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P:\P_BACKUP_20251015\용역\2026\2발\K26S111000_[건설폐기물, 고시미만]2000084793_고리2발전소 건설폐기물 처리용역_박지원\2 구매계획\"/>
    </mc:Choice>
  </mc:AlternateContent>
  <xr:revisionPtr revIDLastSave="0" documentId="13_ncr:1_{B0076D72-8908-4180-B0D8-B434B04D605B}" xr6:coauthVersionLast="47" xr6:coauthVersionMax="47" xr10:uidLastSave="{00000000-0000-0000-0000-000000000000}"/>
  <bookViews>
    <workbookView xWindow="-28920" yWindow="-120" windowWidth="29040" windowHeight="15720" tabRatio="969" firstSheet="5" activeTab="5" xr2:uid="{00000000-000D-0000-FFFF-FFFF00000000}"/>
  </bookViews>
  <sheets>
    <sheet name="갑지" sheetId="19" state="hidden" r:id="rId1"/>
    <sheet name="총괄표" sheetId="18" state="hidden" r:id="rId2"/>
    <sheet name="관급자재대" sheetId="17" state="hidden" r:id="rId3"/>
    <sheet name="갑지(건축)" sheetId="16" state="hidden" r:id="rId4"/>
    <sheet name="부표" sheetId="5" state="hidden" r:id="rId5"/>
    <sheet name="표 지" sheetId="44" r:id="rId6"/>
    <sheet name="용역비예산서" sheetId="36" r:id="rId7"/>
    <sheet name="내역서" sheetId="45" r:id="rId8"/>
    <sheet name="수량산출(건축)" sheetId="41" state="hidden" r:id="rId9"/>
    <sheet name="수량산출(토목)" sheetId="43" state="hidden" r:id="rId10"/>
    <sheet name="주자재물량산출서" sheetId="12" state="hidden" r:id="rId11"/>
    <sheet name="마감물량산출서" sheetId="10"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s>
  <definedNames>
    <definedName name="_">#N/A</definedName>
    <definedName name="___________LPB1">[1]부하계산서!#REF!</definedName>
    <definedName name="___________LPK1">[1]부하계산서!#REF!</definedName>
    <definedName name="___________LU1">'[2]부하(성남)'!#REF!</definedName>
    <definedName name="___________LU2">'[2]부하(성남)'!#REF!</definedName>
    <definedName name="___________LV01">'[2]부하(성남)'!#REF!</definedName>
    <definedName name="___________UP1">[1]부하계산서!#REF!</definedName>
    <definedName name="___________UP2">[1]부하계산서!#REF!</definedName>
    <definedName name="__________LPB1">[1]부하계산서!#REF!</definedName>
    <definedName name="__________LPK1">[1]부하계산서!#REF!</definedName>
    <definedName name="__________LU1">'[2]부하(성남)'!#REF!</definedName>
    <definedName name="__________LU2">'[2]부하(성남)'!#REF!</definedName>
    <definedName name="__________LV01">'[2]부하(성남)'!#REF!</definedName>
    <definedName name="__________UP1">[1]부하계산서!#REF!</definedName>
    <definedName name="__________UP2">[1]부하계산서!#REF!</definedName>
    <definedName name="_________CDT2">#REF!</definedName>
    <definedName name="_________LP1">#REF!</definedName>
    <definedName name="_________LP2">#REF!</definedName>
    <definedName name="_________LPB1">[1]부하계산서!#REF!</definedName>
    <definedName name="_________LPK1">[1]부하계산서!#REF!</definedName>
    <definedName name="_________LU1">'[2]부하(성남)'!#REF!</definedName>
    <definedName name="_________LU2">'[2]부하(성남)'!#REF!</definedName>
    <definedName name="_________LV01">'[2]부하(성남)'!#REF!</definedName>
    <definedName name="_________UP1">[1]부하계산서!#REF!</definedName>
    <definedName name="_________UP2">[1]부하계산서!#REF!</definedName>
    <definedName name="________CDT2">#REF!</definedName>
    <definedName name="________DOG1">'[3]#REF'!$G$104</definedName>
    <definedName name="________DOG2">'[3]#REF'!$I$105</definedName>
    <definedName name="________DOG3">'[3]#REF'!$G$105</definedName>
    <definedName name="________DOG4">'[3]#REF'!$I$105</definedName>
    <definedName name="________LP1">#REF!</definedName>
    <definedName name="________LP2">#REF!</definedName>
    <definedName name="________LPB1" localSheetId="2">[1]부하계산서!#REF!</definedName>
    <definedName name="________LPK1" localSheetId="2">[1]부하계산서!#REF!</definedName>
    <definedName name="________LU1" localSheetId="2">'[2]부하(성남)'!#REF!</definedName>
    <definedName name="________LU2" localSheetId="2">'[2]부하(성남)'!#REF!</definedName>
    <definedName name="________LV01" localSheetId="2">'[2]부하(성남)'!#REF!</definedName>
    <definedName name="________PI48">'[3]#REF'!$G$98</definedName>
    <definedName name="________PI60">'[3]#REF'!$G$162</definedName>
    <definedName name="________RO110">'[3]#REF'!$G$140</definedName>
    <definedName name="________RO22">'[3]#REF'!$G$93</definedName>
    <definedName name="________RO35">'[3]#REF'!$G$94</definedName>
    <definedName name="________RO60">'[3]#REF'!$G$95</definedName>
    <definedName name="________RO80">'[3]#REF'!$G$96</definedName>
    <definedName name="________TON1">'[3]#REF'!$G$409</definedName>
    <definedName name="________TON2">'[3]#REF'!$I$409</definedName>
    <definedName name="________UP1" localSheetId="2">[1]부하계산서!#REF!</definedName>
    <definedName name="________UP2" localSheetId="2">[1]부하계산서!#REF!</definedName>
    <definedName name="________WW2">'[3]#REF'!$G$202</definedName>
    <definedName name="________WW6">'[3]#REF'!$G$250</definedName>
    <definedName name="_______CDT2">#REF!</definedName>
    <definedName name="_______DOG1">'[3]#REF'!$G$104</definedName>
    <definedName name="_______DOG2">'[3]#REF'!$I$105</definedName>
    <definedName name="_______DOG3">'[3]#REF'!$G$105</definedName>
    <definedName name="_______DOG4">'[3]#REF'!$I$105</definedName>
    <definedName name="_______LP1">#REF!</definedName>
    <definedName name="_______LP2">#REF!</definedName>
    <definedName name="_______LPB1">[1]부하계산서!#REF!</definedName>
    <definedName name="_______LPK1">[1]부하계산서!#REF!</definedName>
    <definedName name="_______LU1">'[2]부하(성남)'!#REF!</definedName>
    <definedName name="_______LU2">'[2]부하(성남)'!#REF!</definedName>
    <definedName name="_______LV01">'[2]부하(성남)'!#REF!</definedName>
    <definedName name="_______PI48">'[3]#REF'!$G$98</definedName>
    <definedName name="_______PI60">'[3]#REF'!$G$162</definedName>
    <definedName name="_______RO110">'[3]#REF'!$G$140</definedName>
    <definedName name="_______RO22">'[3]#REF'!$G$93</definedName>
    <definedName name="_______RO35">'[3]#REF'!$G$94</definedName>
    <definedName name="_______RO60">'[3]#REF'!$G$95</definedName>
    <definedName name="_______RO80">'[3]#REF'!$G$96</definedName>
    <definedName name="_______TON1">'[3]#REF'!$G$409</definedName>
    <definedName name="_______TON2">'[3]#REF'!$I$409</definedName>
    <definedName name="_______UP1">[1]부하계산서!#REF!</definedName>
    <definedName name="_______UP2">[1]부하계산서!#REF!</definedName>
    <definedName name="_______WW2">'[3]#REF'!$G$202</definedName>
    <definedName name="_______WW6">'[3]#REF'!$G$250</definedName>
    <definedName name="______CDT2">#REF!</definedName>
    <definedName name="______DOG1">'[3]#REF'!$G$104</definedName>
    <definedName name="______DOG2">'[3]#REF'!$I$105</definedName>
    <definedName name="______DOG3">'[3]#REF'!$G$105</definedName>
    <definedName name="______DOG4">'[3]#REF'!$I$105</definedName>
    <definedName name="______LP1">#REF!</definedName>
    <definedName name="______LP2">#REF!</definedName>
    <definedName name="______LPB1">[1]부하계산서!#REF!</definedName>
    <definedName name="______LPK1">[1]부하계산서!#REF!</definedName>
    <definedName name="______LU1">'[2]부하(성남)'!#REF!</definedName>
    <definedName name="______LU2">'[2]부하(성남)'!#REF!</definedName>
    <definedName name="______LV01">'[2]부하(성남)'!#REF!</definedName>
    <definedName name="______PI48">'[3]#REF'!$G$98</definedName>
    <definedName name="______PI60">'[3]#REF'!$G$162</definedName>
    <definedName name="______RO110">'[3]#REF'!$G$140</definedName>
    <definedName name="______RO22">'[3]#REF'!$G$93</definedName>
    <definedName name="______RO35">'[3]#REF'!$G$94</definedName>
    <definedName name="______RO60">'[3]#REF'!$G$95</definedName>
    <definedName name="______RO80">'[3]#REF'!$G$96</definedName>
    <definedName name="______TON1">'[3]#REF'!$G$409</definedName>
    <definedName name="______TON2">'[3]#REF'!$I$409</definedName>
    <definedName name="______UP1">[1]부하계산서!#REF!</definedName>
    <definedName name="______UP2">[1]부하계산서!#REF!</definedName>
    <definedName name="______WW2">'[3]#REF'!$G$202</definedName>
    <definedName name="______WW6">'[3]#REF'!$G$250</definedName>
    <definedName name="_____CDT2">#REF!</definedName>
    <definedName name="_____DOG1">'[3]#REF'!$G$104</definedName>
    <definedName name="_____DOG2">'[3]#REF'!$I$105</definedName>
    <definedName name="_____DOG3">'[3]#REF'!$G$105</definedName>
    <definedName name="_____DOG4">'[3]#REF'!$I$105</definedName>
    <definedName name="_____LP1">#REF!</definedName>
    <definedName name="_____LP2">#REF!</definedName>
    <definedName name="_____PI48">'[3]#REF'!$G$98</definedName>
    <definedName name="_____PI60">'[3]#REF'!$G$162</definedName>
    <definedName name="_____RO110">'[3]#REF'!$G$140</definedName>
    <definedName name="_____RO22">'[3]#REF'!$G$93</definedName>
    <definedName name="_____RO35">'[3]#REF'!$G$94</definedName>
    <definedName name="_____RO60">'[3]#REF'!$G$95</definedName>
    <definedName name="_____RO80">'[3]#REF'!$G$96</definedName>
    <definedName name="_____TON1">'[3]#REF'!$G$409</definedName>
    <definedName name="_____TON2">'[3]#REF'!$I$409</definedName>
    <definedName name="_____WW2">'[3]#REF'!$G$202</definedName>
    <definedName name="_____WW6">'[3]#REF'!$G$250</definedName>
    <definedName name="____CDT2">#REF!</definedName>
    <definedName name="____DOG1">'[3]#REF'!$G$104</definedName>
    <definedName name="____DOG2">'[3]#REF'!$I$105</definedName>
    <definedName name="____DOG3">'[3]#REF'!$G$105</definedName>
    <definedName name="____DOG4">'[3]#REF'!$I$105</definedName>
    <definedName name="____LP1">#REF!</definedName>
    <definedName name="____LP2">#REF!</definedName>
    <definedName name="____LPB1">[1]부하계산서!#REF!</definedName>
    <definedName name="____LPK1">[1]부하계산서!#REF!</definedName>
    <definedName name="____LU1">'[2]부하(성남)'!#REF!</definedName>
    <definedName name="____LU2">'[2]부하(성남)'!#REF!</definedName>
    <definedName name="____LV01">'[2]부하(성남)'!#REF!</definedName>
    <definedName name="____PI48">'[3]#REF'!$G$98</definedName>
    <definedName name="____PI60">'[3]#REF'!$G$162</definedName>
    <definedName name="____RO110">'[3]#REF'!$G$140</definedName>
    <definedName name="____RO22">'[3]#REF'!$G$93</definedName>
    <definedName name="____RO35">'[3]#REF'!$G$94</definedName>
    <definedName name="____RO60">'[3]#REF'!$G$95</definedName>
    <definedName name="____RO80">'[3]#REF'!$G$96</definedName>
    <definedName name="____TON1">'[3]#REF'!$G$409</definedName>
    <definedName name="____TON2">'[3]#REF'!$I$409</definedName>
    <definedName name="____UP1">[1]부하계산서!#REF!</definedName>
    <definedName name="____UP2">[1]부하계산서!#REF!</definedName>
    <definedName name="____WW2">'[3]#REF'!$G$202</definedName>
    <definedName name="____WW6">'[3]#REF'!$G$250</definedName>
    <definedName name="___CDT2" localSheetId="2">#REF!</definedName>
    <definedName name="___CDT2">#REF!</definedName>
    <definedName name="___DOG1">'[3]#REF'!$G$104</definedName>
    <definedName name="___DOG2">'[3]#REF'!$I$105</definedName>
    <definedName name="___DOG3">'[3]#REF'!$G$105</definedName>
    <definedName name="___DOG4">'[3]#REF'!$I$105</definedName>
    <definedName name="___LP1" localSheetId="2">#REF!</definedName>
    <definedName name="___LP1">#REF!</definedName>
    <definedName name="___LP2" localSheetId="2">#REF!</definedName>
    <definedName name="___LP2">#REF!</definedName>
    <definedName name="___PI48">'[3]#REF'!$G$98</definedName>
    <definedName name="___PI60">'[3]#REF'!$G$162</definedName>
    <definedName name="___RO110">'[3]#REF'!$G$140</definedName>
    <definedName name="___RO22">'[3]#REF'!$G$93</definedName>
    <definedName name="___RO35">'[3]#REF'!$G$94</definedName>
    <definedName name="___RO60">'[3]#REF'!$G$95</definedName>
    <definedName name="___RO80">'[3]#REF'!$G$96</definedName>
    <definedName name="___TON1">'[3]#REF'!$G$409</definedName>
    <definedName name="___TON2">'[3]#REF'!$I$409</definedName>
    <definedName name="___WW2">'[3]#REF'!$G$202</definedName>
    <definedName name="___WW6">'[3]#REF'!$G$250</definedName>
    <definedName name="__123Graph_A" localSheetId="5" hidden="1">#REF!</definedName>
    <definedName name="__123Graph_A" hidden="1">#REF!</definedName>
    <definedName name="__123Graph_X" localSheetId="5" hidden="1">#REF!</definedName>
    <definedName name="__123Graph_X" hidden="1">#REF!</definedName>
    <definedName name="__CDT2" localSheetId="2">#REF!</definedName>
    <definedName name="__CDT2">#REF!</definedName>
    <definedName name="__DOG1">'[3]#REF'!$G$104</definedName>
    <definedName name="__DOG2">'[3]#REF'!$I$105</definedName>
    <definedName name="__DOG3">'[3]#REF'!$G$105</definedName>
    <definedName name="__DOG4">'[3]#REF'!$I$105</definedName>
    <definedName name="__LP1" localSheetId="2">#REF!</definedName>
    <definedName name="__LP2" localSheetId="2">#REF!</definedName>
    <definedName name="__LPB1" localSheetId="2">[1]부하계산서!#REF!</definedName>
    <definedName name="__LPB1">[1]부하계산서!#REF!</definedName>
    <definedName name="__LPK1" localSheetId="2">[1]부하계산서!#REF!</definedName>
    <definedName name="__LPK1">[1]부하계산서!#REF!</definedName>
    <definedName name="__LU1" localSheetId="2">'[2]부하(성남)'!#REF!</definedName>
    <definedName name="__LU1">'[2]부하(성남)'!#REF!</definedName>
    <definedName name="__LU2" localSheetId="2">'[2]부하(성남)'!#REF!</definedName>
    <definedName name="__LU2">'[2]부하(성남)'!#REF!</definedName>
    <definedName name="__LV01" localSheetId="2">'[2]부하(성남)'!#REF!</definedName>
    <definedName name="__LV01">'[2]부하(성남)'!#REF!</definedName>
    <definedName name="__PI48">'[3]#REF'!$G$98</definedName>
    <definedName name="__PI60">'[3]#REF'!$G$162</definedName>
    <definedName name="__RO110">'[3]#REF'!$G$140</definedName>
    <definedName name="__RO22">'[3]#REF'!$G$93</definedName>
    <definedName name="__RO35">'[3]#REF'!$G$94</definedName>
    <definedName name="__RO60">'[3]#REF'!$G$95</definedName>
    <definedName name="__RO80">'[3]#REF'!$G$96</definedName>
    <definedName name="__TON1">'[3]#REF'!$G$409</definedName>
    <definedName name="__TON2">'[3]#REF'!$I$409</definedName>
    <definedName name="__UP1" localSheetId="2">[1]부하계산서!#REF!</definedName>
    <definedName name="__UP1">[1]부하계산서!#REF!</definedName>
    <definedName name="__UP2" localSheetId="2">[1]부하계산서!#REF!</definedName>
    <definedName name="__UP2">[1]부하계산서!#REF!</definedName>
    <definedName name="__WW2">'[3]#REF'!$G$202</definedName>
    <definedName name="__WW6">'[3]#REF'!$G$250</definedName>
    <definedName name="_1" localSheetId="3">#REF!</definedName>
    <definedName name="_1" localSheetId="2">#REF!</definedName>
    <definedName name="_1" localSheetId="6">#REF!</definedName>
    <definedName name="_1" localSheetId="1">#REF!</definedName>
    <definedName name="_1">#REF!</definedName>
    <definedName name="_1._PANEL_BD.__LP___1">#REF!</definedName>
    <definedName name="_1_0__123Grap" localSheetId="5" hidden="1">#REF!</definedName>
    <definedName name="_1_0__123Grap" hidden="1">#REF!</definedName>
    <definedName name="_1_3_0Crite">#REF!</definedName>
    <definedName name="_1\LA">'[4]#REF'!#REF!</definedName>
    <definedName name="_10">#N/A</definedName>
    <definedName name="_10___________3_0Criteria">#REF!</definedName>
    <definedName name="_10__________3_0Crite">#REF!</definedName>
    <definedName name="_101_____3_0Crite">#REF!</definedName>
    <definedName name="_102_____3_0Crite">#REF!</definedName>
    <definedName name="_105_____3_0Criteria">#REF!</definedName>
    <definedName name="_106_____3_0Criteria">#REF!</definedName>
    <definedName name="_109_____G_0Extr">#REF!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0">#N/A</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0">#N/A</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0">#N/A</definedName>
    <definedName name="_10G_0Extr">#REF!</definedName>
    <definedName name="_11">#N/A</definedName>
    <definedName name="_11__________3_0Crite">#REF!</definedName>
    <definedName name="_110_____G_0Extr">#REF!</definedName>
    <definedName name="_110G_0Extr">#REF!</definedName>
    <definedName name="_111G_0Extr">#REF!</definedName>
    <definedName name="_112G_0Extract">#REF!</definedName>
    <definedName name="_113_____G_0Extract">#REF!</definedName>
    <definedName name="_113G_0Extract">#REF!</definedName>
    <definedName name="_114_____G_0Extract">#REF!</definedName>
    <definedName name="_117____3_0Crite">#REF!</definedName>
    <definedName name="_118____3_0Crite">#REF!</definedName>
    <definedName name="_11Á_3È_Ç">'[5]일위대가(계측기설치)'!#REF!</definedName>
    <definedName name="_11G_0Extract">#REF!</definedName>
    <definedName name="_12">#N/A</definedName>
    <definedName name="_12__________3_0Criteria">#REF!</definedName>
    <definedName name="_121____3_0Criteria">#REF!</definedName>
    <definedName name="_1218000897">#REF!</definedName>
    <definedName name="_122____3_0Criteria">#REF!</definedName>
    <definedName name="_125____G_0Extr">#REF!</definedName>
    <definedName name="_126____G_0Extr">#REF!</definedName>
    <definedName name="_129____G_0Extract">#REF!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3">#N/A</definedName>
    <definedName name="_13___________G_0Extr">#REF!</definedName>
    <definedName name="_13__________3_0Criteria">#REF!</definedName>
    <definedName name="_130____G_0Extract">#REF!</definedName>
    <definedName name="_133___3_0Crite">#REF!</definedName>
    <definedName name="_134___3_0Crite">#REF!</definedName>
    <definedName name="_137___3_0Criteria">#REF!</definedName>
    <definedName name="_138___3_0Criteria">#REF!</definedName>
    <definedName name="_13Á_4È_Ç">'[5]일위대가(계측기설치)'!#REF!</definedName>
    <definedName name="_14">#N/A</definedName>
    <definedName name="_14___________G_0Extr">#REF!</definedName>
    <definedName name="_14__________G_0Extr">#REF!</definedName>
    <definedName name="_141___G_0Extr">#REF!</definedName>
    <definedName name="_142___G_0Extr">#REF!</definedName>
    <definedName name="_145___G_0Extract">#REF!</definedName>
    <definedName name="_146___G_0Extract">#REF!</definedName>
    <definedName name="_149__3_0Crite">#REF!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5">#N/A</definedName>
    <definedName name="_15__________G_0Extr">#REF!</definedName>
    <definedName name="_150__3_0Crite">#REF!</definedName>
    <definedName name="_153__3_0Criteria">#REF!</definedName>
    <definedName name="_154__3_0Criteria">#REF!</definedName>
    <definedName name="_157__G_0Extr">#REF!</definedName>
    <definedName name="_158__G_0Extr">#REF!</definedName>
    <definedName name="_15A" localSheetId="2">[6]금액내역서!$D$3:$D$10</definedName>
    <definedName name="_15A" localSheetId="6">[7]금액내역서!$D$3:$D$10</definedName>
    <definedName name="_15A">[8]금액내역서!$D$3:$D$10</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Á_5È_Ç">'[5]일위대가(계측기설치)'!#REF!</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6">#N/A</definedName>
    <definedName name="_16__________G_0Extract">#REF!</definedName>
    <definedName name="_161__G_0Extract">#REF!</definedName>
    <definedName name="_162__G_0Extract">#REF!</definedName>
    <definedName name="_165_3_0Crite">#REF!</definedName>
    <definedName name="_166_3_0Crite">#REF!</definedName>
    <definedName name="_169_3_0Criteria">#REF!</definedName>
    <definedName name="_17">#N/A</definedName>
    <definedName name="_17___________G_0Extract">#REF!</definedName>
    <definedName name="_17__________G_0Extract">#REF!</definedName>
    <definedName name="_170_3_0Criteria">#REF!</definedName>
    <definedName name="_173_G_0Extr">#REF!</definedName>
    <definedName name="_174_G_0Extr">#REF!</definedName>
    <definedName name="_177_G_0Extract">#REF!</definedName>
    <definedName name="_178_G_0Extract">#REF!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Á_6È_Ç">'[5]일위대가(계측기설치)'!#REF!</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#N/A</definedName>
    <definedName name="_18___________G_0Extract">#REF!</definedName>
    <definedName name="_18_________3_0Crite">#REF!</definedName>
    <definedName name="_185_3_0Crite">#REF!</definedName>
    <definedName name="_186_3_0Crite">#REF!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G_0Extr">#REF!</definedName>
    <definedName name="_19">#N/A</definedName>
    <definedName name="_19_________3_0Crite">#REF!</definedName>
    <definedName name="_191_3_0Criteria">#REF!</definedName>
    <definedName name="_192_3_0Criteria">#REF!</definedName>
    <definedName name="_193단">#REF!</definedName>
    <definedName name="_19G_0Extract">#REF!</definedName>
    <definedName name="_1월">#REF!</definedName>
    <definedName name="_1차_94년">#N/A</definedName>
    <definedName name="_2" localSheetId="3">#REF!</definedName>
    <definedName name="_2" localSheetId="2">#REF!</definedName>
    <definedName name="_2" localSheetId="6">#REF!</definedName>
    <definedName name="_2" localSheetId="1">#REF!</definedName>
    <definedName name="_2">#REF!</definedName>
    <definedName name="_2._날_개_벽">#REF!</definedName>
    <definedName name="_2___________3_0Crite">#REF!</definedName>
    <definedName name="_2_0__123Grap" localSheetId="5" hidden="1">#REF!</definedName>
    <definedName name="_2_0__123Grap" hidden="1">#REF!</definedName>
    <definedName name="_2_3_0Crite">#REF!</definedName>
    <definedName name="_2_3_0Criteria">#REF!</definedName>
    <definedName name="_2\MID">'[4]#REF'!#REF!</definedName>
    <definedName name="_20">#N/A</definedName>
    <definedName name="_20_________3_0Criteria">#REF!</definedName>
    <definedName name="_21">#N/A</definedName>
    <definedName name="_21__________3_0Crite">#REF!</definedName>
    <definedName name="_21_________3_0Criteria">#REF!</definedName>
    <definedName name="_219G_0Extr">#REF!</definedName>
    <definedName name="_22">#N/A</definedName>
    <definedName name="_22__________3_0Crite">#REF!</definedName>
    <definedName name="_22_________G_0Extr">#REF!</definedName>
    <definedName name="_220G_0Extr">#REF!</definedName>
    <definedName name="_225G_0Extract">#REF!</definedName>
    <definedName name="_226G_0Extract">#REF!</definedName>
    <definedName name="_23">#N/A</definedName>
    <definedName name="_23_________G_0Extr">#REF!</definedName>
    <definedName name="_24">#N/A</definedName>
    <definedName name="_24_________G_0Extract">#REF!</definedName>
    <definedName name="_25">#N/A</definedName>
    <definedName name="_25__________3_0Criteria">#REF!</definedName>
    <definedName name="_25_________G_0Extract">#REF!</definedName>
    <definedName name="_26">#N/A</definedName>
    <definedName name="_26__________3_0Criteria">#REF!</definedName>
    <definedName name="_26________3_0Crite">#REF!</definedName>
    <definedName name="_27">#N/A</definedName>
    <definedName name="_27________3_0Crite">#REF!</definedName>
    <definedName name="_28">#N/A</definedName>
    <definedName name="_28________3_0Criteria">#REF!</definedName>
    <definedName name="_29">#N/A</definedName>
    <definedName name="_29__________G_0Extr">#REF!</definedName>
    <definedName name="_29________3_0Criteria">#REF!</definedName>
    <definedName name="_2월">#REF!</definedName>
    <definedName name="_2차결제일">#N/A</definedName>
    <definedName name="_3" localSheetId="3">#REF!</definedName>
    <definedName name="_3" localSheetId="2">#REF!</definedName>
    <definedName name="_3" localSheetId="6">#REF!</definedName>
    <definedName name="_3" localSheetId="1">#REF!</definedName>
    <definedName name="_3">#REF!</definedName>
    <definedName name="_3___________3_0Crite">#REF!</definedName>
    <definedName name="_3\SM">'[4]#REF'!#REF!</definedName>
    <definedName name="_30">#N/A</definedName>
    <definedName name="_30__________G_0Extr">#REF!</definedName>
    <definedName name="_30________G_0Extr">#REF!</definedName>
    <definedName name="_31">#N/A</definedName>
    <definedName name="_31________G_0Extr">#REF!</definedName>
    <definedName name="_32">#N/A</definedName>
    <definedName name="_32________G_0Extract">#REF!</definedName>
    <definedName name="_33">#N/A</definedName>
    <definedName name="_33__________G_0Extract">#REF!</definedName>
    <definedName name="_33________G_0Extract">#REF!</definedName>
    <definedName name="_34">#N/A</definedName>
    <definedName name="_34__________G_0Extract">#REF!</definedName>
    <definedName name="_34_______3_0Crite">#REF!</definedName>
    <definedName name="_35">#N/A</definedName>
    <definedName name="_35_______3_0Crite">#REF!</definedName>
    <definedName name="_36">#N/A</definedName>
    <definedName name="_36_______3_0Criteria">#REF!</definedName>
    <definedName name="_37">#N/A</definedName>
    <definedName name="_37_________3_0Crite">#REF!</definedName>
    <definedName name="_37_______3_0Criteria">#REF!</definedName>
    <definedName name="_38">#N/A</definedName>
    <definedName name="_38_________3_0Crite">#REF!</definedName>
    <definedName name="_38_______G_0Extr">#REF!</definedName>
    <definedName name="_39">#N/A</definedName>
    <definedName name="_39_______G_0Extr">#REF!</definedName>
    <definedName name="_3단">#REF!</definedName>
    <definedName name="_3월">#REF!</definedName>
    <definedName name="_4" localSheetId="3">#REF!</definedName>
    <definedName name="_4" localSheetId="2">#REF!</definedName>
    <definedName name="_4" localSheetId="6">#REF!</definedName>
    <definedName name="_4" localSheetId="1">#REF!</definedName>
    <definedName name="_4">#REF!</definedName>
    <definedName name="_4___________3_0Criteria">#REF!</definedName>
    <definedName name="_4_3__Crite">#REF!</definedName>
    <definedName name="_4_3_0Criteria">#REF!</definedName>
    <definedName name="_40">#N/A</definedName>
    <definedName name="_40_______G_0Extract">#REF!</definedName>
    <definedName name="_41">#N/A</definedName>
    <definedName name="_41_________3_0Criteria">#REF!</definedName>
    <definedName name="_41_______G_0Extract">#REF!</definedName>
    <definedName name="_42">#N/A</definedName>
    <definedName name="_42_________3_0Criteria">#REF!</definedName>
    <definedName name="_42______3_0Crite">#REF!</definedName>
    <definedName name="_43">#N/A</definedName>
    <definedName name="_43______3_0Crite">#REF!</definedName>
    <definedName name="_44">#N/A</definedName>
    <definedName name="_44______3_0Criteria">#REF!</definedName>
    <definedName name="_45">#N/A</definedName>
    <definedName name="_45_________G_0Extr">#REF!</definedName>
    <definedName name="_45______3_0Criteria">#REF!</definedName>
    <definedName name="_46">#N/A</definedName>
    <definedName name="_46_________G_0Extr">#REF!</definedName>
    <definedName name="_46______G_0Extr">#REF!</definedName>
    <definedName name="_47">#N/A</definedName>
    <definedName name="_47______G_0Extr">#REF!</definedName>
    <definedName name="_48">#N/A</definedName>
    <definedName name="_48______G_0Extract">#REF!</definedName>
    <definedName name="_49">#N/A</definedName>
    <definedName name="_49_________G_0Extract">#REF!</definedName>
    <definedName name="_49______G_0Extract">#REF!</definedName>
    <definedName name="_4Á_1È_Ç">'[5]일위대가(계측기설치)'!#REF!</definedName>
    <definedName name="_4월">#REF!</definedName>
    <definedName name="_5" localSheetId="3">#REF!</definedName>
    <definedName name="_5" localSheetId="2">#REF!</definedName>
    <definedName name="_5" localSheetId="6">#REF!</definedName>
    <definedName name="_5" localSheetId="1">#REF!</definedName>
    <definedName name="_5">#REF!</definedName>
    <definedName name="_5___________3_0Crite">#REF!</definedName>
    <definedName name="_5___________3_0Criteria">#REF!</definedName>
    <definedName name="_5_3__Criteria">#REF!</definedName>
    <definedName name="_50">#N/A</definedName>
    <definedName name="_50_________G_0Extract">#REF!</definedName>
    <definedName name="_50_____3_0Crite">#REF!</definedName>
    <definedName name="_51">#N/A</definedName>
    <definedName name="_51_____3_0Crite">#REF!</definedName>
    <definedName name="_52">#N/A</definedName>
    <definedName name="_52_____3_0Criteria">#REF!</definedName>
    <definedName name="_53">#N/A</definedName>
    <definedName name="_53________3_0Crite">#REF!</definedName>
    <definedName name="_53_____3_0Criteria">#REF!</definedName>
    <definedName name="_54">#N/A</definedName>
    <definedName name="_54________3_0Crite">#REF!</definedName>
    <definedName name="_54_____G_0Extr">#REF!</definedName>
    <definedName name="_55">#N/A</definedName>
    <definedName name="_55_____G_0Extr">#REF!</definedName>
    <definedName name="_56">#N/A</definedName>
    <definedName name="_56_____G_0Extract">#REF!</definedName>
    <definedName name="_57">#N/A</definedName>
    <definedName name="_57________3_0Criteria">#REF!</definedName>
    <definedName name="_57_____G_0Extract">#REF!</definedName>
    <definedName name="_58">#N/A</definedName>
    <definedName name="_58________3_0Criteria">#REF!</definedName>
    <definedName name="_58____3_0Crite">#REF!</definedName>
    <definedName name="_59">#N/A</definedName>
    <definedName name="_59____3_0Crite">#REF!</definedName>
    <definedName name="_5Á_2È_Ç">'[5]일위대가(계측기설치)'!#REF!</definedName>
    <definedName name="_5단">#REF!</definedName>
    <definedName name="_5월">#REF!</definedName>
    <definedName name="_6" localSheetId="3">#REF!</definedName>
    <definedName name="_6" localSheetId="2">#REF!</definedName>
    <definedName name="_6" localSheetId="6">#REF!</definedName>
    <definedName name="_6" localSheetId="1">#REF!</definedName>
    <definedName name="_6">#REF!</definedName>
    <definedName name="_6___________3_0Crite">#REF!</definedName>
    <definedName name="_6___________G_0Extr">#REF!</definedName>
    <definedName name="_60">#N/A</definedName>
    <definedName name="_60____3_0Criteria">#REF!</definedName>
    <definedName name="_61">#N/A</definedName>
    <definedName name="_61________G_0Extr">#REF!</definedName>
    <definedName name="_61____3_0Criteria">#REF!</definedName>
    <definedName name="_62">#N/A</definedName>
    <definedName name="_62________G_0Extr">#REF!</definedName>
    <definedName name="_62____G_0Extr">#REF!</definedName>
    <definedName name="_63">#N/A</definedName>
    <definedName name="_63____G_0Extr">#REF!</definedName>
    <definedName name="_64">#N/A</definedName>
    <definedName name="_64____G_0Extract">#REF!</definedName>
    <definedName name="_65">#N/A</definedName>
    <definedName name="_65________G_0Extract">#REF!</definedName>
    <definedName name="_65____G_0Extract">#REF!</definedName>
    <definedName name="_66">#N/A</definedName>
    <definedName name="_66________G_0Extract">#REF!</definedName>
    <definedName name="_66___3_0Crite">#REF!</definedName>
    <definedName name="_67">#N/A</definedName>
    <definedName name="_67___3_0Crite">#REF!</definedName>
    <definedName name="_68">#N/A</definedName>
    <definedName name="_68___3_0Criteria">#REF!</definedName>
    <definedName name="_69">#N/A</definedName>
    <definedName name="_69_______3_0Crite">#REF!</definedName>
    <definedName name="_69___3_0Criteria">#REF!</definedName>
    <definedName name="_6Á_3È_Ç">'[5]일위대가(계측기설치)'!#REF!</definedName>
    <definedName name="_6G__Extr">#REF!</definedName>
    <definedName name="_6월">#REF!</definedName>
    <definedName name="_7">#N/A</definedName>
    <definedName name="_7___________G_0Extr">#REF!</definedName>
    <definedName name="_70">#N/A</definedName>
    <definedName name="_70_______3_0Crite">#REF!</definedName>
    <definedName name="_70___G_0Extr">#REF!</definedName>
    <definedName name="_71">#N/A</definedName>
    <definedName name="_71___G_0Extr">#REF!</definedName>
    <definedName name="_72">#N/A</definedName>
    <definedName name="_72___G_0Extract">#REF!</definedName>
    <definedName name="_73">#N/A</definedName>
    <definedName name="_73_______3_0Criteria">#REF!</definedName>
    <definedName name="_73___G_0Extract">#REF!</definedName>
    <definedName name="_74">#N/A</definedName>
    <definedName name="_74_______3_0Criteria">#REF!</definedName>
    <definedName name="_74__3_0Crite">#REF!</definedName>
    <definedName name="_75">#N/A</definedName>
    <definedName name="_75__3_0Crite">#REF!</definedName>
    <definedName name="_76">#N/A</definedName>
    <definedName name="_76__3_0Criteria">#REF!</definedName>
    <definedName name="_77">#N/A</definedName>
    <definedName name="_77_______G_0Extr">#REF!</definedName>
    <definedName name="_77__3_0Criteria">#REF!</definedName>
    <definedName name="_78">#N/A</definedName>
    <definedName name="_78_______G_0Extr">#REF!</definedName>
    <definedName name="_78__G_0Extr">#REF!</definedName>
    <definedName name="_79">#N/A</definedName>
    <definedName name="_79__G_0Extr">#REF!</definedName>
    <definedName name="_7Á_1È_Ç">'[5]일위대가(계측기설치)'!#REF!</definedName>
    <definedName name="_7Á_4È_Ç">'[5]일위대가(계측기설치)'!#REF!</definedName>
    <definedName name="_7G__Extract">#REF!</definedName>
    <definedName name="_8">#N/A</definedName>
    <definedName name="_8___________G_0Extract">#REF!</definedName>
    <definedName name="_80">#N/A</definedName>
    <definedName name="_80__G_0Extract">#REF!</definedName>
    <definedName name="_81">#N/A</definedName>
    <definedName name="_81_______G_0Extract">#REF!</definedName>
    <definedName name="_81__G_0Extract">#REF!</definedName>
    <definedName name="_82">#N/A</definedName>
    <definedName name="_82_______G_0Extract">#REF!</definedName>
    <definedName name="_82_3_0Crite">#REF!</definedName>
    <definedName name="_83">#N/A</definedName>
    <definedName name="_83_3_0Crite">#REF!</definedName>
    <definedName name="_84">#N/A</definedName>
    <definedName name="_84_3_0Criteria">#REF!</definedName>
    <definedName name="_85">#N/A</definedName>
    <definedName name="_85______3_0Crite">#REF!</definedName>
    <definedName name="_85_3_0Criteria">#REF!</definedName>
    <definedName name="_86">#N/A</definedName>
    <definedName name="_86______3_0Crite">#REF!</definedName>
    <definedName name="_86_G_0Extr">#REF!</definedName>
    <definedName name="_87">#N/A</definedName>
    <definedName name="_87_G_0Extr">#REF!</definedName>
    <definedName name="_88">#N/A</definedName>
    <definedName name="_88_G_0Extract">#REF!</definedName>
    <definedName name="_89">#N/A</definedName>
    <definedName name="_89______3_0Criteria">#REF!</definedName>
    <definedName name="_89_G_0Extract">#REF!</definedName>
    <definedName name="_8Á_5È_Ç">'[5]일위대가(계측기설치)'!#REF!</definedName>
    <definedName name="_8ME">'[4]#REF'!#REF!</definedName>
    <definedName name="_9">#N/A</definedName>
    <definedName name="_9___________3_0Criteria">#REF!</definedName>
    <definedName name="_9___________G_0Extract">#REF!</definedName>
    <definedName name="_90">#N/A</definedName>
    <definedName name="_90______3_0Criteria">#REF!</definedName>
    <definedName name="_91">#N/A</definedName>
    <definedName name="_91_3_0Crite">#REF!</definedName>
    <definedName name="_92">#N/A</definedName>
    <definedName name="_92_3_0Crite">#REF!</definedName>
    <definedName name="_93">#N/A</definedName>
    <definedName name="_93______G_0Extr">#REF!</definedName>
    <definedName name="_93_3_0Criteria">#REF!</definedName>
    <definedName name="_94">#N/A</definedName>
    <definedName name="_94______G_0Extr">#REF!</definedName>
    <definedName name="_94_3_0Criteria">#REF!</definedName>
    <definedName name="_95">#N/A</definedName>
    <definedName name="_95단">#REF!</definedName>
    <definedName name="_96">#N/A</definedName>
    <definedName name="_97">#N/A</definedName>
    <definedName name="_97______G_0Extract">#REF!</definedName>
    <definedName name="_98">#N/A</definedName>
    <definedName name="_98______G_0Extract">#REF!</definedName>
    <definedName name="_99">#N/A</definedName>
    <definedName name="_9Á_2È_Ç">'[5]일위대가(계측기설치)'!#REF!</definedName>
    <definedName name="_9Á_6È_Ç">'[5]일위대가(계측기설치)'!#REF!</definedName>
    <definedName name="_9ME">'[4]#REF'!#REF!</definedName>
    <definedName name="_9연봉입력">#REF!</definedName>
    <definedName name="_A" localSheetId="3">#REF!</definedName>
    <definedName name="_A" localSheetId="2">#REF!</definedName>
    <definedName name="_A" localSheetId="6">#REF!</definedName>
    <definedName name="_A" localSheetId="1">#REF!</definedName>
    <definedName name="_A">#REF!</definedName>
    <definedName name="_A146432">#REF!</definedName>
    <definedName name="_A183154">#REF!</definedName>
    <definedName name="_A69999">#REF!</definedName>
    <definedName name="_A70013">#REF!</definedName>
    <definedName name="_A946432">#REF!</definedName>
    <definedName name="_B22" localSheetId="6">[1]일위대가!$A$1400:$IV$1413=[1]일위대가!$A$1400</definedName>
    <definedName name="_B22">[4]일위대가!$A$1400:$IV$1413=[4]일위대가!$A$1400</definedName>
    <definedName name="_CDT2" localSheetId="3">#REF!</definedName>
    <definedName name="_CDT2" localSheetId="2">#REF!</definedName>
    <definedName name="_CDT2" localSheetId="6">#REF!</definedName>
    <definedName name="_CDT2">#REF!</definedName>
    <definedName name="_Cm">[9]Sheet1!#REF!</definedName>
    <definedName name="_Cm1">[9]Sheet1!#REF!</definedName>
    <definedName name="_Dist_Bin" localSheetId="3" hidden="1">#REF!</definedName>
    <definedName name="_Dist_Bin" localSheetId="2" hidden="1">#REF!</definedName>
    <definedName name="_Dist_Bin" localSheetId="6" hidden="1">#REF!</definedName>
    <definedName name="_Dist_Bin" localSheetId="1" hidden="1">#REF!</definedName>
    <definedName name="_Dist_Bin" localSheetId="5" hidden="1">#REF!</definedName>
    <definedName name="_Dist_Bin" hidden="1">#REF!</definedName>
    <definedName name="_Dist_Values" localSheetId="3" hidden="1">#REF!</definedName>
    <definedName name="_Dist_Values" localSheetId="2" hidden="1">#REF!</definedName>
    <definedName name="_Dist_Values" localSheetId="6" hidden="1">#REF!</definedName>
    <definedName name="_Dist_Values" localSheetId="1" hidden="1">#REF!</definedName>
    <definedName name="_Dist_Values" localSheetId="5" hidden="1">#REF!</definedName>
    <definedName name="_Dist_Values" hidden="1">#REF!</definedName>
    <definedName name="_DOG1">'[3]#REF'!$G$104</definedName>
    <definedName name="_DOG2">'[3]#REF'!$I$105</definedName>
    <definedName name="_DOG3">'[3]#REF'!$G$105</definedName>
    <definedName name="_DOG4">'[3]#REF'!$I$105</definedName>
    <definedName name="_E">[9]Sheet1!#REF!</definedName>
    <definedName name="_F">[9]Sheet1!#REF!</definedName>
    <definedName name="_Fill" localSheetId="0" hidden="1">[10]날개벽수량표!#REF!</definedName>
    <definedName name="_Fill" localSheetId="3" hidden="1">[10]날개벽수량표!#REF!</definedName>
    <definedName name="_Fill" localSheetId="2" hidden="1">[10]날개벽수량표!#REF!</definedName>
    <definedName name="_Fill" localSheetId="1" hidden="1">[10]날개벽수량표!#REF!</definedName>
    <definedName name="_Fill" localSheetId="5" hidden="1">#REF!</definedName>
    <definedName name="_Fill" hidden="1">[10]날개벽수량표!#REF!</definedName>
    <definedName name="_xlnm._FilterDatabase" localSheetId="11" hidden="1">마감물량산출서!$A$1:$P$982</definedName>
    <definedName name="_xlnm._FilterDatabase" localSheetId="6" hidden="1">#REF!</definedName>
    <definedName name="_xlnm._FilterDatabase" localSheetId="5" hidden="1">#REF!</definedName>
    <definedName name="_xlnm._FilterDatabase" hidden="1">#REF!</definedName>
    <definedName name="_IJ66980">#REF!</definedName>
    <definedName name="_JJ21">[11]중기일위대가!$J$25</definedName>
    <definedName name="_JK21">[11]중기일위대가!$K$25</definedName>
    <definedName name="_JN21">[11]중기일위대가!$I$25</definedName>
    <definedName name="_JO11">#REF!</definedName>
    <definedName name="_K">[9]Sheet1!#REF!</definedName>
    <definedName name="_K02" localSheetId="6">[1]일위대가!$A$732:$IV$745=[1]일위대가!$A$732</definedName>
    <definedName name="_K02">[4]일위대가!$A$732:$IV$745=[4]일위대가!$A$732</definedName>
    <definedName name="_Key1" localSheetId="3" hidden="1">'[12]방송(체육관)'!#REF!</definedName>
    <definedName name="_Key1" localSheetId="2" hidden="1">'[12]방송(체육관)'!#REF!</definedName>
    <definedName name="_Key1" localSheetId="6" hidden="1">#REF!</definedName>
    <definedName name="_Key1" localSheetId="1" hidden="1">'[12]방송(체육관)'!#REF!</definedName>
    <definedName name="_Key1" localSheetId="5" hidden="1">#REF!</definedName>
    <definedName name="_Key1" hidden="1">'[12]방송(체육관)'!#REF!</definedName>
    <definedName name="_Key2" localSheetId="3" hidden="1">'[12]방송(체육관)'!#REF!</definedName>
    <definedName name="_Key2" localSheetId="2" hidden="1">'[12]방송(체육관)'!#REF!</definedName>
    <definedName name="_Key2" localSheetId="6" hidden="1">'[13]방송(체육관)'!#REF!</definedName>
    <definedName name="_Key2" localSheetId="1" hidden="1">'[12]방송(체육관)'!#REF!</definedName>
    <definedName name="_Key2" localSheetId="5" hidden="1">#REF!</definedName>
    <definedName name="_Key2" hidden="1">'[12]방송(체육관)'!#REF!</definedName>
    <definedName name="_kfkf" localSheetId="5" hidden="1">#REF!</definedName>
    <definedName name="_kfkf" hidden="1">#REF!</definedName>
    <definedName name="_LP1" localSheetId="3">#REF!</definedName>
    <definedName name="_LP1" localSheetId="2">#REF!</definedName>
    <definedName name="_LP1" localSheetId="6">#REF!</definedName>
    <definedName name="_LP1">#REF!</definedName>
    <definedName name="_LP2" localSheetId="3">#REF!</definedName>
    <definedName name="_LP2" localSheetId="2">#REF!</definedName>
    <definedName name="_LP2" localSheetId="6">#REF!</definedName>
    <definedName name="_LP2">#REF!</definedName>
    <definedName name="_LPB1" localSheetId="3">[14]부하계산서!#REF!</definedName>
    <definedName name="_LPB1" localSheetId="2">[14]부하계산서!#REF!</definedName>
    <definedName name="_LPB1" localSheetId="6">[2]부하계산서!#REF!</definedName>
    <definedName name="_LPB1">[14]부하계산서!#REF!</definedName>
    <definedName name="_LPK1" localSheetId="3">[14]부하계산서!#REF!</definedName>
    <definedName name="_LPK1" localSheetId="2">[14]부하계산서!#REF!</definedName>
    <definedName name="_LPK1" localSheetId="6">[2]부하계산서!#REF!</definedName>
    <definedName name="_LPK1">[14]부하계산서!#REF!</definedName>
    <definedName name="_LU1" localSheetId="3">'[1]부하(성남)'!#REF!</definedName>
    <definedName name="_LU1" localSheetId="2">'[1]부하(성남)'!#REF!</definedName>
    <definedName name="_LU1" localSheetId="6">'[15]부하(성남)'!#REF!</definedName>
    <definedName name="_LU1">'[1]부하(성남)'!#REF!</definedName>
    <definedName name="_LU2" localSheetId="3">'[1]부하(성남)'!#REF!</definedName>
    <definedName name="_LU2" localSheetId="2">'[1]부하(성남)'!#REF!</definedName>
    <definedName name="_LU2" localSheetId="6">'[15]부하(성남)'!#REF!</definedName>
    <definedName name="_LU2">'[1]부하(성남)'!#REF!</definedName>
    <definedName name="_LV01" localSheetId="3">'[1]부하(성남)'!#REF!</definedName>
    <definedName name="_LV01" localSheetId="2">'[1]부하(성남)'!#REF!</definedName>
    <definedName name="_LV01" localSheetId="6">'[15]부하(성남)'!#REF!</definedName>
    <definedName name="_LV01">'[1]부하(성남)'!#REF!</definedName>
    <definedName name="_MatInverse_In" localSheetId="5" hidden="1">#REF!</definedName>
    <definedName name="_MatInverse_In" hidden="1">#REF!</definedName>
    <definedName name="_MatMult_A" localSheetId="6" hidden="1">#REF!</definedName>
    <definedName name="_MatMult_A" localSheetId="5" hidden="1">#REF!</definedName>
    <definedName name="_MatMult_A" hidden="1">#REF!</definedName>
    <definedName name="_MatMult_AxB" localSheetId="6" hidden="1">#REF!</definedName>
    <definedName name="_MatMult_AxB" localSheetId="5" hidden="1">#REF!</definedName>
    <definedName name="_MatMult_AxB" hidden="1">#REF!</definedName>
    <definedName name="_MatMult_B" localSheetId="6" hidden="1">#REF!</definedName>
    <definedName name="_MatMult_B" localSheetId="5" hidden="1">#REF!</definedName>
    <definedName name="_MatMult_B" hidden="1">#REF!</definedName>
    <definedName name="_NMB96">#REF!</definedName>
    <definedName name="_NON1">#REF!</definedName>
    <definedName name="_NON2">#N/A</definedName>
    <definedName name="_O03" localSheetId="6">[1]일위대가!$A$1516:$IV$1529=[1]일위대가!$A$1516</definedName>
    <definedName name="_O03">[4]일위대가!$A$1516:$IV$1529=[4]일위대가!$A$1516</definedName>
    <definedName name="_Order1" hidden="1">255</definedName>
    <definedName name="_Order2" hidden="1">255</definedName>
    <definedName name="_Parse_Out" localSheetId="3" hidden="1">[16]갑지!#REF!</definedName>
    <definedName name="_Parse_Out" localSheetId="2" hidden="1">[16]갑지!#REF!</definedName>
    <definedName name="_Parse_Out" localSheetId="6" hidden="1">[17]갑지!#REF!</definedName>
    <definedName name="_Parse_Out" localSheetId="1" hidden="1">[16]갑지!#REF!</definedName>
    <definedName name="_Parse_Out" localSheetId="5" hidden="1">#REF!</definedName>
    <definedName name="_Parse_Out" hidden="1">[16]갑지!#REF!</definedName>
    <definedName name="_PE1">#REF!</definedName>
    <definedName name="_PE10">#REF!</definedName>
    <definedName name="_PE11">#REF!</definedName>
    <definedName name="_PE12">#REF!</definedName>
    <definedName name="_PE13">#REF!</definedName>
    <definedName name="_PE14">#REF!</definedName>
    <definedName name="_PE15">#REF!</definedName>
    <definedName name="_PE16">#REF!</definedName>
    <definedName name="_PE17">#REF!</definedName>
    <definedName name="_PE18">#REF!</definedName>
    <definedName name="_PE19">#REF!</definedName>
    <definedName name="_PE2">#REF!</definedName>
    <definedName name="_PE20">#REF!</definedName>
    <definedName name="_PE21">#REF!</definedName>
    <definedName name="_PE22">#REF!</definedName>
    <definedName name="_PE23">#REF!</definedName>
    <definedName name="_PE24">#REF!</definedName>
    <definedName name="_PE25">#REF!</definedName>
    <definedName name="_PE26">#REF!</definedName>
    <definedName name="_PE27">#REF!</definedName>
    <definedName name="_PE28">#REF!</definedName>
    <definedName name="_PE29">#REF!</definedName>
    <definedName name="_PE3">#REF!</definedName>
    <definedName name="_PE30">#REF!</definedName>
    <definedName name="_PE31">#REF!</definedName>
    <definedName name="_PE32">#REF!</definedName>
    <definedName name="_PE33">#REF!</definedName>
    <definedName name="_PE34">#REF!</definedName>
    <definedName name="_PE35">#REF!</definedName>
    <definedName name="_PE36">#REF!</definedName>
    <definedName name="_PE37">#REF!</definedName>
    <definedName name="_PE38">#REF!</definedName>
    <definedName name="_PE39">#REF!</definedName>
    <definedName name="_PE4">#REF!</definedName>
    <definedName name="_PE40">#REF!</definedName>
    <definedName name="_PE41">#REF!</definedName>
    <definedName name="_PE42">#REF!</definedName>
    <definedName name="_PE43">#REF!</definedName>
    <definedName name="_PE44">#REF!</definedName>
    <definedName name="_PE45">#REF!</definedName>
    <definedName name="_PE46">#REF!</definedName>
    <definedName name="_PE47">#REF!</definedName>
    <definedName name="_PE48">#REF!</definedName>
    <definedName name="_PE49">#REF!</definedName>
    <definedName name="_PE5">#REF!</definedName>
    <definedName name="_PE50">#REF!</definedName>
    <definedName name="_PE51">#REF!</definedName>
    <definedName name="_PE52">#REF!</definedName>
    <definedName name="_PE53">#REF!</definedName>
    <definedName name="_PE54">#REF!</definedName>
    <definedName name="_PE55">#REF!</definedName>
    <definedName name="_PE56">#REF!</definedName>
    <definedName name="_PE57">#REF!</definedName>
    <definedName name="_PE58">#REF!</definedName>
    <definedName name="_PE59">#REF!</definedName>
    <definedName name="_PE6">#REF!</definedName>
    <definedName name="_PE60">#REF!</definedName>
    <definedName name="_PE61">#REF!</definedName>
    <definedName name="_PE62">#REF!</definedName>
    <definedName name="_PE7">#REF!</definedName>
    <definedName name="_PE8">#REF!</definedName>
    <definedName name="_PE9">#REF!</definedName>
    <definedName name="_PI48">'[3]#REF'!$G$98</definedName>
    <definedName name="_PI60">'[3]#REF'!$G$162</definedName>
    <definedName name="_PL1">#REF!</definedName>
    <definedName name="_PL10">#REF!</definedName>
    <definedName name="_PL11">#REF!</definedName>
    <definedName name="_PL12">#REF!</definedName>
    <definedName name="_PL13">#REF!</definedName>
    <definedName name="_PL14">#REF!</definedName>
    <definedName name="_PL15">#REF!</definedName>
    <definedName name="_PL16">#REF!</definedName>
    <definedName name="_PL17">#REF!</definedName>
    <definedName name="_PL18">#REF!</definedName>
    <definedName name="_PL19">#REF!</definedName>
    <definedName name="_PL2">#REF!</definedName>
    <definedName name="_PL20">#REF!</definedName>
    <definedName name="_PL21">#REF!</definedName>
    <definedName name="_PL22">#REF!</definedName>
    <definedName name="_PL23">#REF!</definedName>
    <definedName name="_PL24">#REF!</definedName>
    <definedName name="_PL25">#REF!</definedName>
    <definedName name="_PL26">#REF!</definedName>
    <definedName name="_PL27">#REF!</definedName>
    <definedName name="_PL28">#REF!</definedName>
    <definedName name="_PL29">#REF!</definedName>
    <definedName name="_PL3">#REF!</definedName>
    <definedName name="_PL30">#REF!</definedName>
    <definedName name="_PL31">#REF!</definedName>
    <definedName name="_PL32">#REF!</definedName>
    <definedName name="_PL33">#REF!</definedName>
    <definedName name="_PL34">#REF!</definedName>
    <definedName name="_PL35">#REF!</definedName>
    <definedName name="_PL36">#REF!</definedName>
    <definedName name="_PL37">#REF!</definedName>
    <definedName name="_PL38">#REF!</definedName>
    <definedName name="_PL39">#REF!</definedName>
    <definedName name="_PL4">#REF!</definedName>
    <definedName name="_PL40">#REF!</definedName>
    <definedName name="_PL41">#REF!</definedName>
    <definedName name="_PL42">#REF!</definedName>
    <definedName name="_PL43">#REF!</definedName>
    <definedName name="_PL44">#REF!</definedName>
    <definedName name="_PL45">#REF!</definedName>
    <definedName name="_PL46">#REF!</definedName>
    <definedName name="_PL47">#REF!</definedName>
    <definedName name="_PL48">#REF!</definedName>
    <definedName name="_PL49">#REF!</definedName>
    <definedName name="_PL5">#REF!</definedName>
    <definedName name="_PL50">#REF!</definedName>
    <definedName name="_PL51">#REF!</definedName>
    <definedName name="_PL52">#REF!</definedName>
    <definedName name="_PL53">#REF!</definedName>
    <definedName name="_PL54">#REF!</definedName>
    <definedName name="_PL55">#REF!</definedName>
    <definedName name="_PL56">#REF!</definedName>
    <definedName name="_PL57">#REF!</definedName>
    <definedName name="_PL58">#REF!</definedName>
    <definedName name="_PL59">#REF!</definedName>
    <definedName name="_PL6">#REF!</definedName>
    <definedName name="_PL60">#REF!</definedName>
    <definedName name="_PL61">#REF!</definedName>
    <definedName name="_PL62">#REF!</definedName>
    <definedName name="_PL7">#REF!</definedName>
    <definedName name="_PL8">#REF!</definedName>
    <definedName name="_PL9">#REF!</definedName>
    <definedName name="_PM1">#REF!</definedName>
    <definedName name="_PM10">#REF!</definedName>
    <definedName name="_PM11">#REF!</definedName>
    <definedName name="_PM12">#REF!</definedName>
    <definedName name="_PM13">#REF!</definedName>
    <definedName name="_PM14">#REF!</definedName>
    <definedName name="_PM15">#REF!</definedName>
    <definedName name="_PM16">#REF!</definedName>
    <definedName name="_PM17">#REF!</definedName>
    <definedName name="_PM18">#REF!</definedName>
    <definedName name="_PM19">#REF!</definedName>
    <definedName name="_PM2">#REF!</definedName>
    <definedName name="_PM20">#REF!</definedName>
    <definedName name="_PM21">#REF!</definedName>
    <definedName name="_PM22">#REF!</definedName>
    <definedName name="_PM23">#REF!</definedName>
    <definedName name="_PM24">#REF!</definedName>
    <definedName name="_PM25">#REF!</definedName>
    <definedName name="_PM26">#REF!</definedName>
    <definedName name="_PM27">#REF!</definedName>
    <definedName name="_PM28">#REF!</definedName>
    <definedName name="_PM29">#REF!</definedName>
    <definedName name="_PM3">#REF!</definedName>
    <definedName name="_PM30">#REF!</definedName>
    <definedName name="_PM31">#REF!</definedName>
    <definedName name="_PM32">#REF!</definedName>
    <definedName name="_PM33">#REF!</definedName>
    <definedName name="_PM34">#REF!</definedName>
    <definedName name="_PM35">#REF!</definedName>
    <definedName name="_PM36">#REF!</definedName>
    <definedName name="_PM37">#REF!</definedName>
    <definedName name="_PM38">#REF!</definedName>
    <definedName name="_PM39">#REF!</definedName>
    <definedName name="_PM4">#REF!</definedName>
    <definedName name="_PM40">#REF!</definedName>
    <definedName name="_PM41">#REF!</definedName>
    <definedName name="_PM42">#REF!</definedName>
    <definedName name="_PM43">#REF!</definedName>
    <definedName name="_PM44">#REF!</definedName>
    <definedName name="_PM45">#REF!</definedName>
    <definedName name="_PM46">#REF!</definedName>
    <definedName name="_PM47">#REF!</definedName>
    <definedName name="_PM48">#REF!</definedName>
    <definedName name="_PM49">#REF!</definedName>
    <definedName name="_PM5">#REF!</definedName>
    <definedName name="_PM50">#REF!</definedName>
    <definedName name="_PM51">#REF!</definedName>
    <definedName name="_PM52">#REF!</definedName>
    <definedName name="_PM53">#REF!</definedName>
    <definedName name="_PM54">#REF!</definedName>
    <definedName name="_PM55">#REF!</definedName>
    <definedName name="_PM56">#REF!</definedName>
    <definedName name="_PM57">#REF!</definedName>
    <definedName name="_PM58">#REF!</definedName>
    <definedName name="_PM59">#REF!</definedName>
    <definedName name="_PM6">#REF!</definedName>
    <definedName name="_PM60">#REF!</definedName>
    <definedName name="_PM61">#REF!</definedName>
    <definedName name="_PM62">#REF!</definedName>
    <definedName name="_PM7">#REF!</definedName>
    <definedName name="_PM8">#REF!</definedName>
    <definedName name="_PM9">#REF!</definedName>
    <definedName name="_Q">[9]Sheet1!#REF!</definedName>
    <definedName name="_Q1">[9]Sheet1!#REF!</definedName>
    <definedName name="_Regression_Int" hidden="1">1</definedName>
    <definedName name="_Regression_Out" localSheetId="5" hidden="1">#REF!</definedName>
    <definedName name="_Regression_Out" hidden="1">#REF!</definedName>
    <definedName name="_Regression_X" localSheetId="5" hidden="1">#REF!</definedName>
    <definedName name="_Regression_X" hidden="1">#REF!</definedName>
    <definedName name="_Regression_Y" localSheetId="5" hidden="1">#REF!</definedName>
    <definedName name="_Regression_Y" hidden="1">#REF!</definedName>
    <definedName name="_RO110">'[3]#REF'!$G$140</definedName>
    <definedName name="_RO22">'[3]#REF'!$G$93</definedName>
    <definedName name="_RO35">'[3]#REF'!$G$94</definedName>
    <definedName name="_RO60">'[3]#REF'!$G$95</definedName>
    <definedName name="_RO80">'[3]#REF'!$G$96</definedName>
    <definedName name="_Sort" localSheetId="3" hidden="1">'[12]방송(체육관)'!#REF!</definedName>
    <definedName name="_Sort" localSheetId="2" hidden="1">'[12]방송(체육관)'!#REF!</definedName>
    <definedName name="_Sort" localSheetId="6" hidden="1">#REF!</definedName>
    <definedName name="_Sort" localSheetId="1" hidden="1">'[12]방송(체육관)'!#REF!</definedName>
    <definedName name="_Sort" localSheetId="5" hidden="1">#REF!</definedName>
    <definedName name="_Sort" hidden="1">'[12]방송(체육관)'!#REF!</definedName>
    <definedName name="_SUB1">#REF!</definedName>
    <definedName name="_SUB2">#REF!</definedName>
    <definedName name="_SUB3">#N/A</definedName>
    <definedName name="_SUB4">#N/A</definedName>
    <definedName name="_T1">[9]Sheet1!#REF!</definedName>
    <definedName name="_T2">[9]Sheet1!#REF!</definedName>
    <definedName name="_Table1_In1" localSheetId="3" hidden="1">#REF!</definedName>
    <definedName name="_Table1_In1" localSheetId="2" hidden="1">#REF!</definedName>
    <definedName name="_Table1_In1" localSheetId="6" hidden="1">#REF!</definedName>
    <definedName name="_Table1_In1" localSheetId="1" hidden="1">#REF!</definedName>
    <definedName name="_Table1_In1" localSheetId="5" hidden="1">#REF!</definedName>
    <definedName name="_Table1_In1" hidden="1">#REF!</definedName>
    <definedName name="_Table1_Out" localSheetId="3" hidden="1">#REF!</definedName>
    <definedName name="_Table1_Out" localSheetId="2" hidden="1">#REF!</definedName>
    <definedName name="_Table1_Out" localSheetId="6" hidden="1">#REF!</definedName>
    <definedName name="_Table1_Out" localSheetId="1" hidden="1">#REF!</definedName>
    <definedName name="_Table1_Out" localSheetId="5" hidden="1">#REF!</definedName>
    <definedName name="_Table1_Out" hidden="1">#REF!</definedName>
    <definedName name="_TON1">'[3]#REF'!$G$409</definedName>
    <definedName name="_TON2">'[3]#REF'!$I$409</definedName>
    <definedName name="_TOT1">#REF!</definedName>
    <definedName name="_TOT2">#REF!</definedName>
    <definedName name="_UP1" localSheetId="3">[14]부하계산서!#REF!</definedName>
    <definedName name="_UP1" localSheetId="2">[14]부하계산서!#REF!</definedName>
    <definedName name="_UP1" localSheetId="6">[2]부하계산서!#REF!</definedName>
    <definedName name="_UP1">[14]부하계산서!#REF!</definedName>
    <definedName name="_UP2" localSheetId="3">[14]부하계산서!#REF!</definedName>
    <definedName name="_UP2" localSheetId="2">[14]부하계산서!#REF!</definedName>
    <definedName name="_UP2" localSheetId="6">[2]부하계산서!#REF!</definedName>
    <definedName name="_UP2">[14]부하계산서!#REF!</definedName>
    <definedName name="_woogi" localSheetId="5" hidden="1">#REF!</definedName>
    <definedName name="_woogi" hidden="1">#REF!</definedName>
    <definedName name="_woogi2" localSheetId="5" hidden="1">#REF!</definedName>
    <definedName name="_woogi2" hidden="1">#REF!</definedName>
    <definedName name="_woogi24" localSheetId="5" hidden="1">#REF!</definedName>
    <definedName name="_woogi24" hidden="1">#REF!</definedName>
    <definedName name="_woogi3" localSheetId="5" hidden="1">#REF!</definedName>
    <definedName name="_woogi3" hidden="1">#REF!</definedName>
    <definedName name="_WW2">'[3]#REF'!$G$202</definedName>
    <definedName name="_WW6">'[3]#REF'!$G$250</definedName>
    <definedName name="_건축목공">#REF!</definedName>
    <definedName name="_재ㅐ햐" localSheetId="5" hidden="1">#REF!</definedName>
    <definedName name="_재ㅐ햐" hidden="1">#REF!</definedName>
    <definedName name="¤±8529">'[18]일위대가(가설)'!#REF!</definedName>
    <definedName name="¤C315" localSheetId="3">'[3]#REF'!#REF!</definedName>
    <definedName name="¤C315" localSheetId="2">'[3]#REF'!#REF!</definedName>
    <definedName name="¤C315" localSheetId="1">'[3]#REF'!#REF!</definedName>
    <definedName name="¤C315">'[3]#REF'!#REF!</definedName>
    <definedName name="¤Ç315" localSheetId="3">'[3]#REF'!#REF!</definedName>
    <definedName name="¤Ç315" localSheetId="2">'[3]#REF'!#REF!</definedName>
    <definedName name="¤Ç315" localSheetId="1">'[3]#REF'!#REF!</definedName>
    <definedName name="¤Ç315">'[3]#REF'!#REF!</definedName>
    <definedName name="¤O650">[19]내역서!#REF!</definedName>
    <definedName name="\\O">[20]기기리스트!#REF!</definedName>
    <definedName name="\0" localSheetId="6">#N/A</definedName>
    <definedName name="\0">#REF!</definedName>
    <definedName name="\a">#N/A</definedName>
    <definedName name="\b" localSheetId="3">#REF!</definedName>
    <definedName name="\b" localSheetId="2">#REF!</definedName>
    <definedName name="\b" localSheetId="6">#REF!</definedName>
    <definedName name="\b" localSheetId="1">#REF!</definedName>
    <definedName name="\b">#REF!</definedName>
    <definedName name="\c" localSheetId="3">#REF!</definedName>
    <definedName name="\c" localSheetId="2">#REF!</definedName>
    <definedName name="\c" localSheetId="6">#N/A</definedName>
    <definedName name="\c" localSheetId="1">#REF!</definedName>
    <definedName name="\c">#REF!</definedName>
    <definedName name="\d" localSheetId="3">#REF!</definedName>
    <definedName name="\d" localSheetId="2">#REF!</definedName>
    <definedName name="\d" localSheetId="6">#REF!</definedName>
    <definedName name="\d" localSheetId="1">#REF!</definedName>
    <definedName name="\d">#REF!</definedName>
    <definedName name="\e" localSheetId="3">[21]NAI!#REF!</definedName>
    <definedName name="\e" localSheetId="2">[21]NAI!#REF!</definedName>
    <definedName name="\e" localSheetId="6">#N/A</definedName>
    <definedName name="\e">[21]NAI!#REF!</definedName>
    <definedName name="\f" localSheetId="6">#N/A</definedName>
    <definedName name="\f">#REF!</definedName>
    <definedName name="\g" localSheetId="6">#N/A</definedName>
    <definedName name="\g">#REF!</definedName>
    <definedName name="\h" localSheetId="6">#N/A</definedName>
    <definedName name="\h">#REF!</definedName>
    <definedName name="\i" localSheetId="3">#REF!</definedName>
    <definedName name="\i" localSheetId="2">#REF!</definedName>
    <definedName name="\i" localSheetId="6">[22]을!#REF!</definedName>
    <definedName name="\i" localSheetId="1">#REF!</definedName>
    <definedName name="\i">#REF!</definedName>
    <definedName name="\j" localSheetId="6">#N/A</definedName>
    <definedName name="\j">#REF!</definedName>
    <definedName name="\k" localSheetId="6">#N/A</definedName>
    <definedName name="\k">#REF!</definedName>
    <definedName name="\l" localSheetId="3">#REF!</definedName>
    <definedName name="\l" localSheetId="2">#REF!</definedName>
    <definedName name="\l" localSheetId="6">#N/A</definedName>
    <definedName name="\l" localSheetId="1">#REF!</definedName>
    <definedName name="\l">#REF!</definedName>
    <definedName name="\LARGE" localSheetId="3">#REF!</definedName>
    <definedName name="\LARGE" localSheetId="2">#REF!</definedName>
    <definedName name="\LARGE" localSheetId="6">#REF!</definedName>
    <definedName name="\LARGE" localSheetId="1">#REF!</definedName>
    <definedName name="\LARGE">#REF!</definedName>
    <definedName name="\m" localSheetId="3">#REF!</definedName>
    <definedName name="\m" localSheetId="2">#REF!</definedName>
    <definedName name="\m" localSheetId="6">#N/A</definedName>
    <definedName name="\m" localSheetId="1">#REF!</definedName>
    <definedName name="\m">#REF!</definedName>
    <definedName name="\n" localSheetId="6">[23]약품설비!#REF!</definedName>
    <definedName name="\n">#REF!</definedName>
    <definedName name="\o">[20]기기리스트!#REF!</definedName>
    <definedName name="\p">#N/A</definedName>
    <definedName name="\q" localSheetId="3">#REF!</definedName>
    <definedName name="\q" localSheetId="2">#REF!</definedName>
    <definedName name="\q" localSheetId="6">#REF!</definedName>
    <definedName name="\q" localSheetId="1">#REF!</definedName>
    <definedName name="\q">#REF!</definedName>
    <definedName name="\r" localSheetId="6">[24]약품공급2!#REF!</definedName>
    <definedName name="\r">#N/A</definedName>
    <definedName name="\s" localSheetId="3">[21]NAI!#REF!</definedName>
    <definedName name="\s" localSheetId="2">[21]NAI!#REF!</definedName>
    <definedName name="\s" localSheetId="6">#N/A</definedName>
    <definedName name="\s">[21]NAI!#REF!</definedName>
    <definedName name="\t">#REF!</definedName>
    <definedName name="\u" localSheetId="6">[23]약품설비!#REF!</definedName>
    <definedName name="\u">#N/A</definedName>
    <definedName name="\v" localSheetId="6">#REF!</definedName>
    <definedName name="\v">#N/A</definedName>
    <definedName name="\w">#N/A</definedName>
    <definedName name="\x" localSheetId="3">[25]내역!#REF!</definedName>
    <definedName name="\x" localSheetId="2">[25]내역!#REF!</definedName>
    <definedName name="\x" localSheetId="1">[25]내역!#REF!</definedName>
    <definedName name="\x">[25]내역!#REF!</definedName>
    <definedName name="\y" localSheetId="6">[23]약품설비!#REF!</definedName>
    <definedName name="\y">#N/A</definedName>
    <definedName name="\z">#N/A</definedName>
    <definedName name="a">#N/A</definedName>
    <definedName name="a0" localSheetId="6">#REF!</definedName>
    <definedName name="A0">#REF!</definedName>
    <definedName name="A1..A2_">#N/A</definedName>
    <definedName name="A1..A200_">#N/A</definedName>
    <definedName name="A1_">#REF!</definedName>
    <definedName name="A12..A13_">#N/A</definedName>
    <definedName name="A1C1" localSheetId="5" hidden="1">#REF!</definedName>
    <definedName name="A1C1" hidden="1">#REF!</definedName>
    <definedName name="A2_">#REF!</definedName>
    <definedName name="A3_">#REF!</definedName>
    <definedName name="A4_">#REF!</definedName>
    <definedName name="A5_">#REF!</definedName>
    <definedName name="A6_">#N/A</definedName>
    <definedName name="A7_">#REF!</definedName>
    <definedName name="A8_">#REF!</definedName>
    <definedName name="A9_">#REF!</definedName>
    <definedName name="AA" localSheetId="3">#REF!</definedName>
    <definedName name="AA" localSheetId="2">#REF!</definedName>
    <definedName name="aa" localSheetId="6">[21]공문!#REF!</definedName>
    <definedName name="AA" localSheetId="1">#REF!</definedName>
    <definedName name="aa" localSheetId="5" hidden="1">[26]내역서!#REF!</definedName>
    <definedName name="AA">#REF!</definedName>
    <definedName name="AAA" localSheetId="3">#REF!</definedName>
    <definedName name="AAA" localSheetId="2">#REF!</definedName>
    <definedName name="AAA" localSheetId="9">#REF!</definedName>
    <definedName name="AAA" localSheetId="6">BlankMacro1</definedName>
    <definedName name="AAA" localSheetId="1">#REF!</definedName>
    <definedName name="AAA">#REF!</definedName>
    <definedName name="AAAA" localSheetId="0">갑지!AAAAA</definedName>
    <definedName name="AAAA" localSheetId="3">'갑지(건축)'!AAAAA</definedName>
    <definedName name="AAAA" localSheetId="2">관급자재대!AAAAA</definedName>
    <definedName name="AAAA" localSheetId="9">[0]!AAAAA</definedName>
    <definedName name="AAAA" localSheetId="6">용역비예산서!AAAAA</definedName>
    <definedName name="AAAA" localSheetId="1">총괄표!AAAAA</definedName>
    <definedName name="AAAA" localSheetId="5">[0]!AAAAA</definedName>
    <definedName name="AAAA">[0]!AAAAA</definedName>
    <definedName name="AAAAA" localSheetId="0">갑지!AAAAA</definedName>
    <definedName name="AAAAA" localSheetId="3">'갑지(건축)'!AAAAA</definedName>
    <definedName name="AAAAA" localSheetId="2">관급자재대!AAAAA</definedName>
    <definedName name="AAAAA" localSheetId="6">#N/A</definedName>
    <definedName name="AAAAA" localSheetId="1">총괄표!AAAAA</definedName>
    <definedName name="AAAAA">#N/A</definedName>
    <definedName name="AAAAAA" localSheetId="6">#REF!</definedName>
    <definedName name="AAAAAA" localSheetId="5" hidden="1">#REF!</definedName>
    <definedName name="AAAAAA" hidden="1">#REF!</definedName>
    <definedName name="AAAAAAAAAAAAAAAAAAA">#REF!</definedName>
    <definedName name="AAAAAㅁㅁㅁㅁㅁ" localSheetId="9">'수량산출(토목)'!AAAAAㅁㅁㅁㅁㅁ</definedName>
    <definedName name="AAAAAㅁㅁㅁㅁㅁ" localSheetId="6">용역비예산서!AAAAAㅁㅁㅁㅁㅁ</definedName>
    <definedName name="AAAAAㅁㅁㅁㅁㅁ" localSheetId="5">'표 지'!AAAAAㅁㅁㅁㅁㅁ</definedName>
    <definedName name="AAAAAㅁㅁㅁㅁㅁ">[0]!AAAAAㅁㅁㅁㅁㅁ</definedName>
    <definedName name="AB" localSheetId="6">#REF!</definedName>
    <definedName name="AB">#REF!</definedName>
    <definedName name="AB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AB_1">#REF!</definedName>
    <definedName name="ABC">#REF!</definedName>
    <definedName name="ABUTH">#REF!</definedName>
    <definedName name="AC">#REF!</definedName>
    <definedName name="ACCESS중급">#REF!</definedName>
    <definedName name="ACCESS초급">#REF!</definedName>
    <definedName name="AD">#REF!</definedName>
    <definedName name="AE">#REF!</definedName>
    <definedName name="aer" localSheetId="3">#REF!,#REF!</definedName>
    <definedName name="aer" localSheetId="2">#REF!,#REF!</definedName>
    <definedName name="aer" localSheetId="6">#REF!,#REF!</definedName>
    <definedName name="aer" localSheetId="1">#REF!,#REF!</definedName>
    <definedName name="aer">#REF!,#REF!</definedName>
    <definedName name="AF">#REF!</definedName>
    <definedName name="AFC설비">#REF!</definedName>
    <definedName name="AG">#REF!</definedName>
    <definedName name="AH">#REF!</definedName>
    <definedName name="AI">#REF!</definedName>
    <definedName name="ajd" localSheetId="3">#REF!</definedName>
    <definedName name="ajd" localSheetId="2">#REF!</definedName>
    <definedName name="ajd" localSheetId="6">#REF!</definedName>
    <definedName name="ajd" localSheetId="1">#REF!</definedName>
    <definedName name="ajd">#REF!</definedName>
    <definedName name="AL">[27]자재단가비교표!#REF!</definedName>
    <definedName name="ALPHA">#REF!</definedName>
    <definedName name="AMOUNT">#REF!</definedName>
    <definedName name="ANG">#REF!</definedName>
    <definedName name="aqsswsss">#REF!</definedName>
    <definedName name="ART" localSheetId="6">#REF!</definedName>
    <definedName name="ART">#REF!</definedName>
    <definedName name="asaasa">'[3]#REF'!$I$105</definedName>
    <definedName name="asdf"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asdf"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asdf" localSheetId="5"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asdf"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ASS">#REF!</definedName>
    <definedName name="AT" localSheetId="3">[28]간선계산!#REF!</definedName>
    <definedName name="AT" localSheetId="2">[29]간선계산!#REF!</definedName>
    <definedName name="AT" localSheetId="6">[30]간선계산!#REF!</definedName>
    <definedName name="AT" localSheetId="1">[31]간선계산!#REF!</definedName>
    <definedName name="AT">[28]간선계산!#REF!</definedName>
    <definedName name="AV" localSheetId="6">#REF!</definedName>
    <definedName name="AV">#REF!</definedName>
    <definedName name="AV1노무" localSheetId="3">#REF!</definedName>
    <definedName name="AV1노무" localSheetId="2">#REF!</definedName>
    <definedName name="AV1노무" localSheetId="1">#REF!</definedName>
    <definedName name="AV1노무">#REF!</definedName>
    <definedName name="AV1자재" localSheetId="3">#REF!</definedName>
    <definedName name="AV1자재" localSheetId="2">#REF!</definedName>
    <definedName name="AV1자재" localSheetId="1">#REF!</definedName>
    <definedName name="AV1자재">#REF!</definedName>
    <definedName name="AV노무" localSheetId="3">#REF!</definedName>
    <definedName name="AV노무" localSheetId="2">#REF!</definedName>
    <definedName name="AV노무" localSheetId="1">#REF!</definedName>
    <definedName name="AV노무">#REF!</definedName>
    <definedName name="AV자재" localSheetId="3">#REF!</definedName>
    <definedName name="AV자재" localSheetId="2">#REF!</definedName>
    <definedName name="AV자재" localSheetId="1">#REF!</definedName>
    <definedName name="AV자재">#REF!</definedName>
    <definedName name="B" localSheetId="3">[32]!Macro5</definedName>
    <definedName name="B" localSheetId="2">[33]!Macro5</definedName>
    <definedName name="B" localSheetId="6">[27]자재단가비교표!#REF!</definedName>
    <definedName name="B" localSheetId="1">[34]!Macro5</definedName>
    <definedName name="B">[32]!Macro5</definedName>
    <definedName name="B0">#REF!</definedName>
    <definedName name="B1_">#REF!</definedName>
    <definedName name="BA">#REF!</definedName>
    <definedName name="base1">#REF!</definedName>
    <definedName name="BB" localSheetId="3">#REF!</definedName>
    <definedName name="BB" localSheetId="2">#REF!</definedName>
    <definedName name="BB" localSheetId="6">#REF!</definedName>
    <definedName name="BB" localSheetId="1">#REF!</definedName>
    <definedName name="bb" localSheetId="5" hidden="1">[26]내역서!#REF!</definedName>
    <definedName name="BB">#REF!</definedName>
    <definedName name="BB_1" localSheetId="9" hidden="1">{#N/A,#N/A,FALSE,"이태원철근"}</definedName>
    <definedName name="BB_1" localSheetId="6" hidden="1">{#N/A,#N/A,FALSE,"이태원철근"}</definedName>
    <definedName name="BB_1" localSheetId="5" hidden="1">{#N/A,#N/A,FALSE,"이태원철근"}</definedName>
    <definedName name="BB_1" hidden="1">{#N/A,#N/A,FALSE,"이태원철근"}</definedName>
    <definedName name="bbb" localSheetId="9">BlankMacro1</definedName>
    <definedName name="BBB" localSheetId="6" hidden="1">{#N/A,#N/A,FALSE,"속도"}</definedName>
    <definedName name="bbb" localSheetId="5">BlankMacro1</definedName>
    <definedName name="bbb">BlankMacro1</definedName>
    <definedName name="BC" localSheetId="6">#REF!</definedName>
    <definedName name="BC">#N/A</definedName>
    <definedName name="BC_1" localSheetId="9" hidden="1">{#N/A,#N/A,FALSE,"이태원철근"}</definedName>
    <definedName name="BC_1" localSheetId="6" hidden="1">{#N/A,#N/A,FALSE,"이태원철근"}</definedName>
    <definedName name="BC_1" localSheetId="5" hidden="1">{#N/A,#N/A,FALSE,"이태원철근"}</definedName>
    <definedName name="BC_1" hidden="1">{#N/A,#N/A,FALSE,"이태원철근"}</definedName>
    <definedName name="BD">#REF!</definedName>
    <definedName name="BE">#REF!</definedName>
    <definedName name="BEGIN1">#REF!</definedName>
    <definedName name="BEGIN2">#N/A</definedName>
    <definedName name="BETA">#REF!</definedName>
    <definedName name="BF">#REF!</definedName>
    <definedName name="BG">#REF!</definedName>
    <definedName name="BI" localSheetId="9" hidden="1">{#N/A,#N/A,FALSE,"이태원철근"}</definedName>
    <definedName name="BI" localSheetId="6" hidden="1">{#N/A,#N/A,FALSE,"이태원철근"}</definedName>
    <definedName name="BI" localSheetId="5" hidden="1">{#N/A,#N/A,FALSE,"이태원철근"}</definedName>
    <definedName name="BI" hidden="1">{#N/A,#N/A,FALSE,"이태원철근"}</definedName>
    <definedName name="BI_1" localSheetId="9" hidden="1">{#N/A,#N/A,FALSE,"이태원철근"}</definedName>
    <definedName name="BI_1" localSheetId="6" hidden="1">{#N/A,#N/A,FALSE,"이태원철근"}</definedName>
    <definedName name="BI_1" localSheetId="5" hidden="1">{#N/A,#N/A,FALSE,"이태원철근"}</definedName>
    <definedName name="BI_1" hidden="1">{#N/A,#N/A,FALSE,"이태원철근"}</definedName>
    <definedName name="BIGO">#REF!</definedName>
    <definedName name="BLO_1">#N/A</definedName>
    <definedName name="br" localSheetId="3">#REF!</definedName>
    <definedName name="br" localSheetId="2">#REF!</definedName>
    <definedName name="br" localSheetId="1">#REF!</definedName>
    <definedName name="br">#REF!</definedName>
    <definedName name="BTYPE">#N/A</definedName>
    <definedName name="BUNHO">#N/A</definedName>
    <definedName name="BW">#REF!</definedName>
    <definedName name="C_">#N/A</definedName>
    <definedName name="CA">#REF!</definedName>
    <definedName name="cable">#REF!</definedName>
    <definedName name="CAL">#N/A</definedName>
    <definedName name="CALAA">#N/A</definedName>
    <definedName name="CALAB">#N/A</definedName>
    <definedName name="CALAC">#N/A</definedName>
    <definedName name="CALBA">#N/A</definedName>
    <definedName name="CALBB">#N/A</definedName>
    <definedName name="CALBC">#N/A</definedName>
    <definedName name="CALBD">#N/A</definedName>
    <definedName name="CALBE">#N/A</definedName>
    <definedName name="CALBF">#N/A</definedName>
    <definedName name="CALBG" localSheetId="6">#REF!</definedName>
    <definedName name="CALBG">#REF!</definedName>
    <definedName name="CALBH">#N/A</definedName>
    <definedName name="CALBI">#N/A</definedName>
    <definedName name="CALBJ">#N/A</definedName>
    <definedName name="CALBK">#N/A</definedName>
    <definedName name="CALBL">#N/A</definedName>
    <definedName name="CALCA">#N/A</definedName>
    <definedName name="CALCB">#N/A</definedName>
    <definedName name="CALCC" localSheetId="6">#REF!</definedName>
    <definedName name="CALCC">#REF!</definedName>
    <definedName name="CALCD">#N/A</definedName>
    <definedName name="CALCE" localSheetId="6">#REF!</definedName>
    <definedName name="CALCE">#REF!</definedName>
    <definedName name="camberWork" localSheetId="9">'수량산출(토목)'!camberWork</definedName>
    <definedName name="camberWork" localSheetId="6">용역비예산서!camberWork</definedName>
    <definedName name="camberWork" localSheetId="5">'표 지'!camberWork</definedName>
    <definedName name="camberWork">[0]!camberWork</definedName>
    <definedName name="CATEGORY">#N/A</definedName>
    <definedName name="CB" localSheetId="9">#REF!</definedName>
    <definedName name="CB">#REF!</definedName>
    <definedName name="CC" localSheetId="3">#REF!</definedName>
    <definedName name="CC" localSheetId="2">#REF!</definedName>
    <definedName name="CC" localSheetId="6">#REF!</definedName>
    <definedName name="CC" localSheetId="1">#REF!</definedName>
    <definedName name="CC">#REF!</definedName>
    <definedName name="CCC" localSheetId="3">#REF!</definedName>
    <definedName name="CCC" localSheetId="2">#REF!</definedName>
    <definedName name="CCC" localSheetId="6">#REF!</definedName>
    <definedName name="CCC" localSheetId="1">#REF!</definedName>
    <definedName name="CCC">#REF!</definedName>
    <definedName name="ccccccccccccccccc"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ccccccccccccccccc"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ccccccccccccccccc"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ccccccccccccccccc"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ccccccccccccccccc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ccccccccccccccccc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ccccccccccccccccc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ccccccccccccccccc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ccdc">'[3]#REF'!$B$7</definedName>
    <definedName name="CCTV및장애자편의설비">#REF!</definedName>
    <definedName name="CCTV설비">#REF!</definedName>
    <definedName name="CD">#REF!</definedName>
    <definedName name="CE">#REF!</definedName>
    <definedName name="CELL" localSheetId="6">#REF!</definedName>
    <definedName name="CELL">#REF!</definedName>
    <definedName name="CF">#REF!</definedName>
    <definedName name="CG">#REF!</definedName>
    <definedName name="CH">#REF!</definedName>
    <definedName name="CI">#REF!</definedName>
    <definedName name="CJ">#REF!</definedName>
    <definedName name="CJFRHD">[35]물가자료!$C$21</definedName>
    <definedName name="CJFZHS" localSheetId="9">BlankMacro1</definedName>
    <definedName name="CJFZHS" localSheetId="5">BlankMacro1</definedName>
    <definedName name="CJFZHS">BlankMacro1</definedName>
    <definedName name="CKSP" localSheetId="9">#REF!</definedName>
    <definedName name="CKSP">#REF!</definedName>
    <definedName name="CO" localSheetId="3">[36]직공비!#REF!</definedName>
    <definedName name="CO" localSheetId="2">[37]직공비!#REF!</definedName>
    <definedName name="CO" localSheetId="6">[38]직공비!#REF!</definedName>
    <definedName name="CO" localSheetId="1">[39]직공비!#REF!</definedName>
    <definedName name="CO">[36]직공비!#REF!</definedName>
    <definedName name="COD">#REF!</definedName>
    <definedName name="code" localSheetId="3">#REF!</definedName>
    <definedName name="code" localSheetId="2">#REF!</definedName>
    <definedName name="CODE" localSheetId="6">#REF!</definedName>
    <definedName name="code" localSheetId="1">#REF!</definedName>
    <definedName name="code">#REF!</definedName>
    <definedName name="COMB">#REF!</definedName>
    <definedName name="CONDUIT">'[40]Macro(전선)'!$R$1</definedName>
    <definedName name="COPY" localSheetId="3">[36]직공비!#REF!</definedName>
    <definedName name="COPY" localSheetId="2">[37]직공비!#REF!</definedName>
    <definedName name="COPY" localSheetId="6">[38]직공비!#REF!</definedName>
    <definedName name="COPY" localSheetId="1">[39]직공비!#REF!</definedName>
    <definedName name="COPY">[36]직공비!#REF!</definedName>
    <definedName name="_xlnm.Criteria" localSheetId="3">[30]방송일위대가!#REF!</definedName>
    <definedName name="_xlnm.Criteria" localSheetId="2">[41]방송일위대가!#REF!</definedName>
    <definedName name="_xlnm.Criteria" localSheetId="6">#REF!</definedName>
    <definedName name="_xlnm.Criteria" localSheetId="1">[37]방송일위대가!#REF!</definedName>
    <definedName name="_xlnm.Criteria">[30]방송일위대가!#REF!</definedName>
    <definedName name="Criteria_MI" localSheetId="3">[25]내역!#REF!</definedName>
    <definedName name="Criteria_MI" localSheetId="2">[25]내역!#REF!</definedName>
    <definedName name="Criteria_MI" localSheetId="6">#REF!</definedName>
    <definedName name="Criteria_MI" localSheetId="1">[25]내역!#REF!</definedName>
    <definedName name="Criteria_MI">[25]내역!#REF!</definedName>
    <definedName name="CRT" localSheetId="6">#REF!</definedName>
    <definedName name="CRT">#REF!</definedName>
    <definedName name="CV">[42]DATA!$F$4:$J$14</definedName>
    <definedName name="CV_1C">'[40]Macro(전선)'!$H$1</definedName>
    <definedName name="CV_2C">'[40]Macro(전선)'!$I$1</definedName>
    <definedName name="CV_3C">'[40]Macro(전선)'!$J$1</definedName>
    <definedName name="CV_4C">'[40]Macro(전선)'!$K$1</definedName>
    <definedName name="cvbnml" localSheetId="9">BlankMacro1</definedName>
    <definedName name="cvbnml" localSheetId="5">BlankMacro1</definedName>
    <definedName name="cvbnml">BlankMacro1</definedName>
    <definedName name="D" localSheetId="0">BlankMacro1</definedName>
    <definedName name="D" localSheetId="3">BlankMacro1</definedName>
    <definedName name="D" localSheetId="2">BlankMacro1</definedName>
    <definedName name="D" localSheetId="9">BlankMacro1</definedName>
    <definedName name="D" localSheetId="6">BlankMacro1</definedName>
    <definedName name="D" localSheetId="1">BlankMacro1</definedName>
    <definedName name="D" localSheetId="5">BlankMacro1</definedName>
    <definedName name="D">BlankMacro1</definedName>
    <definedName name="D_FE" localSheetId="9">#REF!</definedName>
    <definedName name="D_FE">#REF!</definedName>
    <definedName name="D_FO">#REF!</definedName>
    <definedName name="DA">#REF!</definedName>
    <definedName name="DAN" localSheetId="3">#REF!</definedName>
    <definedName name="DAN" localSheetId="2">#REF!</definedName>
    <definedName name="DAN" localSheetId="6">[22]을!#REF!</definedName>
    <definedName name="DAN" localSheetId="1">#REF!</definedName>
    <definedName name="DAN">#REF!</definedName>
    <definedName name="DANCHO" localSheetId="3">#REF!</definedName>
    <definedName name="DANCHO" localSheetId="2">#REF!</definedName>
    <definedName name="DANCHO" localSheetId="6">#REF!</definedName>
    <definedName name="DANCHO" localSheetId="1">#REF!</definedName>
    <definedName name="DANCHO">#REF!</definedName>
    <definedName name="DANGA" localSheetId="2">'[30]Y-WORK'!$D$19:$D$19,'[30]Y-WORK'!$F$19:$BD$19</definedName>
    <definedName name="DANGA" localSheetId="6">#REF!,#REF!</definedName>
    <definedName name="DANGA" localSheetId="1">'[30]Y-WORK'!$D$19:$D$19,'[30]Y-WORK'!$F$19:$BD$19</definedName>
    <definedName name="DANGA">'[43]Y-WORK'!$D$19:$D$19,'[43]Y-WORK'!$F$19:$BD$19</definedName>
    <definedName name="danga2">#REF!,#REF!</definedName>
    <definedName name="DANGI" localSheetId="3">#REF!</definedName>
    <definedName name="DANGI" localSheetId="2">#REF!</definedName>
    <definedName name="DANGI" localSheetId="6">#REF!</definedName>
    <definedName name="DANGI" localSheetId="1">#REF!</definedName>
    <definedName name="DANGI">#REF!</definedName>
    <definedName name="DANIN" localSheetId="3">#REF!</definedName>
    <definedName name="DANIN" localSheetId="2">#REF!</definedName>
    <definedName name="DANIN" localSheetId="6">#REF!</definedName>
    <definedName name="DANIN" localSheetId="1">#REF!</definedName>
    <definedName name="DANIN">#REF!</definedName>
    <definedName name="DANSI" localSheetId="3">#REF!</definedName>
    <definedName name="DANSI" localSheetId="2">#REF!</definedName>
    <definedName name="DANSI" localSheetId="6">#REF!</definedName>
    <definedName name="DANSI" localSheetId="1">#REF!</definedName>
    <definedName name="DANSI">#REF!</definedName>
    <definedName name="DANSU" localSheetId="3">#REF!</definedName>
    <definedName name="DANSU" localSheetId="2">#REF!</definedName>
    <definedName name="DANSU" localSheetId="6">#REF!</definedName>
    <definedName name="DANSU" localSheetId="1">#REF!</definedName>
    <definedName name="DANSU">#REF!</definedName>
    <definedName name="DANWI">#N/A</definedName>
    <definedName name="DAT">#REF!</definedName>
    <definedName name="DATA" localSheetId="2">[43]WORK!$A$22:$BE$356</definedName>
    <definedName name="DATA" localSheetId="6">[44]WORK!$A$22:$BE$356</definedName>
    <definedName name="DATA" localSheetId="1">[43]WORK!$A$22:$BE$356</definedName>
    <definedName name="DATA">[45]WORK!$A$22:$BE$356</definedName>
    <definedName name="DATA_" localSheetId="2">[43]WORK!$A$22:$BE$402</definedName>
    <definedName name="DATA_" localSheetId="6">[44]WORK!$A$22:$BE$402</definedName>
    <definedName name="DATA_" localSheetId="1">[43]WORK!$A$22:$BE$402</definedName>
    <definedName name="DATA_">[45]WORK!$A$22:$BE$402</definedName>
    <definedName name="DATABAS" localSheetId="3">#REF!</definedName>
    <definedName name="DATABAS" localSheetId="2">#REF!</definedName>
    <definedName name="DATABAS" localSheetId="6">#REF!</definedName>
    <definedName name="DATABAS" localSheetId="1">#REF!</definedName>
    <definedName name="DATABAS">#REF!</definedName>
    <definedName name="_xlnm.Database" localSheetId="2">[45]NEYOK!$B$3:$E$1007</definedName>
    <definedName name="_xlnm.Database" localSheetId="6">[46]NEYOK!$B$3:$E$1007</definedName>
    <definedName name="_xlnm.Database" localSheetId="1">[45]NEYOK!$B$3:$E$1007</definedName>
    <definedName name="_xlnm.Database">[47]NEYOK!$B$3:$E$1007</definedName>
    <definedName name="Database_MI" localSheetId="3">#REF!</definedName>
    <definedName name="Database_MI" localSheetId="2">#REF!</definedName>
    <definedName name="Database_MI" localSheetId="6">#REF!</definedName>
    <definedName name="Database_MI" localSheetId="1">#REF!</definedName>
    <definedName name="Database_MI">#REF!</definedName>
    <definedName name="database2" localSheetId="3">#REF!</definedName>
    <definedName name="database2" localSheetId="2">#REF!</definedName>
    <definedName name="database2" localSheetId="6">#REF!</definedName>
    <definedName name="database2" localSheetId="1">#REF!</definedName>
    <definedName name="database2">#REF!</definedName>
    <definedName name="dataww" localSheetId="5" hidden="1">#REF!</definedName>
    <definedName name="dataww" hidden="1">#REF!</definedName>
    <definedName name="DB" localSheetId="6">#REF!</definedName>
    <definedName name="Db">#REF!</definedName>
    <definedName name="DC">#REF!</definedName>
    <definedName name="dd" localSheetId="0">BlankMacro1</definedName>
    <definedName name="dd" localSheetId="3">BlankMacro1</definedName>
    <definedName name="dd" localSheetId="2">BlankMacro1</definedName>
    <definedName name="dd" localSheetId="9">BlankMacro1</definedName>
    <definedName name="dd" localSheetId="6">BlankMacro1</definedName>
    <definedName name="dd" localSheetId="1">BlankMacro1</definedName>
    <definedName name="dd" localSheetId="5">BlankMacro1</definedName>
    <definedName name="dd">BlankMacro1</definedName>
    <definedName name="DD_1" localSheetId="9" hidden="1">{#N/A,#N/A,FALSE,"전력간선"}</definedName>
    <definedName name="DD_1" localSheetId="6" hidden="1">{#N/A,#N/A,FALSE,"전력간선"}</definedName>
    <definedName name="DD_1" localSheetId="5" hidden="1">{#N/A,#N/A,FALSE,"전력간선"}</definedName>
    <definedName name="DD_1" hidden="1">{#N/A,#N/A,FALSE,"전력간선"}</definedName>
    <definedName name="DDD" localSheetId="0">BlankMacro1</definedName>
    <definedName name="DDD" localSheetId="3">BlankMacro1</definedName>
    <definedName name="DDD" localSheetId="2">BlankMacro1</definedName>
    <definedName name="DDD" localSheetId="9">BlankMacro1</definedName>
    <definedName name="DDD" localSheetId="6">#REF!</definedName>
    <definedName name="DDD" localSheetId="1">BlankMacro1</definedName>
    <definedName name="DDD" localSheetId="5">BlankMacro1</definedName>
    <definedName name="DDD">BlankMacro1</definedName>
    <definedName name="DDDD" localSheetId="9">#REF!</definedName>
    <definedName name="DDDD" localSheetId="6">용역비예산서!DDDD</definedName>
    <definedName name="DDDD">#REF!</definedName>
    <definedName name="DDDD_1" localSheetId="9" hidden="1">{#N/A,#N/A,FALSE,"전력간선"}</definedName>
    <definedName name="DDDD_1" localSheetId="6" hidden="1">{#N/A,#N/A,FALSE,"전력간선"}</definedName>
    <definedName name="DDDD_1" localSheetId="5" hidden="1">{#N/A,#N/A,FALSE,"전력간선"}</definedName>
    <definedName name="DDDD_1" hidden="1">{#N/A,#N/A,FALSE,"전력간선"}</definedName>
    <definedName name="DDDDDD" localSheetId="2">[48]말뚝지지력산정!$L$22</definedName>
    <definedName name="DDDDDD" localSheetId="1">[49]말뚝지지력산정!$L$22</definedName>
    <definedName name="DDDDDD">[50]말뚝지지력산정!$L$22</definedName>
    <definedName name="dddddddddddddddddddddddddddddd" localSheetId="9">BlankMacro1</definedName>
    <definedName name="dddddddddddddddddddddddddddddd" localSheetId="5">BlankMacro1</definedName>
    <definedName name="dddddddddddddddddddddddddddddd">BlankMacro1</definedName>
    <definedName name="DDE" localSheetId="9">#REF!</definedName>
    <definedName name="DDE">#REF!</definedName>
    <definedName name="DDO">#REF!</definedName>
    <definedName name="DDS" localSheetId="0">BlankMacro1</definedName>
    <definedName name="DDS" localSheetId="3">BlankMacro1</definedName>
    <definedName name="DDS" localSheetId="2">BlankMacro1</definedName>
    <definedName name="DDS" localSheetId="9">BlankMacro1</definedName>
    <definedName name="DDS" localSheetId="6">BlankMacro1</definedName>
    <definedName name="DDS" localSheetId="1">BlankMacro1</definedName>
    <definedName name="DDS" localSheetId="5">BlankMacro1</definedName>
    <definedName name="DDS">BlankMacro1</definedName>
    <definedName name="DDW" localSheetId="0">BlankMacro1</definedName>
    <definedName name="DDW" localSheetId="3">BlankMacro1</definedName>
    <definedName name="DDW" localSheetId="2">BlankMacro1</definedName>
    <definedName name="DDW" localSheetId="9">BlankMacro1</definedName>
    <definedName name="DDW" localSheetId="6">BlankMacro1</definedName>
    <definedName name="DDW" localSheetId="1">BlankMacro1</definedName>
    <definedName name="DDW" localSheetId="5">BlankMacro1</definedName>
    <definedName name="DDW">BlankMacro1</definedName>
    <definedName name="DE" localSheetId="9">#REF!</definedName>
    <definedName name="DE">#REF!</definedName>
    <definedName name="DETAIL">#N/A</definedName>
    <definedName name="DF" localSheetId="3">#REF!</definedName>
    <definedName name="DF" localSheetId="2">#REF!</definedName>
    <definedName name="DF" localSheetId="6">#REF!</definedName>
    <definedName name="DF" localSheetId="1">#REF!</definedName>
    <definedName name="DF">#REF!</definedName>
    <definedName name="dfas"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fas"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fas" localSheetId="5"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fas"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FS">#REF!</definedName>
    <definedName name="dfsd">#REF!</definedName>
    <definedName name="DG">#REF!</definedName>
    <definedName name="DH">#REF!</definedName>
    <definedName name="dhd" localSheetId="9">BlankMacro1</definedName>
    <definedName name="dhd" localSheetId="5">BlankMacro1</definedName>
    <definedName name="dhd">BlankMacro1</definedName>
    <definedName name="DHS" localSheetId="9">#REF!</definedName>
    <definedName name="DHS">#REF!</definedName>
    <definedName name="dhtn" localSheetId="9">#REF!</definedName>
    <definedName name="dhtn">#REF!</definedName>
    <definedName name="DI">#REF!</definedName>
    <definedName name="DIA">#REF!</definedName>
    <definedName name="dia_mm" localSheetId="2">[48]말뚝지지력산정!$J$19</definedName>
    <definedName name="dia_mm" localSheetId="1">[49]말뚝지지력산정!$J$19</definedName>
    <definedName name="dia_mm">[50]말뚝지지력산정!$J$19</definedName>
    <definedName name="DISTANCE">'[40]Macro(전선)'!$A$1</definedName>
    <definedName name="DJ">#REF!</definedName>
    <definedName name="DKD" localSheetId="0">BlankMacro1</definedName>
    <definedName name="DKD" localSheetId="3">BlankMacro1</definedName>
    <definedName name="DKD" localSheetId="2">BlankMacro1</definedName>
    <definedName name="DKD" localSheetId="9">BlankMacro1</definedName>
    <definedName name="DKD" localSheetId="6">BlankMacro1</definedName>
    <definedName name="DKD" localSheetId="1">BlankMacro1</definedName>
    <definedName name="DKD" localSheetId="5">BlankMacro1</definedName>
    <definedName name="DKD">BlankMacro1</definedName>
    <definedName name="DKE" localSheetId="0">BlankMacro1</definedName>
    <definedName name="DKE" localSheetId="3">BlankMacro1</definedName>
    <definedName name="DKE" localSheetId="2">BlankMacro1</definedName>
    <definedName name="DKE" localSheetId="9">BlankMacro1</definedName>
    <definedName name="DKE" localSheetId="6">BlankMacro1</definedName>
    <definedName name="DKE" localSheetId="1">BlankMacro1</definedName>
    <definedName name="DKE" localSheetId="5">BlankMacro1</definedName>
    <definedName name="DKE">BlankMacro1</definedName>
    <definedName name="DKGK" localSheetId="9">BlankMacro1</definedName>
    <definedName name="DKGK" localSheetId="6">BlankMacro1</definedName>
    <definedName name="DKGK" localSheetId="5">BlankMacro1</definedName>
    <definedName name="DKGK">BlankMacro1</definedName>
    <definedName name="DLFE" localSheetId="9">#REF!</definedName>
    <definedName name="DLFE">#REF!</definedName>
    <definedName name="dlff" localSheetId="0" hidden="1">{#N/A,#N/A,FALSE,"운반시간"}</definedName>
    <definedName name="dlff" localSheetId="3" hidden="1">{#N/A,#N/A,FALSE,"운반시간"}</definedName>
    <definedName name="dlff" localSheetId="2" hidden="1">{#N/A,#N/A,FALSE,"운반시간"}</definedName>
    <definedName name="dlff" localSheetId="9" hidden="1">{#N/A,#N/A,FALSE,"운반시간"}</definedName>
    <definedName name="dlff" localSheetId="6" hidden="1">{#N/A,#N/A,FALSE,"운반시간"}</definedName>
    <definedName name="dlff" localSheetId="1" hidden="1">{#N/A,#N/A,FALSE,"운반시간"}</definedName>
    <definedName name="dlff" localSheetId="5" hidden="1">{#N/A,#N/A,FALSE,"운반시간"}</definedName>
    <definedName name="dlff" hidden="1">{#N/A,#N/A,FALSE,"운반시간"}</definedName>
    <definedName name="DLFO">#REF!</definedName>
    <definedName name="dn" localSheetId="0" hidden="1">{#N/A,#N/A,FALSE,"혼합골재"}</definedName>
    <definedName name="dn" localSheetId="3" hidden="1">{#N/A,#N/A,FALSE,"혼합골재"}</definedName>
    <definedName name="dn" localSheetId="2" hidden="1">{#N/A,#N/A,FALSE,"혼합골재"}</definedName>
    <definedName name="dn" localSheetId="9" hidden="1">{#N/A,#N/A,FALSE,"혼합골재"}</definedName>
    <definedName name="dn" localSheetId="6" hidden="1">{#N/A,#N/A,FALSE,"혼합골재"}</definedName>
    <definedName name="dn" localSheetId="1" hidden="1">{#N/A,#N/A,FALSE,"혼합골재"}</definedName>
    <definedName name="dn" localSheetId="5" hidden="1">{#N/A,#N/A,FALSE,"혼합골재"}</definedName>
    <definedName name="dn" hidden="1">{#N/A,#N/A,FALSE,"혼합골재"}</definedName>
    <definedName name="DNS">#REF!</definedName>
    <definedName name="Document_array" localSheetId="9">{"Book1","TOTAL.xls"}</definedName>
    <definedName name="Document_array" localSheetId="6">{"Book1","TOTAL.xls"}</definedName>
    <definedName name="Document_array" localSheetId="5">{"Book1","TOTAL.xls"}</definedName>
    <definedName name="Document_array">{"Book1","TOTAL.xls"}</definedName>
    <definedName name="Document_array_1" localSheetId="9">{"Book1","TOTAL.xls"}</definedName>
    <definedName name="Document_array_1" localSheetId="6">{"Book1","TOTAL.xls"}</definedName>
    <definedName name="Document_array_1" localSheetId="5">{"Book1","TOTAL.xls"}</definedName>
    <definedName name="Document_array_1">{"Book1","TOTAL.xls"}</definedName>
    <definedName name="DRIVE" localSheetId="3">'[3]#REF'!#REF!</definedName>
    <definedName name="DRIVE" localSheetId="2">'[3]#REF'!#REF!</definedName>
    <definedName name="DRIVE" localSheetId="1">'[3]#REF'!#REF!</definedName>
    <definedName name="DRIVE">'[3]#REF'!#REF!</definedName>
    <definedName name="DROW">#N/A</definedName>
    <definedName name="drsg" localSheetId="3">#REF!</definedName>
    <definedName name="drsg" localSheetId="2">#REF!</definedName>
    <definedName name="drsg" localSheetId="6">#REF!</definedName>
    <definedName name="drsg" localSheetId="1">#REF!</definedName>
    <definedName name="drsg">#REF!</definedName>
    <definedName name="DS" localSheetId="0">BlankMacro1</definedName>
    <definedName name="DS" localSheetId="3">BlankMacro1</definedName>
    <definedName name="DS" localSheetId="2">BlankMacro1</definedName>
    <definedName name="DS" localSheetId="9">BlankMacro1</definedName>
    <definedName name="DS" localSheetId="6">BlankMacro1</definedName>
    <definedName name="DS" localSheetId="1">BlankMacro1</definedName>
    <definedName name="DS" localSheetId="5">BlankMacro1</definedName>
    <definedName name="DS">BlankMacro1</definedName>
    <definedName name="dsdsd" localSheetId="0" hidden="1">{#N/A,#N/A,FALSE,"운반시간"}</definedName>
    <definedName name="dsdsd" localSheetId="3" hidden="1">{#N/A,#N/A,FALSE,"운반시간"}</definedName>
    <definedName name="dsdsd" localSheetId="2" hidden="1">{#N/A,#N/A,FALSE,"운반시간"}</definedName>
    <definedName name="dsdsd" localSheetId="9" hidden="1">{#N/A,#N/A,FALSE,"운반시간"}</definedName>
    <definedName name="dsdsd" localSheetId="6" hidden="1">{#N/A,#N/A,FALSE,"운반시간"}</definedName>
    <definedName name="dsdsd" localSheetId="1" hidden="1">{#N/A,#N/A,FALSE,"운반시간"}</definedName>
    <definedName name="dsdsd" localSheetId="5" hidden="1">{#N/A,#N/A,FALSE,"운반시간"}</definedName>
    <definedName name="dsdsd" hidden="1">{#N/A,#N/A,FALSE,"운반시간"}</definedName>
    <definedName name="DSE">#REF!</definedName>
    <definedName name="DSO">#REF!</definedName>
    <definedName name="dustmq">#REF!</definedName>
    <definedName name="DWD" localSheetId="9" hidden="1">{#N/A,#N/A,FALSE,"전력간선"}</definedName>
    <definedName name="DWD" localSheetId="6" hidden="1">{#N/A,#N/A,FALSE,"전력간선"}</definedName>
    <definedName name="DWD" localSheetId="5" hidden="1">{#N/A,#N/A,FALSE,"전력간선"}</definedName>
    <definedName name="DWD" hidden="1">{#N/A,#N/A,FALSE,"전력간선"}</definedName>
    <definedName name="DWD_1" localSheetId="9" hidden="1">{#N/A,#N/A,FALSE,"전력간선"}</definedName>
    <definedName name="DWD_1" localSheetId="6" hidden="1">{#N/A,#N/A,FALSE,"전력간선"}</definedName>
    <definedName name="DWD_1" localSheetId="5" hidden="1">{#N/A,#N/A,FALSE,"전력간선"}</definedName>
    <definedName name="DWD_1" hidden="1">{#N/A,#N/A,FALSE,"전력간선"}</definedName>
    <definedName name="DWS" localSheetId="0">BlankMacro1</definedName>
    <definedName name="DWS" localSheetId="3">BlankMacro1</definedName>
    <definedName name="DWS" localSheetId="2">BlankMacro1</definedName>
    <definedName name="DWS" localSheetId="9">BlankMacro1</definedName>
    <definedName name="DWS" localSheetId="6">BlankMacro1</definedName>
    <definedName name="DWS" localSheetId="1">BlankMacro1</definedName>
    <definedName name="DWS" localSheetId="5">BlankMacro1</definedName>
    <definedName name="DWS">BlankMacro1</definedName>
    <definedName name="E" localSheetId="0">BlankMacro1</definedName>
    <definedName name="E" localSheetId="3">BlankMacro1</definedName>
    <definedName name="E" localSheetId="2">BlankMacro1</definedName>
    <definedName name="E" localSheetId="9">BlankMacro1</definedName>
    <definedName name="E" localSheetId="6">BlankMacro1</definedName>
    <definedName name="E" localSheetId="1">BlankMacro1</definedName>
    <definedName name="E" localSheetId="5">BlankMacro1</definedName>
    <definedName name="E">BlankMacro1</definedName>
    <definedName name="E_IV">'[40]Macro(전선)'!$P$1</definedName>
    <definedName name="E10M" localSheetId="3">#REF!</definedName>
    <definedName name="E10M" localSheetId="2">#REF!</definedName>
    <definedName name="E10M" localSheetId="6">#REF!</definedName>
    <definedName name="E10M" localSheetId="1">#REF!</definedName>
    <definedName name="E10M">#REF!</definedName>
    <definedName name="E10P" localSheetId="3">#REF!</definedName>
    <definedName name="E10P" localSheetId="2">#REF!</definedName>
    <definedName name="E10P" localSheetId="6">#REF!</definedName>
    <definedName name="E10P" localSheetId="1">#REF!</definedName>
    <definedName name="E10P">#REF!</definedName>
    <definedName name="E11M" localSheetId="3">#REF!</definedName>
    <definedName name="E11M" localSheetId="2">#REF!</definedName>
    <definedName name="E11M" localSheetId="6">#REF!</definedName>
    <definedName name="E11M" localSheetId="1">#REF!</definedName>
    <definedName name="E11M">#REF!</definedName>
    <definedName name="E11P" localSheetId="3">#REF!</definedName>
    <definedName name="E11P" localSheetId="2">#REF!</definedName>
    <definedName name="E11P" localSheetId="6">#REF!</definedName>
    <definedName name="E11P" localSheetId="1">#REF!</definedName>
    <definedName name="E11P">#REF!</definedName>
    <definedName name="E12M" localSheetId="3">#REF!</definedName>
    <definedName name="E12M" localSheetId="2">#REF!</definedName>
    <definedName name="E12M" localSheetId="6">#REF!</definedName>
    <definedName name="E12M" localSheetId="1">#REF!</definedName>
    <definedName name="E12M">#REF!</definedName>
    <definedName name="E12P" localSheetId="3">#REF!</definedName>
    <definedName name="E12P" localSheetId="2">#REF!</definedName>
    <definedName name="E12P" localSheetId="6">#REF!</definedName>
    <definedName name="E12P" localSheetId="1">#REF!</definedName>
    <definedName name="E12P">#REF!</definedName>
    <definedName name="E13M" localSheetId="3">#REF!</definedName>
    <definedName name="E13M" localSheetId="2">#REF!</definedName>
    <definedName name="E13M" localSheetId="6">#REF!</definedName>
    <definedName name="E13M" localSheetId="1">#REF!</definedName>
    <definedName name="E13M">#REF!</definedName>
    <definedName name="E13P" localSheetId="3">#REF!</definedName>
    <definedName name="E13P" localSheetId="2">#REF!</definedName>
    <definedName name="E13P" localSheetId="6">#REF!</definedName>
    <definedName name="E13P" localSheetId="1">#REF!</definedName>
    <definedName name="E13P">#REF!</definedName>
    <definedName name="E14M" localSheetId="3">#REF!</definedName>
    <definedName name="E14M" localSheetId="2">#REF!</definedName>
    <definedName name="E14M" localSheetId="6">#REF!</definedName>
    <definedName name="E14M" localSheetId="1">#REF!</definedName>
    <definedName name="E14M">#REF!</definedName>
    <definedName name="E14P" localSheetId="3">#REF!</definedName>
    <definedName name="E14P" localSheetId="2">#REF!</definedName>
    <definedName name="E14P" localSheetId="6">#REF!</definedName>
    <definedName name="E14P" localSheetId="1">#REF!</definedName>
    <definedName name="E14P">#REF!</definedName>
    <definedName name="E15M" localSheetId="3">#REF!</definedName>
    <definedName name="E15M" localSheetId="2">#REF!</definedName>
    <definedName name="E15M" localSheetId="6">#REF!</definedName>
    <definedName name="E15M" localSheetId="1">#REF!</definedName>
    <definedName name="E15M">#REF!</definedName>
    <definedName name="E15P" localSheetId="3">#REF!</definedName>
    <definedName name="E15P" localSheetId="2">#REF!</definedName>
    <definedName name="E15P" localSheetId="6">#REF!</definedName>
    <definedName name="E15P" localSheetId="1">#REF!</definedName>
    <definedName name="E15P">#REF!</definedName>
    <definedName name="E16M" localSheetId="3">#REF!</definedName>
    <definedName name="E16M" localSheetId="2">#REF!</definedName>
    <definedName name="E16M" localSheetId="6">#REF!</definedName>
    <definedName name="E16M" localSheetId="1">#REF!</definedName>
    <definedName name="E16M">#REF!</definedName>
    <definedName name="E16P" localSheetId="3">#REF!</definedName>
    <definedName name="E16P" localSheetId="2">#REF!</definedName>
    <definedName name="E16P" localSheetId="6">#REF!</definedName>
    <definedName name="E16P" localSheetId="1">#REF!</definedName>
    <definedName name="E16P">#REF!</definedName>
    <definedName name="E17M" localSheetId="3">#REF!</definedName>
    <definedName name="E17M" localSheetId="2">#REF!</definedName>
    <definedName name="E17M" localSheetId="6">#REF!</definedName>
    <definedName name="E17M" localSheetId="1">#REF!</definedName>
    <definedName name="E17M">#REF!</definedName>
    <definedName name="E17P" localSheetId="3">#REF!</definedName>
    <definedName name="E17P" localSheetId="2">#REF!</definedName>
    <definedName name="E17P" localSheetId="6">#REF!</definedName>
    <definedName name="E17P" localSheetId="1">#REF!</definedName>
    <definedName name="E17P">#REF!</definedName>
    <definedName name="E18M" localSheetId="3">#REF!</definedName>
    <definedName name="E18M" localSheetId="2">#REF!</definedName>
    <definedName name="E18M" localSheetId="6">#REF!</definedName>
    <definedName name="E18M" localSheetId="1">#REF!</definedName>
    <definedName name="E18M">#REF!</definedName>
    <definedName name="E18P" localSheetId="3">#REF!</definedName>
    <definedName name="E18P" localSheetId="2">#REF!</definedName>
    <definedName name="E18P" localSheetId="6">#REF!</definedName>
    <definedName name="E18P" localSheetId="1">#REF!</definedName>
    <definedName name="E18P">#REF!</definedName>
    <definedName name="E19M" localSheetId="3">#REF!</definedName>
    <definedName name="E19M" localSheetId="2">#REF!</definedName>
    <definedName name="E19M" localSheetId="6">#REF!</definedName>
    <definedName name="E19M" localSheetId="1">#REF!</definedName>
    <definedName name="E19M">#REF!</definedName>
    <definedName name="E19P" localSheetId="3">#REF!</definedName>
    <definedName name="E19P" localSheetId="2">#REF!</definedName>
    <definedName name="E19P" localSheetId="6">#REF!</definedName>
    <definedName name="E19P" localSheetId="1">#REF!</definedName>
    <definedName name="E19P">#REF!</definedName>
    <definedName name="E1E" localSheetId="3">#REF!</definedName>
    <definedName name="E1E" localSheetId="2">#REF!</definedName>
    <definedName name="E1E" localSheetId="6">#REF!</definedName>
    <definedName name="E1E" localSheetId="1">#REF!</definedName>
    <definedName name="E1E">#REF!</definedName>
    <definedName name="E1M" localSheetId="3">#REF!</definedName>
    <definedName name="E1M" localSheetId="2">#REF!</definedName>
    <definedName name="E1M" localSheetId="6">#REF!</definedName>
    <definedName name="E1M" localSheetId="1">#REF!</definedName>
    <definedName name="E1M">#REF!</definedName>
    <definedName name="E1P" localSheetId="3">#REF!</definedName>
    <definedName name="E1P" localSheetId="2">#REF!</definedName>
    <definedName name="E1P" localSheetId="6">#REF!</definedName>
    <definedName name="E1P" localSheetId="1">#REF!</definedName>
    <definedName name="E1P">#REF!</definedName>
    <definedName name="E20M" localSheetId="3">#REF!</definedName>
    <definedName name="E20M" localSheetId="2">#REF!</definedName>
    <definedName name="E20M" localSheetId="6">#REF!</definedName>
    <definedName name="E20M" localSheetId="1">#REF!</definedName>
    <definedName name="E20M">#REF!</definedName>
    <definedName name="E20P" localSheetId="3">#REF!</definedName>
    <definedName name="E20P" localSheetId="2">#REF!</definedName>
    <definedName name="E20P" localSheetId="6">#REF!</definedName>
    <definedName name="E20P" localSheetId="1">#REF!</definedName>
    <definedName name="E20P">#REF!</definedName>
    <definedName name="E21M" localSheetId="3">#REF!</definedName>
    <definedName name="E21M" localSheetId="2">#REF!</definedName>
    <definedName name="E21M" localSheetId="6">#REF!</definedName>
    <definedName name="E21M" localSheetId="1">#REF!</definedName>
    <definedName name="E21M">#REF!</definedName>
    <definedName name="E21P" localSheetId="3">#REF!</definedName>
    <definedName name="E21P" localSheetId="2">#REF!</definedName>
    <definedName name="E21P" localSheetId="6">#REF!</definedName>
    <definedName name="E21P" localSheetId="1">#REF!</definedName>
    <definedName name="E21P">#REF!</definedName>
    <definedName name="E22M" localSheetId="3">#REF!</definedName>
    <definedName name="E22M" localSheetId="2">#REF!</definedName>
    <definedName name="E22M" localSheetId="6">#REF!</definedName>
    <definedName name="E22M" localSheetId="1">#REF!</definedName>
    <definedName name="E22M">#REF!</definedName>
    <definedName name="E22P" localSheetId="3">#REF!</definedName>
    <definedName name="E22P" localSheetId="2">#REF!</definedName>
    <definedName name="E22P" localSheetId="6">#REF!</definedName>
    <definedName name="E22P" localSheetId="1">#REF!</definedName>
    <definedName name="E22P">#REF!</definedName>
    <definedName name="E23M" localSheetId="3">#REF!</definedName>
    <definedName name="E23M" localSheetId="2">#REF!</definedName>
    <definedName name="E23M" localSheetId="6">#REF!</definedName>
    <definedName name="E23M" localSheetId="1">#REF!</definedName>
    <definedName name="E23M">#REF!</definedName>
    <definedName name="E23P" localSheetId="3">#REF!</definedName>
    <definedName name="E23P" localSheetId="2">#REF!</definedName>
    <definedName name="E23P" localSheetId="6">#REF!</definedName>
    <definedName name="E23P" localSheetId="1">#REF!</definedName>
    <definedName name="E23P">#REF!</definedName>
    <definedName name="E24M" localSheetId="3">#REF!</definedName>
    <definedName name="E24M" localSheetId="2">#REF!</definedName>
    <definedName name="E24M" localSheetId="6">#REF!</definedName>
    <definedName name="E24M" localSheetId="1">#REF!</definedName>
    <definedName name="E24M">#REF!</definedName>
    <definedName name="E24P" localSheetId="3">#REF!</definedName>
    <definedName name="E24P" localSheetId="2">#REF!</definedName>
    <definedName name="E24P" localSheetId="6">#REF!</definedName>
    <definedName name="E24P" localSheetId="1">#REF!</definedName>
    <definedName name="E24P">#REF!</definedName>
    <definedName name="E25M" localSheetId="3">#REF!</definedName>
    <definedName name="E25M" localSheetId="2">#REF!</definedName>
    <definedName name="E25M" localSheetId="6">#REF!</definedName>
    <definedName name="E25M" localSheetId="1">#REF!</definedName>
    <definedName name="E25M">#REF!</definedName>
    <definedName name="E25P" localSheetId="3">#REF!</definedName>
    <definedName name="E25P" localSheetId="2">#REF!</definedName>
    <definedName name="E25P" localSheetId="6">#REF!</definedName>
    <definedName name="E25P" localSheetId="1">#REF!</definedName>
    <definedName name="E25P">#REF!</definedName>
    <definedName name="E26E" localSheetId="3">#REF!</definedName>
    <definedName name="E26E" localSheetId="2">#REF!</definedName>
    <definedName name="E26E" localSheetId="6">#REF!</definedName>
    <definedName name="E26E" localSheetId="1">#REF!</definedName>
    <definedName name="E26E">#REF!</definedName>
    <definedName name="E26M" localSheetId="3">#REF!</definedName>
    <definedName name="E26M" localSheetId="2">#REF!</definedName>
    <definedName name="E26M" localSheetId="6">#REF!</definedName>
    <definedName name="E26M" localSheetId="1">#REF!</definedName>
    <definedName name="E26M">#REF!</definedName>
    <definedName name="E26P" localSheetId="3">#REF!</definedName>
    <definedName name="E26P" localSheetId="2">#REF!</definedName>
    <definedName name="E26P" localSheetId="6">#REF!</definedName>
    <definedName name="E26P" localSheetId="1">#REF!</definedName>
    <definedName name="E26P">#REF!</definedName>
    <definedName name="E27E" localSheetId="3">#REF!</definedName>
    <definedName name="E27E" localSheetId="2">#REF!</definedName>
    <definedName name="E27E" localSheetId="6">#REF!</definedName>
    <definedName name="E27E" localSheetId="1">#REF!</definedName>
    <definedName name="E27E">#REF!</definedName>
    <definedName name="E27M" localSheetId="3">#REF!</definedName>
    <definedName name="E27M" localSheetId="2">#REF!</definedName>
    <definedName name="E27M" localSheetId="6">#REF!</definedName>
    <definedName name="E27M" localSheetId="1">#REF!</definedName>
    <definedName name="E27M">#REF!</definedName>
    <definedName name="E27P" localSheetId="3">#REF!</definedName>
    <definedName name="E27P" localSheetId="2">#REF!</definedName>
    <definedName name="E27P" localSheetId="6">#REF!</definedName>
    <definedName name="E27P" localSheetId="1">#REF!</definedName>
    <definedName name="E27P">#REF!</definedName>
    <definedName name="E28E" localSheetId="3">#REF!</definedName>
    <definedName name="E28E" localSheetId="2">#REF!</definedName>
    <definedName name="E28E" localSheetId="6">#REF!</definedName>
    <definedName name="E28E" localSheetId="1">#REF!</definedName>
    <definedName name="E28E">#REF!</definedName>
    <definedName name="E28M" localSheetId="3">#REF!</definedName>
    <definedName name="E28M" localSheetId="2">#REF!</definedName>
    <definedName name="E28M" localSheetId="6">#REF!</definedName>
    <definedName name="E28M" localSheetId="1">#REF!</definedName>
    <definedName name="E28M">#REF!</definedName>
    <definedName name="E28P" localSheetId="3">#REF!</definedName>
    <definedName name="E28P" localSheetId="2">#REF!</definedName>
    <definedName name="E28P" localSheetId="6">#REF!</definedName>
    <definedName name="E28P" localSheetId="1">#REF!</definedName>
    <definedName name="E28P">#REF!</definedName>
    <definedName name="E29M" localSheetId="3">#REF!</definedName>
    <definedName name="E29M" localSheetId="2">#REF!</definedName>
    <definedName name="E29M" localSheetId="6">#REF!</definedName>
    <definedName name="E29M" localSheetId="1">#REF!</definedName>
    <definedName name="E29M">#REF!</definedName>
    <definedName name="E29P" localSheetId="3">#REF!</definedName>
    <definedName name="E29P" localSheetId="2">#REF!</definedName>
    <definedName name="E29P" localSheetId="6">#REF!</definedName>
    <definedName name="E29P" localSheetId="1">#REF!</definedName>
    <definedName name="E29P">#REF!</definedName>
    <definedName name="E2E" localSheetId="3">#REF!</definedName>
    <definedName name="E2E" localSheetId="2">#REF!</definedName>
    <definedName name="E2E" localSheetId="6">#REF!</definedName>
    <definedName name="E2E" localSheetId="1">#REF!</definedName>
    <definedName name="E2E">#REF!</definedName>
    <definedName name="E2M" localSheetId="3">#REF!</definedName>
    <definedName name="E2M" localSheetId="2">#REF!</definedName>
    <definedName name="E2M" localSheetId="6">#REF!</definedName>
    <definedName name="E2M" localSheetId="1">#REF!</definedName>
    <definedName name="E2M">#REF!</definedName>
    <definedName name="E2P" localSheetId="3">#REF!</definedName>
    <definedName name="E2P" localSheetId="2">#REF!</definedName>
    <definedName name="E2P" localSheetId="6">#REF!</definedName>
    <definedName name="E2P" localSheetId="1">#REF!</definedName>
    <definedName name="E2P">#REF!</definedName>
    <definedName name="E30M" localSheetId="3">#REF!</definedName>
    <definedName name="E30M" localSheetId="2">#REF!</definedName>
    <definedName name="E30M" localSheetId="6">#REF!</definedName>
    <definedName name="E30M" localSheetId="1">#REF!</definedName>
    <definedName name="E30M">#REF!</definedName>
    <definedName name="E30P" localSheetId="3">#REF!</definedName>
    <definedName name="E30P" localSheetId="2">#REF!</definedName>
    <definedName name="E30P" localSheetId="6">#REF!</definedName>
    <definedName name="E30P" localSheetId="1">#REF!</definedName>
    <definedName name="E30P">#REF!</definedName>
    <definedName name="E31E" localSheetId="3">#REF!</definedName>
    <definedName name="E31E" localSheetId="2">#REF!</definedName>
    <definedName name="E31E" localSheetId="6">#REF!</definedName>
    <definedName name="E31E" localSheetId="1">#REF!</definedName>
    <definedName name="E31E">#REF!</definedName>
    <definedName name="E31M" localSheetId="3">#REF!</definedName>
    <definedName name="E31M" localSheetId="2">#REF!</definedName>
    <definedName name="E31M" localSheetId="6">#REF!</definedName>
    <definedName name="E31M" localSheetId="1">#REF!</definedName>
    <definedName name="E31M">#REF!</definedName>
    <definedName name="E31P" localSheetId="3">#REF!</definedName>
    <definedName name="E31P" localSheetId="2">#REF!</definedName>
    <definedName name="E31P" localSheetId="6">#REF!</definedName>
    <definedName name="E31P" localSheetId="1">#REF!</definedName>
    <definedName name="E31P">#REF!</definedName>
    <definedName name="E32E" localSheetId="3">#REF!</definedName>
    <definedName name="E32E" localSheetId="2">#REF!</definedName>
    <definedName name="E32E" localSheetId="6">#REF!</definedName>
    <definedName name="E32E" localSheetId="1">#REF!</definedName>
    <definedName name="E32E">#REF!</definedName>
    <definedName name="E32M" localSheetId="3">#REF!</definedName>
    <definedName name="E32M" localSheetId="2">#REF!</definedName>
    <definedName name="E32M" localSheetId="6">#REF!</definedName>
    <definedName name="E32M" localSheetId="1">#REF!</definedName>
    <definedName name="E32M">#REF!</definedName>
    <definedName name="E32P" localSheetId="3">#REF!</definedName>
    <definedName name="E32P" localSheetId="2">#REF!</definedName>
    <definedName name="E32P" localSheetId="6">#REF!</definedName>
    <definedName name="E32P" localSheetId="1">#REF!</definedName>
    <definedName name="E32P">#REF!</definedName>
    <definedName name="E33E" localSheetId="3">#REF!</definedName>
    <definedName name="E33E" localSheetId="2">#REF!</definedName>
    <definedName name="E33E" localSheetId="6">#REF!</definedName>
    <definedName name="E33E" localSheetId="1">#REF!</definedName>
    <definedName name="E33E">#REF!</definedName>
    <definedName name="E33M" localSheetId="3">#REF!</definedName>
    <definedName name="E33M" localSheetId="2">#REF!</definedName>
    <definedName name="E33M" localSheetId="6">#REF!</definedName>
    <definedName name="E33M" localSheetId="1">#REF!</definedName>
    <definedName name="E33M">#REF!</definedName>
    <definedName name="E33P" localSheetId="3">#REF!</definedName>
    <definedName name="E33P" localSheetId="2">#REF!</definedName>
    <definedName name="E33P" localSheetId="6">#REF!</definedName>
    <definedName name="E33P" localSheetId="1">#REF!</definedName>
    <definedName name="E33P">#REF!</definedName>
    <definedName name="E34E" localSheetId="3">#REF!</definedName>
    <definedName name="E34E" localSheetId="2">#REF!</definedName>
    <definedName name="E34E" localSheetId="6">#REF!</definedName>
    <definedName name="E34E" localSheetId="1">#REF!</definedName>
    <definedName name="E34E">#REF!</definedName>
    <definedName name="E34M" localSheetId="3">#REF!</definedName>
    <definedName name="E34M" localSheetId="2">#REF!</definedName>
    <definedName name="E34M" localSheetId="6">#REF!</definedName>
    <definedName name="E34M" localSheetId="1">#REF!</definedName>
    <definedName name="E34M">#REF!</definedName>
    <definedName name="E34P" localSheetId="3">#REF!</definedName>
    <definedName name="E34P" localSheetId="2">#REF!</definedName>
    <definedName name="E34P" localSheetId="6">#REF!</definedName>
    <definedName name="E34P" localSheetId="1">#REF!</definedName>
    <definedName name="E34P">#REF!</definedName>
    <definedName name="E35M" localSheetId="3">#REF!</definedName>
    <definedName name="E35M" localSheetId="2">#REF!</definedName>
    <definedName name="E35M" localSheetId="6">#REF!</definedName>
    <definedName name="E35M" localSheetId="1">#REF!</definedName>
    <definedName name="E35M">#REF!</definedName>
    <definedName name="E35P" localSheetId="3">#REF!</definedName>
    <definedName name="E35P" localSheetId="2">#REF!</definedName>
    <definedName name="E35P" localSheetId="6">#REF!</definedName>
    <definedName name="E35P" localSheetId="1">#REF!</definedName>
    <definedName name="E35P">#REF!</definedName>
    <definedName name="E36M" localSheetId="3">#REF!</definedName>
    <definedName name="E36M" localSheetId="2">#REF!</definedName>
    <definedName name="E36M" localSheetId="6">#REF!</definedName>
    <definedName name="E36M" localSheetId="1">#REF!</definedName>
    <definedName name="E36M">#REF!</definedName>
    <definedName name="E36P" localSheetId="3">#REF!</definedName>
    <definedName name="E36P" localSheetId="2">#REF!</definedName>
    <definedName name="E36P" localSheetId="6">#REF!</definedName>
    <definedName name="E36P" localSheetId="1">#REF!</definedName>
    <definedName name="E36P">#REF!</definedName>
    <definedName name="E37M" localSheetId="3">#REF!</definedName>
    <definedName name="E37M" localSheetId="2">#REF!</definedName>
    <definedName name="E37M" localSheetId="6">#REF!</definedName>
    <definedName name="E37M" localSheetId="1">#REF!</definedName>
    <definedName name="E37M">#REF!</definedName>
    <definedName name="E37P" localSheetId="3">#REF!</definedName>
    <definedName name="E37P" localSheetId="2">#REF!</definedName>
    <definedName name="E37P" localSheetId="6">#REF!</definedName>
    <definedName name="E37P" localSheetId="1">#REF!</definedName>
    <definedName name="E37P">#REF!</definedName>
    <definedName name="E38M" localSheetId="3">#REF!</definedName>
    <definedName name="E38M" localSheetId="2">#REF!</definedName>
    <definedName name="E38M" localSheetId="6">#REF!</definedName>
    <definedName name="E38M" localSheetId="1">#REF!</definedName>
    <definedName name="E38M">#REF!</definedName>
    <definedName name="E38P" localSheetId="3">#REF!</definedName>
    <definedName name="E38P" localSheetId="2">#REF!</definedName>
    <definedName name="E38P" localSheetId="6">#REF!</definedName>
    <definedName name="E38P" localSheetId="1">#REF!</definedName>
    <definedName name="E38P">#REF!</definedName>
    <definedName name="E39M" localSheetId="3">#REF!</definedName>
    <definedName name="E39M" localSheetId="2">#REF!</definedName>
    <definedName name="E39M" localSheetId="6">#REF!</definedName>
    <definedName name="E39M" localSheetId="1">#REF!</definedName>
    <definedName name="E39M">#REF!</definedName>
    <definedName name="E39P" localSheetId="3">#REF!</definedName>
    <definedName name="E39P" localSheetId="2">#REF!</definedName>
    <definedName name="E39P" localSheetId="6">#REF!</definedName>
    <definedName name="E39P" localSheetId="1">#REF!</definedName>
    <definedName name="E39P">#REF!</definedName>
    <definedName name="E3P" localSheetId="3">#REF!</definedName>
    <definedName name="E3P" localSheetId="2">#REF!</definedName>
    <definedName name="E3P" localSheetId="6">#REF!</definedName>
    <definedName name="E3P" localSheetId="1">#REF!</definedName>
    <definedName name="E3P">#REF!</definedName>
    <definedName name="E40M" localSheetId="3">#REF!</definedName>
    <definedName name="E40M" localSheetId="2">#REF!</definedName>
    <definedName name="E40M" localSheetId="6">#REF!</definedName>
    <definedName name="E40M" localSheetId="1">#REF!</definedName>
    <definedName name="E40M">#REF!</definedName>
    <definedName name="E40P" localSheetId="3">#REF!</definedName>
    <definedName name="E40P" localSheetId="2">#REF!</definedName>
    <definedName name="E40P" localSheetId="6">#REF!</definedName>
    <definedName name="E40P" localSheetId="1">#REF!</definedName>
    <definedName name="E40P">#REF!</definedName>
    <definedName name="E41M" localSheetId="3">#REF!</definedName>
    <definedName name="E41M" localSheetId="2">#REF!</definedName>
    <definedName name="E41M" localSheetId="6">#REF!</definedName>
    <definedName name="E41M" localSheetId="1">#REF!</definedName>
    <definedName name="E41M">#REF!</definedName>
    <definedName name="E41P" localSheetId="3">#REF!</definedName>
    <definedName name="E41P" localSheetId="2">#REF!</definedName>
    <definedName name="E41P" localSheetId="6">#REF!</definedName>
    <definedName name="E41P" localSheetId="1">#REF!</definedName>
    <definedName name="E41P">#REF!</definedName>
    <definedName name="E42M" localSheetId="3">#REF!</definedName>
    <definedName name="E42M" localSheetId="2">#REF!</definedName>
    <definedName name="E42M" localSheetId="6">#REF!</definedName>
    <definedName name="E42M" localSheetId="1">#REF!</definedName>
    <definedName name="E42M">#REF!</definedName>
    <definedName name="E42P" localSheetId="3">#REF!</definedName>
    <definedName name="E42P" localSheetId="2">#REF!</definedName>
    <definedName name="E42P" localSheetId="6">#REF!</definedName>
    <definedName name="E42P" localSheetId="1">#REF!</definedName>
    <definedName name="E42P">#REF!</definedName>
    <definedName name="E43M" localSheetId="3">#REF!</definedName>
    <definedName name="E43M" localSheetId="2">#REF!</definedName>
    <definedName name="E43M" localSheetId="6">#REF!</definedName>
    <definedName name="E43M" localSheetId="1">#REF!</definedName>
    <definedName name="E43M">#REF!</definedName>
    <definedName name="E43P" localSheetId="3">#REF!</definedName>
    <definedName name="E43P" localSheetId="2">#REF!</definedName>
    <definedName name="E43P" localSheetId="6">#REF!</definedName>
    <definedName name="E43P" localSheetId="1">#REF!</definedName>
    <definedName name="E43P">#REF!</definedName>
    <definedName name="E44M" localSheetId="3">#REF!</definedName>
    <definedName name="E44M" localSheetId="2">#REF!</definedName>
    <definedName name="E44M" localSheetId="6">#REF!</definedName>
    <definedName name="E44M" localSheetId="1">#REF!</definedName>
    <definedName name="E44M">#REF!</definedName>
    <definedName name="E44P" localSheetId="3">#REF!</definedName>
    <definedName name="E44P" localSheetId="2">#REF!</definedName>
    <definedName name="E44P" localSheetId="6">#REF!</definedName>
    <definedName name="E44P" localSheetId="1">#REF!</definedName>
    <definedName name="E44P">#REF!</definedName>
    <definedName name="E45M" localSheetId="3">#REF!</definedName>
    <definedName name="E45M" localSheetId="2">#REF!</definedName>
    <definedName name="E45M" localSheetId="6">#REF!</definedName>
    <definedName name="E45M" localSheetId="1">#REF!</definedName>
    <definedName name="E45M">#REF!</definedName>
    <definedName name="E45P" localSheetId="3">#REF!</definedName>
    <definedName name="E45P" localSheetId="2">#REF!</definedName>
    <definedName name="E45P" localSheetId="6">#REF!</definedName>
    <definedName name="E45P" localSheetId="1">#REF!</definedName>
    <definedName name="E45P">#REF!</definedName>
    <definedName name="E46M" localSheetId="3">#REF!</definedName>
    <definedName name="E46M" localSheetId="2">#REF!</definedName>
    <definedName name="E46M" localSheetId="6">#REF!</definedName>
    <definedName name="E46M" localSheetId="1">#REF!</definedName>
    <definedName name="E46M">#REF!</definedName>
    <definedName name="E46P" localSheetId="3">#REF!</definedName>
    <definedName name="E46P" localSheetId="2">#REF!</definedName>
    <definedName name="E46P" localSheetId="6">#REF!</definedName>
    <definedName name="E46P" localSheetId="1">#REF!</definedName>
    <definedName name="E46P">#REF!</definedName>
    <definedName name="E47M" localSheetId="3">#REF!</definedName>
    <definedName name="E47M" localSheetId="2">#REF!</definedName>
    <definedName name="E47M" localSheetId="6">#REF!</definedName>
    <definedName name="E47M" localSheetId="1">#REF!</definedName>
    <definedName name="E47M">#REF!</definedName>
    <definedName name="E47P" localSheetId="3">#REF!</definedName>
    <definedName name="E47P" localSheetId="2">#REF!</definedName>
    <definedName name="E47P" localSheetId="6">#REF!</definedName>
    <definedName name="E47P" localSheetId="1">#REF!</definedName>
    <definedName name="E47P">#REF!</definedName>
    <definedName name="E48M" localSheetId="3">#REF!</definedName>
    <definedName name="E48M" localSheetId="2">#REF!</definedName>
    <definedName name="E48M" localSheetId="6">#REF!</definedName>
    <definedName name="E48M" localSheetId="1">#REF!</definedName>
    <definedName name="E48M">#REF!</definedName>
    <definedName name="E48P" localSheetId="3">#REF!</definedName>
    <definedName name="E48P" localSheetId="2">#REF!</definedName>
    <definedName name="E48P" localSheetId="6">#REF!</definedName>
    <definedName name="E48P" localSheetId="1">#REF!</definedName>
    <definedName name="E48P">#REF!</definedName>
    <definedName name="E49M" localSheetId="3">#REF!</definedName>
    <definedName name="E49M" localSheetId="2">#REF!</definedName>
    <definedName name="E49M" localSheetId="6">#REF!</definedName>
    <definedName name="E49M" localSheetId="1">#REF!</definedName>
    <definedName name="E49M">#REF!</definedName>
    <definedName name="E49P" localSheetId="3">#REF!</definedName>
    <definedName name="E49P" localSheetId="2">#REF!</definedName>
    <definedName name="E49P" localSheetId="6">#REF!</definedName>
    <definedName name="E49P" localSheetId="1">#REF!</definedName>
    <definedName name="E49P">#REF!</definedName>
    <definedName name="E4M" localSheetId="3">#REF!</definedName>
    <definedName name="E4M" localSheetId="2">#REF!</definedName>
    <definedName name="E4M" localSheetId="6">#REF!</definedName>
    <definedName name="E4M" localSheetId="1">#REF!</definedName>
    <definedName name="E4M">#REF!</definedName>
    <definedName name="E4P" localSheetId="3">#REF!</definedName>
    <definedName name="E4P" localSheetId="2">#REF!</definedName>
    <definedName name="E4P" localSheetId="6">#REF!</definedName>
    <definedName name="E4P" localSheetId="1">#REF!</definedName>
    <definedName name="E4P">#REF!</definedName>
    <definedName name="E50M" localSheetId="3">#REF!</definedName>
    <definedName name="E50M" localSheetId="2">#REF!</definedName>
    <definedName name="E50M" localSheetId="6">#REF!</definedName>
    <definedName name="E50M" localSheetId="1">#REF!</definedName>
    <definedName name="E50M">#REF!</definedName>
    <definedName name="E50P" localSheetId="3">#REF!</definedName>
    <definedName name="E50P" localSheetId="2">#REF!</definedName>
    <definedName name="E50P" localSheetId="6">#REF!</definedName>
    <definedName name="E50P" localSheetId="1">#REF!</definedName>
    <definedName name="E50P">#REF!</definedName>
    <definedName name="E51E" localSheetId="3">#REF!</definedName>
    <definedName name="E51E" localSheetId="2">#REF!</definedName>
    <definedName name="E51E" localSheetId="6">#REF!</definedName>
    <definedName name="E51E" localSheetId="1">#REF!</definedName>
    <definedName name="E51E">#REF!</definedName>
    <definedName name="E52M" localSheetId="3">#REF!</definedName>
    <definedName name="E52M" localSheetId="2">#REF!</definedName>
    <definedName name="E52M" localSheetId="6">#REF!</definedName>
    <definedName name="E52M" localSheetId="1">#REF!</definedName>
    <definedName name="E52M">#REF!</definedName>
    <definedName name="E52P" localSheetId="3">#REF!</definedName>
    <definedName name="E52P" localSheetId="2">#REF!</definedName>
    <definedName name="E52P" localSheetId="6">#REF!</definedName>
    <definedName name="E52P" localSheetId="1">#REF!</definedName>
    <definedName name="E52P">#REF!</definedName>
    <definedName name="E53M" localSheetId="3">#REF!</definedName>
    <definedName name="E53M" localSheetId="2">#REF!</definedName>
    <definedName name="E53M" localSheetId="6">#REF!</definedName>
    <definedName name="E53M" localSheetId="1">#REF!</definedName>
    <definedName name="E53M">#REF!</definedName>
    <definedName name="E53P" localSheetId="3">#REF!</definedName>
    <definedName name="E53P" localSheetId="2">#REF!</definedName>
    <definedName name="E53P" localSheetId="6">#REF!</definedName>
    <definedName name="E53P" localSheetId="1">#REF!</definedName>
    <definedName name="E53P">#REF!</definedName>
    <definedName name="E54M" localSheetId="3">#REF!</definedName>
    <definedName name="E54M" localSheetId="2">#REF!</definedName>
    <definedName name="E54M" localSheetId="6">#REF!</definedName>
    <definedName name="E54M" localSheetId="1">#REF!</definedName>
    <definedName name="E54M">#REF!</definedName>
    <definedName name="E54P" localSheetId="3">#REF!</definedName>
    <definedName name="E54P" localSheetId="2">#REF!</definedName>
    <definedName name="E54P" localSheetId="6">#REF!</definedName>
    <definedName name="E54P" localSheetId="1">#REF!</definedName>
    <definedName name="E54P">#REF!</definedName>
    <definedName name="E55M" localSheetId="3">#REF!</definedName>
    <definedName name="E55M" localSheetId="2">#REF!</definedName>
    <definedName name="E55M" localSheetId="6">#REF!</definedName>
    <definedName name="E55M" localSheetId="1">#REF!</definedName>
    <definedName name="E55M">#REF!</definedName>
    <definedName name="E55P" localSheetId="3">#REF!</definedName>
    <definedName name="E55P" localSheetId="2">#REF!</definedName>
    <definedName name="E55P" localSheetId="6">#REF!</definedName>
    <definedName name="E55P" localSheetId="1">#REF!</definedName>
    <definedName name="E55P">#REF!</definedName>
    <definedName name="E56M" localSheetId="3">#REF!</definedName>
    <definedName name="E56M" localSheetId="2">#REF!</definedName>
    <definedName name="E56M" localSheetId="6">#REF!</definedName>
    <definedName name="E56M" localSheetId="1">#REF!</definedName>
    <definedName name="E56M">#REF!</definedName>
    <definedName name="E56P" localSheetId="3">#REF!</definedName>
    <definedName name="E56P" localSheetId="2">#REF!</definedName>
    <definedName name="E56P" localSheetId="6">#REF!</definedName>
    <definedName name="E56P" localSheetId="1">#REF!</definedName>
    <definedName name="E56P">#REF!</definedName>
    <definedName name="E57M" localSheetId="3">#REF!</definedName>
    <definedName name="E57M" localSheetId="2">#REF!</definedName>
    <definedName name="E57M" localSheetId="6">#REF!</definedName>
    <definedName name="E57M" localSheetId="1">#REF!</definedName>
    <definedName name="E57M">#REF!</definedName>
    <definedName name="E57P" localSheetId="3">#REF!</definedName>
    <definedName name="E57P" localSheetId="2">#REF!</definedName>
    <definedName name="E57P" localSheetId="6">#REF!</definedName>
    <definedName name="E57P" localSheetId="1">#REF!</definedName>
    <definedName name="E57P">#REF!</definedName>
    <definedName name="E58M" localSheetId="3">#REF!</definedName>
    <definedName name="E58M" localSheetId="2">#REF!</definedName>
    <definedName name="E58M" localSheetId="6">#REF!</definedName>
    <definedName name="E58M" localSheetId="1">#REF!</definedName>
    <definedName name="E58M">#REF!</definedName>
    <definedName name="E58P" localSheetId="3">#REF!</definedName>
    <definedName name="E58P" localSheetId="2">#REF!</definedName>
    <definedName name="E58P" localSheetId="6">#REF!</definedName>
    <definedName name="E58P" localSheetId="1">#REF!</definedName>
    <definedName name="E58P">#REF!</definedName>
    <definedName name="E59M" localSheetId="3">#REF!</definedName>
    <definedName name="E59M" localSheetId="2">#REF!</definedName>
    <definedName name="E59M" localSheetId="6">#REF!</definedName>
    <definedName name="E59M" localSheetId="1">#REF!</definedName>
    <definedName name="E59M">#REF!</definedName>
    <definedName name="E59P" localSheetId="3">#REF!</definedName>
    <definedName name="E59P" localSheetId="2">#REF!</definedName>
    <definedName name="E59P" localSheetId="6">#REF!</definedName>
    <definedName name="E59P" localSheetId="1">#REF!</definedName>
    <definedName name="E59P">#REF!</definedName>
    <definedName name="E5M" localSheetId="3">#REF!</definedName>
    <definedName name="E5M" localSheetId="2">#REF!</definedName>
    <definedName name="E5M" localSheetId="6">#REF!</definedName>
    <definedName name="E5M" localSheetId="1">#REF!</definedName>
    <definedName name="E5M">#REF!</definedName>
    <definedName name="E5P" localSheetId="3">#REF!</definedName>
    <definedName name="E5P" localSheetId="2">#REF!</definedName>
    <definedName name="E5P" localSheetId="6">#REF!</definedName>
    <definedName name="E5P" localSheetId="1">#REF!</definedName>
    <definedName name="E5P">#REF!</definedName>
    <definedName name="E60M" localSheetId="3">#REF!</definedName>
    <definedName name="E60M" localSheetId="2">#REF!</definedName>
    <definedName name="E60M" localSheetId="6">#REF!</definedName>
    <definedName name="E60M" localSheetId="1">#REF!</definedName>
    <definedName name="E60M">#REF!</definedName>
    <definedName name="E60P" localSheetId="3">#REF!</definedName>
    <definedName name="E60P" localSheetId="2">#REF!</definedName>
    <definedName name="E60P" localSheetId="6">#REF!</definedName>
    <definedName name="E60P" localSheetId="1">#REF!</definedName>
    <definedName name="E60P">#REF!</definedName>
    <definedName name="E61M" localSheetId="3">#REF!</definedName>
    <definedName name="E61M" localSheetId="2">#REF!</definedName>
    <definedName name="E61M" localSheetId="6">#REF!</definedName>
    <definedName name="E61M" localSheetId="1">#REF!</definedName>
    <definedName name="E61M">#REF!</definedName>
    <definedName name="E61P" localSheetId="3">#REF!</definedName>
    <definedName name="E61P" localSheetId="2">#REF!</definedName>
    <definedName name="E61P" localSheetId="6">#REF!</definedName>
    <definedName name="E61P" localSheetId="1">#REF!</definedName>
    <definedName name="E61P">#REF!</definedName>
    <definedName name="E62M" localSheetId="3">#REF!</definedName>
    <definedName name="E62M" localSheetId="2">#REF!</definedName>
    <definedName name="E62M" localSheetId="6">#REF!</definedName>
    <definedName name="E62M" localSheetId="1">#REF!</definedName>
    <definedName name="E62M">#REF!</definedName>
    <definedName name="E62P" localSheetId="3">#REF!</definedName>
    <definedName name="E62P" localSheetId="2">#REF!</definedName>
    <definedName name="E62P" localSheetId="6">#REF!</definedName>
    <definedName name="E62P" localSheetId="1">#REF!</definedName>
    <definedName name="E62P">#REF!</definedName>
    <definedName name="E63M" localSheetId="3">#REF!</definedName>
    <definedName name="E63M" localSheetId="2">#REF!</definedName>
    <definedName name="E63M" localSheetId="6">#REF!</definedName>
    <definedName name="E63M" localSheetId="1">#REF!</definedName>
    <definedName name="E63M">#REF!</definedName>
    <definedName name="E63P" localSheetId="3">#REF!</definedName>
    <definedName name="E63P" localSheetId="2">#REF!</definedName>
    <definedName name="E63P" localSheetId="6">#REF!</definedName>
    <definedName name="E63P" localSheetId="1">#REF!</definedName>
    <definedName name="E63P">#REF!</definedName>
    <definedName name="E64M" localSheetId="3">#REF!</definedName>
    <definedName name="E64M" localSheetId="2">#REF!</definedName>
    <definedName name="E64M" localSheetId="6">#REF!</definedName>
    <definedName name="E64M" localSheetId="1">#REF!</definedName>
    <definedName name="E64M">#REF!</definedName>
    <definedName name="E64P" localSheetId="3">#REF!</definedName>
    <definedName name="E64P" localSheetId="2">#REF!</definedName>
    <definedName name="E64P" localSheetId="6">#REF!</definedName>
    <definedName name="E64P" localSheetId="1">#REF!</definedName>
    <definedName name="E64P">#REF!</definedName>
    <definedName name="E65M" localSheetId="3">#REF!</definedName>
    <definedName name="E65M" localSheetId="2">#REF!</definedName>
    <definedName name="E65M" localSheetId="6">#REF!</definedName>
    <definedName name="E65M" localSheetId="1">#REF!</definedName>
    <definedName name="E65M">#REF!</definedName>
    <definedName name="E65P" localSheetId="3">#REF!</definedName>
    <definedName name="E65P" localSheetId="2">#REF!</definedName>
    <definedName name="E65P" localSheetId="6">#REF!</definedName>
    <definedName name="E65P" localSheetId="1">#REF!</definedName>
    <definedName name="E65P">#REF!</definedName>
    <definedName name="E66M" localSheetId="3">#REF!</definedName>
    <definedName name="E66M" localSheetId="2">#REF!</definedName>
    <definedName name="E66M" localSheetId="6">#REF!</definedName>
    <definedName name="E66M" localSheetId="1">#REF!</definedName>
    <definedName name="E66M">#REF!</definedName>
    <definedName name="E66P" localSheetId="3">#REF!</definedName>
    <definedName name="E66P" localSheetId="2">#REF!</definedName>
    <definedName name="E66P" localSheetId="6">#REF!</definedName>
    <definedName name="E66P" localSheetId="1">#REF!</definedName>
    <definedName name="E66P">#REF!</definedName>
    <definedName name="E67M" localSheetId="3">#REF!</definedName>
    <definedName name="E67M" localSheetId="2">#REF!</definedName>
    <definedName name="E67M" localSheetId="6">#REF!</definedName>
    <definedName name="E67M" localSheetId="1">#REF!</definedName>
    <definedName name="E67M">#REF!</definedName>
    <definedName name="E67P" localSheetId="3">#REF!</definedName>
    <definedName name="E67P" localSheetId="2">#REF!</definedName>
    <definedName name="E67P" localSheetId="6">#REF!</definedName>
    <definedName name="E67P" localSheetId="1">#REF!</definedName>
    <definedName name="E67P">#REF!</definedName>
    <definedName name="E68M" localSheetId="3">#REF!</definedName>
    <definedName name="E68M" localSheetId="2">#REF!</definedName>
    <definedName name="E68M" localSheetId="6">#REF!</definedName>
    <definedName name="E68M" localSheetId="1">#REF!</definedName>
    <definedName name="E68M">#REF!</definedName>
    <definedName name="E6M" localSheetId="3">#REF!</definedName>
    <definedName name="E6M" localSheetId="2">#REF!</definedName>
    <definedName name="E6M" localSheetId="6">#REF!</definedName>
    <definedName name="E6M" localSheetId="1">#REF!</definedName>
    <definedName name="E6M">#REF!</definedName>
    <definedName name="E6P" localSheetId="3">#REF!</definedName>
    <definedName name="E6P" localSheetId="2">#REF!</definedName>
    <definedName name="E6P" localSheetId="6">#REF!</definedName>
    <definedName name="E6P" localSheetId="1">#REF!</definedName>
    <definedName name="E6P">#REF!</definedName>
    <definedName name="E7M" localSheetId="3">#REF!</definedName>
    <definedName name="E7M" localSheetId="2">#REF!</definedName>
    <definedName name="E7M" localSheetId="6">#REF!</definedName>
    <definedName name="E7M" localSheetId="1">#REF!</definedName>
    <definedName name="E7M">#REF!</definedName>
    <definedName name="E7P" localSheetId="3">#REF!</definedName>
    <definedName name="E7P" localSheetId="2">#REF!</definedName>
    <definedName name="E7P" localSheetId="6">#REF!</definedName>
    <definedName name="E7P" localSheetId="1">#REF!</definedName>
    <definedName name="E7P">#REF!</definedName>
    <definedName name="E8M" localSheetId="3">#REF!</definedName>
    <definedName name="E8M" localSheetId="2">#REF!</definedName>
    <definedName name="E8M" localSheetId="6">#REF!</definedName>
    <definedName name="E8M" localSheetId="1">#REF!</definedName>
    <definedName name="E8M">#REF!</definedName>
    <definedName name="E8P" localSheetId="3">#REF!</definedName>
    <definedName name="E8P" localSheetId="2">#REF!</definedName>
    <definedName name="E8P" localSheetId="6">#REF!</definedName>
    <definedName name="E8P" localSheetId="1">#REF!</definedName>
    <definedName name="E8P">#REF!</definedName>
    <definedName name="E9M" localSheetId="3">#REF!</definedName>
    <definedName name="E9M" localSheetId="2">#REF!</definedName>
    <definedName name="E9M" localSheetId="6">#REF!</definedName>
    <definedName name="E9M" localSheetId="1">#REF!</definedName>
    <definedName name="E9M">#REF!</definedName>
    <definedName name="E9P" localSheetId="3">#REF!</definedName>
    <definedName name="E9P" localSheetId="2">#REF!</definedName>
    <definedName name="E9P" localSheetId="6">#REF!</definedName>
    <definedName name="E9P" localSheetId="1">#REF!</definedName>
    <definedName name="E9P">#REF!</definedName>
    <definedName name="EA">#REF!</definedName>
    <definedName name="EARCA">#N/A</definedName>
    <definedName name="EARCB">#N/A</definedName>
    <definedName name="earthp">#REF!</definedName>
    <definedName name="EB" localSheetId="6">#REF!</definedName>
    <definedName name="EB">#REF!</definedName>
    <definedName name="EC">#REF!</definedName>
    <definedName name="edgh" localSheetId="3">#REF!</definedName>
    <definedName name="edgh" localSheetId="2">#REF!</definedName>
    <definedName name="edgh" localSheetId="6">#REF!</definedName>
    <definedName name="edgh" localSheetId="1">#REF!</definedName>
    <definedName name="edgh">#REF!</definedName>
    <definedName name="edit__home__del__branch_\f" localSheetId="3">#REF!</definedName>
    <definedName name="edit__home__del__branch_\f" localSheetId="2">#REF!</definedName>
    <definedName name="edit__home__del__branch_\f" localSheetId="6">#REF!</definedName>
    <definedName name="edit__home__del__branch_\f" localSheetId="1">#REF!</definedName>
    <definedName name="edit__home__del__branch_\f">#REF!</definedName>
    <definedName name="edssqq" localSheetId="0" hidden="1">{#N/A,#N/A,FALSE,"혼합골재"}</definedName>
    <definedName name="edssqq" localSheetId="3" hidden="1">{#N/A,#N/A,FALSE,"혼합골재"}</definedName>
    <definedName name="edssqq" localSheetId="2" hidden="1">{#N/A,#N/A,FALSE,"혼합골재"}</definedName>
    <definedName name="edssqq" localSheetId="9" hidden="1">{#N/A,#N/A,FALSE,"혼합골재"}</definedName>
    <definedName name="edssqq" localSheetId="6" hidden="1">{#N/A,#N/A,FALSE,"혼합골재"}</definedName>
    <definedName name="edssqq" localSheetId="1" hidden="1">{#N/A,#N/A,FALSE,"혼합골재"}</definedName>
    <definedName name="edssqq" localSheetId="5" hidden="1">{#N/A,#N/A,FALSE,"혼합골재"}</definedName>
    <definedName name="edssqq" hidden="1">{#N/A,#N/A,FALSE,"혼합골재"}</definedName>
    <definedName name="EDT">#N/A</definedName>
    <definedName name="edtgh" localSheetId="3">#REF!</definedName>
    <definedName name="edtgh" localSheetId="2">#REF!</definedName>
    <definedName name="edtgh" localSheetId="6">#REF!</definedName>
    <definedName name="edtgh" localSheetId="1">#REF!</definedName>
    <definedName name="edtgh">#REF!</definedName>
    <definedName name="EE" localSheetId="3">#REF!</definedName>
    <definedName name="EE" localSheetId="2">#REF!</definedName>
    <definedName name="EE" localSheetId="6">#REF!</definedName>
    <definedName name="EE" localSheetId="1">#REF!</definedName>
    <definedName name="EE">#REF!</definedName>
    <definedName name="eee" localSheetId="3">[17]을!#REF!</definedName>
    <definedName name="eee" localSheetId="2">[17]을!#REF!</definedName>
    <definedName name="eee" localSheetId="6">[22]을!#REF!</definedName>
    <definedName name="eee" localSheetId="1">[17]을!#REF!</definedName>
    <definedName name="eee">[17]을!#REF!</definedName>
    <definedName name="eks" localSheetId="9">ㅁㄷ고</definedName>
    <definedName name="eks" localSheetId="6">용역비예산서!ㅁㄷ고</definedName>
    <definedName name="eks" localSheetId="5">ㅁㄷ고</definedName>
    <definedName name="eks">ㅁㄷ고</definedName>
    <definedName name="ELFE" localSheetId="9">#REF!</definedName>
    <definedName name="ELFE">#REF!</definedName>
    <definedName name="ELG" localSheetId="6">#REF!</definedName>
    <definedName name="ELG">#REF!</definedName>
    <definedName name="ELP">#REF!</definedName>
    <definedName name="END" localSheetId="3">#REF!</definedName>
    <definedName name="END" localSheetId="2">#REF!</definedName>
    <definedName name="END" localSheetId="6">#REF!</definedName>
    <definedName name="END" localSheetId="1">#REF!</definedName>
    <definedName name="END">#REF!</definedName>
    <definedName name="EQU_EXHAUST">#REF!</definedName>
    <definedName name="ERER">'[3]#REF'!$G$202</definedName>
    <definedName name="EsRE">'[51]1.설계조건'!$D$36</definedName>
    <definedName name="ew">[52]내역서!#REF!</definedName>
    <definedName name="ex">#REF!</definedName>
    <definedName name="EXCEL고급">#REF!</definedName>
    <definedName name="EXCEL중급">#REF!</definedName>
    <definedName name="EXE" localSheetId="0">BlankMacro1</definedName>
    <definedName name="EXE" localSheetId="3">BlankMacro1</definedName>
    <definedName name="EXE" localSheetId="2">BlankMacro1</definedName>
    <definedName name="EXE" localSheetId="9">BlankMacro1</definedName>
    <definedName name="EXE" localSheetId="6">BlankMacro1</definedName>
    <definedName name="EXE" localSheetId="1">BlankMacro1</definedName>
    <definedName name="EXE" localSheetId="5">BlankMacro1</definedName>
    <definedName name="EXE">BlankMacro1</definedName>
    <definedName name="_xlnm.Extract" localSheetId="3">#REF!</definedName>
    <definedName name="_xlnm.Extract" localSheetId="2">#REF!</definedName>
    <definedName name="_xlnm.Extract" localSheetId="6">#REF!</definedName>
    <definedName name="_xlnm.Extract" localSheetId="1">#REF!</definedName>
    <definedName name="_xlnm.Extract">#REF!</definedName>
    <definedName name="Extract_MI" localSheetId="3">#REF!</definedName>
    <definedName name="Extract_MI" localSheetId="2">#REF!</definedName>
    <definedName name="Extract_MI" localSheetId="6">#REF!</definedName>
    <definedName name="Extract_MI" localSheetId="1">#REF!</definedName>
    <definedName name="Extract_MI">#REF!</definedName>
    <definedName name="F" localSheetId="3">#REF!</definedName>
    <definedName name="F" localSheetId="2">#REF!</definedName>
    <definedName name="F" localSheetId="6">#REF!</definedName>
    <definedName name="F" localSheetId="1">#REF!</definedName>
    <definedName name="F">#REF!</definedName>
    <definedName name="F_CODE">#N/A</definedName>
    <definedName name="F_CODE1">#N/A</definedName>
    <definedName name="F_EQ">#N/A</definedName>
    <definedName name="F_FORM">#N/A</definedName>
    <definedName name="F_INT1">#N/A</definedName>
    <definedName name="F_LA">#N/A</definedName>
    <definedName name="F_MA">#N/A</definedName>
    <definedName name="F_QINC">#N/A</definedName>
    <definedName name="F_QMOD">#N/A</definedName>
    <definedName name="F_QVAL">#N/A</definedName>
    <definedName name="F_SEQ">#N/A</definedName>
    <definedName name="F_SOS">#N/A</definedName>
    <definedName name="F_TMOD">#N/A</definedName>
    <definedName name="F_TQTY">#N/A</definedName>
    <definedName name="F_TUNIT">#N/A</definedName>
    <definedName name="fdgz" localSheetId="3">#REF!</definedName>
    <definedName name="fdgz" localSheetId="2">#REF!</definedName>
    <definedName name="fdgz" localSheetId="6">#REF!</definedName>
    <definedName name="fdgz" localSheetId="1">#REF!</definedName>
    <definedName name="fdgz">#REF!</definedName>
    <definedName name="fdhevwtec" localSheetId="9" hidden="1">{#N/A,#N/A,FALSE,"구조1"}</definedName>
    <definedName name="fdhevwtec" localSheetId="6" hidden="1">{#N/A,#N/A,FALSE,"구조1"}</definedName>
    <definedName name="fdhevwtec" localSheetId="5" hidden="1">{#N/A,#N/A,FALSE,"구조1"}</definedName>
    <definedName name="fdhevwtec" hidden="1">{#N/A,#N/A,FALSE,"구조1"}</definedName>
    <definedName name="fedgre" localSheetId="9" hidden="1">{#N/A,#N/A,FALSE,"배수1"}</definedName>
    <definedName name="fedgre" localSheetId="6" hidden="1">{#N/A,#N/A,FALSE,"배수1"}</definedName>
    <definedName name="fedgre" localSheetId="5" hidden="1">{#N/A,#N/A,FALSE,"배수1"}</definedName>
    <definedName name="fedgre" hidden="1">{#N/A,#N/A,FALSE,"배수1"}</definedName>
    <definedName name="FEE">#REF!</definedName>
    <definedName name="FEEL" localSheetId="3">#REF!</definedName>
    <definedName name="FEEL" localSheetId="2">#REF!</definedName>
    <definedName name="FEEL" localSheetId="6">#REF!</definedName>
    <definedName name="FEEL" localSheetId="1">#REF!</definedName>
    <definedName name="FEEL">#REF!</definedName>
    <definedName name="FF" localSheetId="3">#REF!</definedName>
    <definedName name="FF" localSheetId="2">#REF!</definedName>
    <definedName name="FF" localSheetId="6">#REF!</definedName>
    <definedName name="FF" localSheetId="1">#REF!</definedName>
    <definedName name="FF">#REF!</definedName>
    <definedName name="FFDGGFD">#REF!</definedName>
    <definedName name="FFFF" localSheetId="9">BlankMacro1</definedName>
    <definedName name="FFFF" localSheetId="5">BlankMacro1</definedName>
    <definedName name="FFFF">BlankMacro1</definedName>
    <definedName name="FFFFF" localSheetId="9">#REF!</definedName>
    <definedName name="FFFFF" localSheetId="6">용역비예산서!FFFFF</definedName>
    <definedName name="FFFFF">#REF!</definedName>
    <definedName name="fffffff" localSheetId="9">BlankMacro1</definedName>
    <definedName name="fffffff" localSheetId="5">BlankMacro1</definedName>
    <definedName name="fffffff">BlankMacro1</definedName>
    <definedName name="fgn" localSheetId="9" hidden="1">{#N/A,#N/A,FALSE,"구조2"}</definedName>
    <definedName name="fgn" localSheetId="6" hidden="1">{#N/A,#N/A,FALSE,"구조2"}</definedName>
    <definedName name="fgn" localSheetId="5" hidden="1">{#N/A,#N/A,FALSE,"구조2"}</definedName>
    <definedName name="fgn" hidden="1">{#N/A,#N/A,FALSE,"구조2"}</definedName>
    <definedName name="fgnrt" localSheetId="9" hidden="1">{#N/A,#N/A,FALSE,"단가표지"}</definedName>
    <definedName name="fgnrt" localSheetId="6" hidden="1">{#N/A,#N/A,FALSE,"단가표지"}</definedName>
    <definedName name="fgnrt" localSheetId="5" hidden="1">{#N/A,#N/A,FALSE,"단가표지"}</definedName>
    <definedName name="fgnrt" hidden="1">{#N/A,#N/A,FALSE,"단가표지"}</definedName>
    <definedName name="FILENAME" localSheetId="6">#REF!</definedName>
    <definedName name="FILENAME">#REF!</definedName>
    <definedName name="FIRST">#REF!</definedName>
    <definedName name="FIXT">[53]데이타!$U$23:$V$50</definedName>
    <definedName name="FKLDFAJFKDLS" localSheetId="9">BlankMacro1</definedName>
    <definedName name="FKLDFAJFKDLS" localSheetId="5">BlankMacro1</definedName>
    <definedName name="FKLDFAJFKDLS">BlankMacro1</definedName>
    <definedName name="fl"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fl"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fl"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fl"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fl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fl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fl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fl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FR8_1C">'[40]Macro(전선)'!$L$1</definedName>
    <definedName name="FR8_2C">'[40]Macro(전선)'!$M$1</definedName>
    <definedName name="FR8_3C">'[40]Macro(전선)'!$N$1</definedName>
    <definedName name="FR8_4C">'[40]Macro(전선)'!$O$1</definedName>
    <definedName name="FRAR" localSheetId="3">#REF!</definedName>
    <definedName name="FRAR" localSheetId="2">#REF!</definedName>
    <definedName name="FRAR" localSheetId="1">#REF!</definedName>
    <definedName name="FRAR">#REF!</definedName>
    <definedName name="FS">#REF!</definedName>
    <definedName name="fsdafhaaaaeraw" localSheetId="9" hidden="1">{#N/A,#N/A,FALSE,"구조1"}</definedName>
    <definedName name="fsdafhaaaaeraw" localSheetId="6" hidden="1">{#N/A,#N/A,FALSE,"구조1"}</definedName>
    <definedName name="fsdafhaaaaeraw" localSheetId="5" hidden="1">{#N/A,#N/A,FALSE,"구조1"}</definedName>
    <definedName name="fsdafhaaaaeraw" hidden="1">{#N/A,#N/A,FALSE,"구조1"}</definedName>
    <definedName name="FUD" localSheetId="2">[54]data!$A$1:$B$4418</definedName>
    <definedName name="FUD" localSheetId="1">[54]data!$A$1:$B$4418</definedName>
    <definedName name="FUD">[55]data!$A$1:$B$4418</definedName>
    <definedName name="fv" localSheetId="9" hidden="1">{#N/A,#N/A,FALSE,"전력간선"}</definedName>
    <definedName name="fv" localSheetId="6" hidden="1">{#N/A,#N/A,FALSE,"전력간선"}</definedName>
    <definedName name="fv" localSheetId="5" hidden="1">{#N/A,#N/A,FALSE,"전력간선"}</definedName>
    <definedName name="fv" hidden="1">{#N/A,#N/A,FALSE,"전력간선"}</definedName>
    <definedName name="fv_1" localSheetId="9" hidden="1">{#N/A,#N/A,FALSE,"전력간선"}</definedName>
    <definedName name="fv_1" localSheetId="6" hidden="1">{#N/A,#N/A,FALSE,"전력간선"}</definedName>
    <definedName name="fv_1" localSheetId="5" hidden="1">{#N/A,#N/A,FALSE,"전력간선"}</definedName>
    <definedName name="fv_1" hidden="1">{#N/A,#N/A,FALSE,"전력간선"}</definedName>
    <definedName name="G" localSheetId="6">[27]자재단가비교표!#REF!</definedName>
    <definedName name="G">#REF!</definedName>
    <definedName name="g534g34gh" hidden="1">{#N/A,#N/A,FALSE,"부대2"}</definedName>
    <definedName name="GAB" localSheetId="3">#REF!</definedName>
    <definedName name="GAB" localSheetId="2">#REF!</definedName>
    <definedName name="GAB" localSheetId="6">[22]을!#REF!</definedName>
    <definedName name="GAB" localSheetId="1">#REF!</definedName>
    <definedName name="GAB">#REF!</definedName>
    <definedName name="gahahah" localSheetId="9" hidden="1">{#N/A,#N/A,FALSE,"포장1";#N/A,#N/A,FALSE,"포장1"}</definedName>
    <definedName name="gahahah" localSheetId="6" hidden="1">{#N/A,#N/A,FALSE,"포장1";#N/A,#N/A,FALSE,"포장1"}</definedName>
    <definedName name="gahahah" localSheetId="5" hidden="1">{#N/A,#N/A,FALSE,"포장1";#N/A,#N/A,FALSE,"포장1"}</definedName>
    <definedName name="gahahah" hidden="1">{#N/A,#N/A,FALSE,"포장1";#N/A,#N/A,FALSE,"포장1"}</definedName>
    <definedName name="GAK">#REF!</definedName>
    <definedName name="gb" localSheetId="9" hidden="1">{#N/A,#N/A,FALSE,"2~8번"}</definedName>
    <definedName name="gb" localSheetId="6" hidden="1">{#N/A,#N/A,FALSE,"2~8번"}</definedName>
    <definedName name="gb" localSheetId="5" hidden="1">{#N/A,#N/A,FALSE,"2~8번"}</definedName>
    <definedName name="gb" hidden="1">{#N/A,#N/A,FALSE,"2~8번"}</definedName>
    <definedName name="GC">#REF!</definedName>
    <definedName name="GCODE">#N/A</definedName>
    <definedName name="gd" localSheetId="5" hidden="1">#REF!</definedName>
    <definedName name="gd" hidden="1">#REF!</definedName>
    <definedName name="GFD">#REF!</definedName>
    <definedName name="gfgdfg" localSheetId="3" hidden="1">[56]차액보증!#REF!</definedName>
    <definedName name="gfgdfg" localSheetId="2" hidden="1">[55]차액보증!#REF!</definedName>
    <definedName name="gfgdfg" localSheetId="6" hidden="1">[57]차액보증!#REF!</definedName>
    <definedName name="gfgdfg" localSheetId="1" hidden="1">[55]차액보증!#REF!</definedName>
    <definedName name="gfgdfg" localSheetId="5" hidden="1">[56]차액보증!#REF!</definedName>
    <definedName name="gfgdfg" hidden="1">[56]차액보증!#REF!</definedName>
    <definedName name="gg" localSheetId="9">BlankMacro1</definedName>
    <definedName name="gg" localSheetId="5">BlankMacro1</definedName>
    <definedName name="gg">BlankMacro1</definedName>
    <definedName name="ggg" localSheetId="9">#REF!</definedName>
    <definedName name="ggg">#REF!</definedName>
    <definedName name="GGGG" localSheetId="9">#REF!</definedName>
    <definedName name="GGGG">#REF!</definedName>
    <definedName name="gggggggggggggggggggggggggggggggggggggggggggggggg" localSheetId="9">BlankMacro1</definedName>
    <definedName name="gggggggggggggggggggggggggggggggggggggggggggggggg" localSheetId="5">BlankMacro1</definedName>
    <definedName name="gggggggggggggggggggggggggggggggggggggggggggggggg">BlankMacro1</definedName>
    <definedName name="ghfghf" localSheetId="9">#REF!</definedName>
    <definedName name="ghfghf">#REF!</definedName>
    <definedName name="GHHJHJ" localSheetId="9">BlankMacro1</definedName>
    <definedName name="GHHJHJ" localSheetId="5">BlankMacro1</definedName>
    <definedName name="GHHJHJ">BlankMacro1</definedName>
    <definedName name="GJ" localSheetId="9">#REF!</definedName>
    <definedName name="GJ">#REF!</definedName>
    <definedName name="GONGJONG" localSheetId="9">#REF!</definedName>
    <definedName name="GONGJONG">#REF!</definedName>
    <definedName name="GPRIC">#N/A</definedName>
    <definedName name="grew" localSheetId="3" hidden="1">#REF!</definedName>
    <definedName name="grew" localSheetId="2" hidden="1">#REF!</definedName>
    <definedName name="grew" localSheetId="6" hidden="1">#REF!</definedName>
    <definedName name="grew" localSheetId="1" hidden="1">#REF!</definedName>
    <definedName name="grew" localSheetId="5" hidden="1">#REF!</definedName>
    <definedName name="grew" hidden="1">#REF!</definedName>
    <definedName name="GS">#REF!</definedName>
    <definedName name="gsagsdarafds" localSheetId="9" hidden="1">{#N/A,#N/A,FALSE,"토공2"}</definedName>
    <definedName name="gsagsdarafds" localSheetId="6" hidden="1">{#N/A,#N/A,FALSE,"토공2"}</definedName>
    <definedName name="gsagsdarafds" localSheetId="5" hidden="1">{#N/A,#N/A,FALSE,"토공2"}</definedName>
    <definedName name="gsagsdarafds" hidden="1">{#N/A,#N/A,FALSE,"토공2"}</definedName>
    <definedName name="GT">#REF!</definedName>
    <definedName name="gu" localSheetId="3">#REF!,#REF!</definedName>
    <definedName name="gu" localSheetId="2">#REF!,#REF!</definedName>
    <definedName name="gu" localSheetId="6">#REF!,#REF!</definedName>
    <definedName name="gu" localSheetId="1">#REF!,#REF!</definedName>
    <definedName name="gu">#REF!,#REF!</definedName>
    <definedName name="GUBUN">#N/A</definedName>
    <definedName name="GUMAK">#REF!</definedName>
    <definedName name="h" localSheetId="9">'수량산출(토목)'!h</definedName>
    <definedName name="h" localSheetId="5">'표 지'!h</definedName>
    <definedName name="h">[0]!h</definedName>
    <definedName name="h_water" localSheetId="3">'[58]3BL공동구 수량'!#REF!</definedName>
    <definedName name="h_water" localSheetId="2">'[56]3BL공동구 수량'!#REF!</definedName>
    <definedName name="h_water" localSheetId="1">'[56]3BL공동구 수량'!#REF!</definedName>
    <definedName name="h_water">'[58]3BL공동구 수량'!#REF!</definedName>
    <definedName name="H100x100x6x8t_단중" localSheetId="3">#REF!</definedName>
    <definedName name="H100x100x6x8t_단중" localSheetId="2">#REF!</definedName>
    <definedName name="H100x100x6x8t_단중" localSheetId="6">#REF!</definedName>
    <definedName name="H100x100x6x8t_단중" localSheetId="1">#REF!</definedName>
    <definedName name="H100x100x6x8t_단중">#REF!</definedName>
    <definedName name="H125x125x6.5x9t_단중" localSheetId="3">#REF!</definedName>
    <definedName name="H125x125x6.5x9t_단중" localSheetId="2">#REF!</definedName>
    <definedName name="H125x125x6.5x9t_단중" localSheetId="6">#REF!</definedName>
    <definedName name="H125x125x6.5x9t_단중" localSheetId="1">#REF!</definedName>
    <definedName name="H125x125x6.5x9t_단중">#REF!</definedName>
    <definedName name="H150x100x6x9t_단중" localSheetId="3">#REF!</definedName>
    <definedName name="H150x100x6x9t_단중" localSheetId="2">#REF!</definedName>
    <definedName name="H150x100x6x9t_단중" localSheetId="6">#REF!</definedName>
    <definedName name="H150x100x6x9t_단중" localSheetId="1">#REF!</definedName>
    <definedName name="H150x100x6x9t_단중">#REF!</definedName>
    <definedName name="HA">#REF!</definedName>
    <definedName name="hadfhafa" localSheetId="9" hidden="1">{#N/A,#N/A,FALSE,"혼합골재"}</definedName>
    <definedName name="hadfhafa" localSheetId="6" hidden="1">{#N/A,#N/A,FALSE,"혼합골재"}</definedName>
    <definedName name="hadfhafa" localSheetId="5" hidden="1">{#N/A,#N/A,FALSE,"혼합골재"}</definedName>
    <definedName name="hadfhafa" hidden="1">{#N/A,#N/A,FALSE,"혼합골재"}</definedName>
    <definedName name="hadfhafhad" localSheetId="9" hidden="1">{#N/A,#N/A,FALSE,"운반시간"}</definedName>
    <definedName name="hadfhafhad" localSheetId="6" hidden="1">{#N/A,#N/A,FALSE,"운반시간"}</definedName>
    <definedName name="hadfhafhad" localSheetId="5" hidden="1">{#N/A,#N/A,FALSE,"운반시간"}</definedName>
    <definedName name="hadfhafhad" hidden="1">{#N/A,#N/A,FALSE,"운반시간"}</definedName>
    <definedName name="hadfhata" localSheetId="9" hidden="1">{#N/A,#N/A,FALSE,"표지목차"}</definedName>
    <definedName name="hadfhata" localSheetId="6" hidden="1">{#N/A,#N/A,FALSE,"표지목차"}</definedName>
    <definedName name="hadfhata" localSheetId="5" hidden="1">{#N/A,#N/A,FALSE,"표지목차"}</definedName>
    <definedName name="hadfhata" hidden="1">{#N/A,#N/A,FALSE,"표지목차"}</definedName>
    <definedName name="hadhfaha" localSheetId="9" hidden="1">{#N/A,#N/A,FALSE,"포장2"}</definedName>
    <definedName name="hadhfaha" localSheetId="6" hidden="1">{#N/A,#N/A,FALSE,"포장2"}</definedName>
    <definedName name="hadhfaha" localSheetId="5" hidden="1">{#N/A,#N/A,FALSE,"포장2"}</definedName>
    <definedName name="hadhfaha" hidden="1">{#N/A,#N/A,FALSE,"포장2"}</definedName>
    <definedName name="han" localSheetId="3" hidden="1">#REF!</definedName>
    <definedName name="han" localSheetId="2" hidden="1">#REF!</definedName>
    <definedName name="han" localSheetId="6" hidden="1">#REF!</definedName>
    <definedName name="han" localSheetId="1" hidden="1">#REF!</definedName>
    <definedName name="han" localSheetId="5" hidden="1">#REF!</definedName>
    <definedName name="han" hidden="1">#REF!</definedName>
    <definedName name="han_code" localSheetId="3">[52]!han_code</definedName>
    <definedName name="han_code" localSheetId="2">[59]!han_code</definedName>
    <definedName name="han_code" localSheetId="6">[59]!han_code</definedName>
    <definedName name="han_code" localSheetId="1">[60]!han_code</definedName>
    <definedName name="han_code">[52]!han_code</definedName>
    <definedName name="HB">#REF!</definedName>
    <definedName name="HC">#REF!</definedName>
    <definedName name="HD">#REF!</definedName>
    <definedName name="HE">#REF!</definedName>
    <definedName name="HEC">#REF!</definedName>
    <definedName name="HF">#REF!</definedName>
    <definedName name="hgju" localSheetId="9">BlankMacro1</definedName>
    <definedName name="hgju" localSheetId="5">BlankMacro1</definedName>
    <definedName name="hgju">BlankMacro1</definedName>
    <definedName name="HH" localSheetId="2">[52]정부노임단가!$A$5:$F$215</definedName>
    <definedName name="HH" localSheetId="6">#REF!</definedName>
    <definedName name="HH" localSheetId="1">[52]정부노임단가!$A$5:$F$215</definedName>
    <definedName name="HH">[42]정부노임단가!$A$5:$F$215</definedName>
    <definedName name="HHH">#REF!</definedName>
    <definedName name="hhhh" localSheetId="9">BlankMacro1</definedName>
    <definedName name="hhhh" localSheetId="5">BlankMacro1</definedName>
    <definedName name="hhhh">BlankMacro1</definedName>
    <definedName name="HI_전선관" localSheetId="9">#REF!</definedName>
    <definedName name="HI_전선관">#REF!</definedName>
    <definedName name="HJK" localSheetId="9" hidden="1">{#N/A,#N/A,FALSE,"이태원철근"}</definedName>
    <definedName name="HJK" localSheetId="6" hidden="1">{#N/A,#N/A,FALSE,"이태원철근"}</definedName>
    <definedName name="HJK" localSheetId="5" hidden="1">{#N/A,#N/A,FALSE,"이태원철근"}</definedName>
    <definedName name="HJK" hidden="1">{#N/A,#N/A,FALSE,"이태원철근"}</definedName>
    <definedName name="HJK_1" localSheetId="9" hidden="1">{#N/A,#N/A,FALSE,"이태원철근"}</definedName>
    <definedName name="HJK_1" localSheetId="6" hidden="1">{#N/A,#N/A,FALSE,"이태원철근"}</definedName>
    <definedName name="HJK_1" localSheetId="5" hidden="1">{#N/A,#N/A,FALSE,"이태원철근"}</definedName>
    <definedName name="HJK_1" hidden="1">{#N/A,#N/A,FALSE,"이태원철근"}</definedName>
    <definedName name="HMAX">#N/A</definedName>
    <definedName name="HO">#REF!</definedName>
    <definedName name="hrbjrjy" localSheetId="9" hidden="1">{#N/A,#N/A,FALSE,"배수2"}</definedName>
    <definedName name="hrbjrjy" localSheetId="6" hidden="1">{#N/A,#N/A,FALSE,"배수2"}</definedName>
    <definedName name="hrbjrjy" localSheetId="5" hidden="1">{#N/A,#N/A,FALSE,"배수2"}</definedName>
    <definedName name="hrbjrjy" hidden="1">{#N/A,#N/A,FALSE,"배수2"}</definedName>
    <definedName name="HT">#REF!</definedName>
    <definedName name="HTML_CodePage" hidden="1">949</definedName>
    <definedName name="HTML_Control" localSheetId="0" hidden="1">{"'Firr(선)'!$AS$1:$AY$62","'Firr(사)'!$AS$1:$AY$62","'Firr(회)'!$AS$1:$AY$62","'Firr(선)'!$L$1:$V$62","'Firr(사)'!$L$1:$V$62","'Firr(회)'!$L$1:$V$62"}</definedName>
    <definedName name="HTML_Control" localSheetId="3" hidden="1">{"'Firr(선)'!$AS$1:$AY$62","'Firr(사)'!$AS$1:$AY$62","'Firr(회)'!$AS$1:$AY$62","'Firr(선)'!$L$1:$V$62","'Firr(사)'!$L$1:$V$62","'Firr(회)'!$L$1:$V$62"}</definedName>
    <definedName name="HTML_Control" localSheetId="2" hidden="1">{"'Firr(선)'!$AS$1:$AY$62","'Firr(사)'!$AS$1:$AY$62","'Firr(회)'!$AS$1:$AY$62","'Firr(선)'!$L$1:$V$62","'Firr(사)'!$L$1:$V$62","'Firr(회)'!$L$1:$V$62"}</definedName>
    <definedName name="HTML_Control" localSheetId="9" hidden="1">{"'Firr(선)'!$AS$1:$AY$62","'Firr(사)'!$AS$1:$AY$62","'Firr(회)'!$AS$1:$AY$62","'Firr(선)'!$L$1:$V$62","'Firr(사)'!$L$1:$V$62","'Firr(회)'!$L$1:$V$62"}</definedName>
    <definedName name="HTML_Control" localSheetId="6" hidden="1">{"'Firr(선)'!$AS$1:$AY$62","'Firr(사)'!$AS$1:$AY$62","'Firr(회)'!$AS$1:$AY$62","'Firr(선)'!$L$1:$V$62","'Firr(사)'!$L$1:$V$62","'Firr(회)'!$L$1:$V$62"}</definedName>
    <definedName name="HTML_Control" localSheetId="1" hidden="1">{"'Firr(선)'!$AS$1:$AY$62","'Firr(사)'!$AS$1:$AY$62","'Firr(회)'!$AS$1:$AY$62","'Firr(선)'!$L$1:$V$62","'Firr(사)'!$L$1:$V$62","'Firr(회)'!$L$1:$V$62"}</definedName>
    <definedName name="HTML_Control" localSheetId="5" hidden="1">{"'전체현황'!$A$18:$K$43","'전체현황'!$F$15"}</definedName>
    <definedName name="HTML_Control" hidden="1">{"'Firr(선)'!$AS$1:$AY$62","'Firr(사)'!$AS$1:$AY$62","'Firr(회)'!$AS$1:$AY$62","'Firr(선)'!$L$1:$V$62","'Firr(사)'!$L$1:$V$62","'Firr(회)'!$L$1:$V$62"}</definedName>
    <definedName name="HTML_Description" hidden="1">""</definedName>
    <definedName name="HTML_Email" hidden="1">""</definedName>
    <definedName name="HTML_Header" hidden="1">"8%"</definedName>
    <definedName name="HTML_LastUpdate" hidden="1">"2000-11-08"</definedName>
    <definedName name="HTML_LineAfter" hidden="1">FALSE</definedName>
    <definedName name="HTML_LineBefore" hidden="1">FALSE</definedName>
    <definedName name="HTML_Name" hidden="1">"이제찬"</definedName>
    <definedName name="HTML_OBDlg2" hidden="1">TRUE</definedName>
    <definedName name="HTML_OBDlg4" hidden="1">TRUE</definedName>
    <definedName name="HTML_OS" hidden="1">0</definedName>
    <definedName name="HTML_PathFile" hidden="1">"C:\My Documents\MyHTML.htm"</definedName>
    <definedName name="HTML_Title" hidden="1">"Firrsrwd"</definedName>
    <definedName name="HTR" localSheetId="9" hidden="1">{#N/A,#N/A,FALSE,"이태원철근"}</definedName>
    <definedName name="HTR" localSheetId="6" hidden="1">{#N/A,#N/A,FALSE,"이태원철근"}</definedName>
    <definedName name="HTR" localSheetId="5" hidden="1">{#N/A,#N/A,FALSE,"이태원철근"}</definedName>
    <definedName name="HTR" hidden="1">{#N/A,#N/A,FALSE,"이태원철근"}</definedName>
    <definedName name="HTR_1" localSheetId="9" hidden="1">{#N/A,#N/A,FALSE,"이태원철근"}</definedName>
    <definedName name="HTR_1" localSheetId="6" hidden="1">{#N/A,#N/A,FALSE,"이태원철근"}</definedName>
    <definedName name="HTR_1" localSheetId="5" hidden="1">{#N/A,#N/A,FALSE,"이태원철근"}</definedName>
    <definedName name="HTR_1" hidden="1">{#N/A,#N/A,FALSE,"이태원철근"}</definedName>
    <definedName name="HWP">#REF!</definedName>
    <definedName name="ID" localSheetId="2">'[42]Y-WORK'!$I$435:$I$891,'[42]Y-WORK'!$I$901:$I$929</definedName>
    <definedName name="ID" localSheetId="6">#REF!,#REF!</definedName>
    <definedName name="ID" localSheetId="1">'[42]Y-WORK'!$I$435:$I$891,'[42]Y-WORK'!$I$901:$I$929</definedName>
    <definedName name="ID">'[61]Y-WORK'!$I$435:$I$891,'[61]Y-WORK'!$I$901:$I$929</definedName>
    <definedName name="if">#REF!</definedName>
    <definedName name="ii" localSheetId="9">BlankMacro1</definedName>
    <definedName name="ii" localSheetId="5">BlankMacro1</definedName>
    <definedName name="ii">BlankMacro1</definedName>
    <definedName name="IL">'[3]#REF'!$I$106</definedName>
    <definedName name="IMP">#REF!</definedName>
    <definedName name="INPUT" localSheetId="2">[61]WORK!$A$22:$BE$381</definedName>
    <definedName name="INPUT" localSheetId="1">[61]WORK!$A$22:$BE$381</definedName>
    <definedName name="INPUT">[62]WORK!$A$22:$BE$381</definedName>
    <definedName name="INTERNET중급">#REF!</definedName>
    <definedName name="INTERNET초급">#REF!</definedName>
    <definedName name="intervest공정표">#REF!</definedName>
    <definedName name="iouo" localSheetId="9" hidden="1">{#N/A,#N/A,FALSE,"배수2"}</definedName>
    <definedName name="iouo" localSheetId="6" hidden="1">{#N/A,#N/A,FALSE,"배수2"}</definedName>
    <definedName name="iouo" localSheetId="5" hidden="1">{#N/A,#N/A,FALSE,"배수2"}</definedName>
    <definedName name="iouo" hidden="1">{#N/A,#N/A,FALSE,"배수2"}</definedName>
    <definedName name="ioup" localSheetId="9" hidden="1">{#N/A,#N/A,FALSE,"속도"}</definedName>
    <definedName name="ioup" localSheetId="6" hidden="1">{#N/A,#N/A,FALSE,"속도"}</definedName>
    <definedName name="ioup" localSheetId="5" hidden="1">{#N/A,#N/A,FALSE,"속도"}</definedName>
    <definedName name="ioup" hidden="1">{#N/A,#N/A,FALSE,"속도"}</definedName>
    <definedName name="item" localSheetId="2">[43]WORK!$A$22:$IV$401</definedName>
    <definedName name="ITEM" localSheetId="6">[63]ITEM!#REF!</definedName>
    <definedName name="item" localSheetId="1">[43]WORK!$A$22:$IV$401</definedName>
    <definedName name="item">[45]WORK!$A$22:$IV$401</definedName>
    <definedName name="ITEM_" localSheetId="2">[43]WORK!$A$22:$IV$401</definedName>
    <definedName name="ITEM_" localSheetId="6">[44]WORK!$A$22:$IV$401</definedName>
    <definedName name="ITEM_" localSheetId="1">[43]WORK!$A$22:$IV$401</definedName>
    <definedName name="ITEM_">[45]WORK!$A$22:$IV$401</definedName>
    <definedName name="ITEM별상세업무분장"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상세업무분장"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상세업무분장"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상세업무분장"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상세업무분장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상세업무분장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상세업무분장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상세업무분장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업무"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업무"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업무"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업무"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업무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업무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업무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ITEM별업무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J" localSheetId="3">#REF!</definedName>
    <definedName name="J" localSheetId="2">#REF!</definedName>
    <definedName name="J" localSheetId="6">#REF!</definedName>
    <definedName name="J" localSheetId="1">#REF!</definedName>
    <definedName name="J">#REF!</definedName>
    <definedName name="J860a1">#REF!</definedName>
    <definedName name="jg">#REF!</definedName>
    <definedName name="JH" localSheetId="2">[64]정부노임단가!$A$5:$F$215</definedName>
    <definedName name="JH" localSheetId="6">[14]정부노임단가!$A$5:$F$215</definedName>
    <definedName name="JH" localSheetId="1">[59]정부노임단가!$A$5:$F$215</definedName>
    <definedName name="JH">[65]정부노임단가!$A$5:$F$215</definedName>
    <definedName name="jhj">#REF!</definedName>
    <definedName name="jii" localSheetId="9" hidden="1">{#N/A,#N/A,FALSE,"골재소요량";#N/A,#N/A,FALSE,"골재소요량"}</definedName>
    <definedName name="jii" localSheetId="6" hidden="1">{#N/A,#N/A,FALSE,"골재소요량";#N/A,#N/A,FALSE,"골재소요량"}</definedName>
    <definedName name="jii" localSheetId="5" hidden="1">{#N/A,#N/A,FALSE,"골재소요량";#N/A,#N/A,FALSE,"골재소요량"}</definedName>
    <definedName name="jii" hidden="1">{#N/A,#N/A,FALSE,"골재소요량";#N/A,#N/A,FALSE,"골재소요량"}</definedName>
    <definedName name="JJ" localSheetId="2">[65]정부노임단가!$A$5:$F$215</definedName>
    <definedName name="JJ" localSheetId="6">[54]정부노임단가!$A$5:$F$215</definedName>
    <definedName name="JJ" localSheetId="1">[65]정부노임단가!$A$5:$F$215</definedName>
    <definedName name="JJ">[63]정부노임단가!$A$5:$F$215</definedName>
    <definedName name="jjjjjjjjjjjjjjjjjjjjjjjjjjjjjjjggggggggggggggfffffffff" localSheetId="9">BlankMacro1</definedName>
    <definedName name="jjjjjjjjjjjjjjjjjjjjjjjjjjjjjjjggggggggggggggfffffffff" localSheetId="5">BlankMacro1</definedName>
    <definedName name="jjjjjjjjjjjjjjjjjjjjjjjjjjjjjjjggggggggggggggfffffffff">BlankMacro1</definedName>
    <definedName name="JK" localSheetId="3">#REF!</definedName>
    <definedName name="JK" localSheetId="2">#REF!</definedName>
    <definedName name="JK" localSheetId="1">#REF!</definedName>
    <definedName name="JK">#REF!</definedName>
    <definedName name="jklklj">#REF!</definedName>
    <definedName name="JYH" localSheetId="3">#REF!</definedName>
    <definedName name="JYH" localSheetId="2">#REF!</definedName>
    <definedName name="JYH" localSheetId="6">#REF!</definedName>
    <definedName name="JYH" localSheetId="1">#REF!</definedName>
    <definedName name="JYH">#REF!</definedName>
    <definedName name="jytrtysr" localSheetId="9" hidden="1">{#N/A,#N/A,FALSE,"조골재"}</definedName>
    <definedName name="jytrtysr" localSheetId="6" hidden="1">{#N/A,#N/A,FALSE,"조골재"}</definedName>
    <definedName name="jytrtysr" localSheetId="5" hidden="1">{#N/A,#N/A,FALSE,"조골재"}</definedName>
    <definedName name="jytrtysr" hidden="1">{#N/A,#N/A,FALSE,"조골재"}</definedName>
    <definedName name="K" localSheetId="9">BlankMacro1</definedName>
    <definedName name="K" localSheetId="5">BlankMacro1</definedName>
    <definedName name="K">BlankMacro1</definedName>
    <definedName name="K_PR" localSheetId="9">#REF!</definedName>
    <definedName name="K_PR">#REF!</definedName>
    <definedName name="KA" localSheetId="2">[66]MOTOR!$B$61:$E$68</definedName>
    <definedName name="KA" localSheetId="6">#REF!</definedName>
    <definedName name="KA" localSheetId="1">[64]MOTOR!$B$61:$E$68</definedName>
    <definedName name="KA">[2]MOTOR!$B$61:$E$68</definedName>
    <definedName name="KAE">#REF!</definedName>
    <definedName name="KAS">#REF!</definedName>
    <definedName name="KEA">#REF!</definedName>
    <definedName name="KH">#REF!</definedName>
    <definedName name="KK" localSheetId="2">[64]정부노임단가!$A$5:$F$215</definedName>
    <definedName name="KK" localSheetId="6">[42]DATA!$F$17:$G$26</definedName>
    <definedName name="KK" localSheetId="1">[59]정부노임단가!$A$5:$F$215</definedName>
    <definedName name="KK">[65]정부노임단가!$A$5:$F$215</definedName>
    <definedName name="kkk" localSheetId="9">BlankMacro1</definedName>
    <definedName name="KKK" localSheetId="5" hidden="1">[67]날개벽수량표!#REF!</definedName>
    <definedName name="kkk">BlankMacro1</definedName>
    <definedName name="kkkk" localSheetId="9">#REF!</definedName>
    <definedName name="kkkk">#REF!</definedName>
    <definedName name="kkkkk" hidden="1">[68]날개벽수량표!#REF!</definedName>
    <definedName name="kkkkkkk" localSheetId="9">BlankMacro1</definedName>
    <definedName name="kkkkkkk" localSheetId="5">BlankMacro1</definedName>
    <definedName name="kkkkkkk">BlankMacro1</definedName>
    <definedName name="klkkk" hidden="1">[69]날개벽수량표!#REF!</definedName>
    <definedName name="knj" localSheetId="9" hidden="1">{#N/A,#N/A,FALSE,"혼합골재"}</definedName>
    <definedName name="knj" localSheetId="6" hidden="1">{#N/A,#N/A,FALSE,"혼합골재"}</definedName>
    <definedName name="knj" localSheetId="5" hidden="1">{#N/A,#N/A,FALSE,"혼합골재"}</definedName>
    <definedName name="knj" hidden="1">{#N/A,#N/A,FALSE,"혼합골재"}</definedName>
    <definedName name="KO">#REF!</definedName>
    <definedName name="KSVT">#REF!</definedName>
    <definedName name="ktf" localSheetId="5" hidden="1">#REF!</definedName>
    <definedName name="ktf" hidden="1">#REF!</definedName>
    <definedName name="kty" localSheetId="5" hidden="1">#REF!</definedName>
    <definedName name="kty" hidden="1">#REF!</definedName>
    <definedName name="kytjnjr" localSheetId="9" hidden="1">{#N/A,#N/A,FALSE,"토공2"}</definedName>
    <definedName name="kytjnjr" localSheetId="6" hidden="1">{#N/A,#N/A,FALSE,"토공2"}</definedName>
    <definedName name="kytjnjr" localSheetId="5" hidden="1">{#N/A,#N/A,FALSE,"토공2"}</definedName>
    <definedName name="kytjnjr" hidden="1">{#N/A,#N/A,FALSE,"토공2"}</definedName>
    <definedName name="L" localSheetId="6">[27]자재단가비교표!#REF!</definedName>
    <definedName name="L">#REF!</definedName>
    <definedName name="labor">#REF!</definedName>
    <definedName name="LAST" localSheetId="6">#REF!</definedName>
    <definedName name="LAST">#REF!</definedName>
    <definedName name="LAST1">#REF!</definedName>
    <definedName name="LB" localSheetId="2">[48]말뚝지지력산정!$L$22</definedName>
    <definedName name="LB" localSheetId="1">[49]말뚝지지력산정!$L$22</definedName>
    <definedName name="LB">[50]말뚝지지력산정!$L$22</definedName>
    <definedName name="LC">#REF!</definedName>
    <definedName name="LF" localSheetId="6">#REF!</definedName>
    <definedName name="lf">#REF!</definedName>
    <definedName name="LH">#REF!</definedName>
    <definedName name="lijop" localSheetId="9" hidden="1">{#N/A,#N/A,FALSE,"배수1"}</definedName>
    <definedName name="lijop" localSheetId="6" hidden="1">{#N/A,#N/A,FALSE,"배수1"}</definedName>
    <definedName name="lijop" localSheetId="5" hidden="1">{#N/A,#N/A,FALSE,"배수1"}</definedName>
    <definedName name="lijop" hidden="1">{#N/A,#N/A,FALSE,"배수1"}</definedName>
    <definedName name="listt"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listt"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listt"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listt"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listt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listt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listt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listt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LLFE">#N/A</definedName>
    <definedName name="LLFO">#REF!</definedName>
    <definedName name="lll" localSheetId="9">BlankMacro1</definedName>
    <definedName name="lll" localSheetId="5">BlankMacro1</definedName>
    <definedName name="lll">BlankMacro1</definedName>
    <definedName name="LLLL" localSheetId="9">BlankMacro1</definedName>
    <definedName name="LLLL" localSheetId="6">BlankMacro1</definedName>
    <definedName name="LLLL" localSheetId="5">BlankMacro1</definedName>
    <definedName name="LLLL">BlankMacro1</definedName>
    <definedName name="llllll" localSheetId="9">BlankMacro1</definedName>
    <definedName name="llllll" localSheetId="5">BlankMacro1</definedName>
    <definedName name="llllll">BlankMacro1</definedName>
    <definedName name="LLLLLLLLLLLLLLLLLLLL" localSheetId="9">#REF!</definedName>
    <definedName name="LLLLLLLLLLLLLLLLLLLL">#REF!</definedName>
    <definedName name="lo" localSheetId="9" hidden="1">{#N/A,#N/A,FALSE,"2~8번"}</definedName>
    <definedName name="lo" localSheetId="6" hidden="1">{#N/A,#N/A,FALSE,"2~8번"}</definedName>
    <definedName name="lo" localSheetId="5" hidden="1">{#N/A,#N/A,FALSE,"2~8번"}</definedName>
    <definedName name="lo" hidden="1">{#N/A,#N/A,FALSE,"2~8번"}</definedName>
    <definedName name="LOOP">#REF!</definedName>
    <definedName name="LOOP1">#REF!</definedName>
    <definedName name="LOOP2">#REF!</definedName>
    <definedName name="LOOP3">#REF!</definedName>
    <definedName name="LOOP4">#REF!</definedName>
    <definedName name="LP___4">#REF!</definedName>
    <definedName name="LP1A" localSheetId="3">'[1]부하(성남)'!#REF!</definedName>
    <definedName name="LP1A" localSheetId="2">'[2]부하(성남)'!#REF!</definedName>
    <definedName name="LP1A" localSheetId="6">'[15]부하(성남)'!#REF!</definedName>
    <definedName name="LP1A" localSheetId="1">'[2]부하(성남)'!#REF!</definedName>
    <definedName name="LP1A">'[1]부하(성남)'!#REF!</definedName>
    <definedName name="LP1B" localSheetId="3">[14]부하계산서!#REF!</definedName>
    <definedName name="LP1B" localSheetId="2">[1]부하계산서!#REF!</definedName>
    <definedName name="LP1B" localSheetId="6">[2]부하계산서!#REF!</definedName>
    <definedName name="LP1B" localSheetId="1">[1]부하계산서!#REF!</definedName>
    <definedName name="LP1B">[14]부하계산서!#REF!</definedName>
    <definedName name="LP3A" localSheetId="3">'[1]부하(성남)'!#REF!</definedName>
    <definedName name="LP3A" localSheetId="2">'[2]부하(성남)'!#REF!</definedName>
    <definedName name="LP3A" localSheetId="6">'[15]부하(성남)'!#REF!</definedName>
    <definedName name="LP3A" localSheetId="1">'[2]부하(성남)'!#REF!</definedName>
    <definedName name="LP3A">'[1]부하(성남)'!#REF!</definedName>
    <definedName name="LPB" localSheetId="3">'[1]부하(성남)'!#REF!</definedName>
    <definedName name="LPB" localSheetId="2">'[2]부하(성남)'!#REF!</definedName>
    <definedName name="LPB" localSheetId="6">'[15]부하(성남)'!#REF!</definedName>
    <definedName name="LPB" localSheetId="1">'[2]부하(성남)'!#REF!</definedName>
    <definedName name="LPB">'[1]부하(성남)'!#REF!</definedName>
    <definedName name="LPBA" localSheetId="3">[14]부하계산서!#REF!</definedName>
    <definedName name="LPBA" localSheetId="2">[1]부하계산서!#REF!</definedName>
    <definedName name="LPBA" localSheetId="6">[2]부하계산서!#REF!</definedName>
    <definedName name="LPBA" localSheetId="1">[1]부하계산서!#REF!</definedName>
    <definedName name="LPBA">[14]부하계산서!#REF!</definedName>
    <definedName name="LPKA" localSheetId="3">[14]부하계산서!#REF!</definedName>
    <definedName name="LPKA" localSheetId="2">[1]부하계산서!#REF!</definedName>
    <definedName name="LPKA" localSheetId="6">[2]부하계산서!#REF!</definedName>
    <definedName name="LPKA" localSheetId="1">[1]부하계산서!#REF!</definedName>
    <definedName name="LPKA">[14]부하계산서!#REF!</definedName>
    <definedName name="LPKB" localSheetId="3">[14]부하계산서!#REF!</definedName>
    <definedName name="LPKB" localSheetId="2">[1]부하계산서!#REF!</definedName>
    <definedName name="LPKB" localSheetId="6">[2]부하계산서!#REF!</definedName>
    <definedName name="LPKB" localSheetId="1">[1]부하계산서!#REF!</definedName>
    <definedName name="LPKB">[14]부하계산서!#REF!</definedName>
    <definedName name="LPM" localSheetId="3">[14]부하계산서!#REF!</definedName>
    <definedName name="LPM" localSheetId="2">[1]부하계산서!#REF!</definedName>
    <definedName name="LPM" localSheetId="6">[2]부하계산서!#REF!</definedName>
    <definedName name="LPM" localSheetId="1">[1]부하계산서!#REF!</definedName>
    <definedName name="LPM">[14]부하계산서!#REF!</definedName>
    <definedName name="LPMA" localSheetId="3">[14]부하계산서!#REF!</definedName>
    <definedName name="LPMA" localSheetId="2">[1]부하계산서!#REF!</definedName>
    <definedName name="LPMA" localSheetId="6">[2]부하계산서!#REF!</definedName>
    <definedName name="LPMA" localSheetId="1">[1]부하계산서!#REF!</definedName>
    <definedName name="LPMA">[14]부하계산서!#REF!</definedName>
    <definedName name="LPO" localSheetId="3">[14]부하계산서!#REF!</definedName>
    <definedName name="LPO" localSheetId="2">[1]부하계산서!#REF!</definedName>
    <definedName name="LPO" localSheetId="6">[2]부하계산서!#REF!</definedName>
    <definedName name="LPO" localSheetId="1">[1]부하계산서!#REF!</definedName>
    <definedName name="LPO">[14]부하계산서!#REF!</definedName>
    <definedName name="LPOA" localSheetId="3">[14]부하계산서!#REF!</definedName>
    <definedName name="LPOA" localSheetId="2">[1]부하계산서!#REF!</definedName>
    <definedName name="LPOA" localSheetId="6">[2]부하계산서!#REF!</definedName>
    <definedName name="LPOA" localSheetId="1">[1]부하계산서!#REF!</definedName>
    <definedName name="LPOA">[14]부하계산서!#REF!</definedName>
    <definedName name="LPRIC">#N/A</definedName>
    <definedName name="LV02A" localSheetId="3">[14]부하계산서!#REF!</definedName>
    <definedName name="LV02A" localSheetId="2">[1]부하계산서!#REF!</definedName>
    <definedName name="LV02A" localSheetId="6">[2]부하계산서!#REF!</definedName>
    <definedName name="LV02A" localSheetId="1">[1]부하계산서!#REF!</definedName>
    <definedName name="LV02A">[14]부하계산서!#REF!</definedName>
    <definedName name="LV02B" localSheetId="3">[14]부하계산서!#REF!</definedName>
    <definedName name="LV02B" localSheetId="2">[1]부하계산서!#REF!</definedName>
    <definedName name="LV02B" localSheetId="6">[2]부하계산서!#REF!</definedName>
    <definedName name="LV02B" localSheetId="1">[1]부하계산서!#REF!</definedName>
    <definedName name="LV02B">[14]부하계산서!#REF!</definedName>
    <definedName name="LV04A" localSheetId="3">[14]부하계산서!#REF!</definedName>
    <definedName name="LV04A" localSheetId="2">[1]부하계산서!#REF!</definedName>
    <definedName name="LV04A" localSheetId="6">[2]부하계산서!#REF!</definedName>
    <definedName name="LV04A" localSheetId="1">[1]부하계산서!#REF!</definedName>
    <definedName name="LV04A">[14]부하계산서!#REF!</definedName>
    <definedName name="LV04B" localSheetId="3">[14]부하계산서!#REF!</definedName>
    <definedName name="LV04B" localSheetId="2">[1]부하계산서!#REF!</definedName>
    <definedName name="LV04B" localSheetId="6">[2]부하계산서!#REF!</definedName>
    <definedName name="LV04B" localSheetId="1">[1]부하계산서!#REF!</definedName>
    <definedName name="LV04B">[14]부하계산서!#REF!</definedName>
    <definedName name="M" localSheetId="6">#N/A</definedName>
    <definedName name="m" hidden="1">'[3]#REF'!$A$1:$A$292</definedName>
    <definedName name="M_EF">#REF!</definedName>
    <definedName name="Macro1" localSheetId="3">[70]!Macro1</definedName>
    <definedName name="Macro1" localSheetId="2">[14]!Macro1</definedName>
    <definedName name="Macro1" localSheetId="6">[71]!Macro1</definedName>
    <definedName name="Macro1" localSheetId="1">[14]!Macro1</definedName>
    <definedName name="Macro1">[70]!Macro1</definedName>
    <definedName name="Macro10" localSheetId="3">[70]!Macro10</definedName>
    <definedName name="Macro10" localSheetId="2">[14]!Macro10</definedName>
    <definedName name="Macro10" localSheetId="6">[72]!Macro10</definedName>
    <definedName name="Macro10" localSheetId="1">[14]!Macro10</definedName>
    <definedName name="Macro10">[70]!Macro10</definedName>
    <definedName name="Macro11" localSheetId="3">[70]!Macro11</definedName>
    <definedName name="Macro11" localSheetId="2">[14]!Macro11</definedName>
    <definedName name="Macro11" localSheetId="6">[71]!Macro11</definedName>
    <definedName name="Macro11" localSheetId="1">[14]!Macro11</definedName>
    <definedName name="Macro11">[70]!Macro11</definedName>
    <definedName name="macro111" localSheetId="3">[73]!Macro5</definedName>
    <definedName name="macro111" localSheetId="2">[70]!Macro5</definedName>
    <definedName name="macro111" localSheetId="6">[74]!Macro5</definedName>
    <definedName name="macro111" localSheetId="1">[70]!Macro5</definedName>
    <definedName name="macro111">[73]!Macro5</definedName>
    <definedName name="Macro12" localSheetId="3">[70]!Macro12</definedName>
    <definedName name="Macro12" localSheetId="2">[14]!Macro12</definedName>
    <definedName name="Macro12" localSheetId="6">[72]!Macro12</definedName>
    <definedName name="Macro12" localSheetId="1">[14]!Macro12</definedName>
    <definedName name="Macro12">[70]!Macro12</definedName>
    <definedName name="Macro13" localSheetId="3">[70]!Macro13</definedName>
    <definedName name="Macro13" localSheetId="2">[14]!Macro13</definedName>
    <definedName name="Macro13" localSheetId="6">[72]!Macro13</definedName>
    <definedName name="Macro13" localSheetId="1">[14]!Macro13</definedName>
    <definedName name="Macro13">[70]!Macro13</definedName>
    <definedName name="Macro14" localSheetId="3">[70]!Macro14</definedName>
    <definedName name="Macro14" localSheetId="2">[14]!Macro14</definedName>
    <definedName name="Macro14" localSheetId="6">[72]!Macro14</definedName>
    <definedName name="Macro14" localSheetId="1">[14]!Macro14</definedName>
    <definedName name="Macro14">[70]!Macro14</definedName>
    <definedName name="macro15" localSheetId="3">[73]!Macro14</definedName>
    <definedName name="macro15" localSheetId="2">[70]!Macro14</definedName>
    <definedName name="Macro15" localSheetId="6">"'Macro1(작업순서 2)'!$E$1"</definedName>
    <definedName name="macro15" localSheetId="1">[70]!Macro14</definedName>
    <definedName name="macro15">[73]!Macro14</definedName>
    <definedName name="Macro2" localSheetId="3">[70]!Macro2</definedName>
    <definedName name="Macro2" localSheetId="2">[14]!Macro2</definedName>
    <definedName name="Macro2" localSheetId="6">[75]공문!#REF!</definedName>
    <definedName name="Macro2" localSheetId="1">[14]!Macro2</definedName>
    <definedName name="Macro2">[70]!Macro2</definedName>
    <definedName name="Macro3" localSheetId="3">[70]!Macro3</definedName>
    <definedName name="Macro3" localSheetId="2">[14]!Macro3</definedName>
    <definedName name="Macro3" localSheetId="6">[76]!Macro3</definedName>
    <definedName name="Macro3" localSheetId="1">[14]!Macro3</definedName>
    <definedName name="Macro3">[70]!Macro3</definedName>
    <definedName name="Macro4" localSheetId="3">[70]!Macro4</definedName>
    <definedName name="Macro4" localSheetId="2">[14]!Macro4</definedName>
    <definedName name="Macro4" localSheetId="6">[71]!Macro4</definedName>
    <definedName name="Macro4" localSheetId="1">[14]!Macro4</definedName>
    <definedName name="Macro4">[70]!Macro4</definedName>
    <definedName name="Macro5" localSheetId="3">[70]!Macro5</definedName>
    <definedName name="Macro5" localSheetId="2">[14]!Macro5</definedName>
    <definedName name="Macro5" localSheetId="6">[72]!Macro5</definedName>
    <definedName name="Macro5" localSheetId="1">[14]!Macro5</definedName>
    <definedName name="Macro5">[70]!Macro5</definedName>
    <definedName name="Macro6" localSheetId="3">[70]!Macro6</definedName>
    <definedName name="Macro6" localSheetId="2">[14]!Macro6</definedName>
    <definedName name="Macro6" localSheetId="6">[72]!Macro6</definedName>
    <definedName name="Macro6" localSheetId="1">[14]!Macro6</definedName>
    <definedName name="Macro6">[70]!Macro6</definedName>
    <definedName name="Macro7" localSheetId="3">[70]!Macro7</definedName>
    <definedName name="Macro7" localSheetId="2">[14]!Macro7</definedName>
    <definedName name="Macro7" localSheetId="6">[72]!Macro7</definedName>
    <definedName name="Macro7" localSheetId="1">[14]!Macro7</definedName>
    <definedName name="Macro7">[70]!Macro7</definedName>
    <definedName name="Macro8" localSheetId="3">[70]!Macro8</definedName>
    <definedName name="Macro8" localSheetId="2">[14]!Macro8</definedName>
    <definedName name="Macro8" localSheetId="6">[72]!Macro8</definedName>
    <definedName name="Macro8" localSheetId="1">[14]!Macro8</definedName>
    <definedName name="Macro8">[70]!Macro8</definedName>
    <definedName name="Macro9" localSheetId="3">[70]!Macro9</definedName>
    <definedName name="Macro9" localSheetId="2">[14]!Macro9</definedName>
    <definedName name="Macro9" localSheetId="6">[72]!Macro9</definedName>
    <definedName name="Macro9" localSheetId="1">[14]!Macro9</definedName>
    <definedName name="Macro9">[70]!Macro9</definedName>
    <definedName name="Main">#REF!</definedName>
    <definedName name="MAINPART">#REF!</definedName>
    <definedName name="MCCEA" localSheetId="3">[14]부하계산서!#REF!</definedName>
    <definedName name="MCCEA" localSheetId="2">[1]부하계산서!#REF!</definedName>
    <definedName name="MCCEA" localSheetId="6">[2]부하계산서!#REF!</definedName>
    <definedName name="MCCEA" localSheetId="1">[1]부하계산서!#REF!</definedName>
    <definedName name="MCCEA">[14]부하계산서!#REF!</definedName>
    <definedName name="MCCEB" localSheetId="3">[14]부하계산서!#REF!</definedName>
    <definedName name="MCCEB" localSheetId="2">[1]부하계산서!#REF!</definedName>
    <definedName name="MCCEB" localSheetId="6">[2]부하계산서!#REF!</definedName>
    <definedName name="MCCEB" localSheetId="1">[1]부하계산서!#REF!</definedName>
    <definedName name="MCCEB">[14]부하계산서!#REF!</definedName>
    <definedName name="MCCF" localSheetId="3">[14]부하계산서!#REF!</definedName>
    <definedName name="MCCF" localSheetId="2">[1]부하계산서!#REF!</definedName>
    <definedName name="MCCF" localSheetId="6">[2]부하계산서!#REF!</definedName>
    <definedName name="MCCF" localSheetId="1">[1]부하계산서!#REF!</definedName>
    <definedName name="MCCF">[14]부하계산서!#REF!</definedName>
    <definedName name="MCCN" localSheetId="3">'[1]부하(성남)'!#REF!</definedName>
    <definedName name="MCCN" localSheetId="2">'[2]부하(성남)'!#REF!</definedName>
    <definedName name="MCCN" localSheetId="6">'[15]부하(성남)'!#REF!</definedName>
    <definedName name="MCCN" localSheetId="1">'[2]부하(성남)'!#REF!</definedName>
    <definedName name="MCCN">'[1]부하(성남)'!#REF!</definedName>
    <definedName name="MCCP" localSheetId="3">[14]부하계산서!#REF!</definedName>
    <definedName name="MCCP" localSheetId="2">[1]부하계산서!#REF!</definedName>
    <definedName name="MCCP" localSheetId="6">[2]부하계산서!#REF!</definedName>
    <definedName name="MCCP" localSheetId="1">[1]부하계산서!#REF!</definedName>
    <definedName name="MCCP">[14]부하계산서!#REF!</definedName>
    <definedName name="MCCS" localSheetId="3">[14]부하계산서!#REF!</definedName>
    <definedName name="MCCS" localSheetId="2">[1]부하계산서!#REF!</definedName>
    <definedName name="MCCS" localSheetId="6">[2]부하계산서!#REF!</definedName>
    <definedName name="MCCS" localSheetId="1">[1]부하계산서!#REF!</definedName>
    <definedName name="MCCS">[14]부하계산서!#REF!</definedName>
    <definedName name="MEHD" localSheetId="9">ㅁㄷ고</definedName>
    <definedName name="MEHD" localSheetId="6">용역비예산서!ㅁㄷ고</definedName>
    <definedName name="MEHD" localSheetId="5">ㅁㄷ고</definedName>
    <definedName name="MEHD">ㅁㄷ고</definedName>
    <definedName name="MNHL" localSheetId="2">[14]Sheet1!$A$4:$H$5</definedName>
    <definedName name="MNHL" localSheetId="6">[71]Sheet1!$A$4:$H$5</definedName>
    <definedName name="MNHL" localSheetId="1">[14]Sheet1!$A$4:$H$5</definedName>
    <definedName name="MNHL">[70]Sheet1!$A$4:$H$5</definedName>
    <definedName name="MONEY" localSheetId="2">'[42]Y-WORK'!$F$21:$M$891,'[42]Y-WORK'!$F$901:$M$929</definedName>
    <definedName name="MONEY" localSheetId="6">#REF!,#REF!</definedName>
    <definedName name="MONEY" localSheetId="1">'[42]Y-WORK'!$F$21:$M$891,'[42]Y-WORK'!$F$901:$M$929</definedName>
    <definedName name="MONEY">'[61]Y-WORK'!$F$21:$M$891,'[61]Y-WORK'!$F$901:$M$929</definedName>
    <definedName name="monitor" localSheetId="3">#REF!</definedName>
    <definedName name="monitor" localSheetId="2">#REF!</definedName>
    <definedName name="monitor" localSheetId="6">#REF!</definedName>
    <definedName name="monitor" localSheetId="1">#REF!</definedName>
    <definedName name="monitor">#REF!</definedName>
    <definedName name="MOTOR__농형_전폐">'[3]#REF'!$B$7</definedName>
    <definedName name="MPRIC">#N/A</definedName>
    <definedName name="MSWORD">#REF!</definedName>
    <definedName name="MUO_REA">#REF!</definedName>
    <definedName name="MUO_TOE">#REF!</definedName>
    <definedName name="n" localSheetId="2" hidden="1">[77]실행철강하도!$A$1:$A$4</definedName>
    <definedName name="n" localSheetId="6" hidden="1">[78]실행철강하도!$A$1:$A$4</definedName>
    <definedName name="n" localSheetId="1" hidden="1">[66]실행철강하도!$A$1:$A$4</definedName>
    <definedName name="n" hidden="1">[79]실행철강하도!$A$1:$A$4</definedName>
    <definedName name="N_C">#REF!</definedName>
    <definedName name="N_Q">#REF!</definedName>
    <definedName name="N_R">#REF!</definedName>
    <definedName name="NAME">#REF!</definedName>
    <definedName name="NEW" localSheetId="6">#REF!</definedName>
    <definedName name="NEW">#REF!</definedName>
    <definedName name="NEWTONG">#N/A</definedName>
    <definedName name="ＮＥＹＯＫ" localSheetId="3">#REF!</definedName>
    <definedName name="ＮＥＹＯＫ" localSheetId="2">#REF!</definedName>
    <definedName name="ＮＥＹＯＫ" localSheetId="6">#REF!</definedName>
    <definedName name="ＮＥＹＯＫ" localSheetId="1">#REF!</definedName>
    <definedName name="ＮＥＹＯＫ">#REF!</definedName>
    <definedName name="NHL">[80]터널조도!$AR$19:$AT$25</definedName>
    <definedName name="NI">[81]노임!$A$1:$B$65536</definedName>
    <definedName name="NO" localSheetId="3">[36]직공비!#REF!</definedName>
    <definedName name="NO" localSheetId="2">[37]직공비!#REF!</definedName>
    <definedName name="NO" localSheetId="6">[38]직공비!#REF!</definedName>
    <definedName name="NO" localSheetId="1">[39]직공비!#REF!</definedName>
    <definedName name="NO">[36]직공비!#REF!</definedName>
    <definedName name="NO." localSheetId="3">#REF!</definedName>
    <definedName name="NO." localSheetId="2">#REF!</definedName>
    <definedName name="NO." localSheetId="6">#REF!</definedName>
    <definedName name="NO." localSheetId="1">#REF!</definedName>
    <definedName name="NO.">#REF!</definedName>
    <definedName name="NOIM">[81]노임!$A$1:$B$17</definedName>
    <definedName name="NOMU" localSheetId="2">[82]NOMUBI!$B$3:$H$39</definedName>
    <definedName name="NOMU" localSheetId="6">[83]NOMUBI!$B$3:$H$39</definedName>
    <definedName name="NOMU" localSheetId="1">[82]NOMUBI!$B$3:$H$39</definedName>
    <definedName name="NOMU">[84]NOMUBI!$B$3:$H$39</definedName>
    <definedName name="NOMUBY">#REF!</definedName>
    <definedName name="nonono" localSheetId="3">#REF!</definedName>
    <definedName name="nonono" localSheetId="2">#REF!</definedName>
    <definedName name="nonono" localSheetId="1">#REF!</definedName>
    <definedName name="nonono">#REF!</definedName>
    <definedName name="NUM" localSheetId="3">[36]직공비!#REF!</definedName>
    <definedName name="NUM" localSheetId="2">[37]직공비!#REF!</definedName>
    <definedName name="NUM" localSheetId="6">[38]직공비!#REF!</definedName>
    <definedName name="NUM" localSheetId="1">[39]직공비!#REF!</definedName>
    <definedName name="NUM">[36]직공비!#REF!</definedName>
    <definedName name="NUMBER" localSheetId="3">#REF!</definedName>
    <definedName name="NUMBER" localSheetId="2">#REF!</definedName>
    <definedName name="NUMBER" localSheetId="6">#REF!</definedName>
    <definedName name="NUMBER" localSheetId="1">#REF!</definedName>
    <definedName name="NUMBER">#REF!</definedName>
    <definedName name="O">#REF!</definedName>
    <definedName name="oi8uip" localSheetId="9" hidden="1">{#N/A,#N/A,FALSE,"이정표"}</definedName>
    <definedName name="oi8uip" localSheetId="6" hidden="1">{#N/A,#N/A,FALSE,"이정표"}</definedName>
    <definedName name="oi8uip" localSheetId="5" hidden="1">{#N/A,#N/A,FALSE,"이정표"}</definedName>
    <definedName name="oi8uip" hidden="1">{#N/A,#N/A,FALSE,"이정표"}</definedName>
    <definedName name="oiuyo" localSheetId="9" hidden="1">{#N/A,#N/A,FALSE,"부대1"}</definedName>
    <definedName name="oiuyo" localSheetId="6" hidden="1">{#N/A,#N/A,FALSE,"부대1"}</definedName>
    <definedName name="oiuyo" localSheetId="5" hidden="1">{#N/A,#N/A,FALSE,"부대1"}</definedName>
    <definedName name="oiuyo" hidden="1">{#N/A,#N/A,FALSE,"부대1"}</definedName>
    <definedName name="ok" localSheetId="9" hidden="1">{#N/A,#N/A,FALSE,"2~8번"}</definedName>
    <definedName name="ok" localSheetId="6" hidden="1">{#N/A,#N/A,FALSE,"2~8번"}</definedName>
    <definedName name="ok" localSheetId="5" hidden="1">{#N/A,#N/A,FALSE,"2~8번"}</definedName>
    <definedName name="ok" hidden="1">{#N/A,#N/A,FALSE,"2~8번"}</definedName>
    <definedName name="ONP" localSheetId="5" hidden="1">#REF!</definedName>
    <definedName name="ONP" hidden="1">#REF!</definedName>
    <definedName name="OOO" localSheetId="3">#REF!</definedName>
    <definedName name="OOO" localSheetId="2">#REF!</definedName>
    <definedName name="OOO" localSheetId="6">#REF!</definedName>
    <definedName name="OOO" localSheetId="1">#REF!</definedName>
    <definedName name="OOO">#REF!</definedName>
    <definedName name="ooooooo" localSheetId="9">BlankMacro1</definedName>
    <definedName name="ooooooo" localSheetId="5">BlankMacro1</definedName>
    <definedName name="ooooooo">BlankMacro1</definedName>
    <definedName name="or" localSheetId="3">[3]과천MAIN!#REF!</definedName>
    <definedName name="or" localSheetId="2">[3]과천MAIN!#REF!</definedName>
    <definedName name="or" localSheetId="1">[3]과천MAIN!#REF!</definedName>
    <definedName name="or">[3]과천MAIN!#REF!</definedName>
    <definedName name="ouio" localSheetId="9" hidden="1">{#N/A,#N/A,FALSE,"부대2"}</definedName>
    <definedName name="ouio" localSheetId="6" hidden="1">{#N/A,#N/A,FALSE,"부대2"}</definedName>
    <definedName name="ouio" localSheetId="5" hidden="1">{#N/A,#N/A,FALSE,"부대2"}</definedName>
    <definedName name="ouio" hidden="1">{#N/A,#N/A,FALSE,"부대2"}</definedName>
    <definedName name="P" localSheetId="3">[85]내역서!#REF!</definedName>
    <definedName name="P" localSheetId="2">[86]내역서!#REF!</definedName>
    <definedName name="P" localSheetId="6">'[85]인건-측정'!#REF!</definedName>
    <definedName name="P" localSheetId="1">[86]내역서!#REF!</definedName>
    <definedName name="P">[85]내역서!#REF!</definedName>
    <definedName name="P_A">#REF!</definedName>
    <definedName name="P_D">#REF!</definedName>
    <definedName name="P_E">#REF!</definedName>
    <definedName name="P100E">#REF!</definedName>
    <definedName name="P100L">#REF!</definedName>
    <definedName name="P100M">#REF!</definedName>
    <definedName name="P101E">#REF!</definedName>
    <definedName name="P101L">#REF!</definedName>
    <definedName name="P101M">#REF!</definedName>
    <definedName name="P102E">#REF!</definedName>
    <definedName name="P102L">#REF!</definedName>
    <definedName name="P102M">#REF!</definedName>
    <definedName name="P103E">#REF!</definedName>
    <definedName name="P103L">#REF!</definedName>
    <definedName name="P103M">#REF!</definedName>
    <definedName name="P104E">#REF!</definedName>
    <definedName name="P104L">#REF!</definedName>
    <definedName name="P104M">#REF!</definedName>
    <definedName name="P105E">#REF!</definedName>
    <definedName name="P105L">#REF!</definedName>
    <definedName name="P105M">#REF!</definedName>
    <definedName name="P106E">#REF!</definedName>
    <definedName name="P106L">#REF!</definedName>
    <definedName name="P106M">#REF!</definedName>
    <definedName name="P107E">#REF!</definedName>
    <definedName name="P107L">#REF!</definedName>
    <definedName name="P107M">#REF!</definedName>
    <definedName name="P108E">#REF!</definedName>
    <definedName name="P108L">#REF!</definedName>
    <definedName name="P108M">#REF!</definedName>
    <definedName name="P109E">#REF!</definedName>
    <definedName name="P109L">#REF!</definedName>
    <definedName name="P109M">#REF!</definedName>
    <definedName name="P10E">#REF!</definedName>
    <definedName name="P10L">#REF!</definedName>
    <definedName name="P10M">#REF!</definedName>
    <definedName name="P110E">#REF!</definedName>
    <definedName name="P110L">#REF!</definedName>
    <definedName name="P110M">#REF!</definedName>
    <definedName name="P111E">#REF!</definedName>
    <definedName name="P111L">#REF!</definedName>
    <definedName name="P111M">#REF!</definedName>
    <definedName name="P112E">#REF!</definedName>
    <definedName name="P112L">#REF!</definedName>
    <definedName name="P112M">#REF!</definedName>
    <definedName name="P113E">#REF!</definedName>
    <definedName name="P113L">#REF!</definedName>
    <definedName name="P113M">#REF!</definedName>
    <definedName name="P114E">#REF!</definedName>
    <definedName name="P114L">#REF!</definedName>
    <definedName name="P114M">#REF!</definedName>
    <definedName name="P115E">#REF!</definedName>
    <definedName name="P115L">#REF!</definedName>
    <definedName name="P115M">#REF!</definedName>
    <definedName name="P116E">#REF!</definedName>
    <definedName name="P116L">#REF!</definedName>
    <definedName name="P116M">#REF!</definedName>
    <definedName name="P117E">#REF!</definedName>
    <definedName name="P117L">#REF!</definedName>
    <definedName name="P117M">#REF!</definedName>
    <definedName name="P118E">#REF!</definedName>
    <definedName name="P118L">#REF!</definedName>
    <definedName name="P118M">#REF!</definedName>
    <definedName name="P119E">#REF!</definedName>
    <definedName name="P119L">#REF!</definedName>
    <definedName name="P119M">#REF!</definedName>
    <definedName name="P11E">#REF!</definedName>
    <definedName name="P11L">#REF!</definedName>
    <definedName name="P11M">#REF!</definedName>
    <definedName name="P120E">#REF!</definedName>
    <definedName name="P120L">#REF!</definedName>
    <definedName name="P120M">#REF!</definedName>
    <definedName name="P121E">#REF!</definedName>
    <definedName name="P121L">#REF!</definedName>
    <definedName name="P121M">#REF!</definedName>
    <definedName name="P122E">#REF!</definedName>
    <definedName name="P122L">#REF!</definedName>
    <definedName name="P122M">#REF!</definedName>
    <definedName name="P123E">#REF!</definedName>
    <definedName name="P123L">#REF!</definedName>
    <definedName name="P123M">#REF!</definedName>
    <definedName name="P124E">#REF!</definedName>
    <definedName name="P124L">#REF!</definedName>
    <definedName name="P124M">#REF!</definedName>
    <definedName name="P125E">#REF!</definedName>
    <definedName name="P125L">#REF!</definedName>
    <definedName name="P125M">#REF!</definedName>
    <definedName name="P126E">#REF!</definedName>
    <definedName name="P126L">#REF!</definedName>
    <definedName name="P126M">#REF!</definedName>
    <definedName name="P12E">#REF!</definedName>
    <definedName name="P12L">#REF!</definedName>
    <definedName name="P12M">#REF!</definedName>
    <definedName name="P13E">#REF!</definedName>
    <definedName name="P13L">#REF!</definedName>
    <definedName name="P13M">#REF!</definedName>
    <definedName name="P14E">#REF!</definedName>
    <definedName name="P14L">#REF!</definedName>
    <definedName name="P14M">#REF!</definedName>
    <definedName name="P15E">#REF!</definedName>
    <definedName name="P15L">#REF!</definedName>
    <definedName name="P15M">#REF!</definedName>
    <definedName name="P1693a3">#REF!</definedName>
    <definedName name="P16E">#REF!</definedName>
    <definedName name="P16L">#REF!</definedName>
    <definedName name="P16M">#REF!</definedName>
    <definedName name="P17E">#REF!</definedName>
    <definedName name="P17L">#REF!</definedName>
    <definedName name="P17M">#REF!</definedName>
    <definedName name="P18E">#REF!</definedName>
    <definedName name="P18L">#REF!</definedName>
    <definedName name="P18M">#REF!</definedName>
    <definedName name="P19E">#REF!</definedName>
    <definedName name="P19L">#REF!</definedName>
    <definedName name="P19M">#REF!</definedName>
    <definedName name="P1E">#REF!</definedName>
    <definedName name="P1L">#REF!</definedName>
    <definedName name="P1M">#REF!</definedName>
    <definedName name="P20E">#REF!</definedName>
    <definedName name="P20L">#REF!</definedName>
    <definedName name="P20M">#REF!</definedName>
    <definedName name="P21E">#REF!</definedName>
    <definedName name="P21L">#REF!</definedName>
    <definedName name="P21M">#REF!</definedName>
    <definedName name="P22E">#REF!</definedName>
    <definedName name="P22L">#REF!</definedName>
    <definedName name="P22M">#REF!</definedName>
    <definedName name="P23E">#REF!</definedName>
    <definedName name="P23L">#REF!</definedName>
    <definedName name="P23M">#REF!</definedName>
    <definedName name="P24E">#REF!</definedName>
    <definedName name="P24L">#REF!</definedName>
    <definedName name="P24M">#REF!</definedName>
    <definedName name="P25E">#REF!</definedName>
    <definedName name="P25L">#REF!</definedName>
    <definedName name="P25M">#REF!</definedName>
    <definedName name="P26E">#REF!</definedName>
    <definedName name="P26L">#REF!</definedName>
    <definedName name="P26M">#REF!</definedName>
    <definedName name="P27E">#REF!</definedName>
    <definedName name="P27L">#REF!</definedName>
    <definedName name="P27M">#REF!</definedName>
    <definedName name="P28E">#REF!</definedName>
    <definedName name="P28L">#REF!</definedName>
    <definedName name="P28M">#REF!</definedName>
    <definedName name="P29E">#REF!</definedName>
    <definedName name="P29L">#REF!</definedName>
    <definedName name="P29M">#REF!</definedName>
    <definedName name="P2E">#REF!</definedName>
    <definedName name="P2L">#REF!</definedName>
    <definedName name="P2M">#REF!</definedName>
    <definedName name="P30E">#REF!</definedName>
    <definedName name="P30L">#REF!</definedName>
    <definedName name="P30M">#REF!</definedName>
    <definedName name="P31E">#REF!</definedName>
    <definedName name="P31L">#REF!</definedName>
    <definedName name="P31M">#REF!</definedName>
    <definedName name="P32E">#REF!</definedName>
    <definedName name="P32L">#REF!</definedName>
    <definedName name="P32M">#REF!</definedName>
    <definedName name="P33E">#REF!</definedName>
    <definedName name="P33L">#REF!</definedName>
    <definedName name="P33M">#REF!</definedName>
    <definedName name="P34E">#REF!</definedName>
    <definedName name="P34L">#REF!</definedName>
    <definedName name="P34M">#REF!</definedName>
    <definedName name="P35E">#REF!</definedName>
    <definedName name="P35L">#REF!</definedName>
    <definedName name="P35M">#REF!</definedName>
    <definedName name="P36E">#REF!</definedName>
    <definedName name="P36L">#REF!</definedName>
    <definedName name="P36M">#REF!</definedName>
    <definedName name="P37E">#REF!</definedName>
    <definedName name="P37L">#REF!</definedName>
    <definedName name="P37M">#REF!</definedName>
    <definedName name="P38E">#REF!</definedName>
    <definedName name="P38L">#REF!</definedName>
    <definedName name="P38M">#REF!</definedName>
    <definedName name="P39E">#REF!</definedName>
    <definedName name="P39L">#REF!</definedName>
    <definedName name="P39M">#REF!</definedName>
    <definedName name="P3E">#REF!</definedName>
    <definedName name="P3L">#REF!</definedName>
    <definedName name="P3M">#REF!</definedName>
    <definedName name="P40E">#REF!</definedName>
    <definedName name="P40L">#REF!</definedName>
    <definedName name="P40M">#REF!</definedName>
    <definedName name="P41E">#REF!</definedName>
    <definedName name="P41L">#REF!</definedName>
    <definedName name="P41M">#REF!</definedName>
    <definedName name="P42E">#REF!</definedName>
    <definedName name="P42L">#REF!</definedName>
    <definedName name="P42M">#REF!</definedName>
    <definedName name="P43E">#REF!</definedName>
    <definedName name="P43L">#REF!</definedName>
    <definedName name="P43M">#REF!</definedName>
    <definedName name="P44E">#REF!</definedName>
    <definedName name="P44L">#REF!</definedName>
    <definedName name="P44M">#REF!</definedName>
    <definedName name="P45E">#REF!</definedName>
    <definedName name="P45L">#REF!</definedName>
    <definedName name="P45M">#REF!</definedName>
    <definedName name="P46E">#REF!</definedName>
    <definedName name="P46L">#REF!</definedName>
    <definedName name="P46M">#REF!</definedName>
    <definedName name="P47E">#REF!</definedName>
    <definedName name="P47L">#REF!</definedName>
    <definedName name="P47M">#REF!</definedName>
    <definedName name="P48E">#REF!</definedName>
    <definedName name="P48L">#REF!</definedName>
    <definedName name="P48M">#REF!</definedName>
    <definedName name="P49E">#REF!</definedName>
    <definedName name="P49L">#REF!</definedName>
    <definedName name="P49M">#REF!</definedName>
    <definedName name="P4E">#REF!</definedName>
    <definedName name="P4L">#REF!</definedName>
    <definedName name="P4M">#REF!</definedName>
    <definedName name="P50E">#REF!</definedName>
    <definedName name="P50L">#REF!</definedName>
    <definedName name="P50M">#REF!</definedName>
    <definedName name="P51E">#REF!</definedName>
    <definedName name="P51L">#REF!</definedName>
    <definedName name="P51M">#REF!</definedName>
    <definedName name="P52E">#REF!</definedName>
    <definedName name="P52L">#REF!</definedName>
    <definedName name="P52M">#REF!</definedName>
    <definedName name="P53E">#REF!</definedName>
    <definedName name="P53L">#REF!</definedName>
    <definedName name="P53M">#REF!</definedName>
    <definedName name="P54E">#REF!</definedName>
    <definedName name="P54L">#REF!</definedName>
    <definedName name="P54M">#REF!</definedName>
    <definedName name="P55E">#REF!</definedName>
    <definedName name="P55L">#REF!</definedName>
    <definedName name="P55M">#REF!</definedName>
    <definedName name="P56E">#REF!</definedName>
    <definedName name="P56L">#REF!</definedName>
    <definedName name="P56M">#REF!</definedName>
    <definedName name="P57E">#REF!</definedName>
    <definedName name="P57L">#REF!</definedName>
    <definedName name="P57M">#REF!</definedName>
    <definedName name="P58E">#REF!</definedName>
    <definedName name="P58L">#REF!</definedName>
    <definedName name="P58M">#REF!</definedName>
    <definedName name="P59E">#REF!</definedName>
    <definedName name="P59L">#REF!</definedName>
    <definedName name="P59M">#REF!</definedName>
    <definedName name="P5E">#REF!</definedName>
    <definedName name="P5L">#REF!</definedName>
    <definedName name="P5M">#REF!</definedName>
    <definedName name="P60E">#REF!</definedName>
    <definedName name="P60L">#REF!</definedName>
    <definedName name="P60M">#REF!</definedName>
    <definedName name="P61E">#REF!</definedName>
    <definedName name="P61L">#REF!</definedName>
    <definedName name="P61M">#REF!</definedName>
    <definedName name="P62E">#REF!</definedName>
    <definedName name="P62L">#REF!</definedName>
    <definedName name="P62M">#REF!</definedName>
    <definedName name="P63E">#REF!</definedName>
    <definedName name="P63L">#REF!</definedName>
    <definedName name="P63M">#REF!</definedName>
    <definedName name="P64E">#REF!</definedName>
    <definedName name="P64L">#REF!</definedName>
    <definedName name="P64M">#REF!</definedName>
    <definedName name="P65E">#REF!</definedName>
    <definedName name="P65L">#REF!</definedName>
    <definedName name="P65M">#REF!</definedName>
    <definedName name="P66E">#REF!</definedName>
    <definedName name="P66L">#REF!</definedName>
    <definedName name="P66M">#REF!</definedName>
    <definedName name="P67E">#REF!</definedName>
    <definedName name="P67L">#REF!</definedName>
    <definedName name="P67M">#REF!</definedName>
    <definedName name="P68E">#REF!</definedName>
    <definedName name="P68L">#REF!</definedName>
    <definedName name="P68M">#REF!</definedName>
    <definedName name="P69E">#REF!</definedName>
    <definedName name="P69L">#REF!</definedName>
    <definedName name="P69M">#REF!</definedName>
    <definedName name="P6E">#REF!</definedName>
    <definedName name="P6L">#REF!</definedName>
    <definedName name="P6M">#REF!</definedName>
    <definedName name="P70E">#REF!</definedName>
    <definedName name="P70L">#REF!</definedName>
    <definedName name="P70M">#REF!</definedName>
    <definedName name="P71E">#REF!</definedName>
    <definedName name="P71L">#REF!</definedName>
    <definedName name="P71M">#REF!</definedName>
    <definedName name="P72E">#REF!</definedName>
    <definedName name="P72L">#REF!</definedName>
    <definedName name="P72M">#REF!</definedName>
    <definedName name="P73E">#REF!</definedName>
    <definedName name="P73L">#REF!</definedName>
    <definedName name="P73M">#REF!</definedName>
    <definedName name="P74E">#REF!</definedName>
    <definedName name="P74L">#REF!</definedName>
    <definedName name="P74M">#REF!</definedName>
    <definedName name="P75E">#REF!</definedName>
    <definedName name="P75L">#REF!</definedName>
    <definedName name="P75M">#REF!</definedName>
    <definedName name="P76E">#REF!</definedName>
    <definedName name="P76L">#REF!</definedName>
    <definedName name="P76M">#REF!</definedName>
    <definedName name="P77E">#REF!</definedName>
    <definedName name="P77L">#REF!</definedName>
    <definedName name="P77M">#REF!</definedName>
    <definedName name="P78E">#REF!</definedName>
    <definedName name="P78L">#REF!</definedName>
    <definedName name="P78M">#REF!</definedName>
    <definedName name="P79E">#REF!</definedName>
    <definedName name="P79L">#REF!</definedName>
    <definedName name="P79M">#REF!</definedName>
    <definedName name="P7E">#REF!</definedName>
    <definedName name="P7L">#REF!</definedName>
    <definedName name="P7M">#REF!</definedName>
    <definedName name="P80E">#REF!</definedName>
    <definedName name="P80L">#REF!</definedName>
    <definedName name="P80M">#REF!</definedName>
    <definedName name="P81E">#REF!</definedName>
    <definedName name="P81L">#REF!</definedName>
    <definedName name="P81M">#REF!</definedName>
    <definedName name="P82E">#REF!</definedName>
    <definedName name="P82L">#REF!</definedName>
    <definedName name="P82M">#REF!</definedName>
    <definedName name="P83E">#REF!</definedName>
    <definedName name="P83L">#REF!</definedName>
    <definedName name="P83M">#REF!</definedName>
    <definedName name="P84E">#REF!</definedName>
    <definedName name="P84L">#REF!</definedName>
    <definedName name="P84M">#REF!</definedName>
    <definedName name="P85E">#REF!</definedName>
    <definedName name="P85L">#REF!</definedName>
    <definedName name="P85M">#REF!</definedName>
    <definedName name="P86E">#REF!</definedName>
    <definedName name="P86L">#REF!</definedName>
    <definedName name="P86M">#REF!</definedName>
    <definedName name="P87E">#REF!</definedName>
    <definedName name="P87L">#REF!</definedName>
    <definedName name="P87M">#REF!</definedName>
    <definedName name="P88E">#REF!</definedName>
    <definedName name="P88L">#REF!</definedName>
    <definedName name="P88M">#REF!</definedName>
    <definedName name="P89E">#REF!</definedName>
    <definedName name="P89L">#REF!</definedName>
    <definedName name="P89M">#REF!</definedName>
    <definedName name="P8E">#REF!</definedName>
    <definedName name="P8L">#REF!</definedName>
    <definedName name="P8M">#REF!</definedName>
    <definedName name="P90E">#REF!</definedName>
    <definedName name="P90L">#REF!</definedName>
    <definedName name="P90M">#REF!</definedName>
    <definedName name="P91E">#REF!</definedName>
    <definedName name="P91L">#REF!</definedName>
    <definedName name="P91M">#REF!</definedName>
    <definedName name="P92E">#REF!</definedName>
    <definedName name="P92L">#REF!</definedName>
    <definedName name="P92M">#REF!</definedName>
    <definedName name="P93E">#REF!</definedName>
    <definedName name="P93L">#REF!</definedName>
    <definedName name="P93M">#REF!</definedName>
    <definedName name="P94E">#REF!</definedName>
    <definedName name="P94L">#REF!</definedName>
    <definedName name="P94M">#REF!</definedName>
    <definedName name="P95E">#REF!</definedName>
    <definedName name="P95L">#REF!</definedName>
    <definedName name="P95M">#REF!</definedName>
    <definedName name="P96E">#REF!</definedName>
    <definedName name="P96L">#REF!</definedName>
    <definedName name="P96M">#REF!</definedName>
    <definedName name="P97E">#REF!</definedName>
    <definedName name="P97L">#REF!</definedName>
    <definedName name="P97M">#REF!</definedName>
    <definedName name="P98E">#REF!</definedName>
    <definedName name="P98L">#REF!</definedName>
    <definedName name="P98M">#REF!</definedName>
    <definedName name="P99E">#REF!</definedName>
    <definedName name="P99L">#REF!</definedName>
    <definedName name="P99M">#REF!</definedName>
    <definedName name="P9E">#REF!</definedName>
    <definedName name="P9L">#REF!</definedName>
    <definedName name="P9M">#REF!</definedName>
    <definedName name="PAC">#N/A</definedName>
    <definedName name="PACB">#N/A</definedName>
    <definedName name="PACC">#N/A</definedName>
    <definedName name="PACD">#N/A</definedName>
    <definedName name="PAGE">#N/A</definedName>
    <definedName name="PARCA">#N/A</definedName>
    <definedName name="PASS" localSheetId="3">#REF!</definedName>
    <definedName name="PASS" localSheetId="2">#REF!</definedName>
    <definedName name="PASS" localSheetId="6">#REF!</definedName>
    <definedName name="PASS" localSheetId="1">#REF!</definedName>
    <definedName name="PASS">#REF!</definedName>
    <definedName name="PB" localSheetId="3">'[1]부하(성남)'!#REF!</definedName>
    <definedName name="PB" localSheetId="2">'[2]부하(성남)'!#REF!</definedName>
    <definedName name="PB" localSheetId="6">#REF!</definedName>
    <definedName name="PB" localSheetId="1">'[2]부하(성남)'!#REF!</definedName>
    <definedName name="PB">'[1]부하(성남)'!#REF!</definedName>
    <definedName name="PD">#REF!</definedName>
    <definedName name="PE">#REF!</definedName>
    <definedName name="PEE">[42]DATA!$N$4:$P$12</definedName>
    <definedName name="PF">#REF!</definedName>
    <definedName name="PFD">#REF!</definedName>
    <definedName name="PG">#REF!</definedName>
    <definedName name="PH">#REF!</definedName>
    <definedName name="pile_s" localSheetId="2">[48]말뚝지지력산정!$F$116</definedName>
    <definedName name="pile_s" localSheetId="1">[49]말뚝지지력산정!$F$116</definedName>
    <definedName name="pile_s">[50]말뚝지지력산정!$F$116</definedName>
    <definedName name="PIPE1">#REF!</definedName>
    <definedName name="PLATE_12t_단중" localSheetId="3">#REF!</definedName>
    <definedName name="PLATE_12t_단중" localSheetId="2">#REF!</definedName>
    <definedName name="PLATE_12t_단중" localSheetId="6">#REF!</definedName>
    <definedName name="PLATE_12t_단중" localSheetId="1">#REF!</definedName>
    <definedName name="PLATE_12t_단중">#REF!</definedName>
    <definedName name="PLATE_19t_단중" localSheetId="3">#REF!</definedName>
    <definedName name="PLATE_19t_단중" localSheetId="2">#REF!</definedName>
    <definedName name="PLATE_19t_단중" localSheetId="6">#REF!</definedName>
    <definedName name="PLATE_19t_단중" localSheetId="1">#REF!</definedName>
    <definedName name="PLATE_19t_단중">#REF!</definedName>
    <definedName name="PLATE_6t_단중" localSheetId="3">#REF!</definedName>
    <definedName name="PLATE_6t_단중" localSheetId="2">#REF!</definedName>
    <definedName name="PLATE_6t_단중" localSheetId="6">#REF!</definedName>
    <definedName name="PLATE_6t_단중" localSheetId="1">#REF!</definedName>
    <definedName name="PLATE_6t_단중">#REF!</definedName>
    <definedName name="PLATE_9t_단중" localSheetId="3">#REF!</definedName>
    <definedName name="PLATE_9t_단중" localSheetId="2">#REF!</definedName>
    <definedName name="PLATE_9t_단중" localSheetId="6">#REF!</definedName>
    <definedName name="PLATE_9t_단중" localSheetId="1">#REF!</definedName>
    <definedName name="PLATE_9t_단중">#REF!</definedName>
    <definedName name="plit_titles">#REF!</definedName>
    <definedName name="PL법">#REF!</definedName>
    <definedName name="PN2건축"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건축"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건축"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건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건축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건축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건축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건축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기계배관공정"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기계배관공정"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기계배관공정"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기계배관공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기계배관공정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기계배관공정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기계배관공정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기계배관공정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배관공정"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배관공정"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배관공정"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배관공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배관공정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배관공정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배관공정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2배관공정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PNAME">#N/A</definedName>
    <definedName name="PNLW10" localSheetId="3">[14]부하계산서!#REF!</definedName>
    <definedName name="PNLW10" localSheetId="2">[1]부하계산서!#REF!</definedName>
    <definedName name="PNLW10" localSheetId="6">[2]부하계산서!#REF!</definedName>
    <definedName name="PNLW10" localSheetId="1">[1]부하계산서!#REF!</definedName>
    <definedName name="PNLW10">[14]부하계산서!#REF!</definedName>
    <definedName name="PNLW8" localSheetId="3">[14]부하계산서!#REF!</definedName>
    <definedName name="PNLW8" localSheetId="2">[1]부하계산서!#REF!</definedName>
    <definedName name="PNLW8" localSheetId="6">[2]부하계산서!#REF!</definedName>
    <definedName name="PNLW8" localSheetId="1">[1]부하계산서!#REF!</definedName>
    <definedName name="PNLW8">[14]부하계산서!#REF!</definedName>
    <definedName name="PO">#REF!</definedName>
    <definedName name="poi" localSheetId="9">BlankMacro1</definedName>
    <definedName name="poi" localSheetId="5">BlankMacro1</definedName>
    <definedName name="poi">BlankMacro1</definedName>
    <definedName name="POWERPOINT" localSheetId="9">#REF!</definedName>
    <definedName name="POWERPOINT">#REF!</definedName>
    <definedName name="PP" localSheetId="3">'[1]부하(성남)'!#REF!</definedName>
    <definedName name="PP" localSheetId="2">'[2]부하(성남)'!#REF!</definedName>
    <definedName name="pp" localSheetId="6">#REF!,#REF!</definedName>
    <definedName name="PP" localSheetId="1">'[2]부하(성남)'!#REF!</definedName>
    <definedName name="PP">'[1]부하(성남)'!#REF!</definedName>
    <definedName name="PPP" localSheetId="3">#REF!</definedName>
    <definedName name="PPP" localSheetId="2">#REF!</definedName>
    <definedName name="ppp" localSheetId="6">[87]!Macro9</definedName>
    <definedName name="PPP" localSheetId="1">#REF!</definedName>
    <definedName name="PPP">#REF!</definedName>
    <definedName name="pr">#REF!</definedName>
    <definedName name="PRICE">#REF!</definedName>
    <definedName name="print">#REF!</definedName>
    <definedName name="_xlnm.Print_Area" localSheetId="0">갑지!$A$1:$I$21</definedName>
    <definedName name="_xlnm.Print_Area" localSheetId="3">'갑지(건축)'!$A$1:$J$22</definedName>
    <definedName name="_xlnm.Print_Area" localSheetId="2">관급자재대!$A$1:$K$23</definedName>
    <definedName name="_xlnm.Print_Area" localSheetId="7">내역서!$A$1:$M$10</definedName>
    <definedName name="_xlnm.Print_Area" localSheetId="11">마감물량산출서!$A$1:$J$982</definedName>
    <definedName name="_xlnm.Print_Area" localSheetId="4">부표!$A$1:$M$80</definedName>
    <definedName name="_xlnm.Print_Area" localSheetId="6">용역비예산서!$A$1:$G$36</definedName>
    <definedName name="_xlnm.Print_Area" localSheetId="10">주자재물량산출서!$A$1:$M$236</definedName>
    <definedName name="_xlnm.Print_Area" localSheetId="1">총괄표!$A$1:$H$23</definedName>
    <definedName name="_xlnm.Print_Area" localSheetId="5">'표 지'!$A$1:$F$30</definedName>
    <definedName name="_xlnm.Print_Area">'[88]빌딩 안내'!#REF!</definedName>
    <definedName name="Print_Area_MI" localSheetId="0">[89]물가시세!#REF!</definedName>
    <definedName name="Print_Area_MI" localSheetId="3">[89]물가시세!#REF!</definedName>
    <definedName name="Print_Area_MI" localSheetId="2">[88]물가시세!#REF!</definedName>
    <definedName name="Print_Area_MI" localSheetId="6">[90]물가시세!#REF!</definedName>
    <definedName name="Print_Area_MI" localSheetId="1">[88]물가시세!#REF!</definedName>
    <definedName name="Print_Area_MI">[89]물가시세!#REF!</definedName>
    <definedName name="PRINT_AREA_MI1">#REF!</definedName>
    <definedName name="Print_Tiles">#REF!</definedName>
    <definedName name="PRINT_TILTES">#REF!</definedName>
    <definedName name="print_tital">#REF!</definedName>
    <definedName name="PRINT_TITEL">#REF!</definedName>
    <definedName name="print_titil" localSheetId="3">#REF!</definedName>
    <definedName name="print_titil" localSheetId="2">#REF!</definedName>
    <definedName name="print_titil" localSheetId="6">#REF!</definedName>
    <definedName name="print_titil" localSheetId="1">#REF!</definedName>
    <definedName name="print_titil">#REF!</definedName>
    <definedName name="PRINT_TITLE" localSheetId="6">#REF!</definedName>
    <definedName name="print_title">#REF!</definedName>
    <definedName name="_xlnm.Print_Titles" localSheetId="3">#REF!</definedName>
    <definedName name="_xlnm.Print_Titles" localSheetId="2">#REF!</definedName>
    <definedName name="_xlnm.Print_Titles" localSheetId="11">마감물량산출서!$1:$1</definedName>
    <definedName name="_xlnm.Print_Titles" localSheetId="4">부표!$1:$4</definedName>
    <definedName name="_xlnm.Print_Titles" localSheetId="10">주자재물량산출서!$1:$1</definedName>
    <definedName name="_xlnm.Print_Titles" localSheetId="1">#REF!</definedName>
    <definedName name="_xlnm.Print_Titles">#REF!</definedName>
    <definedName name="PRINT_TITLES_MI" localSheetId="6">#REF!</definedName>
    <definedName name="PRINT_TITLES_MI">#N/A</definedName>
    <definedName name="Print_Ttiles">#REF!</definedName>
    <definedName name="Printed_Titles">#REF!</definedName>
    <definedName name="printer">#REF!</definedName>
    <definedName name="PRINTER_AREA">#REF!</definedName>
    <definedName name="printer_Titles" localSheetId="6">#REF!</definedName>
    <definedName name="Printer_Titles">#REF!</definedName>
    <definedName name="printer_ttitle">#REF!</definedName>
    <definedName name="PRINTTITLES" localSheetId="3">#REF!</definedName>
    <definedName name="PRINTTITLES" localSheetId="2">#REF!</definedName>
    <definedName name="PRINTTITLES" localSheetId="6">#REF!</definedName>
    <definedName name="PRINTTITLES" localSheetId="1">#REF!</definedName>
    <definedName name="PRINTTITLES">#REF!</definedName>
    <definedName name="Prnit_Titles">#REF!</definedName>
    <definedName name="PROJECT">#N/A</definedName>
    <definedName name="PROJNAME">#REF!</definedName>
    <definedName name="PRT">#N/A</definedName>
    <definedName name="PS">#REF!</definedName>
    <definedName name="Q" localSheetId="0">BlankMacro1</definedName>
    <definedName name="Q" localSheetId="3">BlankMacro1</definedName>
    <definedName name="Q" localSheetId="2">BlankMacro1</definedName>
    <definedName name="Q" localSheetId="9">BlankMacro1</definedName>
    <definedName name="Q" localSheetId="6">BlankMacro1</definedName>
    <definedName name="Q" localSheetId="1">BlankMacro1</definedName>
    <definedName name="Q" localSheetId="5">BlankMacro1</definedName>
    <definedName name="Q">BlankMacro1</definedName>
    <definedName name="QE" localSheetId="9">BlankMacro1</definedName>
    <definedName name="QE" localSheetId="5">BlankMacro1</definedName>
    <definedName name="QE">BlankMacro1</definedName>
    <definedName name="QLQL" localSheetId="6">#REF!</definedName>
    <definedName name="QLQL">#REF!</definedName>
    <definedName name="qor" localSheetId="2" hidden="1">[91]실행철강하도!$A$1:$A$4</definedName>
    <definedName name="qor" localSheetId="6" hidden="1">[92]실행철강하도!$A$1:$A$4</definedName>
    <definedName name="qor" localSheetId="1" hidden="1">[91]실행철강하도!$A$1:$A$4</definedName>
    <definedName name="qor" hidden="1">[93]실행철강하도!$A$1:$A$4</definedName>
    <definedName name="qq" localSheetId="3">#REF!</definedName>
    <definedName name="qq" localSheetId="2">#REF!</definedName>
    <definedName name="qq" localSheetId="6">#REF!</definedName>
    <definedName name="qq" localSheetId="1">#REF!</definedName>
    <definedName name="qq">#REF!</definedName>
    <definedName name="QQQ">#REF!</definedName>
    <definedName name="QR" localSheetId="9">BlankMacro1</definedName>
    <definedName name="QR" localSheetId="5">BlankMacro1</definedName>
    <definedName name="QR">BlankMacro1</definedName>
    <definedName name="qw" localSheetId="0" hidden="1">{#N/A,#N/A,FALSE,"단가표지"}</definedName>
    <definedName name="qw" localSheetId="3" hidden="1">{#N/A,#N/A,FALSE,"단가표지"}</definedName>
    <definedName name="qw" localSheetId="2" hidden="1">{#N/A,#N/A,FALSE,"단가표지"}</definedName>
    <definedName name="qw" localSheetId="9" hidden="1">{#N/A,#N/A,FALSE,"단가표지"}</definedName>
    <definedName name="qw" localSheetId="6" hidden="1">{#N/A,#N/A,FALSE,"단가표지"}</definedName>
    <definedName name="qw" localSheetId="1" hidden="1">{#N/A,#N/A,FALSE,"단가표지"}</definedName>
    <definedName name="qw" localSheetId="5" hidden="1">{#N/A,#N/A,FALSE,"단가표지"}</definedName>
    <definedName name="qw" hidden="1">{#N/A,#N/A,FALSE,"단가표지"}</definedName>
    <definedName name="QWE" localSheetId="9">BlankMacro1</definedName>
    <definedName name="QWE" localSheetId="5">BlankMacro1</definedName>
    <definedName name="QWE">BlankMacro1</definedName>
    <definedName name="QWER" localSheetId="9" hidden="1">{#N/A,#N/A,FALSE,"이태원철근"}</definedName>
    <definedName name="QWER" localSheetId="6" hidden="1">{#N/A,#N/A,FALSE,"이태원철근"}</definedName>
    <definedName name="QWER" localSheetId="5" hidden="1">{#N/A,#N/A,FALSE,"이태원철근"}</definedName>
    <definedName name="QWER" hidden="1">{#N/A,#N/A,FALSE,"이태원철근"}</definedName>
    <definedName name="QWER_1" localSheetId="9" hidden="1">{#N/A,#N/A,FALSE,"이태원철근"}</definedName>
    <definedName name="QWER_1" localSheetId="6" hidden="1">{#N/A,#N/A,FALSE,"이태원철근"}</definedName>
    <definedName name="QWER_1" localSheetId="5" hidden="1">{#N/A,#N/A,FALSE,"이태원철근"}</definedName>
    <definedName name="QWER_1" hidden="1">{#N/A,#N/A,FALSE,"이태원철근"}</definedName>
    <definedName name="range1">#REF!</definedName>
    <definedName name="range2">#REF!</definedName>
    <definedName name="range3">#REF!</definedName>
    <definedName name="rarasfsda" localSheetId="9" hidden="1">{#N/A,#N/A,FALSE,"이정표"}</definedName>
    <definedName name="rarasfsda" localSheetId="6" hidden="1">{#N/A,#N/A,FALSE,"이정표"}</definedName>
    <definedName name="rarasfsda" localSheetId="5" hidden="1">{#N/A,#N/A,FALSE,"이정표"}</definedName>
    <definedName name="rarasfsda" hidden="1">{#N/A,#N/A,FALSE,"이정표"}</definedName>
    <definedName name="rasfsafsafdsa" localSheetId="9" hidden="1">{#N/A,#N/A,FALSE,"조골재"}</definedName>
    <definedName name="rasfsafsafdsa" localSheetId="6" hidden="1">{#N/A,#N/A,FALSE,"조골재"}</definedName>
    <definedName name="rasfsafsafdsa" localSheetId="5" hidden="1">{#N/A,#N/A,FALSE,"조골재"}</definedName>
    <definedName name="rasfsafsafdsa" hidden="1">{#N/A,#N/A,FALSE,"조골재"}</definedName>
    <definedName name="rd" localSheetId="9">BlankMacro1</definedName>
    <definedName name="rd" localSheetId="6">BlankMacro1</definedName>
    <definedName name="rd" localSheetId="5">BlankMacro1</definedName>
    <definedName name="rd">BlankMacro1</definedName>
    <definedName name="_xlnm.Recorder" localSheetId="3">#REF!</definedName>
    <definedName name="_xlnm.Recorder" localSheetId="2">#REF!</definedName>
    <definedName name="_xlnm.Recorder" localSheetId="6">#REF!</definedName>
    <definedName name="_xlnm.Recorder" localSheetId="1">#REF!</definedName>
    <definedName name="_xlnm.Recorder">#REF!</definedName>
    <definedName name="REMK">#N/A</definedName>
    <definedName name="REW" localSheetId="9">BlankMacro1</definedName>
    <definedName name="REW" localSheetId="5">BlankMacro1</definedName>
    <definedName name="REW">BlankMacro1</definedName>
    <definedName name="rff" localSheetId="3">[17]을!#REF!</definedName>
    <definedName name="rff" localSheetId="2">[17]을!#REF!</definedName>
    <definedName name="rff" localSheetId="6">[22]을!#REF!</definedName>
    <definedName name="rff" localSheetId="1">[17]을!#REF!</definedName>
    <definedName name="rff">[17]을!#REF!</definedName>
    <definedName name="RGY" localSheetId="9">BlankMacro1</definedName>
    <definedName name="RGY" localSheetId="5">BlankMacro1</definedName>
    <definedName name="RGY">BlankMacro1</definedName>
    <definedName name="rhdrmq"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rhdrmq"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rhdrmq"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rhdrmq"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rhdrmq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rhdrmq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rhdrmq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rhdrmq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rk"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rk"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rk" localSheetId="5"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rk"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rkdkd" localSheetId="0" hidden="1">{#N/A,#N/A,FALSE,"2~8번"}</definedName>
    <definedName name="rkdkd" localSheetId="3" hidden="1">{#N/A,#N/A,FALSE,"2~8번"}</definedName>
    <definedName name="rkdkd" localSheetId="2" hidden="1">{#N/A,#N/A,FALSE,"2~8번"}</definedName>
    <definedName name="rkdkd" localSheetId="9" hidden="1">{#N/A,#N/A,FALSE,"2~8번"}</definedName>
    <definedName name="rkdkd" localSheetId="6" hidden="1">{#N/A,#N/A,FALSE,"2~8번"}</definedName>
    <definedName name="rkdkd" localSheetId="1" hidden="1">{#N/A,#N/A,FALSE,"2~8번"}</definedName>
    <definedName name="rkdkd" localSheetId="5" hidden="1">{#N/A,#N/A,FALSE,"2~8번"}</definedName>
    <definedName name="rkdkd" hidden="1">{#N/A,#N/A,FALSE,"2~8번"}</definedName>
    <definedName name="rks" localSheetId="9" hidden="1">{#N/A,#N/A,FALSE,"구조2"}</definedName>
    <definedName name="rks" localSheetId="6" hidden="1">{#N/A,#N/A,FALSE,"구조2"}</definedName>
    <definedName name="rks" localSheetId="5" hidden="1">{#N/A,#N/A,FALSE,"구조2"}</definedName>
    <definedName name="rks" hidden="1">{#N/A,#N/A,FALSE,"구조2"}</definedName>
    <definedName name="rkss" localSheetId="9" hidden="1">{#N/A,#N/A,FALSE,"부대1"}</definedName>
    <definedName name="rkss" localSheetId="6" hidden="1">{#N/A,#N/A,FALSE,"부대1"}</definedName>
    <definedName name="rkss" localSheetId="5" hidden="1">{#N/A,#N/A,FALSE,"부대1"}</definedName>
    <definedName name="rkss" hidden="1">{#N/A,#N/A,FALSE,"부대1"}</definedName>
    <definedName name="rksss" localSheetId="9" hidden="1">{#N/A,#N/A,FALSE,"부대2"}</definedName>
    <definedName name="rksss" localSheetId="6" hidden="1">{#N/A,#N/A,FALSE,"부대2"}</definedName>
    <definedName name="rksss" localSheetId="5" hidden="1">{#N/A,#N/A,FALSE,"부대2"}</definedName>
    <definedName name="rksss" hidden="1">{#N/A,#N/A,FALSE,"부대2"}</definedName>
    <definedName name="rkssss" localSheetId="9" hidden="1">{#N/A,#N/A,FALSE,"속도"}</definedName>
    <definedName name="rkssss" localSheetId="6" hidden="1">{#N/A,#N/A,FALSE,"속도"}</definedName>
    <definedName name="rkssss" localSheetId="5" hidden="1">{#N/A,#N/A,FALSE,"속도"}</definedName>
    <definedName name="rkssss" hidden="1">{#N/A,#N/A,FALSE,"속도"}</definedName>
    <definedName name="rlr" localSheetId="3">#REF!</definedName>
    <definedName name="rlr" localSheetId="2">#REF!</definedName>
    <definedName name="rlr" localSheetId="6">#REF!</definedName>
    <definedName name="rlr" localSheetId="1">#REF!</definedName>
    <definedName name="rlr">#REF!</definedName>
    <definedName name="ROTAT">#N/A</definedName>
    <definedName name="ROTAT1">#N/A</definedName>
    <definedName name="ROTAT2">#N/A</definedName>
    <definedName name="ROTAT3">#N/A</definedName>
    <definedName name="ROTAT4">#N/A</definedName>
    <definedName name="Royalty" hidden="1">{#N/A,#N/A,FALSE,"Sheet1"}</definedName>
    <definedName name="RPE">#REF!</definedName>
    <definedName name="RR" localSheetId="3">'[94]2000전체분'!#REF!</definedName>
    <definedName name="RR" localSheetId="2">'[95]2000전체분'!#REF!</definedName>
    <definedName name="RR" localSheetId="6">'[96]2000전체분'!#REF!</definedName>
    <definedName name="RR" localSheetId="1">'[27]2000전체분'!#REF!</definedName>
    <definedName name="RR">'[94]2000전체분'!#REF!</definedName>
    <definedName name="RRR" localSheetId="3">#REF!</definedName>
    <definedName name="RRR" localSheetId="2">#REF!</definedName>
    <definedName name="RRR" localSheetId="6">#REF!</definedName>
    <definedName name="RRR" localSheetId="1">#REF!</definedName>
    <definedName name="RRR">#REF!</definedName>
    <definedName name="rrrrrrrrrrrrrrrrrrrrrrrrrrrrrrrrrrrrrrrrrrrrrrrrrr" localSheetId="9">BlankMacro1</definedName>
    <definedName name="rrrrrrrrrrrrrrrrrrrrrrrrrrrrrrrrrrrrrrrrrrrrrrrrrr" localSheetId="5">BlankMacro1</definedName>
    <definedName name="rrrrrrrrrrrrrrrrrrrrrrrrrrrrrrrrrrrrrrrrrrrrrrrrrr">BlankMacro1</definedName>
    <definedName name="rsaraf" localSheetId="9" hidden="1">{#N/A,#N/A,FALSE,"운반시간"}</definedName>
    <definedName name="rsaraf" localSheetId="6" hidden="1">{#N/A,#N/A,FALSE,"운반시간"}</definedName>
    <definedName name="rsaraf" localSheetId="5" hidden="1">{#N/A,#N/A,FALSE,"운반시간"}</definedName>
    <definedName name="rsaraf" hidden="1">{#N/A,#N/A,FALSE,"운반시간"}</definedName>
    <definedName name="RT" localSheetId="3">#REF!,#REF!,#REF!</definedName>
    <definedName name="RT" localSheetId="2">#REF!,#REF!,#REF!</definedName>
    <definedName name="RT" localSheetId="6">#REF!,#REF!,#REF!</definedName>
    <definedName name="RT" localSheetId="1">#REF!,#REF!,#REF!</definedName>
    <definedName name="RT">#REF!,#REF!,#REF!</definedName>
    <definedName name="RT_1" localSheetId="9" hidden="1">{#N/A,#N/A,FALSE,"이태원철근"}</definedName>
    <definedName name="RT_1" localSheetId="6" hidden="1">{#N/A,#N/A,FALSE,"이태원철근"}</definedName>
    <definedName name="RT_1" localSheetId="5" hidden="1">{#N/A,#N/A,FALSE,"이태원철근"}</definedName>
    <definedName name="RT_1" hidden="1">{#N/A,#N/A,FALSE,"이태원철근"}</definedName>
    <definedName name="rtr" localSheetId="9">BlankMacro1</definedName>
    <definedName name="rtr" localSheetId="5">BlankMacro1</definedName>
    <definedName name="rtr">BlankMacro1</definedName>
    <definedName name="RTTTTTR" localSheetId="9">BlankMacro1</definedName>
    <definedName name="RTTTTTR" localSheetId="5">BlankMacro1</definedName>
    <definedName name="RTTTTTR">BlankMacro1</definedName>
    <definedName name="rty" localSheetId="3">#REF!,#REF!</definedName>
    <definedName name="rty" localSheetId="2">#REF!,#REF!</definedName>
    <definedName name="rty" localSheetId="6">#REF!,#REF!</definedName>
    <definedName name="rty" localSheetId="1">#REF!,#REF!</definedName>
    <definedName name="rty">#REF!,#REF!</definedName>
    <definedName name="RTYUI" localSheetId="9">BlankMacro1</definedName>
    <definedName name="RTYUI" localSheetId="5">BlankMacro1</definedName>
    <definedName name="RTYUI">BlankMacro1</definedName>
    <definedName name="RTYUIP" localSheetId="9">BlankMacro1</definedName>
    <definedName name="RTYUIP" localSheetId="5">BlankMacro1</definedName>
    <definedName name="RTYUIP">BlankMacro1</definedName>
    <definedName name="rtyuu" localSheetId="9">BlankMacro1</definedName>
    <definedName name="rtyuu" localSheetId="5">BlankMacro1</definedName>
    <definedName name="rtyuu">BlankMacro1</definedName>
    <definedName name="ruswjrsodur" localSheetId="3">#REF!</definedName>
    <definedName name="ruswjrsodur" localSheetId="2">#REF!</definedName>
    <definedName name="ruswjrsodur" localSheetId="6">#REF!</definedName>
    <definedName name="ruswjrsodur" localSheetId="1">#REF!</definedName>
    <definedName name="ruswjrsodur">#REF!</definedName>
    <definedName name="rwe6vtd" localSheetId="9" hidden="1">{#N/A,#N/A,FALSE,"표지목차"}</definedName>
    <definedName name="rwe6vtd" localSheetId="6" hidden="1">{#N/A,#N/A,FALSE,"표지목차"}</definedName>
    <definedName name="rwe6vtd" localSheetId="5" hidden="1">{#N/A,#N/A,FALSE,"표지목차"}</definedName>
    <definedName name="rwe6vtd" hidden="1">{#N/A,#N/A,FALSE,"표지목차"}</definedName>
    <definedName name="RYANG">#N/A</definedName>
    <definedName name="ryescerfwe" localSheetId="9" hidden="1">{#N/A,#N/A,FALSE,"부대2"}</definedName>
    <definedName name="ryescerfwe" localSheetId="6" hidden="1">{#N/A,#N/A,FALSE,"부대2"}</definedName>
    <definedName name="ryescerfwe" localSheetId="5" hidden="1">{#N/A,#N/A,FALSE,"부대2"}</definedName>
    <definedName name="ryescerfwe" hidden="1">{#N/A,#N/A,FALSE,"부대2"}</definedName>
    <definedName name="s">#N/A</definedName>
    <definedName name="S_BB">#REF!</definedName>
    <definedName name="S_BU">#REF!</definedName>
    <definedName name="S_EF">#REF!</definedName>
    <definedName name="SADE">#REF!</definedName>
    <definedName name="SALI">#REF!</definedName>
    <definedName name="SAN" localSheetId="3">#REF!</definedName>
    <definedName name="SAN" localSheetId="2">#REF!</definedName>
    <definedName name="SAN" localSheetId="6">[22]을!#REF!</definedName>
    <definedName name="SAN" localSheetId="1">#REF!</definedName>
    <definedName name="SAN">#REF!</definedName>
    <definedName name="sanch_2">#REF!</definedName>
    <definedName name="sanch_3">#REF!</definedName>
    <definedName name="sanch_4">#REF!</definedName>
    <definedName name="SAPBEXdnldView" hidden="1">"41JLQUL0YNPVK3OX98UIGJGNP"</definedName>
    <definedName name="SAPBEXsysID" hidden="1">"BWP"</definedName>
    <definedName name="sasasa" localSheetId="9" hidden="1">{#N/A,#N/A,FALSE,"속도"}</definedName>
    <definedName name="sasasa" localSheetId="6" hidden="1">{#N/A,#N/A,FALSE,"속도"}</definedName>
    <definedName name="sasasa" localSheetId="5" hidden="1">{#N/A,#N/A,FALSE,"속도"}</definedName>
    <definedName name="sasasa" hidden="1">{#N/A,#N/A,FALSE,"속도"}</definedName>
    <definedName name="SAV">#N/A</definedName>
    <definedName name="sck">#REF!</definedName>
    <definedName name="SCODE">#N/A</definedName>
    <definedName name="SD">#REF!</definedName>
    <definedName name="SDCFG\" localSheetId="9" hidden="1">{#N/A,#N/A,FALSE,"운반시간"}</definedName>
    <definedName name="SDCFG\" localSheetId="6" hidden="1">{#N/A,#N/A,FALSE,"운반시간"}</definedName>
    <definedName name="SDCFG\" localSheetId="5" hidden="1">{#N/A,#N/A,FALSE,"운반시간"}</definedName>
    <definedName name="SDCFG\" hidden="1">{#N/A,#N/A,FALSE,"운반시간"}</definedName>
    <definedName name="SDF" localSheetId="6" hidden="1">{#N/A,#N/A,FALSE,"혼합골재"}</definedName>
    <definedName name="SDF">#REF!</definedName>
    <definedName name="sdg" localSheetId="3" hidden="1">#REF!</definedName>
    <definedName name="sdg" localSheetId="2" hidden="1">#REF!</definedName>
    <definedName name="sdg" localSheetId="6" hidden="1">#REF!</definedName>
    <definedName name="sdg" localSheetId="1" hidden="1">#REF!</definedName>
    <definedName name="sdg" localSheetId="5" hidden="1">#REF!</definedName>
    <definedName name="sdg" hidden="1">#REF!</definedName>
    <definedName name="SEQU">#N/A</definedName>
    <definedName name="SERVICE" localSheetId="9" hidden="1">{#N/A,#N/A,FALSE,"이태원철근"}</definedName>
    <definedName name="SERVICE" localSheetId="6" hidden="1">{#N/A,#N/A,FALSE,"이태원철근"}</definedName>
    <definedName name="SERVICE" localSheetId="5" hidden="1">{#N/A,#N/A,FALSE,"이태원철근"}</definedName>
    <definedName name="SERVICE" hidden="1">{#N/A,#N/A,FALSE,"이태원철근"}</definedName>
    <definedName name="SERVICE_1" localSheetId="9" hidden="1">{#N/A,#N/A,FALSE,"이태원철근"}</definedName>
    <definedName name="SERVICE_1" localSheetId="6" hidden="1">{#N/A,#N/A,FALSE,"이태원철근"}</definedName>
    <definedName name="SERVICE_1" localSheetId="5" hidden="1">{#N/A,#N/A,FALSE,"이태원철근"}</definedName>
    <definedName name="SERVICE_1" hidden="1">{#N/A,#N/A,FALSE,"이태원철근"}</definedName>
    <definedName name="SEXP">#N/A</definedName>
    <definedName name="SFSDFS">#REF!</definedName>
    <definedName name="sheet">#REF!</definedName>
    <definedName name="sheet_1" localSheetId="9" hidden="1">{#N/A,#N/A,FALSE,"골재소요량";#N/A,#N/A,FALSE,"골재소요량"}</definedName>
    <definedName name="sheet_1" localSheetId="6" hidden="1">{#N/A,#N/A,FALSE,"골재소요량";#N/A,#N/A,FALSE,"골재소요량"}</definedName>
    <definedName name="sheet_1" localSheetId="5" hidden="1">{#N/A,#N/A,FALSE,"골재소요량";#N/A,#N/A,FALSE,"골재소요량"}</definedName>
    <definedName name="sheet_1" hidden="1">{#N/A,#N/A,FALSE,"골재소요량";#N/A,#N/A,FALSE,"골재소요량"}</definedName>
    <definedName name="sheet1">#REF!</definedName>
    <definedName name="SHEET56" localSheetId="3">#REF!</definedName>
    <definedName name="SHEET56" localSheetId="2">#REF!</definedName>
    <definedName name="SHEET56" localSheetId="6">#REF!</definedName>
    <definedName name="SHEET56" localSheetId="1">#REF!</definedName>
    <definedName name="SHEET56">#REF!</definedName>
    <definedName name="SIL">[53]데이타!$R$23:$S$32</definedName>
    <definedName name="siwha_양식_List">#REF!</definedName>
    <definedName name="size" localSheetId="3">#REF!</definedName>
    <definedName name="size" localSheetId="2">#REF!</definedName>
    <definedName name="size" localSheetId="6">#REF!</definedName>
    <definedName name="size" localSheetId="1">#REF!</definedName>
    <definedName name="size">#REF!</definedName>
    <definedName name="SLAB">#N/A</definedName>
    <definedName name="SLFE">#REF!</definedName>
    <definedName name="SLFO">#REF!</definedName>
    <definedName name="SMAT">#N/A</definedName>
    <definedName name="SMHR">#N/A</definedName>
    <definedName name="SORT" localSheetId="5" hidden="1">#REF!</definedName>
    <definedName name="SORT" hidden="1">#REF!</definedName>
    <definedName name="sp"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#REF!</definedName>
    <definedName name="sp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ACE">#REF!</definedName>
    <definedName name="SPC">#REF!</definedName>
    <definedName name="spec"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#REF!</definedName>
    <definedName name="spec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I">#N/A</definedName>
    <definedName name="spec구매"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구매"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구매"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구매"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구매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구매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구매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ec구매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SPP_백__PIPE_100A_단중" localSheetId="3">#REF!</definedName>
    <definedName name="SPP_백__PIPE_100A_단중" localSheetId="2">#REF!</definedName>
    <definedName name="SPP_백__PIPE_100A_단중" localSheetId="6">#REF!</definedName>
    <definedName name="SPP_백__PIPE_100A_단중" localSheetId="1">#REF!</definedName>
    <definedName name="SPP_백__PIPE_100A_단중">#REF!</definedName>
    <definedName name="SPP_백__PIPE_125A_단중" localSheetId="3">#REF!</definedName>
    <definedName name="SPP_백__PIPE_125A_단중" localSheetId="2">#REF!</definedName>
    <definedName name="SPP_백__PIPE_125A_단중" localSheetId="6">#REF!</definedName>
    <definedName name="SPP_백__PIPE_125A_단중" localSheetId="1">#REF!</definedName>
    <definedName name="SPP_백__PIPE_125A_단중">#REF!</definedName>
    <definedName name="SPP_백__PIPE_150A_단중" localSheetId="3">#REF!</definedName>
    <definedName name="SPP_백__PIPE_150A_단중" localSheetId="2">#REF!</definedName>
    <definedName name="SPP_백__PIPE_150A_단중" localSheetId="6">#REF!</definedName>
    <definedName name="SPP_백__PIPE_150A_단중" localSheetId="1">#REF!</definedName>
    <definedName name="SPP_백__PIPE_150A_단중">#REF!</definedName>
    <definedName name="SPP_백__PIPE_15A_단중" localSheetId="3">#REF!</definedName>
    <definedName name="SPP_백__PIPE_15A_단중" localSheetId="2">#REF!</definedName>
    <definedName name="SPP_백__PIPE_15A_단중" localSheetId="6">#REF!</definedName>
    <definedName name="SPP_백__PIPE_15A_단중" localSheetId="1">#REF!</definedName>
    <definedName name="SPP_백__PIPE_15A_단중">#REF!</definedName>
    <definedName name="SPP_백__PIPE_200A_단중" localSheetId="3">#REF!</definedName>
    <definedName name="SPP_백__PIPE_200A_단중" localSheetId="2">#REF!</definedName>
    <definedName name="SPP_백__PIPE_200A_단중" localSheetId="6">#REF!</definedName>
    <definedName name="SPP_백__PIPE_200A_단중" localSheetId="1">#REF!</definedName>
    <definedName name="SPP_백__PIPE_200A_단중">#REF!</definedName>
    <definedName name="SPP_백__PIPE_20A_단중" localSheetId="3">#REF!</definedName>
    <definedName name="SPP_백__PIPE_20A_단중" localSheetId="2">#REF!</definedName>
    <definedName name="SPP_백__PIPE_20A_단중" localSheetId="6">#REF!</definedName>
    <definedName name="SPP_백__PIPE_20A_단중" localSheetId="1">#REF!</definedName>
    <definedName name="SPP_백__PIPE_20A_단중">#REF!</definedName>
    <definedName name="SPP_백__PIPE_250A_단중" localSheetId="3">#REF!</definedName>
    <definedName name="SPP_백__PIPE_250A_단중" localSheetId="2">#REF!</definedName>
    <definedName name="SPP_백__PIPE_250A_단중" localSheetId="6">#REF!</definedName>
    <definedName name="SPP_백__PIPE_250A_단중" localSheetId="1">#REF!</definedName>
    <definedName name="SPP_백__PIPE_250A_단중">#REF!</definedName>
    <definedName name="SPP_백__PIPE_25A_단중" localSheetId="3">#REF!</definedName>
    <definedName name="SPP_백__PIPE_25A_단중" localSheetId="2">#REF!</definedName>
    <definedName name="SPP_백__PIPE_25A_단중" localSheetId="6">#REF!</definedName>
    <definedName name="SPP_백__PIPE_25A_단중" localSheetId="1">#REF!</definedName>
    <definedName name="SPP_백__PIPE_25A_단중">#REF!</definedName>
    <definedName name="SPP_백__PIPE_300A_단중" localSheetId="3">#REF!</definedName>
    <definedName name="SPP_백__PIPE_300A_단중" localSheetId="2">#REF!</definedName>
    <definedName name="SPP_백__PIPE_300A_단중" localSheetId="6">#REF!</definedName>
    <definedName name="SPP_백__PIPE_300A_단중" localSheetId="1">#REF!</definedName>
    <definedName name="SPP_백__PIPE_300A_단중">#REF!</definedName>
    <definedName name="SPP_백__PIPE_32A_단중" localSheetId="3">#REF!</definedName>
    <definedName name="SPP_백__PIPE_32A_단중" localSheetId="2">#REF!</definedName>
    <definedName name="SPP_백__PIPE_32A_단중" localSheetId="6">#REF!</definedName>
    <definedName name="SPP_백__PIPE_32A_단중" localSheetId="1">#REF!</definedName>
    <definedName name="SPP_백__PIPE_32A_단중">#REF!</definedName>
    <definedName name="SPP_백__PIPE_350A_단중" localSheetId="3">#REF!</definedName>
    <definedName name="SPP_백__PIPE_350A_단중" localSheetId="2">#REF!</definedName>
    <definedName name="SPP_백__PIPE_350A_단중" localSheetId="6">#REF!</definedName>
    <definedName name="SPP_백__PIPE_350A_단중" localSheetId="1">#REF!</definedName>
    <definedName name="SPP_백__PIPE_350A_단중">#REF!</definedName>
    <definedName name="SPP_백__PIPE_400A_단중" localSheetId="3">#REF!</definedName>
    <definedName name="SPP_백__PIPE_400A_단중" localSheetId="2">#REF!</definedName>
    <definedName name="SPP_백__PIPE_400A_단중" localSheetId="6">#REF!</definedName>
    <definedName name="SPP_백__PIPE_400A_단중" localSheetId="1">#REF!</definedName>
    <definedName name="SPP_백__PIPE_400A_단중">#REF!</definedName>
    <definedName name="SPP_백__PIPE_40A_단중" localSheetId="3">#REF!</definedName>
    <definedName name="SPP_백__PIPE_40A_단중" localSheetId="2">#REF!</definedName>
    <definedName name="SPP_백__PIPE_40A_단중" localSheetId="6">#REF!</definedName>
    <definedName name="SPP_백__PIPE_40A_단중" localSheetId="1">#REF!</definedName>
    <definedName name="SPP_백__PIPE_40A_단중">#REF!</definedName>
    <definedName name="SPP_백__PIPE_450A_단중" localSheetId="3">#REF!</definedName>
    <definedName name="SPP_백__PIPE_450A_단중" localSheetId="2">#REF!</definedName>
    <definedName name="SPP_백__PIPE_450A_단중" localSheetId="6">#REF!</definedName>
    <definedName name="SPP_백__PIPE_450A_단중" localSheetId="1">#REF!</definedName>
    <definedName name="SPP_백__PIPE_450A_단중">#REF!</definedName>
    <definedName name="SPP_백__PIPE_500A_단중" localSheetId="3">#REF!</definedName>
    <definedName name="SPP_백__PIPE_500A_단중" localSheetId="2">#REF!</definedName>
    <definedName name="SPP_백__PIPE_500A_단중" localSheetId="6">#REF!</definedName>
    <definedName name="SPP_백__PIPE_500A_단중" localSheetId="1">#REF!</definedName>
    <definedName name="SPP_백__PIPE_500A_단중">#REF!</definedName>
    <definedName name="SPP_백__PIPE_50A_단중" localSheetId="3">#REF!</definedName>
    <definedName name="SPP_백__PIPE_50A_단중" localSheetId="2">#REF!</definedName>
    <definedName name="SPP_백__PIPE_50A_단중" localSheetId="6">#REF!</definedName>
    <definedName name="SPP_백__PIPE_50A_단중" localSheetId="1">#REF!</definedName>
    <definedName name="SPP_백__PIPE_50A_단중">#REF!</definedName>
    <definedName name="SPP_백__PIPE_65A_단중" localSheetId="3">#REF!</definedName>
    <definedName name="SPP_백__PIPE_65A_단중" localSheetId="2">#REF!</definedName>
    <definedName name="SPP_백__PIPE_65A_단중" localSheetId="6">#REF!</definedName>
    <definedName name="SPP_백__PIPE_65A_단중" localSheetId="1">#REF!</definedName>
    <definedName name="SPP_백__PIPE_65A_단중">#REF!</definedName>
    <definedName name="SPP_백__PIPE_80A_단중" localSheetId="3">#REF!</definedName>
    <definedName name="SPP_백__PIPE_80A_단중" localSheetId="2">#REF!</definedName>
    <definedName name="SPP_백__PIPE_80A_단중" localSheetId="6">#REF!</definedName>
    <definedName name="SPP_백__PIPE_80A_단중" localSheetId="1">#REF!</definedName>
    <definedName name="SPP_백__PIPE_80A_단중">#REF!</definedName>
    <definedName name="SPPS_PIPE_100A_40S_단중" localSheetId="3">#REF!</definedName>
    <definedName name="SPPS_PIPE_100A_40S_단중" localSheetId="2">#REF!</definedName>
    <definedName name="SPPS_PIPE_100A_40S_단중" localSheetId="6">#REF!</definedName>
    <definedName name="SPPS_PIPE_100A_40S_단중" localSheetId="1">#REF!</definedName>
    <definedName name="SPPS_PIPE_100A_40S_단중">#REF!</definedName>
    <definedName name="SPPS_PIPE_125A_40S_단중" localSheetId="3">#REF!</definedName>
    <definedName name="SPPS_PIPE_125A_40S_단중" localSheetId="2">#REF!</definedName>
    <definedName name="SPPS_PIPE_125A_40S_단중" localSheetId="6">#REF!</definedName>
    <definedName name="SPPS_PIPE_125A_40S_단중" localSheetId="1">#REF!</definedName>
    <definedName name="SPPS_PIPE_125A_40S_단중">#REF!</definedName>
    <definedName name="SPPS_PIPE_150A_40S_단중" localSheetId="3">#REF!</definedName>
    <definedName name="SPPS_PIPE_150A_40S_단중" localSheetId="2">#REF!</definedName>
    <definedName name="SPPS_PIPE_150A_40S_단중" localSheetId="6">#REF!</definedName>
    <definedName name="SPPS_PIPE_150A_40S_단중" localSheetId="1">#REF!</definedName>
    <definedName name="SPPS_PIPE_150A_40S_단중">#REF!</definedName>
    <definedName name="SPPS_PIPE_15A_40S_단중" localSheetId="3">#REF!</definedName>
    <definedName name="SPPS_PIPE_15A_40S_단중" localSheetId="2">#REF!</definedName>
    <definedName name="SPPS_PIPE_15A_40S_단중" localSheetId="6">#REF!</definedName>
    <definedName name="SPPS_PIPE_15A_40S_단중" localSheetId="1">#REF!</definedName>
    <definedName name="SPPS_PIPE_15A_40S_단중">#REF!</definedName>
    <definedName name="SPPS_PIPE_200A_40S_단중" localSheetId="3">#REF!</definedName>
    <definedName name="SPPS_PIPE_200A_40S_단중" localSheetId="2">#REF!</definedName>
    <definedName name="SPPS_PIPE_200A_40S_단중" localSheetId="6">#REF!</definedName>
    <definedName name="SPPS_PIPE_200A_40S_단중" localSheetId="1">#REF!</definedName>
    <definedName name="SPPS_PIPE_200A_40S_단중">#REF!</definedName>
    <definedName name="SPPS_PIPE_20A_40S_단중" localSheetId="3">#REF!</definedName>
    <definedName name="SPPS_PIPE_20A_40S_단중" localSheetId="2">#REF!</definedName>
    <definedName name="SPPS_PIPE_20A_40S_단중" localSheetId="6">#REF!</definedName>
    <definedName name="SPPS_PIPE_20A_40S_단중" localSheetId="1">#REF!</definedName>
    <definedName name="SPPS_PIPE_20A_40S_단중">#REF!</definedName>
    <definedName name="SPPS_PIPE_250A_40S_단중" localSheetId="3">#REF!</definedName>
    <definedName name="SPPS_PIPE_250A_40S_단중" localSheetId="2">#REF!</definedName>
    <definedName name="SPPS_PIPE_250A_40S_단중" localSheetId="6">#REF!</definedName>
    <definedName name="SPPS_PIPE_250A_40S_단중" localSheetId="1">#REF!</definedName>
    <definedName name="SPPS_PIPE_250A_40S_단중">#REF!</definedName>
    <definedName name="SPPS_PIPE_25A_40S_단중" localSheetId="3">#REF!</definedName>
    <definedName name="SPPS_PIPE_25A_40S_단중" localSheetId="2">#REF!</definedName>
    <definedName name="SPPS_PIPE_25A_40S_단중" localSheetId="6">#REF!</definedName>
    <definedName name="SPPS_PIPE_25A_40S_단중" localSheetId="1">#REF!</definedName>
    <definedName name="SPPS_PIPE_25A_40S_단중">#REF!</definedName>
    <definedName name="SPPS_PIPE_300A_40S_단중" localSheetId="3">#REF!</definedName>
    <definedName name="SPPS_PIPE_300A_40S_단중" localSheetId="2">#REF!</definedName>
    <definedName name="SPPS_PIPE_300A_40S_단중" localSheetId="6">#REF!</definedName>
    <definedName name="SPPS_PIPE_300A_40S_단중" localSheetId="1">#REF!</definedName>
    <definedName name="SPPS_PIPE_300A_40S_단중">#REF!</definedName>
    <definedName name="SPPS_PIPE_32A_40S_단중" localSheetId="3">#REF!</definedName>
    <definedName name="SPPS_PIPE_32A_40S_단중" localSheetId="2">#REF!</definedName>
    <definedName name="SPPS_PIPE_32A_40S_단중" localSheetId="6">#REF!</definedName>
    <definedName name="SPPS_PIPE_32A_40S_단중" localSheetId="1">#REF!</definedName>
    <definedName name="SPPS_PIPE_32A_40S_단중">#REF!</definedName>
    <definedName name="SPPS_PIPE_350A_40S_단중" localSheetId="3">#REF!</definedName>
    <definedName name="SPPS_PIPE_350A_40S_단중" localSheetId="2">#REF!</definedName>
    <definedName name="SPPS_PIPE_350A_40S_단중" localSheetId="6">#REF!</definedName>
    <definedName name="SPPS_PIPE_350A_40S_단중" localSheetId="1">#REF!</definedName>
    <definedName name="SPPS_PIPE_350A_40S_단중">#REF!</definedName>
    <definedName name="SPPS_PIPE_400A_40S_단중" localSheetId="3">#REF!</definedName>
    <definedName name="SPPS_PIPE_400A_40S_단중" localSheetId="2">#REF!</definedName>
    <definedName name="SPPS_PIPE_400A_40S_단중" localSheetId="6">#REF!</definedName>
    <definedName name="SPPS_PIPE_400A_40S_단중" localSheetId="1">#REF!</definedName>
    <definedName name="SPPS_PIPE_400A_40S_단중">#REF!</definedName>
    <definedName name="SPPS_PIPE_40A_40S_단중" localSheetId="3">#REF!</definedName>
    <definedName name="SPPS_PIPE_40A_40S_단중" localSheetId="2">#REF!</definedName>
    <definedName name="SPPS_PIPE_40A_40S_단중" localSheetId="6">#REF!</definedName>
    <definedName name="SPPS_PIPE_40A_40S_단중" localSheetId="1">#REF!</definedName>
    <definedName name="SPPS_PIPE_40A_40S_단중">#REF!</definedName>
    <definedName name="SPPS_PIPE_450A_40S_단중" localSheetId="3">#REF!</definedName>
    <definedName name="SPPS_PIPE_450A_40S_단중" localSheetId="2">#REF!</definedName>
    <definedName name="SPPS_PIPE_450A_40S_단중" localSheetId="6">#REF!</definedName>
    <definedName name="SPPS_PIPE_450A_40S_단중" localSheetId="1">#REF!</definedName>
    <definedName name="SPPS_PIPE_450A_40S_단중">#REF!</definedName>
    <definedName name="SPPS_PIPE_500A_40S_단중" localSheetId="3">#REF!</definedName>
    <definedName name="SPPS_PIPE_500A_40S_단중" localSheetId="2">#REF!</definedName>
    <definedName name="SPPS_PIPE_500A_40S_단중" localSheetId="6">#REF!</definedName>
    <definedName name="SPPS_PIPE_500A_40S_단중" localSheetId="1">#REF!</definedName>
    <definedName name="SPPS_PIPE_500A_40S_단중">#REF!</definedName>
    <definedName name="SPPS_PIPE_50A_40S_단중" localSheetId="3">#REF!</definedName>
    <definedName name="SPPS_PIPE_50A_40S_단중" localSheetId="2">#REF!</definedName>
    <definedName name="SPPS_PIPE_50A_40S_단중" localSheetId="6">#REF!</definedName>
    <definedName name="SPPS_PIPE_50A_40S_단중" localSheetId="1">#REF!</definedName>
    <definedName name="SPPS_PIPE_50A_40S_단중">#REF!</definedName>
    <definedName name="SPPS_PIPE_65A_40S_단중" localSheetId="3">#REF!</definedName>
    <definedName name="SPPS_PIPE_65A_40S_단중" localSheetId="2">#REF!</definedName>
    <definedName name="SPPS_PIPE_65A_40S_단중" localSheetId="6">#REF!</definedName>
    <definedName name="SPPS_PIPE_65A_40S_단중" localSheetId="1">#REF!</definedName>
    <definedName name="SPPS_PIPE_65A_40S_단중">#REF!</definedName>
    <definedName name="SPPS_PIPE_80A_40S_단중" localSheetId="3">#REF!</definedName>
    <definedName name="SPPS_PIPE_80A_40S_단중" localSheetId="2">#REF!</definedName>
    <definedName name="SPPS_PIPE_80A_40S_단중" localSheetId="6">#REF!</definedName>
    <definedName name="SPPS_PIPE_80A_40S_단중" localSheetId="1">#REF!</definedName>
    <definedName name="SPPS_PIPE_80A_40S_단중">#REF!</definedName>
    <definedName name="SQC">#REF!</definedName>
    <definedName name="sr" localSheetId="3">#REF!,#REF!</definedName>
    <definedName name="sr" localSheetId="2">#REF!,#REF!</definedName>
    <definedName name="sr" localSheetId="6">#REF!,#REF!</definedName>
    <definedName name="sr" localSheetId="1">#REF!,#REF!</definedName>
    <definedName name="sr">#REF!,#REF!</definedName>
    <definedName name="SS" localSheetId="3">#REF!</definedName>
    <definedName name="SS" localSheetId="2">#REF!</definedName>
    <definedName name="SS" localSheetId="6">#REF!</definedName>
    <definedName name="SS" localSheetId="1">#REF!</definedName>
    <definedName name="SS">#REF!</definedName>
    <definedName name="sss" localSheetId="0" hidden="1">{#N/A,#N/A,FALSE,"전력간선"}</definedName>
    <definedName name="sss" localSheetId="3" hidden="1">{#N/A,#N/A,FALSE,"전력간선"}</definedName>
    <definedName name="sss" localSheetId="2" hidden="1">{#N/A,#N/A,FALSE,"전력간선"}</definedName>
    <definedName name="sss" localSheetId="9" hidden="1">{#N/A,#N/A,FALSE,"전력간선"}</definedName>
    <definedName name="sss" localSheetId="6">#REF!</definedName>
    <definedName name="sss" localSheetId="1" hidden="1">{#N/A,#N/A,FALSE,"전력간선"}</definedName>
    <definedName name="sss" localSheetId="5" hidden="1">#REF!</definedName>
    <definedName name="sss" hidden="1">{#N/A,#N/A,FALSE,"전력간선"}</definedName>
    <definedName name="sss_1" localSheetId="9" hidden="1">{#N/A,#N/A,FALSE,"전력간선"}</definedName>
    <definedName name="sss_1" localSheetId="6" hidden="1">{#N/A,#N/A,FALSE,"전력간선"}</definedName>
    <definedName name="sss_1" localSheetId="5" hidden="1">{#N/A,#N/A,FALSE,"전력간선"}</definedName>
    <definedName name="sss_1" hidden="1">{#N/A,#N/A,FALSE,"전력간선"}</definedName>
    <definedName name="SSSS" localSheetId="6">#REF!</definedName>
    <definedName name="SSSS">#REF!</definedName>
    <definedName name="SSSS_1" localSheetId="9" hidden="1">{#N/A,#N/A,FALSE,"전력간선"}</definedName>
    <definedName name="SSSS_1" localSheetId="6" hidden="1">{#N/A,#N/A,FALSE,"전력간선"}</definedName>
    <definedName name="SSSS_1" localSheetId="5" hidden="1">{#N/A,#N/A,FALSE,"전력간선"}</definedName>
    <definedName name="SSSS_1" hidden="1">{#N/A,#N/A,FALSE,"전력간선"}</definedName>
    <definedName name="SSSSS">#REF!</definedName>
    <definedName name="SSSSSS">#REF!</definedName>
    <definedName name="st" localSheetId="3">#REF!</definedName>
    <definedName name="st" localSheetId="2">#REF!</definedName>
    <definedName name="st" localSheetId="6">#REF!</definedName>
    <definedName name="st" localSheetId="1">#REF!</definedName>
    <definedName name="st">#REF!</definedName>
    <definedName name="START" localSheetId="6">#REF!</definedName>
    <definedName name="START">#REF!</definedName>
    <definedName name="START3">#N/A</definedName>
    <definedName name="STS_PIPE_100A_10S_단중" localSheetId="3">#REF!</definedName>
    <definedName name="STS_PIPE_100A_10S_단중" localSheetId="2">#REF!</definedName>
    <definedName name="STS_PIPE_100A_10S_단중" localSheetId="6">#REF!</definedName>
    <definedName name="STS_PIPE_100A_10S_단중" localSheetId="1">#REF!</definedName>
    <definedName name="STS_PIPE_100A_10S_단중">#REF!</definedName>
    <definedName name="STS_PIPE_10A_10S_단중" localSheetId="3">#REF!</definedName>
    <definedName name="STS_PIPE_10A_10S_단중" localSheetId="2">#REF!</definedName>
    <definedName name="STS_PIPE_10A_10S_단중" localSheetId="6">#REF!</definedName>
    <definedName name="STS_PIPE_10A_10S_단중" localSheetId="1">#REF!</definedName>
    <definedName name="STS_PIPE_10A_10S_단중">#REF!</definedName>
    <definedName name="STS_PIPE_125A_10S_단중" localSheetId="3">#REF!</definedName>
    <definedName name="STS_PIPE_125A_10S_단중" localSheetId="2">#REF!</definedName>
    <definedName name="STS_PIPE_125A_10S_단중" localSheetId="6">#REF!</definedName>
    <definedName name="STS_PIPE_125A_10S_단중" localSheetId="1">#REF!</definedName>
    <definedName name="STS_PIPE_125A_10S_단중">#REF!</definedName>
    <definedName name="STS_PIPE_150A_10S_단중" localSheetId="3">#REF!</definedName>
    <definedName name="STS_PIPE_150A_10S_단중" localSheetId="2">#REF!</definedName>
    <definedName name="STS_PIPE_150A_10S_단중" localSheetId="6">#REF!</definedName>
    <definedName name="STS_PIPE_150A_10S_단중" localSheetId="1">#REF!</definedName>
    <definedName name="STS_PIPE_150A_10S_단중">#REF!</definedName>
    <definedName name="STS_PIPE_15A_10S_단중" localSheetId="3">#REF!</definedName>
    <definedName name="STS_PIPE_15A_10S_단중" localSheetId="2">#REF!</definedName>
    <definedName name="STS_PIPE_15A_10S_단중" localSheetId="6">#REF!</definedName>
    <definedName name="STS_PIPE_15A_10S_단중" localSheetId="1">#REF!</definedName>
    <definedName name="STS_PIPE_15A_10S_단중">#REF!</definedName>
    <definedName name="STS_PIPE_200A_10S_단중" localSheetId="3">#REF!</definedName>
    <definedName name="STS_PIPE_200A_10S_단중" localSheetId="2">#REF!</definedName>
    <definedName name="STS_PIPE_200A_10S_단중" localSheetId="6">#REF!</definedName>
    <definedName name="STS_PIPE_200A_10S_단중" localSheetId="1">#REF!</definedName>
    <definedName name="STS_PIPE_200A_10S_단중">#REF!</definedName>
    <definedName name="STS_PIPE_20A_10S_단중" localSheetId="3">#REF!</definedName>
    <definedName name="STS_PIPE_20A_10S_단중" localSheetId="2">#REF!</definedName>
    <definedName name="STS_PIPE_20A_10S_단중" localSheetId="6">#REF!</definedName>
    <definedName name="STS_PIPE_20A_10S_단중" localSheetId="1">#REF!</definedName>
    <definedName name="STS_PIPE_20A_10S_단중">#REF!</definedName>
    <definedName name="STS_PIPE_250A_10S_단중" localSheetId="3">#REF!</definedName>
    <definedName name="STS_PIPE_250A_10S_단중" localSheetId="2">#REF!</definedName>
    <definedName name="STS_PIPE_250A_10S_단중" localSheetId="6">#REF!</definedName>
    <definedName name="STS_PIPE_250A_10S_단중" localSheetId="1">#REF!</definedName>
    <definedName name="STS_PIPE_250A_10S_단중">#REF!</definedName>
    <definedName name="STS_PIPE_25A_10S_단중" localSheetId="3">#REF!</definedName>
    <definedName name="STS_PIPE_25A_10S_단중" localSheetId="2">#REF!</definedName>
    <definedName name="STS_PIPE_25A_10S_단중" localSheetId="6">#REF!</definedName>
    <definedName name="STS_PIPE_25A_10S_단중" localSheetId="1">#REF!</definedName>
    <definedName name="STS_PIPE_25A_10S_단중">#REF!</definedName>
    <definedName name="STS_PIPE_300A_10S_단중" localSheetId="3">#REF!</definedName>
    <definedName name="STS_PIPE_300A_10S_단중" localSheetId="2">#REF!</definedName>
    <definedName name="STS_PIPE_300A_10S_단중" localSheetId="6">#REF!</definedName>
    <definedName name="STS_PIPE_300A_10S_단중" localSheetId="1">#REF!</definedName>
    <definedName name="STS_PIPE_300A_10S_단중">#REF!</definedName>
    <definedName name="STS_PIPE_32A_10S_단중" localSheetId="3">#REF!</definedName>
    <definedName name="STS_PIPE_32A_10S_단중" localSheetId="2">#REF!</definedName>
    <definedName name="STS_PIPE_32A_10S_단중" localSheetId="6">#REF!</definedName>
    <definedName name="STS_PIPE_32A_10S_단중" localSheetId="1">#REF!</definedName>
    <definedName name="STS_PIPE_32A_10S_단중">#REF!</definedName>
    <definedName name="STS_PIPE_350A_10S_단중" localSheetId="3">#REF!</definedName>
    <definedName name="STS_PIPE_350A_10S_단중" localSheetId="2">#REF!</definedName>
    <definedName name="STS_PIPE_350A_10S_단중" localSheetId="6">#REF!</definedName>
    <definedName name="STS_PIPE_350A_10S_단중" localSheetId="1">#REF!</definedName>
    <definedName name="STS_PIPE_350A_10S_단중">#REF!</definedName>
    <definedName name="STS_PIPE_400A_10S_단중" localSheetId="3">#REF!</definedName>
    <definedName name="STS_PIPE_400A_10S_단중" localSheetId="2">#REF!</definedName>
    <definedName name="STS_PIPE_400A_10S_단중" localSheetId="6">#REF!</definedName>
    <definedName name="STS_PIPE_400A_10S_단중" localSheetId="1">#REF!</definedName>
    <definedName name="STS_PIPE_400A_10S_단중">#REF!</definedName>
    <definedName name="STS_PIPE_40A_10S_단중" localSheetId="3">#REF!</definedName>
    <definedName name="STS_PIPE_40A_10S_단중" localSheetId="2">#REF!</definedName>
    <definedName name="STS_PIPE_40A_10S_단중" localSheetId="6">#REF!</definedName>
    <definedName name="STS_PIPE_40A_10S_단중" localSheetId="1">#REF!</definedName>
    <definedName name="STS_PIPE_40A_10S_단중">#REF!</definedName>
    <definedName name="STS_PIPE_50A_10S_단중" localSheetId="3">#REF!</definedName>
    <definedName name="STS_PIPE_50A_10S_단중" localSheetId="2">#REF!</definedName>
    <definedName name="STS_PIPE_50A_10S_단중" localSheetId="6">#REF!</definedName>
    <definedName name="STS_PIPE_50A_10S_단중" localSheetId="1">#REF!</definedName>
    <definedName name="STS_PIPE_50A_10S_단중">#REF!</definedName>
    <definedName name="STS_PIPE_65A_10S_단중" localSheetId="3">#REF!</definedName>
    <definedName name="STS_PIPE_65A_10S_단중" localSheetId="2">#REF!</definedName>
    <definedName name="STS_PIPE_65A_10S_단중" localSheetId="6">#REF!</definedName>
    <definedName name="STS_PIPE_65A_10S_단중" localSheetId="1">#REF!</definedName>
    <definedName name="STS_PIPE_65A_10S_단중">#REF!</definedName>
    <definedName name="STS_PIPE_80A_10S_단중" localSheetId="3">#REF!</definedName>
    <definedName name="STS_PIPE_80A_10S_단중" localSheetId="2">#REF!</definedName>
    <definedName name="STS_PIPE_80A_10S_단중" localSheetId="6">#REF!</definedName>
    <definedName name="STS_PIPE_80A_10S_단중" localSheetId="1">#REF!</definedName>
    <definedName name="STS_PIPE_80A_10S_단중">#REF!</definedName>
    <definedName name="STS_PIPE_90A_10S_단중" localSheetId="3">#REF!</definedName>
    <definedName name="STS_PIPE_90A_10S_단중" localSheetId="2">#REF!</definedName>
    <definedName name="STS_PIPE_90A_10S_단중" localSheetId="6">#REF!</definedName>
    <definedName name="STS_PIPE_90A_10S_단중" localSheetId="1">#REF!</definedName>
    <definedName name="STS_PIPE_90A_10S_단중">#REF!</definedName>
    <definedName name="SubDic">#REF!</definedName>
    <definedName name="SUM">#N/A</definedName>
    <definedName name="sung">#N/A</definedName>
    <definedName name="SUO_REA">#REF!</definedName>
    <definedName name="SUO_TOE">#REF!</definedName>
    <definedName name="SUP">#REF!</definedName>
    <definedName name="sy">#REF!</definedName>
    <definedName name="T" localSheetId="0">BlankMacro1</definedName>
    <definedName name="T" localSheetId="3">BlankMacro1</definedName>
    <definedName name="T" localSheetId="2">BlankMacro1</definedName>
    <definedName name="T" localSheetId="9">BlankMacro1</definedName>
    <definedName name="T" localSheetId="6">BlankMacro1</definedName>
    <definedName name="T" localSheetId="1">BlankMacro1</definedName>
    <definedName name="T" localSheetId="5">BlankMacro1</definedName>
    <definedName name="T">BlankMacro1</definedName>
    <definedName name="T10M" localSheetId="3">#REF!</definedName>
    <definedName name="T10M" localSheetId="2">#REF!</definedName>
    <definedName name="T10M" localSheetId="6">#REF!</definedName>
    <definedName name="T10M" localSheetId="1">#REF!</definedName>
    <definedName name="T10M">#REF!</definedName>
    <definedName name="T10P" localSheetId="3">#REF!</definedName>
    <definedName name="T10P" localSheetId="2">#REF!</definedName>
    <definedName name="T10P" localSheetId="6">#REF!</definedName>
    <definedName name="T10P" localSheetId="1">#REF!</definedName>
    <definedName name="T10P">#REF!</definedName>
    <definedName name="T11M" localSheetId="3">#REF!</definedName>
    <definedName name="T11M" localSheetId="2">#REF!</definedName>
    <definedName name="T11M" localSheetId="6">#REF!</definedName>
    <definedName name="T11M" localSheetId="1">#REF!</definedName>
    <definedName name="T11M">#REF!</definedName>
    <definedName name="T11P" localSheetId="3">#REF!</definedName>
    <definedName name="T11P" localSheetId="2">#REF!</definedName>
    <definedName name="T11P" localSheetId="6">#REF!</definedName>
    <definedName name="T11P" localSheetId="1">#REF!</definedName>
    <definedName name="T11P">#REF!</definedName>
    <definedName name="T12M" localSheetId="3">#REF!</definedName>
    <definedName name="T12M" localSheetId="2">#REF!</definedName>
    <definedName name="T12M" localSheetId="6">#REF!</definedName>
    <definedName name="T12M" localSheetId="1">#REF!</definedName>
    <definedName name="T12M">#REF!</definedName>
    <definedName name="T12P" localSheetId="3">#REF!</definedName>
    <definedName name="T12P" localSheetId="2">#REF!</definedName>
    <definedName name="T12P" localSheetId="6">#REF!</definedName>
    <definedName name="T12P" localSheetId="1">#REF!</definedName>
    <definedName name="T12P">#REF!</definedName>
    <definedName name="T13M" localSheetId="3">#REF!</definedName>
    <definedName name="T13M" localSheetId="2">#REF!</definedName>
    <definedName name="T13M" localSheetId="6">#REF!</definedName>
    <definedName name="T13M" localSheetId="1">#REF!</definedName>
    <definedName name="T13M">#REF!</definedName>
    <definedName name="T13P" localSheetId="3">#REF!</definedName>
    <definedName name="T13P" localSheetId="2">#REF!</definedName>
    <definedName name="T13P" localSheetId="6">#REF!</definedName>
    <definedName name="T13P" localSheetId="1">#REF!</definedName>
    <definedName name="T13P">#REF!</definedName>
    <definedName name="T14M" localSheetId="3">#REF!</definedName>
    <definedName name="T14M" localSheetId="2">#REF!</definedName>
    <definedName name="T14M" localSheetId="6">#REF!</definedName>
    <definedName name="T14M" localSheetId="1">#REF!</definedName>
    <definedName name="T14M">#REF!</definedName>
    <definedName name="T14P" localSheetId="3">#REF!</definedName>
    <definedName name="T14P" localSheetId="2">#REF!</definedName>
    <definedName name="T14P" localSheetId="6">#REF!</definedName>
    <definedName name="T14P" localSheetId="1">#REF!</definedName>
    <definedName name="T14P">#REF!</definedName>
    <definedName name="T15M" localSheetId="3">#REF!</definedName>
    <definedName name="T15M" localSheetId="2">#REF!</definedName>
    <definedName name="T15M" localSheetId="6">#REF!</definedName>
    <definedName name="T15M" localSheetId="1">#REF!</definedName>
    <definedName name="T15M">#REF!</definedName>
    <definedName name="T15P" localSheetId="3">#REF!</definedName>
    <definedName name="T15P" localSheetId="2">#REF!</definedName>
    <definedName name="T15P" localSheetId="6">#REF!</definedName>
    <definedName name="T15P" localSheetId="1">#REF!</definedName>
    <definedName name="T15P">#REF!</definedName>
    <definedName name="T16M" localSheetId="3">#REF!</definedName>
    <definedName name="T16M" localSheetId="2">#REF!</definedName>
    <definedName name="T16M" localSheetId="6">#REF!</definedName>
    <definedName name="T16M" localSheetId="1">#REF!</definedName>
    <definedName name="T16M">#REF!</definedName>
    <definedName name="T16P" localSheetId="3">#REF!</definedName>
    <definedName name="T16P" localSheetId="2">#REF!</definedName>
    <definedName name="T16P" localSheetId="6">#REF!</definedName>
    <definedName name="T16P" localSheetId="1">#REF!</definedName>
    <definedName name="T16P">#REF!</definedName>
    <definedName name="T17M" localSheetId="3">#REF!</definedName>
    <definedName name="T17M" localSheetId="2">#REF!</definedName>
    <definedName name="T17M" localSheetId="6">#REF!</definedName>
    <definedName name="T17M" localSheetId="1">#REF!</definedName>
    <definedName name="T17M">#REF!</definedName>
    <definedName name="T17P" localSheetId="3">#REF!</definedName>
    <definedName name="T17P" localSheetId="2">#REF!</definedName>
    <definedName name="T17P" localSheetId="6">#REF!</definedName>
    <definedName name="T17P" localSheetId="1">#REF!</definedName>
    <definedName name="T17P">#REF!</definedName>
    <definedName name="T18M" localSheetId="3">#REF!</definedName>
    <definedName name="T18M" localSheetId="2">#REF!</definedName>
    <definedName name="T18M" localSheetId="6">#REF!</definedName>
    <definedName name="T18M" localSheetId="1">#REF!</definedName>
    <definedName name="T18M">#REF!</definedName>
    <definedName name="T18P" localSheetId="3">#REF!</definedName>
    <definedName name="T18P" localSheetId="2">#REF!</definedName>
    <definedName name="T18P" localSheetId="6">#REF!</definedName>
    <definedName name="T18P" localSheetId="1">#REF!</definedName>
    <definedName name="T18P">#REF!</definedName>
    <definedName name="T19M" localSheetId="3">#REF!</definedName>
    <definedName name="T19M" localSheetId="2">#REF!</definedName>
    <definedName name="T19M" localSheetId="6">#REF!</definedName>
    <definedName name="T19M" localSheetId="1">#REF!</definedName>
    <definedName name="T19M">#REF!</definedName>
    <definedName name="T19P" localSheetId="3">#REF!</definedName>
    <definedName name="T19P" localSheetId="2">#REF!</definedName>
    <definedName name="T19P" localSheetId="6">#REF!</definedName>
    <definedName name="T19P" localSheetId="1">#REF!</definedName>
    <definedName name="T19P">#REF!</definedName>
    <definedName name="T1E" localSheetId="3">#REF!</definedName>
    <definedName name="T1E" localSheetId="2">#REF!</definedName>
    <definedName name="T1E" localSheetId="6">#REF!</definedName>
    <definedName name="T1E" localSheetId="1">#REF!</definedName>
    <definedName name="T1E">#REF!</definedName>
    <definedName name="T1M" localSheetId="3">#REF!</definedName>
    <definedName name="T1M" localSheetId="2">#REF!</definedName>
    <definedName name="T1M" localSheetId="6">#REF!</definedName>
    <definedName name="T1M" localSheetId="1">#REF!</definedName>
    <definedName name="T1M">#REF!</definedName>
    <definedName name="T1P" localSheetId="3">#REF!</definedName>
    <definedName name="T1P" localSheetId="2">#REF!</definedName>
    <definedName name="T1P" localSheetId="6">#REF!</definedName>
    <definedName name="T1P" localSheetId="1">#REF!</definedName>
    <definedName name="T1P">#REF!</definedName>
    <definedName name="T20M" localSheetId="3">#REF!</definedName>
    <definedName name="T20M" localSheetId="2">#REF!</definedName>
    <definedName name="T20M" localSheetId="6">#REF!</definedName>
    <definedName name="T20M" localSheetId="1">#REF!</definedName>
    <definedName name="T20M">#REF!</definedName>
    <definedName name="T20P" localSheetId="3">#REF!</definedName>
    <definedName name="T20P" localSheetId="2">#REF!</definedName>
    <definedName name="T20P" localSheetId="6">#REF!</definedName>
    <definedName name="T20P" localSheetId="1">#REF!</definedName>
    <definedName name="T20P">#REF!</definedName>
    <definedName name="T21M" localSheetId="3">#REF!</definedName>
    <definedName name="T21M" localSheetId="2">#REF!</definedName>
    <definedName name="T21M" localSheetId="6">#REF!</definedName>
    <definedName name="T21M" localSheetId="1">#REF!</definedName>
    <definedName name="T21M">#REF!</definedName>
    <definedName name="T21P" localSheetId="3">#REF!</definedName>
    <definedName name="T21P" localSheetId="2">#REF!</definedName>
    <definedName name="T21P" localSheetId="6">#REF!</definedName>
    <definedName name="T21P" localSheetId="1">#REF!</definedName>
    <definedName name="T21P">#REF!</definedName>
    <definedName name="T22E" localSheetId="3">#REF!</definedName>
    <definedName name="T22E" localSheetId="2">#REF!</definedName>
    <definedName name="T22E" localSheetId="6">#REF!</definedName>
    <definedName name="T22E" localSheetId="1">#REF!</definedName>
    <definedName name="T22E">#REF!</definedName>
    <definedName name="T23M" localSheetId="3">#REF!</definedName>
    <definedName name="T23M" localSheetId="2">#REF!</definedName>
    <definedName name="T23M" localSheetId="6">#REF!</definedName>
    <definedName name="T23M" localSheetId="1">#REF!</definedName>
    <definedName name="T23M">#REF!</definedName>
    <definedName name="T23P" localSheetId="3">#REF!</definedName>
    <definedName name="T23P" localSheetId="2">#REF!</definedName>
    <definedName name="T23P" localSheetId="6">#REF!</definedName>
    <definedName name="T23P" localSheetId="1">#REF!</definedName>
    <definedName name="T23P">#REF!</definedName>
    <definedName name="T24M" localSheetId="3">#REF!</definedName>
    <definedName name="T24M" localSheetId="2">#REF!</definedName>
    <definedName name="T24M" localSheetId="6">#REF!</definedName>
    <definedName name="T24M" localSheetId="1">#REF!</definedName>
    <definedName name="T24M">#REF!</definedName>
    <definedName name="T24P" localSheetId="3">#REF!</definedName>
    <definedName name="T24P" localSheetId="2">#REF!</definedName>
    <definedName name="T24P" localSheetId="6">#REF!</definedName>
    <definedName name="T24P" localSheetId="1">#REF!</definedName>
    <definedName name="T24P">#REF!</definedName>
    <definedName name="T2E" localSheetId="3">#REF!</definedName>
    <definedName name="T2E" localSheetId="2">#REF!</definedName>
    <definedName name="T2E" localSheetId="6">#REF!</definedName>
    <definedName name="T2E" localSheetId="1">#REF!</definedName>
    <definedName name="T2E">#REF!</definedName>
    <definedName name="T2M" localSheetId="3">#REF!</definedName>
    <definedName name="T2M" localSheetId="2">#REF!</definedName>
    <definedName name="T2M" localSheetId="6">#REF!</definedName>
    <definedName name="T2M" localSheetId="1">#REF!</definedName>
    <definedName name="T2M">#REF!</definedName>
    <definedName name="T2P" localSheetId="3">#REF!</definedName>
    <definedName name="T2P" localSheetId="2">#REF!</definedName>
    <definedName name="T2P" localSheetId="6">#REF!</definedName>
    <definedName name="T2P" localSheetId="1">#REF!</definedName>
    <definedName name="T2P">#REF!</definedName>
    <definedName name="T3P" localSheetId="3">#REF!</definedName>
    <definedName name="T3P" localSheetId="2">#REF!</definedName>
    <definedName name="T3P" localSheetId="6">#REF!</definedName>
    <definedName name="T3P" localSheetId="1">#REF!</definedName>
    <definedName name="T3P">#REF!</definedName>
    <definedName name="T4M" localSheetId="3">#REF!</definedName>
    <definedName name="T4M" localSheetId="2">#REF!</definedName>
    <definedName name="T4M" localSheetId="6">#REF!</definedName>
    <definedName name="T4M" localSheetId="1">#REF!</definedName>
    <definedName name="T4M">#REF!</definedName>
    <definedName name="T4P" localSheetId="3">#REF!</definedName>
    <definedName name="T4P" localSheetId="2">#REF!</definedName>
    <definedName name="T4P" localSheetId="6">#REF!</definedName>
    <definedName name="T4P" localSheetId="1">#REF!</definedName>
    <definedName name="T4P">#REF!</definedName>
    <definedName name="T5M" localSheetId="3">#REF!</definedName>
    <definedName name="T5M" localSheetId="2">#REF!</definedName>
    <definedName name="T5M" localSheetId="6">#REF!</definedName>
    <definedName name="T5M" localSheetId="1">#REF!</definedName>
    <definedName name="T5M">#REF!</definedName>
    <definedName name="T5P" localSheetId="3">#REF!</definedName>
    <definedName name="T5P" localSheetId="2">#REF!</definedName>
    <definedName name="T5P" localSheetId="6">#REF!</definedName>
    <definedName name="T5P" localSheetId="1">#REF!</definedName>
    <definedName name="T5P">#REF!</definedName>
    <definedName name="T6M" localSheetId="3">#REF!</definedName>
    <definedName name="T6M" localSheetId="2">#REF!</definedName>
    <definedName name="T6M" localSheetId="6">#REF!</definedName>
    <definedName name="T6M" localSheetId="1">#REF!</definedName>
    <definedName name="T6M">#REF!</definedName>
    <definedName name="T6P" localSheetId="3">#REF!</definedName>
    <definedName name="T6P" localSheetId="2">#REF!</definedName>
    <definedName name="T6P" localSheetId="6">#REF!</definedName>
    <definedName name="T6P" localSheetId="1">#REF!</definedName>
    <definedName name="T6P">#REF!</definedName>
    <definedName name="T7M" localSheetId="3">#REF!</definedName>
    <definedName name="T7M" localSheetId="2">#REF!</definedName>
    <definedName name="T7M" localSheetId="6">#REF!</definedName>
    <definedName name="T7M" localSheetId="1">#REF!</definedName>
    <definedName name="T7M">#REF!</definedName>
    <definedName name="T7P" localSheetId="3">#REF!</definedName>
    <definedName name="T7P" localSheetId="2">#REF!</definedName>
    <definedName name="T7P" localSheetId="6">#REF!</definedName>
    <definedName name="T7P" localSheetId="1">#REF!</definedName>
    <definedName name="T7P">#REF!</definedName>
    <definedName name="T8M" localSheetId="3">#REF!</definedName>
    <definedName name="T8M" localSheetId="2">#REF!</definedName>
    <definedName name="T8M" localSheetId="6">#REF!</definedName>
    <definedName name="T8M" localSheetId="1">#REF!</definedName>
    <definedName name="T8M">#REF!</definedName>
    <definedName name="T8P" localSheetId="3">#REF!</definedName>
    <definedName name="T8P" localSheetId="2">#REF!</definedName>
    <definedName name="T8P" localSheetId="6">#REF!</definedName>
    <definedName name="T8P" localSheetId="1">#REF!</definedName>
    <definedName name="T8P">#REF!</definedName>
    <definedName name="T9M" localSheetId="3">#REF!</definedName>
    <definedName name="T9M" localSheetId="2">#REF!</definedName>
    <definedName name="T9M" localSheetId="6">#REF!</definedName>
    <definedName name="T9M" localSheetId="1">#REF!</definedName>
    <definedName name="T9M">#REF!</definedName>
    <definedName name="T9P" localSheetId="3">#REF!</definedName>
    <definedName name="T9P" localSheetId="2">#REF!</definedName>
    <definedName name="T9P" localSheetId="6">#REF!</definedName>
    <definedName name="T9P" localSheetId="1">#REF!</definedName>
    <definedName name="T9P">#REF!</definedName>
    <definedName name="table_arch">#REF!</definedName>
    <definedName name="table_arch_sub">#REF!</definedName>
    <definedName name="table_elec">#REF!</definedName>
    <definedName name="table_elec_sub">#REF!</definedName>
    <definedName name="Text5" localSheetId="6">#REF!</definedName>
    <definedName name="Text5">#REF!</definedName>
    <definedName name="tf" localSheetId="9">BlankMacro1</definedName>
    <definedName name="tf" localSheetId="6">BlankMacro1</definedName>
    <definedName name="tf" localSheetId="5">BlankMacro1</definedName>
    <definedName name="tf">BlankMacro1</definedName>
    <definedName name="TIT" localSheetId="6">#REF!</definedName>
    <definedName name="TIT">#REF!</definedName>
    <definedName name="TITLES_PRINT" localSheetId="3">#REF!</definedName>
    <definedName name="TITLES_PRINT" localSheetId="2">#REF!</definedName>
    <definedName name="TITLES_PRINT" localSheetId="6">#REF!</definedName>
    <definedName name="TITLES_PRINT" localSheetId="1">#REF!</definedName>
    <definedName name="TITLES_PRINT">#REF!</definedName>
    <definedName name="TMPRICC">#N/A</definedName>
    <definedName name="TOP">#N/A</definedName>
    <definedName name="TOTAL">#REF!</definedName>
    <definedName name="TOTAL1">#REF!</definedName>
    <definedName name="TOTAL2">#REF!</definedName>
    <definedName name="TPM기본">#REF!</definedName>
    <definedName name="TPM심화">#REF!</definedName>
    <definedName name="tr" localSheetId="3" hidden="1">#REF!</definedName>
    <definedName name="tr" localSheetId="2" hidden="1">#REF!</definedName>
    <definedName name="tr" localSheetId="6" hidden="1">#REF!</definedName>
    <definedName name="tr" localSheetId="1" hidden="1">#REF!</definedName>
    <definedName name="tr" localSheetId="5" hidden="1">#REF!</definedName>
    <definedName name="tr" hidden="1">#REF!</definedName>
    <definedName name="TREE" localSheetId="9">BlankMacro1</definedName>
    <definedName name="TREE" localSheetId="5">BlankMacro1</definedName>
    <definedName name="TREE">BlankMacro1</definedName>
    <definedName name="trunc" localSheetId="9">#REF!</definedName>
    <definedName name="trunc">#REF!</definedName>
    <definedName name="TRUNC_0.2_0.8866_4" localSheetId="9">'[97]9.품셈'!#REF!</definedName>
    <definedName name="TRUNC_0.2_0.8866_4">'[97]9.품셈'!#REF!</definedName>
    <definedName name="TRY" localSheetId="9">BlankMacro1</definedName>
    <definedName name="TRY" localSheetId="5">BlankMacro1</definedName>
    <definedName name="TRY">BlankMacro1</definedName>
    <definedName name="TT" localSheetId="3">#REF!</definedName>
    <definedName name="TT" localSheetId="2">#REF!</definedName>
    <definedName name="TT" localSheetId="6">ROUND(#REF!*#REF!,0)</definedName>
    <definedName name="TT" localSheetId="1">#REF!</definedName>
    <definedName name="TT">#REF!</definedName>
    <definedName name="TT_1">ROUND(#REF!*#REF!,0)</definedName>
    <definedName name="TTT" localSheetId="3">#REF!</definedName>
    <definedName name="TTT" localSheetId="2">#REF!</definedName>
    <definedName name="TTT" localSheetId="6">#REF!</definedName>
    <definedName name="TTT" localSheetId="1">#REF!</definedName>
    <definedName name="TTT">#REF!</definedName>
    <definedName name="TTTTTTTTTTY" localSheetId="9">BlankMacro1</definedName>
    <definedName name="TTTTTTTTTTY" localSheetId="5">BlankMacro1</definedName>
    <definedName name="TTTTTTTTTTY">BlankMacro1</definedName>
    <definedName name="TVV" localSheetId="0">BlankMacro1</definedName>
    <definedName name="TVV" localSheetId="3">BlankMacro1</definedName>
    <definedName name="TVV" localSheetId="2">BlankMacro1</definedName>
    <definedName name="TVV" localSheetId="9">BlankMacro1</definedName>
    <definedName name="TVV" localSheetId="1">BlankMacro1</definedName>
    <definedName name="TVV" localSheetId="5">BlankMacro1</definedName>
    <definedName name="TVV">BlankMacro1</definedName>
    <definedName name="TYPE" localSheetId="3">#REF!</definedName>
    <definedName name="TYPE" localSheetId="2">#REF!</definedName>
    <definedName name="TYPE" localSheetId="1">#REF!</definedName>
    <definedName name="TYPE">#REF!</definedName>
    <definedName name="TYPEEA">#REF!</definedName>
    <definedName name="tytju4tewete" localSheetId="9" hidden="1">{#N/A,#N/A,FALSE,"속도"}</definedName>
    <definedName name="tytju4tewete" localSheetId="6" hidden="1">{#N/A,#N/A,FALSE,"속도"}</definedName>
    <definedName name="tytju4tewete" localSheetId="5" hidden="1">{#N/A,#N/A,FALSE,"속도"}</definedName>
    <definedName name="tytju4tewete" hidden="1">{#N/A,#N/A,FALSE,"속도"}</definedName>
    <definedName name="TYTY" localSheetId="9">BlankMacro1</definedName>
    <definedName name="TYTY" localSheetId="5">BlankMacro1</definedName>
    <definedName name="TYTY">BlankMacro1</definedName>
    <definedName name="tyu" localSheetId="9">BlankMacro1</definedName>
    <definedName name="tyu" localSheetId="5">BlankMacro1</definedName>
    <definedName name="tyu">BlankMacro1</definedName>
    <definedName name="TYUI" localSheetId="9">BlankMacro1</definedName>
    <definedName name="TYUI" localSheetId="5">BlankMacro1</definedName>
    <definedName name="TYUI">BlankMacro1</definedName>
    <definedName name="tyuio" localSheetId="9">BlankMacro1</definedName>
    <definedName name="tyuio" localSheetId="5">BlankMacro1</definedName>
    <definedName name="tyuio">BlankMacro1</definedName>
    <definedName name="uh" localSheetId="9">BlankMacro1</definedName>
    <definedName name="uh" localSheetId="6">BlankMacro1</definedName>
    <definedName name="uh" localSheetId="5">BlankMacro1</definedName>
    <definedName name="uh">BlankMacro1</definedName>
    <definedName name="uhio8ou" localSheetId="9" hidden="1">{#N/A,#N/A,FALSE,"포장2"}</definedName>
    <definedName name="uhio8ou" localSheetId="6" hidden="1">{#N/A,#N/A,FALSE,"포장2"}</definedName>
    <definedName name="uhio8ou" localSheetId="5" hidden="1">{#N/A,#N/A,FALSE,"포장2"}</definedName>
    <definedName name="uhio8ou" hidden="1">{#N/A,#N/A,FALSE,"포장2"}</definedName>
    <definedName name="uiok" localSheetId="9" hidden="1">{#N/A,#N/A,FALSE,"표지목차"}</definedName>
    <definedName name="uiok" localSheetId="6" hidden="1">{#N/A,#N/A,FALSE,"표지목차"}</definedName>
    <definedName name="uiok" localSheetId="5" hidden="1">{#N/A,#N/A,FALSE,"표지목차"}</definedName>
    <definedName name="uiok" hidden="1">{#N/A,#N/A,FALSE,"표지목차"}</definedName>
    <definedName name="UIOP" localSheetId="9">BlankMacro1</definedName>
    <definedName name="UIOP" localSheetId="5">BlankMacro1</definedName>
    <definedName name="UIOP">BlankMacro1</definedName>
    <definedName name="ujdffdf" localSheetId="0" hidden="1">{#N/A,#N/A,FALSE,"단가표지"}</definedName>
    <definedName name="ujdffdf" localSheetId="3" hidden="1">{#N/A,#N/A,FALSE,"단가표지"}</definedName>
    <definedName name="ujdffdf" localSheetId="2" hidden="1">{#N/A,#N/A,FALSE,"단가표지"}</definedName>
    <definedName name="ujdffdf" localSheetId="9" hidden="1">{#N/A,#N/A,FALSE,"단가표지"}</definedName>
    <definedName name="ujdffdf" localSheetId="6" hidden="1">{#N/A,#N/A,FALSE,"단가표지"}</definedName>
    <definedName name="ujdffdf" localSheetId="1" hidden="1">{#N/A,#N/A,FALSE,"단가표지"}</definedName>
    <definedName name="ujdffdf" localSheetId="5" hidden="1">{#N/A,#N/A,FALSE,"단가표지"}</definedName>
    <definedName name="ujdffdf" hidden="1">{#N/A,#N/A,FALSE,"단가표지"}</definedName>
    <definedName name="ujk" localSheetId="9" hidden="1">{#N/A,#N/A,FALSE,"운반시간"}</definedName>
    <definedName name="ujk" localSheetId="6" hidden="1">{#N/A,#N/A,FALSE,"운반시간"}</definedName>
    <definedName name="ujk" localSheetId="5" hidden="1">{#N/A,#N/A,FALSE,"운반시간"}</definedName>
    <definedName name="ujk" hidden="1">{#N/A,#N/A,FALSE,"운반시간"}</definedName>
    <definedName name="UL" localSheetId="3">#REF!</definedName>
    <definedName name="UL" localSheetId="2">#REF!</definedName>
    <definedName name="UL" localSheetId="6">[22]을!#REF!</definedName>
    <definedName name="UL" localSheetId="1">#REF!</definedName>
    <definedName name="UL">#REF!</definedName>
    <definedName name="UNIT" localSheetId="6">#N/A</definedName>
    <definedName name="UNIT">#REF!</definedName>
    <definedName name="UNITA" localSheetId="3">[14]부하계산서!#REF!</definedName>
    <definedName name="UNITA" localSheetId="2">[1]부하계산서!#REF!</definedName>
    <definedName name="UNITA" localSheetId="6">[2]부하계산서!#REF!</definedName>
    <definedName name="UNITA" localSheetId="1">[1]부하계산서!#REF!</definedName>
    <definedName name="UNITA">[14]부하계산서!#REF!</definedName>
    <definedName name="UNITAA" localSheetId="3">[14]부하계산서!#REF!</definedName>
    <definedName name="UNITAA" localSheetId="2">[1]부하계산서!#REF!</definedName>
    <definedName name="UNITAA" localSheetId="6">[2]부하계산서!#REF!</definedName>
    <definedName name="UNITAA" localSheetId="1">[1]부하계산서!#REF!</definedName>
    <definedName name="UNITAA">[14]부하계산서!#REF!</definedName>
    <definedName name="UNITB" localSheetId="3">[14]부하계산서!#REF!</definedName>
    <definedName name="UNITB" localSheetId="2">[1]부하계산서!#REF!</definedName>
    <definedName name="UNITB" localSheetId="6">[2]부하계산서!#REF!</definedName>
    <definedName name="UNITB" localSheetId="1">[1]부하계산서!#REF!</definedName>
    <definedName name="UNITB">[14]부하계산서!#REF!</definedName>
    <definedName name="UNITBB" localSheetId="3">[14]부하계산서!#REF!</definedName>
    <definedName name="UNITBB" localSheetId="2">[1]부하계산서!#REF!</definedName>
    <definedName name="UNITBB" localSheetId="6">[2]부하계산서!#REF!</definedName>
    <definedName name="UNITBB" localSheetId="1">[1]부하계산서!#REF!</definedName>
    <definedName name="UNITBB">[14]부하계산서!#REF!</definedName>
    <definedName name="UNITC" localSheetId="3">[14]부하계산서!#REF!</definedName>
    <definedName name="UNITC" localSheetId="2">[1]부하계산서!#REF!</definedName>
    <definedName name="UNITC" localSheetId="6">[2]부하계산서!#REF!</definedName>
    <definedName name="UNITC" localSheetId="1">[1]부하계산서!#REF!</definedName>
    <definedName name="UNITC">[14]부하계산서!#REF!</definedName>
    <definedName name="UNITC1" localSheetId="3">[14]부하계산서!#REF!</definedName>
    <definedName name="UNITC1" localSheetId="2">[1]부하계산서!#REF!</definedName>
    <definedName name="UNITC1" localSheetId="6">[2]부하계산서!#REF!</definedName>
    <definedName name="UNITC1" localSheetId="1">[1]부하계산서!#REF!</definedName>
    <definedName name="UNITC1">[14]부하계산서!#REF!</definedName>
    <definedName name="UNITCA" localSheetId="3">[14]부하계산서!#REF!</definedName>
    <definedName name="UNITCA" localSheetId="2">[1]부하계산서!#REF!</definedName>
    <definedName name="UNITCA" localSheetId="6">[2]부하계산서!#REF!</definedName>
    <definedName name="UNITCA" localSheetId="1">[1]부하계산서!#REF!</definedName>
    <definedName name="UNITCA">[14]부하계산서!#REF!</definedName>
    <definedName name="UNITD" localSheetId="3">[14]부하계산서!#REF!</definedName>
    <definedName name="UNITD" localSheetId="2">[1]부하계산서!#REF!</definedName>
    <definedName name="UNITD" localSheetId="6">[2]부하계산서!#REF!</definedName>
    <definedName name="UNITD" localSheetId="1">[1]부하계산서!#REF!</definedName>
    <definedName name="UNITD">[14]부하계산서!#REF!</definedName>
    <definedName name="UNITDA" localSheetId="3">[14]부하계산서!#REF!</definedName>
    <definedName name="UNITDA" localSheetId="2">[1]부하계산서!#REF!</definedName>
    <definedName name="UNITDA" localSheetId="6">[2]부하계산서!#REF!</definedName>
    <definedName name="UNITDA" localSheetId="1">[1]부하계산서!#REF!</definedName>
    <definedName name="UNITDA">[14]부하계산서!#REF!</definedName>
    <definedName name="UNITPART">#REF!</definedName>
    <definedName name="UNITPRICE">#REF!</definedName>
    <definedName name="uoi8p" localSheetId="9" hidden="1">{#N/A,#N/A,FALSE,"운반시간"}</definedName>
    <definedName name="uoi8p" localSheetId="6" hidden="1">{#N/A,#N/A,FALSE,"운반시간"}</definedName>
    <definedName name="uoi8p" localSheetId="5" hidden="1">{#N/A,#N/A,FALSE,"운반시간"}</definedName>
    <definedName name="uoi8p" hidden="1">{#N/A,#N/A,FALSE,"운반시간"}</definedName>
    <definedName name="uoi8u" localSheetId="9" hidden="1">{#N/A,#N/A,FALSE,"토공2"}</definedName>
    <definedName name="uoi8u" localSheetId="6" hidden="1">{#N/A,#N/A,FALSE,"토공2"}</definedName>
    <definedName name="uoi8u" localSheetId="5" hidden="1">{#N/A,#N/A,FALSE,"토공2"}</definedName>
    <definedName name="uoi8u" hidden="1">{#N/A,#N/A,FALSE,"토공2"}</definedName>
    <definedName name="uoio" localSheetId="9" hidden="1">{#N/A,#N/A,FALSE,"포장1";#N/A,#N/A,FALSE,"포장1"}</definedName>
    <definedName name="uoio" localSheetId="6" hidden="1">{#N/A,#N/A,FALSE,"포장1";#N/A,#N/A,FALSE,"포장1"}</definedName>
    <definedName name="uoio" localSheetId="5" hidden="1">{#N/A,#N/A,FALSE,"포장1";#N/A,#N/A,FALSE,"포장1"}</definedName>
    <definedName name="uoio" hidden="1">{#N/A,#N/A,FALSE,"포장1";#N/A,#N/A,FALSE,"포장1"}</definedName>
    <definedName name="uoiup" localSheetId="9" hidden="1">{#N/A,#N/A,FALSE,"구조1"}</definedName>
    <definedName name="uoiup" localSheetId="6" hidden="1">{#N/A,#N/A,FALSE,"구조1"}</definedName>
    <definedName name="uoiup" localSheetId="5" hidden="1">{#N/A,#N/A,FALSE,"구조1"}</definedName>
    <definedName name="uoiup" hidden="1">{#N/A,#N/A,FALSE,"구조1"}</definedName>
    <definedName name="UPSR" localSheetId="3">[14]부하계산서!#REF!</definedName>
    <definedName name="UPSR" localSheetId="2">[1]부하계산서!#REF!</definedName>
    <definedName name="UPSR" localSheetId="6">[2]부하계산서!#REF!</definedName>
    <definedName name="UPSR" localSheetId="1">[1]부하계산서!#REF!</definedName>
    <definedName name="UPSR">[14]부하계산서!#REF!</definedName>
    <definedName name="uu">[98]DATA!$B$4:$F$495</definedName>
    <definedName name="uuu" localSheetId="9">BlankMacro1</definedName>
    <definedName name="uuu" localSheetId="5">BlankMacro1</definedName>
    <definedName name="uuu">BlankMacro1</definedName>
    <definedName name="uyjesc" localSheetId="9" hidden="1">{#N/A,#N/A,FALSE,"포장1";#N/A,#N/A,FALSE,"포장1"}</definedName>
    <definedName name="uyjesc" localSheetId="6" hidden="1">{#N/A,#N/A,FALSE,"포장1";#N/A,#N/A,FALSE,"포장1"}</definedName>
    <definedName name="uyjesc" localSheetId="5" hidden="1">{#N/A,#N/A,FALSE,"포장1";#N/A,#N/A,FALSE,"포장1"}</definedName>
    <definedName name="uyjesc" hidden="1">{#N/A,#N/A,FALSE,"포장1";#N/A,#N/A,FALSE,"포장1"}</definedName>
    <definedName name="V" localSheetId="0">BlankMacro1</definedName>
    <definedName name="V" localSheetId="3">BlankMacro1</definedName>
    <definedName name="V" localSheetId="2">BlankMacro1</definedName>
    <definedName name="V" localSheetId="9">BlankMacro1</definedName>
    <definedName name="V" localSheetId="6">BlankMacro1</definedName>
    <definedName name="V" localSheetId="1">BlankMacro1</definedName>
    <definedName name="V" localSheetId="5">BlankMacro1</definedName>
    <definedName name="V">BlankMacro1</definedName>
    <definedName name="VAT" localSheetId="9">#REF!</definedName>
    <definedName name="VAT">#REF!</definedName>
    <definedName name="VB" localSheetId="9" hidden="1">{#N/A,#N/A,FALSE,"이태원철근"}</definedName>
    <definedName name="VB" localSheetId="6" hidden="1">{#N/A,#N/A,FALSE,"이태원철근"}</definedName>
    <definedName name="VB" localSheetId="5" hidden="1">{#N/A,#N/A,FALSE,"이태원철근"}</definedName>
    <definedName name="VB" hidden="1">{#N/A,#N/A,FALSE,"이태원철근"}</definedName>
    <definedName name="VB_1" localSheetId="9" hidden="1">{#N/A,#N/A,FALSE,"이태원철근"}</definedName>
    <definedName name="VB_1" localSheetId="6" hidden="1">{#N/A,#N/A,FALSE,"이태원철근"}</definedName>
    <definedName name="VB_1" localSheetId="5" hidden="1">{#N/A,#N/A,FALSE,"이태원철근"}</definedName>
    <definedName name="VB_1" hidden="1">{#N/A,#N/A,FALSE,"이태원철근"}</definedName>
    <definedName name="VBM기본">#REF!</definedName>
    <definedName name="VBM전략">#REF!</definedName>
    <definedName name="VBN" localSheetId="9" hidden="1">{#N/A,#N/A,FALSE,"이태원철근"}</definedName>
    <definedName name="VBN" localSheetId="6" hidden="1">{#N/A,#N/A,FALSE,"이태원철근"}</definedName>
    <definedName name="VBN" localSheetId="5" hidden="1">{#N/A,#N/A,FALSE,"이태원철근"}</definedName>
    <definedName name="VBN" hidden="1">{#N/A,#N/A,FALSE,"이태원철근"}</definedName>
    <definedName name="VBN_1" localSheetId="9" hidden="1">{#N/A,#N/A,FALSE,"이태원철근"}</definedName>
    <definedName name="VBN_1" localSheetId="6" hidden="1">{#N/A,#N/A,FALSE,"이태원철근"}</definedName>
    <definedName name="VBN_1" localSheetId="5" hidden="1">{#N/A,#N/A,FALSE,"이태원철근"}</definedName>
    <definedName name="VBN_1" hidden="1">{#N/A,#N/A,FALSE,"이태원철근"}</definedName>
    <definedName name="VIP" localSheetId="3">[32]!Macro9</definedName>
    <definedName name="VIP" localSheetId="2">[33]!Macro9</definedName>
    <definedName name="VIP" localSheetId="6">[72]!Macro9</definedName>
    <definedName name="VIP" localSheetId="1">[34]!Macro9</definedName>
    <definedName name="VIP">[32]!Macro9</definedName>
    <definedName name="VIR" localSheetId="3">[32]!Macro7</definedName>
    <definedName name="VIR" localSheetId="2">[33]!Macro7</definedName>
    <definedName name="VIR" localSheetId="6">[72]!Macro7</definedName>
    <definedName name="VIR" localSheetId="1">[34]!Macro7</definedName>
    <definedName name="VIR">[32]!Macro7</definedName>
    <definedName name="VIS" localSheetId="3">[32]!Macro9</definedName>
    <definedName name="VIS" localSheetId="2">[33]!Macro9</definedName>
    <definedName name="VIS" localSheetId="6">[72]!Macro9</definedName>
    <definedName name="VIS" localSheetId="1">[34]!Macro9</definedName>
    <definedName name="VIS">[32]!Macro9</definedName>
    <definedName name="VMAX">#N/A</definedName>
    <definedName name="VVV" localSheetId="3">#REF!</definedName>
    <definedName name="VVV" localSheetId="2">#REF!</definedName>
    <definedName name="VVV" localSheetId="6">#REF!</definedName>
    <definedName name="VVV" localSheetId="1">#REF!</definedName>
    <definedName name="VVV">#REF!</definedName>
    <definedName name="vwat" localSheetId="9" hidden="1">{#N/A,#N/A,FALSE,"운반시간"}</definedName>
    <definedName name="vwat" localSheetId="6" hidden="1">{#N/A,#N/A,FALSE,"운반시간"}</definedName>
    <definedName name="vwat" localSheetId="5" hidden="1">{#N/A,#N/A,FALSE,"운반시간"}</definedName>
    <definedName name="vwat" hidden="1">{#N/A,#N/A,FALSE,"운반시간"}</definedName>
    <definedName name="W" localSheetId="0">BlankMacro1</definedName>
    <definedName name="W" localSheetId="3">BlankMacro1</definedName>
    <definedName name="W" localSheetId="2">BlankMacro1</definedName>
    <definedName name="W" localSheetId="9">BlankMacro1</definedName>
    <definedName name="W" localSheetId="6">BlankMacro1</definedName>
    <definedName name="W" localSheetId="1">BlankMacro1</definedName>
    <definedName name="W" localSheetId="5">BlankMacro1</definedName>
    <definedName name="W">BlankMacro1</definedName>
    <definedName name="WA" localSheetId="9">#REF!</definedName>
    <definedName name="WA">#REF!</definedName>
    <definedName name="water"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ater"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ater"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ater"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ater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ater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ater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ater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B">#REF!</definedName>
    <definedName name="WC">#REF!</definedName>
    <definedName name="WD">#REF!</definedName>
    <definedName name="WD_P">#REF!</definedName>
    <definedName name="WD_W">#REF!</definedName>
    <definedName name="WER">#N/A</definedName>
    <definedName name="wererr" localSheetId="0" hidden="1">{#N/A,#N/A,FALSE,"운반시간"}</definedName>
    <definedName name="wererr" localSheetId="3" hidden="1">{#N/A,#N/A,FALSE,"운반시간"}</definedName>
    <definedName name="wererr" localSheetId="2" hidden="1">{#N/A,#N/A,FALSE,"운반시간"}</definedName>
    <definedName name="wererr" localSheetId="9" hidden="1">{#N/A,#N/A,FALSE,"운반시간"}</definedName>
    <definedName name="wererr" localSheetId="6" hidden="1">{#N/A,#N/A,FALSE,"운반시간"}</definedName>
    <definedName name="wererr" localSheetId="1" hidden="1">{#N/A,#N/A,FALSE,"운반시간"}</definedName>
    <definedName name="wererr" localSheetId="5" hidden="1">{#N/A,#N/A,FALSE,"운반시간"}</definedName>
    <definedName name="wererr" hidden="1">{#N/A,#N/A,FALSE,"운반시간"}</definedName>
    <definedName name="werewr" localSheetId="0" hidden="1">{#N/A,#N/A,FALSE,"골재소요량";#N/A,#N/A,FALSE,"골재소요량"}</definedName>
    <definedName name="werewr" localSheetId="3" hidden="1">{#N/A,#N/A,FALSE,"골재소요량";#N/A,#N/A,FALSE,"골재소요량"}</definedName>
    <definedName name="werewr" localSheetId="2" hidden="1">{#N/A,#N/A,FALSE,"골재소요량";#N/A,#N/A,FALSE,"골재소요량"}</definedName>
    <definedName name="werewr" localSheetId="9" hidden="1">{#N/A,#N/A,FALSE,"골재소요량";#N/A,#N/A,FALSE,"골재소요량"}</definedName>
    <definedName name="werewr" localSheetId="6" hidden="1">{#N/A,#N/A,FALSE,"골재소요량";#N/A,#N/A,FALSE,"골재소요량"}</definedName>
    <definedName name="werewr" localSheetId="1" hidden="1">{#N/A,#N/A,FALSE,"골재소요량";#N/A,#N/A,FALSE,"골재소요량"}</definedName>
    <definedName name="werewr" localSheetId="5" hidden="1">{#N/A,#N/A,FALSE,"골재소요량";#N/A,#N/A,FALSE,"골재소요량"}</definedName>
    <definedName name="werewr" hidden="1">{#N/A,#N/A,FALSE,"골재소요량";#N/A,#N/A,FALSE,"골재소요량"}</definedName>
    <definedName name="wessdd" localSheetId="3">#REF!</definedName>
    <definedName name="wessdd" localSheetId="2">#REF!</definedName>
    <definedName name="wessdd" localSheetId="6">#REF!</definedName>
    <definedName name="wessdd" localSheetId="1">#REF!</definedName>
    <definedName name="wessdd">#REF!</definedName>
    <definedName name="WEW">'[3]#REF'!$G$250</definedName>
    <definedName name="wf" localSheetId="9">BlankMacro1</definedName>
    <definedName name="wf" localSheetId="6">BlankMacro1</definedName>
    <definedName name="wf" localSheetId="5">BlankMacro1</definedName>
    <definedName name="wf">BlankMacro1</definedName>
    <definedName name="WH" localSheetId="9">#REF!</definedName>
    <definedName name="WH">#REF!</definedName>
    <definedName name="whekd" hidden="1">{#N/A,#N/A,FALSE,"포장단가"}</definedName>
    <definedName name="wm.조골재1" localSheetId="0" hidden="1">{#N/A,#N/A,FALSE,"조골재"}</definedName>
    <definedName name="wm.조골재1" localSheetId="3" hidden="1">{#N/A,#N/A,FALSE,"조골재"}</definedName>
    <definedName name="wm.조골재1" localSheetId="2" hidden="1">{#N/A,#N/A,FALSE,"조골재"}</definedName>
    <definedName name="wm.조골재1" localSheetId="9" hidden="1">{#N/A,#N/A,FALSE,"조골재"}</definedName>
    <definedName name="wm.조골재1" localSheetId="6" hidden="1">{#N/A,#N/A,FALSE,"조골재"}</definedName>
    <definedName name="wm.조골재1" localSheetId="1" hidden="1">{#N/A,#N/A,FALSE,"조골재"}</definedName>
    <definedName name="wm.조골재1" localSheetId="5" hidden="1">{#N/A,#N/A,FALSE,"조골재"}</definedName>
    <definedName name="wm.조골재1" hidden="1">{#N/A,#N/A,FALSE,"조골재"}</definedName>
    <definedName name="WOFYQL">[97]내역서1!#REF!</definedName>
    <definedName name="WON" localSheetId="3">#REF!</definedName>
    <definedName name="WON" localSheetId="2">#REF!</definedName>
    <definedName name="WON" localSheetId="6">[22]을!#REF!</definedName>
    <definedName name="WON" localSheetId="1">#REF!</definedName>
    <definedName name="WON">#REF!</definedName>
    <definedName name="woogi" hidden="1">#REF!</definedName>
    <definedName name="woogi2" hidden="1">#REF!</definedName>
    <definedName name="wrn.2번." localSheetId="0" hidden="1">{#N/A,#N/A,FALSE,"2~8번"}</definedName>
    <definedName name="wrn.2번." localSheetId="3" hidden="1">{#N/A,#N/A,FALSE,"2~8번"}</definedName>
    <definedName name="wrn.2번." localSheetId="2" hidden="1">{#N/A,#N/A,FALSE,"2~8번"}</definedName>
    <definedName name="wrn.2번." localSheetId="9" hidden="1">{#N/A,#N/A,FALSE,"2~8번"}</definedName>
    <definedName name="wrn.2번." localSheetId="6" hidden="1">{#N/A,#N/A,FALSE,"2~8번"}</definedName>
    <definedName name="wrn.2번." localSheetId="1" hidden="1">{#N/A,#N/A,FALSE,"2~8번"}</definedName>
    <definedName name="wrn.2번." localSheetId="5" hidden="1">{#N/A,#N/A,FALSE,"2~8번"}</definedName>
    <definedName name="wrn.2번." hidden="1">{#N/A,#N/A,FALSE,"2~8번"}</definedName>
    <definedName name="wrn.2번._1" localSheetId="9" hidden="1">{#N/A,#N/A,FALSE,"2~8번"}</definedName>
    <definedName name="wrn.2번._1" localSheetId="6" hidden="1">{#N/A,#N/A,FALSE,"2~8번"}</definedName>
    <definedName name="wrn.2번._1" localSheetId="5" hidden="1">{#N/A,#N/A,FALSE,"2~8번"}</definedName>
    <definedName name="wrn.2번._1" hidden="1">{#N/A,#N/A,FALSE,"2~8번"}</definedName>
    <definedName name="wrn.ac30prn." localSheetId="9" hidden="1">{#N/A,#N/A,FALSE,"별표20 ";#N/A,#N/A,FALSE,"부표";#N/A,#N/A,FALSE,"품셈내역";#N/A,#N/A,FALSE,"품셈집계";#N/A,#N/A,FALSE,"내역서";#N/A,#N/A,FALSE,"집계표";#N/A,#N/A,FALSE,"표지";#N/A,#N/A,FALSE,"별표총괄표"}</definedName>
    <definedName name="wrn.ac30prn." localSheetId="6" hidden="1">{#N/A,#N/A,FALSE,"별표20 ";#N/A,#N/A,FALSE,"부표";#N/A,#N/A,FALSE,"품셈내역";#N/A,#N/A,FALSE,"품셈집계";#N/A,#N/A,FALSE,"내역서";#N/A,#N/A,FALSE,"집계표";#N/A,#N/A,FALSE,"표지";#N/A,#N/A,FALSE,"별표총괄표"}</definedName>
    <definedName name="wrn.ac30prn." localSheetId="5"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ac30prn._1" localSheetId="9" hidden="1">{#N/A,#N/A,FALSE,"별표20 ";#N/A,#N/A,FALSE,"부표";#N/A,#N/A,FALSE,"품셈내역";#N/A,#N/A,FALSE,"품셈집계";#N/A,#N/A,FALSE,"내역서";#N/A,#N/A,FALSE,"집계표";#N/A,#N/A,FALSE,"표지";#N/A,#N/A,FALSE,"별표총괄표"}</definedName>
    <definedName name="wrn.ac30prn._1" localSheetId="6" hidden="1">{#N/A,#N/A,FALSE,"별표20 ";#N/A,#N/A,FALSE,"부표";#N/A,#N/A,FALSE,"품셈내역";#N/A,#N/A,FALSE,"품셈집계";#N/A,#N/A,FALSE,"내역서";#N/A,#N/A,FALSE,"집계표";#N/A,#N/A,FALSE,"표지";#N/A,#N/A,FALSE,"별표총괄표"}</definedName>
    <definedName name="wrn.ac30prn._1" localSheetId="5" hidden="1">{#N/A,#N/A,FALSE,"별표20 ";#N/A,#N/A,FALSE,"부표";#N/A,#N/A,FALSE,"품셈내역";#N/A,#N/A,FALSE,"품셈집계";#N/A,#N/A,FALSE,"내역서";#N/A,#N/A,FALSE,"집계표";#N/A,#N/A,FALSE,"표지";#N/A,#N/A,FALSE,"별표총괄표"}</definedName>
    <definedName name="wrn.ac30prn._1" hidden="1">{#N/A,#N/A,FALSE,"별표20 ";#N/A,#N/A,FALSE,"부표";#N/A,#N/A,FALSE,"품셈내역";#N/A,#N/A,FALSE,"품셈집계";#N/A,#N/A,FALSE,"내역서";#N/A,#N/A,FALSE,"집계표";#N/A,#N/A,FALSE,"표지";#N/A,#N/A,FALSE,"별표총괄표"}</definedName>
    <definedName name="wrn.REPORT." localSheetId="9" hidden="1">{#N/A,#N/A,FALSE,"표지";#N/A,#N/A,FALSE,"목차";#N/A,#N/A,FALSE,"내용1";#N/A,#N/A,FALSE,"내용2";#N/A,#N/A,FALSE,"결론";#N/A,#N/A,FALSE,"첨부";#N/A,#N/A,FALSE,"진공도달시간";#N/A,#N/A,FALSE,"배가스속도"}</definedName>
    <definedName name="wrn.REPORT." localSheetId="6" hidden="1">{#N/A,#N/A,FALSE,"표지";#N/A,#N/A,FALSE,"목차";#N/A,#N/A,FALSE,"내용1";#N/A,#N/A,FALSE,"내용2";#N/A,#N/A,FALSE,"결론";#N/A,#N/A,FALSE,"첨부";#N/A,#N/A,FALSE,"진공도달시간";#N/A,#N/A,FALSE,"배가스속도"}</definedName>
    <definedName name="wrn.REPORT." localSheetId="5" hidden="1">{#N/A,#N/A,FALSE,"표지";#N/A,#N/A,FALSE,"목차";#N/A,#N/A,FALSE,"내용1";#N/A,#N/A,FALSE,"내용2";#N/A,#N/A,FALSE,"결론";#N/A,#N/A,FALSE,"첨부";#N/A,#N/A,FALSE,"진공도달시간";#N/A,#N/A,FALSE,"배가스속도"}</definedName>
    <definedName name="wrn.REPORT." hidden="1">{#N/A,#N/A,FALSE,"표지";#N/A,#N/A,FALSE,"목차";#N/A,#N/A,FALSE,"내용1";#N/A,#N/A,FALSE,"내용2";#N/A,#N/A,FALSE,"결론";#N/A,#N/A,FALSE,"첨부";#N/A,#N/A,FALSE,"진공도달시간";#N/A,#N/A,FALSE,"배가스속도"}</definedName>
    <definedName name="wrn.REPORT._1" localSheetId="9" hidden="1">{#N/A,#N/A,FALSE,"표지";#N/A,#N/A,FALSE,"목차";#N/A,#N/A,FALSE,"내용1";#N/A,#N/A,FALSE,"내용2";#N/A,#N/A,FALSE,"결론";#N/A,#N/A,FALSE,"첨부";#N/A,#N/A,FALSE,"진공도달시간";#N/A,#N/A,FALSE,"배가스속도"}</definedName>
    <definedName name="wrn.REPORT._1" localSheetId="6" hidden="1">{#N/A,#N/A,FALSE,"표지";#N/A,#N/A,FALSE,"목차";#N/A,#N/A,FALSE,"내용1";#N/A,#N/A,FALSE,"내용2";#N/A,#N/A,FALSE,"결론";#N/A,#N/A,FALSE,"첨부";#N/A,#N/A,FALSE,"진공도달시간";#N/A,#N/A,FALSE,"배가스속도"}</definedName>
    <definedName name="wrn.REPORT._1" localSheetId="5" hidden="1">{#N/A,#N/A,FALSE,"표지";#N/A,#N/A,FALSE,"목차";#N/A,#N/A,FALSE,"내용1";#N/A,#N/A,FALSE,"내용2";#N/A,#N/A,FALSE,"결론";#N/A,#N/A,FALSE,"첨부";#N/A,#N/A,FALSE,"진공도달시간";#N/A,#N/A,FALSE,"배가스속도"}</definedName>
    <definedName name="wrn.REPORT._1" hidden="1">{#N/A,#N/A,FALSE,"표지";#N/A,#N/A,FALSE,"목차";#N/A,#N/A,FALSE,"내용1";#N/A,#N/A,FALSE,"내용2";#N/A,#N/A,FALSE,"결론";#N/A,#N/A,FALSE,"첨부";#N/A,#N/A,FALSE,"진공도달시간";#N/A,#N/A,FALSE,"배가스속도"}</definedName>
    <definedName name="wrn.VESSEL및N2._.구입사양서."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ESSEL및N2._.구입사양서."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ESSEL및N2._.구입사양서."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ESSEL및N2._.구입사양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ESSEL및N2._.구입사양서.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ESSEL및N2._.구입사양서.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ESSEL및N2._.구입사양서.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VESSEL및N2._.구입사양서.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건물기초." localSheetId="9"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localSheetId="6"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localSheetId="5"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_1" localSheetId="9"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_1" localSheetId="6"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_1" localSheetId="5"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_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localSheetId="9" hidden="1">{#N/A,#N/A,FALSE,"사업총괄";#N/A,#N/A,FALSE,"장비사업";#N/A,#N/A,FALSE,"철구사업";#N/A,#N/A,FALSE,"준설사업"}</definedName>
    <definedName name="wrn.건설기계사업소._.상반기보고." localSheetId="6" hidden="1">{#N/A,#N/A,FALSE,"사업총괄";#N/A,#N/A,FALSE,"장비사업";#N/A,#N/A,FALSE,"철구사업";#N/A,#N/A,FALSE,"준설사업"}</definedName>
    <definedName name="wrn.건설기계사업소._.상반기보고." localSheetId="5"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건설기계사업소._.상반기보고._1" localSheetId="9" hidden="1">{#N/A,#N/A,FALSE,"사업총괄";#N/A,#N/A,FALSE,"장비사업";#N/A,#N/A,FALSE,"철구사업";#N/A,#N/A,FALSE,"준설사업"}</definedName>
    <definedName name="wrn.건설기계사업소._.상반기보고._1" localSheetId="6" hidden="1">{#N/A,#N/A,FALSE,"사업총괄";#N/A,#N/A,FALSE,"장비사업";#N/A,#N/A,FALSE,"철구사업";#N/A,#N/A,FALSE,"준설사업"}</definedName>
    <definedName name="wrn.건설기계사업소._.상반기보고._1" localSheetId="5" hidden="1">{#N/A,#N/A,FALSE,"사업총괄";#N/A,#N/A,FALSE,"장비사업";#N/A,#N/A,FALSE,"철구사업";#N/A,#N/A,FALSE,"준설사업"}</definedName>
    <definedName name="wrn.건설기계사업소._.상반기보고._1" hidden="1">{#N/A,#N/A,FALSE,"사업총괄";#N/A,#N/A,FALSE,"장비사업";#N/A,#N/A,FALSE,"철구사업";#N/A,#N/A,FALSE,"준설사업"}</definedName>
    <definedName name="wrn.골재소요량." localSheetId="0" hidden="1">{#N/A,#N/A,FALSE,"골재소요량";#N/A,#N/A,FALSE,"골재소요량"}</definedName>
    <definedName name="wrn.골재소요량." localSheetId="3" hidden="1">{#N/A,#N/A,FALSE,"골재소요량";#N/A,#N/A,FALSE,"골재소요량"}</definedName>
    <definedName name="wrn.골재소요량." localSheetId="2" hidden="1">{#N/A,#N/A,FALSE,"골재소요량";#N/A,#N/A,FALSE,"골재소요량"}</definedName>
    <definedName name="wrn.골재소요량." localSheetId="9" hidden="1">{#N/A,#N/A,FALSE,"골재소요량";#N/A,#N/A,FALSE,"골재소요량"}</definedName>
    <definedName name="wrn.골재소요량." localSheetId="6" hidden="1">{#N/A,#N/A,FALSE,"골재소요량";#N/A,#N/A,FALSE,"골재소요량"}</definedName>
    <definedName name="wrn.골재소요량." localSheetId="1" hidden="1">{#N/A,#N/A,FALSE,"골재소요량";#N/A,#N/A,FALSE,"골재소요량"}</definedName>
    <definedName name="wrn.골재소요량." localSheetId="5" hidden="1">{#N/A,#N/A,FALSE,"골재소요량";#N/A,#N/A,FALSE,"골재소요량"}</definedName>
    <definedName name="wrn.골재소요량." hidden="1">{#N/A,#N/A,FALSE,"골재소요량";#N/A,#N/A,FALSE,"골재소요량"}</definedName>
    <definedName name="wrn.골재소요량._1" localSheetId="9" hidden="1">{#N/A,#N/A,FALSE,"골재소요량";#N/A,#N/A,FALSE,"골재소요량"}</definedName>
    <definedName name="wrn.골재소요량._1" localSheetId="6" hidden="1">{#N/A,#N/A,FALSE,"골재소요량";#N/A,#N/A,FALSE,"골재소요량"}</definedName>
    <definedName name="wrn.골재소요량._1" localSheetId="5" hidden="1">{#N/A,#N/A,FALSE,"골재소요량";#N/A,#N/A,FALSE,"골재소요량"}</definedName>
    <definedName name="wrn.골재소요량._1" hidden="1">{#N/A,#N/A,FALSE,"골재소요량";#N/A,#N/A,FALSE,"골재소요량"}</definedName>
    <definedName name="wrn.교육청." localSheetId="0" hidden="1">{#N/A,#N/A,FALSE,"전력간선"}</definedName>
    <definedName name="wrn.교육청." localSheetId="3" hidden="1">{#N/A,#N/A,FALSE,"전력간선"}</definedName>
    <definedName name="wrn.교육청." localSheetId="2" hidden="1">{#N/A,#N/A,FALSE,"전력간선"}</definedName>
    <definedName name="wrn.교육청." localSheetId="9" hidden="1">{#N/A,#N/A,FALSE,"전력간선"}</definedName>
    <definedName name="wrn.교육청." localSheetId="6" hidden="1">{#N/A,#N/A,FALSE,"전력간선"}</definedName>
    <definedName name="wrn.교육청." localSheetId="1" hidden="1">{#N/A,#N/A,FALSE,"전력간선"}</definedName>
    <definedName name="wrn.교육청." localSheetId="5" hidden="1">{#N/A,#N/A,FALSE,"전력간선"}</definedName>
    <definedName name="wrn.교육청." hidden="1">{#N/A,#N/A,FALSE,"전력간선"}</definedName>
    <definedName name="wrn.교육청._1" localSheetId="9" hidden="1">{#N/A,#N/A,FALSE,"전력간선"}</definedName>
    <definedName name="wrn.교육청._1" localSheetId="6" hidden="1">{#N/A,#N/A,FALSE,"전력간선"}</definedName>
    <definedName name="wrn.교육청._1" localSheetId="5" hidden="1">{#N/A,#N/A,FALSE,"전력간선"}</definedName>
    <definedName name="wrn.교육청._1" hidden="1">{#N/A,#N/A,FALSE,"전력간선"}</definedName>
    <definedName name="wrn.구조2." localSheetId="0" hidden="1">{#N/A,#N/A,FALSE,"구조2"}</definedName>
    <definedName name="wrn.구조2." localSheetId="3" hidden="1">{#N/A,#N/A,FALSE,"구조2"}</definedName>
    <definedName name="wrn.구조2." localSheetId="2" hidden="1">{#N/A,#N/A,FALSE,"구조2"}</definedName>
    <definedName name="wrn.구조2." localSheetId="9" hidden="1">{#N/A,#N/A,FALSE,"구조2"}</definedName>
    <definedName name="wrn.구조2." localSheetId="6" hidden="1">{#N/A,#N/A,FALSE,"구조2"}</definedName>
    <definedName name="wrn.구조2." localSheetId="1" hidden="1">{#N/A,#N/A,FALSE,"구조2"}</definedName>
    <definedName name="wrn.구조2." localSheetId="5" hidden="1">{#N/A,#N/A,FALSE,"구조2"}</definedName>
    <definedName name="wrn.구조2." hidden="1">{#N/A,#N/A,FALSE,"구조2"}</definedName>
    <definedName name="wrn.단가표지." localSheetId="0" hidden="1">{#N/A,#N/A,FALSE,"단가표지"}</definedName>
    <definedName name="wrn.단가표지." localSheetId="3" hidden="1">{#N/A,#N/A,FALSE,"단가표지"}</definedName>
    <definedName name="wrn.단가표지." localSheetId="2" hidden="1">{#N/A,#N/A,FALSE,"단가표지"}</definedName>
    <definedName name="wrn.단가표지." localSheetId="9" hidden="1">{#N/A,#N/A,FALSE,"단가표지"}</definedName>
    <definedName name="wrn.단가표지." localSheetId="6" hidden="1">{#N/A,#N/A,FALSE,"단가표지"}</definedName>
    <definedName name="wrn.단가표지." localSheetId="1" hidden="1">{#N/A,#N/A,FALSE,"단가표지"}</definedName>
    <definedName name="wrn.단가표지." localSheetId="5" hidden="1">{#N/A,#N/A,FALSE,"단가표지"}</definedName>
    <definedName name="wrn.단가표지." hidden="1">{#N/A,#N/A,FALSE,"단가표지"}</definedName>
    <definedName name="wrn.단가표지._1" localSheetId="9" hidden="1">{#N/A,#N/A,FALSE,"단가표지"}</definedName>
    <definedName name="wrn.단가표지._1" localSheetId="6" hidden="1">{#N/A,#N/A,FALSE,"단가표지"}</definedName>
    <definedName name="wrn.단가표지._1" localSheetId="5" hidden="1">{#N/A,#N/A,FALSE,"단가표지"}</definedName>
    <definedName name="wrn.단가표지._1" hidden="1">{#N/A,#N/A,FALSE,"단가표지"}</definedName>
    <definedName name="wrn.배수1." localSheetId="0" hidden="1">{#N/A,#N/A,FALSE,"배수1"}</definedName>
    <definedName name="wrn.배수1." localSheetId="3" hidden="1">{#N/A,#N/A,FALSE,"배수1"}</definedName>
    <definedName name="wrn.배수1." localSheetId="2" hidden="1">{#N/A,#N/A,FALSE,"배수1"}</definedName>
    <definedName name="wrn.배수1." localSheetId="9" hidden="1">{#N/A,#N/A,FALSE,"배수1"}</definedName>
    <definedName name="wrn.배수1." localSheetId="6" hidden="1">{#N/A,#N/A,FALSE,"배수1"}</definedName>
    <definedName name="wrn.배수1." localSheetId="1" hidden="1">{#N/A,#N/A,FALSE,"배수1"}</definedName>
    <definedName name="wrn.배수1." localSheetId="5" hidden="1">{#N/A,#N/A,FALSE,"배수1"}</definedName>
    <definedName name="wrn.배수1." hidden="1">{#N/A,#N/A,FALSE,"배수1"}</definedName>
    <definedName name="wrn.배수2." localSheetId="0" hidden="1">{#N/A,#N/A,FALSE,"배수2"}</definedName>
    <definedName name="wrn.배수2." localSheetId="3" hidden="1">{#N/A,#N/A,FALSE,"배수2"}</definedName>
    <definedName name="wrn.배수2." localSheetId="2" hidden="1">{#N/A,#N/A,FALSE,"배수2"}</definedName>
    <definedName name="wrn.배수2." localSheetId="9" hidden="1">{#N/A,#N/A,FALSE,"배수2"}</definedName>
    <definedName name="wrn.배수2." localSheetId="6" hidden="1">{#N/A,#N/A,FALSE,"배수2"}</definedName>
    <definedName name="wrn.배수2." localSheetId="1" hidden="1">{#N/A,#N/A,FALSE,"배수2"}</definedName>
    <definedName name="wrn.배수2." localSheetId="5" hidden="1">{#N/A,#N/A,FALSE,"배수2"}</definedName>
    <definedName name="wrn.배수2." hidden="1">{#N/A,#N/A,FALSE,"배수2"}</definedName>
    <definedName name="wrn.변경예산." localSheetId="9" hidden="1">{#N/A,#N/A,FALSE,"변경관리예산";#N/A,#N/A,FALSE,"변경장비예산";#N/A,#N/A,FALSE,"변경준설예산";#N/A,#N/A,FALSE,"변경철구예산"}</definedName>
    <definedName name="wrn.변경예산." localSheetId="6" hidden="1">{#N/A,#N/A,FALSE,"변경관리예산";#N/A,#N/A,FALSE,"변경장비예산";#N/A,#N/A,FALSE,"변경준설예산";#N/A,#N/A,FALSE,"변경철구예산"}</definedName>
    <definedName name="wrn.변경예산." localSheetId="5"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변경예산._1" localSheetId="9" hidden="1">{#N/A,#N/A,FALSE,"변경관리예산";#N/A,#N/A,FALSE,"변경장비예산";#N/A,#N/A,FALSE,"변경준설예산";#N/A,#N/A,FALSE,"변경철구예산"}</definedName>
    <definedName name="wrn.변경예산._1" localSheetId="6" hidden="1">{#N/A,#N/A,FALSE,"변경관리예산";#N/A,#N/A,FALSE,"변경장비예산";#N/A,#N/A,FALSE,"변경준설예산";#N/A,#N/A,FALSE,"변경철구예산"}</definedName>
    <definedName name="wrn.변경예산._1" localSheetId="5" hidden="1">{#N/A,#N/A,FALSE,"변경관리예산";#N/A,#N/A,FALSE,"변경장비예산";#N/A,#N/A,FALSE,"변경준설예산";#N/A,#N/A,FALSE,"변경철구예산"}</definedName>
    <definedName name="wrn.변경예산._1" hidden="1">{#N/A,#N/A,FALSE,"변경관리예산";#N/A,#N/A,FALSE,"변경장비예산";#N/A,#N/A,FALSE,"변경준설예산";#N/A,#N/A,FALSE,"변경철구예산"}</definedName>
    <definedName name="wrn.부대1." localSheetId="0" hidden="1">{#N/A,#N/A,FALSE,"부대1"}</definedName>
    <definedName name="wrn.부대1." localSheetId="3" hidden="1">{#N/A,#N/A,FALSE,"부대1"}</definedName>
    <definedName name="wrn.부대1." localSheetId="2" hidden="1">{#N/A,#N/A,FALSE,"부대1"}</definedName>
    <definedName name="wrn.부대1." localSheetId="9" hidden="1">{#N/A,#N/A,FALSE,"부대1"}</definedName>
    <definedName name="wrn.부대1." localSheetId="6" hidden="1">{#N/A,#N/A,FALSE,"부대1"}</definedName>
    <definedName name="wrn.부대1." localSheetId="1" hidden="1">{#N/A,#N/A,FALSE,"부대1"}</definedName>
    <definedName name="wrn.부대1." localSheetId="5" hidden="1">{#N/A,#N/A,FALSE,"부대1"}</definedName>
    <definedName name="wrn.부대1." hidden="1">{#N/A,#N/A,FALSE,"부대1"}</definedName>
    <definedName name="wrn.부대2." localSheetId="0" hidden="1">{#N/A,#N/A,FALSE,"부대2"}</definedName>
    <definedName name="wrn.부대2." localSheetId="3" hidden="1">{#N/A,#N/A,FALSE,"부대2"}</definedName>
    <definedName name="wrn.부대2." localSheetId="2" hidden="1">{#N/A,#N/A,FALSE,"부대2"}</definedName>
    <definedName name="wrn.부대2." localSheetId="9" hidden="1">{#N/A,#N/A,FALSE,"부대2"}</definedName>
    <definedName name="wrn.부대2." localSheetId="6" hidden="1">{#N/A,#N/A,FALSE,"부대2"}</definedName>
    <definedName name="wrn.부대2." localSheetId="1" hidden="1">{#N/A,#N/A,FALSE,"부대2"}</definedName>
    <definedName name="wrn.부대2." localSheetId="5" hidden="1">{#N/A,#N/A,FALSE,"부대2"}</definedName>
    <definedName name="wrn.부대2." hidden="1">{#N/A,#N/A,FALSE,"부대2"}</definedName>
    <definedName name="wrn.사업현황." localSheetId="9"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localSheetId="6"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localSheetId="5"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_1" localSheetId="9"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_1" localSheetId="6"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_1" localSheetId="5"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_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속도." localSheetId="0" hidden="1">{#N/A,#N/A,FALSE,"속도"}</definedName>
    <definedName name="wrn.속도." localSheetId="3" hidden="1">{#N/A,#N/A,FALSE,"속도"}</definedName>
    <definedName name="wrn.속도." localSheetId="2" hidden="1">{#N/A,#N/A,FALSE,"속도"}</definedName>
    <definedName name="wrn.속도." localSheetId="9" hidden="1">{#N/A,#N/A,FALSE,"속도"}</definedName>
    <definedName name="wrn.속도." localSheetId="6" hidden="1">{#N/A,#N/A,FALSE,"속도"}</definedName>
    <definedName name="wrn.속도." localSheetId="1" hidden="1">{#N/A,#N/A,FALSE,"속도"}</definedName>
    <definedName name="wrn.속도." localSheetId="5" hidden="1">{#N/A,#N/A,FALSE,"속도"}</definedName>
    <definedName name="wrn.속도." hidden="1">{#N/A,#N/A,FALSE,"속도"}</definedName>
    <definedName name="wrn.송변전공종단가."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localSheetId="6"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localSheetId="5"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예상손익." localSheetId="9" hidden="1">{#N/A,#N/A,FALSE,"예상손익";#N/A,#N/A,FALSE,"관리분석";#N/A,#N/A,FALSE,"장비분석";#N/A,#N/A,FALSE,"준설분석";#N/A,#N/A,FALSE,"철구분석"}</definedName>
    <definedName name="wrn.예상손익." localSheetId="6" hidden="1">{#N/A,#N/A,FALSE,"예상손익";#N/A,#N/A,FALSE,"관리분석";#N/A,#N/A,FALSE,"장비분석";#N/A,#N/A,FALSE,"준설분석";#N/A,#N/A,FALSE,"철구분석"}</definedName>
    <definedName name="wrn.예상손익." localSheetId="5"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예상손익._1" localSheetId="9" hidden="1">{#N/A,#N/A,FALSE,"예상손익";#N/A,#N/A,FALSE,"관리분석";#N/A,#N/A,FALSE,"장비분석";#N/A,#N/A,FALSE,"준설분석";#N/A,#N/A,FALSE,"철구분석"}</definedName>
    <definedName name="wrn.예상손익._1" localSheetId="6" hidden="1">{#N/A,#N/A,FALSE,"예상손익";#N/A,#N/A,FALSE,"관리분석";#N/A,#N/A,FALSE,"장비분석";#N/A,#N/A,FALSE,"준설분석";#N/A,#N/A,FALSE,"철구분석"}</definedName>
    <definedName name="wrn.예상손익._1" localSheetId="5" hidden="1">{#N/A,#N/A,FALSE,"예상손익";#N/A,#N/A,FALSE,"관리분석";#N/A,#N/A,FALSE,"장비분석";#N/A,#N/A,FALSE,"준설분석";#N/A,#N/A,FALSE,"철구분석"}</definedName>
    <definedName name="wrn.예상손익._1" hidden="1">{#N/A,#N/A,FALSE,"예상손익";#N/A,#N/A,FALSE,"관리분석";#N/A,#N/A,FALSE,"장비분석";#N/A,#N/A,FALSE,"준설분석";#N/A,#N/A,FALSE,"철구분석"}</definedName>
    <definedName name="wrn.운반시간." localSheetId="0" hidden="1">{#N/A,#N/A,FALSE,"운반시간"}</definedName>
    <definedName name="wrn.운반시간." localSheetId="3" hidden="1">{#N/A,#N/A,FALSE,"운반시간"}</definedName>
    <definedName name="wrn.운반시간." localSheetId="2" hidden="1">{#N/A,#N/A,FALSE,"운반시간"}</definedName>
    <definedName name="wrn.운반시간." localSheetId="9" hidden="1">{#N/A,#N/A,FALSE,"운반시간"}</definedName>
    <definedName name="wrn.운반시간." localSheetId="6" hidden="1">{#N/A,#N/A,FALSE,"운반시간"}</definedName>
    <definedName name="wrn.운반시간." localSheetId="1" hidden="1">{#N/A,#N/A,FALSE,"운반시간"}</definedName>
    <definedName name="wrn.운반시간." localSheetId="5" hidden="1">{#N/A,#N/A,FALSE,"운반시간"}</definedName>
    <definedName name="wrn.운반시간." hidden="1">{#N/A,#N/A,FALSE,"운반시간"}</definedName>
    <definedName name="wrn.운반시간._1" localSheetId="9" hidden="1">{#N/A,#N/A,FALSE,"운반시간"}</definedName>
    <definedName name="wrn.운반시간._1" localSheetId="6" hidden="1">{#N/A,#N/A,FALSE,"운반시간"}</definedName>
    <definedName name="wrn.운반시간._1" localSheetId="5" hidden="1">{#N/A,#N/A,FALSE,"운반시간"}</definedName>
    <definedName name="wrn.운반시간._1" hidden="1">{#N/A,#N/A,FALSE,"운반시간"}</definedName>
    <definedName name="wrn.이정표." localSheetId="0" hidden="1">{#N/A,#N/A,FALSE,"이정표"}</definedName>
    <definedName name="wrn.이정표." localSheetId="3" hidden="1">{#N/A,#N/A,FALSE,"이정표"}</definedName>
    <definedName name="wrn.이정표." localSheetId="2" hidden="1">{#N/A,#N/A,FALSE,"이정표"}</definedName>
    <definedName name="wrn.이정표." localSheetId="9" hidden="1">{#N/A,#N/A,FALSE,"이정표"}</definedName>
    <definedName name="wrn.이정표." localSheetId="6" hidden="1">{#N/A,#N/A,FALSE,"이정표"}</definedName>
    <definedName name="wrn.이정표." localSheetId="1" hidden="1">{#N/A,#N/A,FALSE,"이정표"}</definedName>
    <definedName name="wrn.이정표." localSheetId="5" hidden="1">{#N/A,#N/A,FALSE,"이정표"}</definedName>
    <definedName name="wrn.이정표." hidden="1">{#N/A,#N/A,FALSE,"이정표"}</definedName>
    <definedName name="wrn.이태원._.철근." localSheetId="9" hidden="1">{#N/A,#N/A,FALSE,"이태원철근"}</definedName>
    <definedName name="wrn.이태원._.철근." localSheetId="6" hidden="1">{#N/A,#N/A,FALSE,"이태원철근"}</definedName>
    <definedName name="wrn.이태원._.철근." localSheetId="5" hidden="1">{#N/A,#N/A,FALSE,"이태원철근"}</definedName>
    <definedName name="wrn.이태원._.철근." hidden="1">{#N/A,#N/A,FALSE,"이태원철근"}</definedName>
    <definedName name="wrn.이태원._.철근._1" localSheetId="9" hidden="1">{#N/A,#N/A,FALSE,"이태원철근"}</definedName>
    <definedName name="wrn.이태원._.철근._1" localSheetId="6" hidden="1">{#N/A,#N/A,FALSE,"이태원철근"}</definedName>
    <definedName name="wrn.이태원._.철근._1" localSheetId="5" hidden="1">{#N/A,#N/A,FALSE,"이태원철근"}</definedName>
    <definedName name="wrn.이태원._.철근._1" hidden="1">{#N/A,#N/A,FALSE,"이태원철근"}</definedName>
    <definedName name="wrn.일위대가." hidden="1">{#N/A,#N/A,TRUE,"대가1"}</definedName>
    <definedName name="wrn.조골재." localSheetId="0" hidden="1">{#N/A,#N/A,FALSE,"조골재"}</definedName>
    <definedName name="wrn.조골재." localSheetId="3" hidden="1">{#N/A,#N/A,FALSE,"조골재"}</definedName>
    <definedName name="wrn.조골재." localSheetId="2" hidden="1">{#N/A,#N/A,FALSE,"조골재"}</definedName>
    <definedName name="wrn.조골재." localSheetId="9" hidden="1">{#N/A,#N/A,FALSE,"조골재"}</definedName>
    <definedName name="wrn.조골재." localSheetId="6" hidden="1">{#N/A,#N/A,FALSE,"조골재"}</definedName>
    <definedName name="wrn.조골재." localSheetId="1" hidden="1">{#N/A,#N/A,FALSE,"조골재"}</definedName>
    <definedName name="wrn.조골재." localSheetId="5" hidden="1">{#N/A,#N/A,FALSE,"조골재"}</definedName>
    <definedName name="wrn.조골재." hidden="1">{#N/A,#N/A,FALSE,"조골재"}</definedName>
    <definedName name="wrn.조골재._1" localSheetId="9" hidden="1">{#N/A,#N/A,FALSE,"조골재"}</definedName>
    <definedName name="wrn.조골재._1" localSheetId="6" hidden="1">{#N/A,#N/A,FALSE,"조골재"}</definedName>
    <definedName name="wrn.조골재._1" localSheetId="5" hidden="1">{#N/A,#N/A,FALSE,"조골재"}</definedName>
    <definedName name="wrn.조골재._1" hidden="1">{#N/A,#N/A,FALSE,"조골재"}</definedName>
    <definedName name="wrn.지수1." localSheetId="9"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_1" localSheetId="9"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_1"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_1"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_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localSheetId="9" hidden="1">{#N/A,#N/A,FALSE,"Sheet1"}</definedName>
    <definedName name="wrn.철골집계표._.5칸." localSheetId="6" hidden="1">{#N/A,#N/A,FALSE,"Sheet1"}</definedName>
    <definedName name="wrn.철골집계표._.5칸." localSheetId="5" hidden="1">{#N/A,#N/A,FALSE,"Sheet1"}</definedName>
    <definedName name="wrn.철골집계표._.5칸." hidden="1">{#N/A,#N/A,FALSE,"Sheet1"}</definedName>
    <definedName name="wrn.철골집계표._.5칸._1" localSheetId="9" hidden="1">{#N/A,#N/A,FALSE,"Sheet1"}</definedName>
    <definedName name="wrn.철골집계표._.5칸._1" localSheetId="6" hidden="1">{#N/A,#N/A,FALSE,"Sheet1"}</definedName>
    <definedName name="wrn.철골집계표._.5칸._1" localSheetId="5" hidden="1">{#N/A,#N/A,FALSE,"Sheet1"}</definedName>
    <definedName name="wrn.철골집계표._.5칸._1" hidden="1">{#N/A,#N/A,FALSE,"Sheet1"}</definedName>
    <definedName name="wrn.토공1." localSheetId="0" hidden="1">{#N/A,#N/A,FALSE,"구조1"}</definedName>
    <definedName name="wrn.토공1." localSheetId="3" hidden="1">{#N/A,#N/A,FALSE,"구조1"}</definedName>
    <definedName name="wrn.토공1." localSheetId="2" hidden="1">{#N/A,#N/A,FALSE,"구조1"}</definedName>
    <definedName name="wrn.토공1." localSheetId="9" hidden="1">{#N/A,#N/A,FALSE,"구조1"}</definedName>
    <definedName name="wrn.토공1." localSheetId="6" hidden="1">{#N/A,#N/A,FALSE,"구조1"}</definedName>
    <definedName name="wrn.토공1." localSheetId="1" hidden="1">{#N/A,#N/A,FALSE,"구조1"}</definedName>
    <definedName name="wrn.토공1." localSheetId="5" hidden="1">{#N/A,#N/A,FALSE,"구조1"}</definedName>
    <definedName name="wrn.토공1." hidden="1">{#N/A,#N/A,FALSE,"구조1"}</definedName>
    <definedName name="wrn.토공2." localSheetId="0" hidden="1">{#N/A,#N/A,FALSE,"토공2"}</definedName>
    <definedName name="wrn.토공2." localSheetId="3" hidden="1">{#N/A,#N/A,FALSE,"토공2"}</definedName>
    <definedName name="wrn.토공2." localSheetId="2" hidden="1">{#N/A,#N/A,FALSE,"토공2"}</definedName>
    <definedName name="wrn.토공2." localSheetId="9" hidden="1">{#N/A,#N/A,FALSE,"토공2"}</definedName>
    <definedName name="wrn.토공2." localSheetId="6" hidden="1">{#N/A,#N/A,FALSE,"토공2"}</definedName>
    <definedName name="wrn.토공2." localSheetId="1" hidden="1">{#N/A,#N/A,FALSE,"토공2"}</definedName>
    <definedName name="wrn.토공2." localSheetId="5" hidden="1">{#N/A,#N/A,FALSE,"토공2"}</definedName>
    <definedName name="wrn.토공2." hidden="1">{#N/A,#N/A,FALSE,"토공2"}</definedName>
    <definedName name="wrn.포장1." localSheetId="0" hidden="1">{#N/A,#N/A,FALSE,"포장1";#N/A,#N/A,FALSE,"포장1"}</definedName>
    <definedName name="wrn.포장1." localSheetId="3" hidden="1">{#N/A,#N/A,FALSE,"포장1";#N/A,#N/A,FALSE,"포장1"}</definedName>
    <definedName name="wrn.포장1." localSheetId="2" hidden="1">{#N/A,#N/A,FALSE,"포장1";#N/A,#N/A,FALSE,"포장1"}</definedName>
    <definedName name="wrn.포장1." localSheetId="9" hidden="1">{#N/A,#N/A,FALSE,"포장1";#N/A,#N/A,FALSE,"포장1"}</definedName>
    <definedName name="wrn.포장1." localSheetId="6" hidden="1">{#N/A,#N/A,FALSE,"포장1";#N/A,#N/A,FALSE,"포장1"}</definedName>
    <definedName name="wrn.포장1." localSheetId="1" hidden="1">{#N/A,#N/A,FALSE,"포장1";#N/A,#N/A,FALSE,"포장1"}</definedName>
    <definedName name="wrn.포장1." localSheetId="5" hidden="1">{#N/A,#N/A,FALSE,"포장1";#N/A,#N/A,FALSE,"포장1"}</definedName>
    <definedName name="wrn.포장1." hidden="1">{#N/A,#N/A,FALSE,"포장1";#N/A,#N/A,FALSE,"포장1"}</definedName>
    <definedName name="wrn.포장2." localSheetId="0" hidden="1">{#N/A,#N/A,FALSE,"포장2"}</definedName>
    <definedName name="wrn.포장2." localSheetId="3" hidden="1">{#N/A,#N/A,FALSE,"포장2"}</definedName>
    <definedName name="wrn.포장2." localSheetId="2" hidden="1">{#N/A,#N/A,FALSE,"포장2"}</definedName>
    <definedName name="wrn.포장2." localSheetId="9" hidden="1">{#N/A,#N/A,FALSE,"포장2"}</definedName>
    <definedName name="wrn.포장2." localSheetId="6" hidden="1">{#N/A,#N/A,FALSE,"포장2"}</definedName>
    <definedName name="wrn.포장2." localSheetId="1" hidden="1">{#N/A,#N/A,FALSE,"포장2"}</definedName>
    <definedName name="wrn.포장2." localSheetId="5" hidden="1">{#N/A,#N/A,FALSE,"포장2"}</definedName>
    <definedName name="wrn.포장2." hidden="1">{#N/A,#N/A,FALSE,"포장2"}</definedName>
    <definedName name="wrn.포장단가." hidden="1">{#N/A,#N/A,FALSE,"포장단가"}</definedName>
    <definedName name="wrn.표준공종단가."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localSheetId="5"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목차." localSheetId="0" hidden="1">{#N/A,#N/A,FALSE,"표지목차"}</definedName>
    <definedName name="wrn.표지목차." localSheetId="3" hidden="1">{#N/A,#N/A,FALSE,"표지목차"}</definedName>
    <definedName name="wrn.표지목차." localSheetId="2" hidden="1">{#N/A,#N/A,FALSE,"표지목차"}</definedName>
    <definedName name="wrn.표지목차." localSheetId="9" hidden="1">{#N/A,#N/A,FALSE,"표지목차"}</definedName>
    <definedName name="wrn.표지목차." localSheetId="6" hidden="1">{#N/A,#N/A,FALSE,"표지목차"}</definedName>
    <definedName name="wrn.표지목차." localSheetId="1" hidden="1">{#N/A,#N/A,FALSE,"표지목차"}</definedName>
    <definedName name="wrn.표지목차." localSheetId="5" hidden="1">{#N/A,#N/A,FALSE,"표지목차"}</definedName>
    <definedName name="wrn.표지목차." hidden="1">{#N/A,#N/A,FALSE,"표지목차"}</definedName>
    <definedName name="wrn.표지목차._1" localSheetId="9" hidden="1">{#N/A,#N/A,FALSE,"표지목차"}</definedName>
    <definedName name="wrn.표지목차._1" localSheetId="6" hidden="1">{#N/A,#N/A,FALSE,"표지목차"}</definedName>
    <definedName name="wrn.표지목차._1" localSheetId="5" hidden="1">{#N/A,#N/A,FALSE,"표지목차"}</definedName>
    <definedName name="wrn.표지목차._1" hidden="1">{#N/A,#N/A,FALSE,"표지목차"}</definedName>
    <definedName name="wrn.혼합골재." localSheetId="0" hidden="1">{#N/A,#N/A,FALSE,"혼합골재"}</definedName>
    <definedName name="wrn.혼합골재." localSheetId="3" hidden="1">{#N/A,#N/A,FALSE,"혼합골재"}</definedName>
    <definedName name="wrn.혼합골재." localSheetId="2" hidden="1">{#N/A,#N/A,FALSE,"혼합골재"}</definedName>
    <definedName name="wrn.혼합골재." localSheetId="9" hidden="1">{#N/A,#N/A,FALSE,"혼합골재"}</definedName>
    <definedName name="wrn.혼합골재." localSheetId="6" hidden="1">{#N/A,#N/A,FALSE,"혼합골재"}</definedName>
    <definedName name="wrn.혼합골재." localSheetId="1" hidden="1">{#N/A,#N/A,FALSE,"혼합골재"}</definedName>
    <definedName name="wrn.혼합골재." localSheetId="5" hidden="1">{#N/A,#N/A,FALSE,"혼합골재"}</definedName>
    <definedName name="wrn.혼합골재." hidden="1">{#N/A,#N/A,FALSE,"혼합골재"}</definedName>
    <definedName name="wrn.혼합골재._1" localSheetId="9" hidden="1">{#N/A,#N/A,FALSE,"혼합골재"}</definedName>
    <definedName name="wrn.혼합골재._1" localSheetId="6" hidden="1">{#N/A,#N/A,FALSE,"혼합골재"}</definedName>
    <definedName name="wrn.혼합골재._1" localSheetId="5" hidden="1">{#N/A,#N/A,FALSE,"혼합골재"}</definedName>
    <definedName name="wrn.혼합골재._1" hidden="1">{#N/A,#N/A,FALSE,"혼합골재"}</definedName>
    <definedName name="wtvegrh" localSheetId="9" hidden="1">{#N/A,#N/A,FALSE,"포장2"}</definedName>
    <definedName name="wtvegrh" localSheetId="6" hidden="1">{#N/A,#N/A,FALSE,"포장2"}</definedName>
    <definedName name="wtvegrh" localSheetId="5" hidden="1">{#N/A,#N/A,FALSE,"포장2"}</definedName>
    <definedName name="wtvegrh" hidden="1">{#N/A,#N/A,FALSE,"포장2"}</definedName>
    <definedName name="wvyh" localSheetId="9" hidden="1">{#N/A,#N/A,FALSE,"혼합골재"}</definedName>
    <definedName name="wvyh" localSheetId="6" hidden="1">{#N/A,#N/A,FALSE,"혼합골재"}</definedName>
    <definedName name="wvyh" localSheetId="5" hidden="1">{#N/A,#N/A,FALSE,"혼합골재"}</definedName>
    <definedName name="wvyh" hidden="1">{#N/A,#N/A,FALSE,"혼합골재"}</definedName>
    <definedName name="WW" localSheetId="3">#REF!</definedName>
    <definedName name="WW" localSheetId="2">#REF!</definedName>
    <definedName name="WW" localSheetId="6">#REF!</definedName>
    <definedName name="WW" localSheetId="1">#REF!</definedName>
    <definedName name="ww" localSheetId="5" hidden="1">[26]내역서!#REF!</definedName>
    <definedName name="WW">#REF!</definedName>
    <definedName name="X" localSheetId="0">BlankMacro1</definedName>
    <definedName name="X" localSheetId="3">BlankMacro1</definedName>
    <definedName name="X" localSheetId="2">BlankMacro1</definedName>
    <definedName name="X" localSheetId="9">BlankMacro1</definedName>
    <definedName name="X" localSheetId="6">BlankMacro1</definedName>
    <definedName name="X" localSheetId="1">BlankMacro1</definedName>
    <definedName name="X" localSheetId="5">BlankMacro1</definedName>
    <definedName name="X">BlankMacro1</definedName>
    <definedName name="X9701D_일위대가_List" localSheetId="9">#REF!</definedName>
    <definedName name="X9701D_일위대가_List">#REF!</definedName>
    <definedName name="xx" localSheetId="3" hidden="1">#REF!</definedName>
    <definedName name="xx" localSheetId="2" hidden="1">#REF!</definedName>
    <definedName name="xx" localSheetId="6" hidden="1">#REF!</definedName>
    <definedName name="xx" localSheetId="1" hidden="1">#REF!</definedName>
    <definedName name="xx" localSheetId="5" hidden="1">#REF!</definedName>
    <definedName name="xx" hidden="1">#REF!</definedName>
    <definedName name="xxx" localSheetId="3">#REF!</definedName>
    <definedName name="xxx" localSheetId="2">#REF!</definedName>
    <definedName name="xxx" localSheetId="6">#REF!</definedName>
    <definedName name="xxx" localSheetId="1">#REF!</definedName>
    <definedName name="xxx">#REF!</definedName>
    <definedName name="Y" localSheetId="0">BlankMacro1</definedName>
    <definedName name="Y" localSheetId="3">BlankMacro1</definedName>
    <definedName name="Y" localSheetId="2">BlankMacro1</definedName>
    <definedName name="Y" localSheetId="9">BlankMacro1</definedName>
    <definedName name="Y" localSheetId="6">BlankMacro1</definedName>
    <definedName name="Y" localSheetId="1">BlankMacro1</definedName>
    <definedName name="Y" localSheetId="5">BlankMacro1</definedName>
    <definedName name="Y">BlankMacro1</definedName>
    <definedName name="y5bewy5vgr" localSheetId="9" hidden="1">{#N/A,#N/A,FALSE,"운반시간"}</definedName>
    <definedName name="y5bewy5vgr" localSheetId="6" hidden="1">{#N/A,#N/A,FALSE,"운반시간"}</definedName>
    <definedName name="y5bewy5vgr" localSheetId="5" hidden="1">{#N/A,#N/A,FALSE,"운반시간"}</definedName>
    <definedName name="y5bewy5vgr" hidden="1">{#N/A,#N/A,FALSE,"운반시간"}</definedName>
    <definedName name="YA">[98]약품공급2!#REF!</definedName>
    <definedName name="ytrre" localSheetId="9">BlankMacro1</definedName>
    <definedName name="ytrre" localSheetId="5">BlankMacro1</definedName>
    <definedName name="ytrre">BlankMacro1</definedName>
    <definedName name="yuio" localSheetId="9">BlankMacro1</definedName>
    <definedName name="yuio" localSheetId="5">BlankMacro1</definedName>
    <definedName name="yuio">BlankMacro1</definedName>
    <definedName name="yuy" localSheetId="9" hidden="1">{#N/A,#N/A,FALSE,"단가표지"}</definedName>
    <definedName name="yuy" localSheetId="6" hidden="1">{#N/A,#N/A,FALSE,"단가표지"}</definedName>
    <definedName name="yuy" localSheetId="5" hidden="1">{#N/A,#N/A,FALSE,"단가표지"}</definedName>
    <definedName name="yuy" hidden="1">{#N/A,#N/A,FALSE,"단가표지"}</definedName>
    <definedName name="yvdfvhd" localSheetId="9" hidden="1">{#N/A,#N/A,FALSE,"이정표"}</definedName>
    <definedName name="yvdfvhd" localSheetId="6" hidden="1">{#N/A,#N/A,FALSE,"이정표"}</definedName>
    <definedName name="yvdfvhd" localSheetId="5" hidden="1">{#N/A,#N/A,FALSE,"이정표"}</definedName>
    <definedName name="yvdfvhd" hidden="1">{#N/A,#N/A,FALSE,"이정표"}</definedName>
    <definedName name="ywrtvwvy" localSheetId="9" hidden="1">{#N/A,#N/A,FALSE,"부대1"}</definedName>
    <definedName name="ywrtvwvy" localSheetId="6" hidden="1">{#N/A,#N/A,FALSE,"부대1"}</definedName>
    <definedName name="ywrtvwvy" localSheetId="5" hidden="1">{#N/A,#N/A,FALSE,"부대1"}</definedName>
    <definedName name="ywrtvwvy" hidden="1">{#N/A,#N/A,FALSE,"부대1"}</definedName>
    <definedName name="yyy" localSheetId="9">BlankMacro1</definedName>
    <definedName name="yyy" localSheetId="5">BlankMacro1</definedName>
    <definedName name="yyy">BlankMacro1</definedName>
    <definedName name="yyyyyyyyyyyyu" localSheetId="9">BlankMacro1</definedName>
    <definedName name="yyyyyyyyyyyyu" localSheetId="5">BlankMacro1</definedName>
    <definedName name="yyyyyyyyyyyyu">BlankMacro1</definedName>
    <definedName name="Z" localSheetId="0">BlankMacro1</definedName>
    <definedName name="Z" localSheetId="3">BlankMacro1</definedName>
    <definedName name="Z" localSheetId="2">BlankMacro1</definedName>
    <definedName name="Z" localSheetId="9">BlankMacro1</definedName>
    <definedName name="Z" localSheetId="6">BlankMacro1</definedName>
    <definedName name="Z" localSheetId="1">BlankMacro1</definedName>
    <definedName name="Z" localSheetId="5">BlankMacro1</definedName>
    <definedName name="Z">BlankMacro1</definedName>
    <definedName name="za" localSheetId="2" hidden="1">[77]실행철강하도!$A$1:$A$4</definedName>
    <definedName name="za" localSheetId="6" hidden="1">[78]실행철강하도!$A$1:$A$4</definedName>
    <definedName name="za" localSheetId="1" hidden="1">[66]실행철강하도!$A$1:$A$4</definedName>
    <definedName name="za" hidden="1">[79]실행철강하도!$A$1:$A$4</definedName>
    <definedName name="ZP">#REF!</definedName>
    <definedName name="ZXC" localSheetId="9" hidden="1">{#N/A,#N/A,FALSE,"이태원철근"}</definedName>
    <definedName name="ZXC" localSheetId="6" hidden="1">{#N/A,#N/A,FALSE,"이태원철근"}</definedName>
    <definedName name="ZXC" localSheetId="5" hidden="1">{#N/A,#N/A,FALSE,"이태원철근"}</definedName>
    <definedName name="ZXC" hidden="1">{#N/A,#N/A,FALSE,"이태원철근"}</definedName>
    <definedName name="ZXC_1" localSheetId="9" hidden="1">{#N/A,#N/A,FALSE,"이태원철근"}</definedName>
    <definedName name="ZXC_1" localSheetId="6" hidden="1">{#N/A,#N/A,FALSE,"이태원철근"}</definedName>
    <definedName name="ZXC_1" localSheetId="5" hidden="1">{#N/A,#N/A,FALSE,"이태원철근"}</definedName>
    <definedName name="ZXC_1" hidden="1">{#N/A,#N/A,FALSE,"이태원철근"}</definedName>
    <definedName name="ZZ" localSheetId="3">#REF!</definedName>
    <definedName name="ZZ" localSheetId="2">#REF!</definedName>
    <definedName name="ZZ" localSheetId="6">#N/A</definedName>
    <definedName name="ZZ" localSheetId="1">#REF!</definedName>
    <definedName name="ZZ">#REF!</definedName>
    <definedName name="zzz" localSheetId="9">BlankMacro1</definedName>
    <definedName name="zzz" localSheetId="5">BlankMacro1</definedName>
    <definedName name="zzz">BlankMacro1</definedName>
    <definedName name="zzzzzzzzzzzzsssssssss" localSheetId="9">#REF!</definedName>
    <definedName name="zzzzzzzzzzzzsssssssss">#REF!</definedName>
    <definedName name="zzzzzzzzzzzzzzzzzzzzzzaaaaaaa" localSheetId="9">BlankMacro1</definedName>
    <definedName name="zzzzzzzzzzzzzzzzzzzzzzaaaaaaa" localSheetId="5">BlankMacro1</definedName>
    <definedName name="zzzzzzzzzzzzzzzzzzzzzzaaaaaaa">BlankMacro1</definedName>
    <definedName name="ㄱ" localSheetId="9">BlankMacro1</definedName>
    <definedName name="ㄱ" localSheetId="6">BlankMacro1</definedName>
    <definedName name="ㄱ" localSheetId="5">BlankMacro1</definedName>
    <definedName name="ㄱ">BlankMacro1</definedName>
    <definedName name="ㄱ_1" localSheetId="9" hidden="1">{#N/A,#N/A,FALSE,"이태원철근"}</definedName>
    <definedName name="ㄱ_1" localSheetId="6" hidden="1">{#N/A,#N/A,FALSE,"이태원철근"}</definedName>
    <definedName name="ㄱ_1" localSheetId="5" hidden="1">{#N/A,#N/A,FALSE,"이태원철근"}</definedName>
    <definedName name="ㄱ_1" hidden="1">{#N/A,#N/A,FALSE,"이태원철근"}</definedName>
    <definedName name="ㄱ25x25x3t_단중" localSheetId="3">#REF!</definedName>
    <definedName name="ㄱ25x25x3t_단중" localSheetId="2">#REF!</definedName>
    <definedName name="ㄱ25x25x3t_단중" localSheetId="6">#REF!</definedName>
    <definedName name="ㄱ25x25x3t_단중" localSheetId="1">#REF!</definedName>
    <definedName name="ㄱ25x25x3t_단중">#REF!</definedName>
    <definedName name="ㄱ30x30x5t_단중" localSheetId="3">#REF!</definedName>
    <definedName name="ㄱ30x30x5t_단중" localSheetId="2">#REF!</definedName>
    <definedName name="ㄱ30x30x5t_단중" localSheetId="6">#REF!</definedName>
    <definedName name="ㄱ30x30x5t_단중" localSheetId="1">#REF!</definedName>
    <definedName name="ㄱ30x30x5t_단중">#REF!</definedName>
    <definedName name="ㄱ40x40x5t_단중" localSheetId="3">#REF!</definedName>
    <definedName name="ㄱ40x40x5t_단중" localSheetId="2">#REF!</definedName>
    <definedName name="ㄱ40x40x5t_단중" localSheetId="6">#REF!</definedName>
    <definedName name="ㄱ40x40x5t_단중" localSheetId="1">#REF!</definedName>
    <definedName name="ㄱ40x40x5t_단중">#REF!</definedName>
    <definedName name="ㄱ50x50x6t_단중" localSheetId="3">#REF!</definedName>
    <definedName name="ㄱ50x50x6t_단중" localSheetId="2">#REF!</definedName>
    <definedName name="ㄱ50x50x6t_단중" localSheetId="6">#REF!</definedName>
    <definedName name="ㄱ50x50x6t_단중" localSheetId="1">#REF!</definedName>
    <definedName name="ㄱ50x50x6t_단중">#REF!</definedName>
    <definedName name="ㄱ60x60x6t_단중" localSheetId="3">#REF!</definedName>
    <definedName name="ㄱ60x60x6t_단중" localSheetId="2">#REF!</definedName>
    <definedName name="ㄱ60x60x6t_단중" localSheetId="6">#REF!</definedName>
    <definedName name="ㄱ60x60x6t_단중" localSheetId="1">#REF!</definedName>
    <definedName name="ㄱ60x60x6t_단중">#REF!</definedName>
    <definedName name="ㄱ65x65x6t_단중" localSheetId="3">#REF!</definedName>
    <definedName name="ㄱ65x65x6t_단중" localSheetId="2">#REF!</definedName>
    <definedName name="ㄱ65x65x6t_단중" localSheetId="6">#REF!</definedName>
    <definedName name="ㄱ65x65x6t_단중" localSheetId="1">#REF!</definedName>
    <definedName name="ㄱ65x65x6t_단중">#REF!</definedName>
    <definedName name="ㄱ75x75x9t_단중" localSheetId="3">#REF!</definedName>
    <definedName name="ㄱ75x75x9t_단중" localSheetId="2">#REF!</definedName>
    <definedName name="ㄱ75x75x9t_단중" localSheetId="6">#REF!</definedName>
    <definedName name="ㄱ75x75x9t_단중" localSheetId="1">#REF!</definedName>
    <definedName name="ㄱ75x75x9t_단중">#REF!</definedName>
    <definedName name="ㄱㄱ" localSheetId="9" hidden="1">{#N/A,#N/A,FALSE,"구조2"}</definedName>
    <definedName name="ㄱㄱ" localSheetId="6" hidden="1">{#N/A,#N/A,FALSE,"구조2"}</definedName>
    <definedName name="ㄱㄱ" localSheetId="5" hidden="1">{#N/A,#N/A,FALSE,"구조2"}</definedName>
    <definedName name="ㄱㄱ" hidden="1">{#N/A,#N/A,FALSE,"구조2"}</definedName>
    <definedName name="ㄱㄱㄱ" localSheetId="0">집</definedName>
    <definedName name="ㄱㄱㄱ" localSheetId="3">[0]!집</definedName>
    <definedName name="ㄱㄱㄱ" localSheetId="2">[0]!집</definedName>
    <definedName name="ㄱㄱㄱ" localSheetId="9">집</definedName>
    <definedName name="ㄱㄱㄱ" localSheetId="6">#REF!</definedName>
    <definedName name="ㄱㄱㄱ" localSheetId="1">총괄표!집</definedName>
    <definedName name="ㄱㄱㄱ" localSheetId="5">집</definedName>
    <definedName name="ㄱㄱㄱ">집</definedName>
    <definedName name="ㄱㄱㄱㄱ" localSheetId="9">#REF!</definedName>
    <definedName name="ㄱㄱㄱㄱ">#REF!</definedName>
    <definedName name="ㄱㄱㄱㄱㄱ"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ㄱㄱㄱㄱㄱ">'[3]#REF'!$G$95</definedName>
    <definedName name="ㄱㄱㄱㄱㄱ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ㄱㄱㄱㄱㄱ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ㄱㄱㄱㄱㄱ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ㄱㄱㄱㄱㄱ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ㄱㄱㄱㄱㄱㄱㄱㄱㄱㄱㄱㄱㄱㄱㄱㄱㄱ" localSheetId="9">BlankMacro1</definedName>
    <definedName name="ㄱㄱㄱㄱㄱㄱㄱㄱㄱㄱㄱㄱㄱㄱㄱㄱㄱ" localSheetId="5">BlankMacro1</definedName>
    <definedName name="ㄱㄱㄱㄱㄱㄱㄱㄱㄱㄱㄱㄱㄱㄱㄱㄱㄱ">BlankMacro1</definedName>
    <definedName name="ㄱㄱㄱㄱㄱㄱㄱㄱㄱㄱㄱㄱㄱㄱㄱㄱㄱㄱ" localSheetId="9">BlankMacro1</definedName>
    <definedName name="ㄱㄱㄱㄱㄱㄱㄱㄱㄱㄱㄱㄱㄱㄱㄱㄱㄱㄱ" localSheetId="5">BlankMacro1</definedName>
    <definedName name="ㄱㄱㄱㄱㄱㄱㄱㄱㄱㄱㄱㄱㄱㄱㄱㄱㄱㄱ">BlankMacro1</definedName>
    <definedName name="ㄱㄳㅅ" localSheetId="9" hidden="1">{#N/A,#N/A,FALSE,"배수1"}</definedName>
    <definedName name="ㄱㄳㅅ" localSheetId="6" hidden="1">{#N/A,#N/A,FALSE,"배수1"}</definedName>
    <definedName name="ㄱㄳㅅ" localSheetId="5" hidden="1">{#N/A,#N/A,FALSE,"배수1"}</definedName>
    <definedName name="ㄱㄳㅅ" hidden="1">{#N/A,#N/A,FALSE,"배수1"}</definedName>
    <definedName name="ㄱ내역" localSheetId="3">#REF!</definedName>
    <definedName name="ㄱ내역" localSheetId="2">#REF!</definedName>
    <definedName name="ㄱ내역" localSheetId="6">#REF!</definedName>
    <definedName name="ㄱ내역" localSheetId="1">#REF!</definedName>
    <definedName name="ㄱ내역">#REF!</definedName>
    <definedName name="ㄱㄷㄷ" localSheetId="9">BlankMacro1</definedName>
    <definedName name="ㄱㄷㄷ" localSheetId="5">BlankMacro1</definedName>
    <definedName name="ㄱㄷㄷ">BlankMacro1</definedName>
    <definedName name="ㄱ단가" localSheetId="3">#REF!</definedName>
    <definedName name="ㄱ단가" localSheetId="2">#REF!</definedName>
    <definedName name="ㄱ단가" localSheetId="6">#REF!</definedName>
    <definedName name="ㄱ단가" localSheetId="1">#REF!</definedName>
    <definedName name="ㄱ단가">#REF!</definedName>
    <definedName name="ㄱ단목" localSheetId="3">#REF!</definedName>
    <definedName name="ㄱ단목" localSheetId="2">#REF!</definedName>
    <definedName name="ㄱ단목" localSheetId="6">#REF!</definedName>
    <definedName name="ㄱ단목" localSheetId="1">#REF!</definedName>
    <definedName name="ㄱ단목">#REF!</definedName>
    <definedName name="ㄱ단산" localSheetId="3">#REF!</definedName>
    <definedName name="ㄱ단산" localSheetId="2">#REF!</definedName>
    <definedName name="ㄱ단산" localSheetId="6">#REF!</definedName>
    <definedName name="ㄱ단산" localSheetId="1">#REF!</definedName>
    <definedName name="ㄱ단산">#REF!</definedName>
    <definedName name="ㄱㅂ됴ㅗ" localSheetId="9">BlankMacro1</definedName>
    <definedName name="ㄱㅂ됴ㅗ" localSheetId="6">BlankMacro1</definedName>
    <definedName name="ㄱㅂ됴ㅗ" localSheetId="5">BlankMacro1</definedName>
    <definedName name="ㄱㅂ됴ㅗ">BlankMacro1</definedName>
    <definedName name="ㄱ일목" localSheetId="3">#REF!</definedName>
    <definedName name="ㄱ일목" localSheetId="2">#REF!</definedName>
    <definedName name="ㄱ일목" localSheetId="6">#REF!</definedName>
    <definedName name="ㄱ일목" localSheetId="1">#REF!</definedName>
    <definedName name="ㄱ일목">#REF!</definedName>
    <definedName name="ㄱ일위" localSheetId="3">#REF!</definedName>
    <definedName name="ㄱ일위" localSheetId="2">#REF!</definedName>
    <definedName name="ㄱ일위" localSheetId="6">#REF!</definedName>
    <definedName name="ㄱ일위" localSheetId="1">#REF!</definedName>
    <definedName name="ㄱ일위">#REF!</definedName>
    <definedName name="ㄱㅈㅎ" localSheetId="3" hidden="1">#REF!</definedName>
    <definedName name="ㄱㅈㅎ" localSheetId="2" hidden="1">#REF!</definedName>
    <definedName name="ㄱㅈㅎ" localSheetId="6" hidden="1">#REF!</definedName>
    <definedName name="ㄱㅈㅎ" localSheetId="1" hidden="1">#REF!</definedName>
    <definedName name="ㄱㅈㅎ" localSheetId="5" hidden="1">#REF!</definedName>
    <definedName name="ㄱㅈㅎ" hidden="1">#REF!</definedName>
    <definedName name="ㄱ중기" localSheetId="3">#REF!</definedName>
    <definedName name="ㄱ중기" localSheetId="2">#REF!</definedName>
    <definedName name="ㄱ중기" localSheetId="6">#REF!</definedName>
    <definedName name="ㄱ중기" localSheetId="1">#REF!</definedName>
    <definedName name="ㄱ중기">#REF!</definedName>
    <definedName name="ㄱ중목" localSheetId="3">#REF!</definedName>
    <definedName name="ㄱ중목" localSheetId="2">#REF!</definedName>
    <definedName name="ㄱ중목" localSheetId="6">#REF!</definedName>
    <definedName name="ㄱ중목" localSheetId="1">#REF!</definedName>
    <definedName name="ㄱ중목">#REF!</definedName>
    <definedName name="ㄱㅎ" localSheetId="9">BlankMacro1</definedName>
    <definedName name="ㄱㅎ" localSheetId="6">BlankMacro1</definedName>
    <definedName name="ㄱㅎ" localSheetId="5">BlankMacro1</definedName>
    <definedName name="ㄱㅎ">BlankMacro1</definedName>
    <definedName name="ㄱ호" localSheetId="9">갸</definedName>
    <definedName name="ㄱ호" localSheetId="6">용역비예산서!갸</definedName>
    <definedName name="ㄱ호" localSheetId="5">갸</definedName>
    <definedName name="ㄱ호">갸</definedName>
    <definedName name="가" localSheetId="0">BlankMacro1</definedName>
    <definedName name="가" localSheetId="3">BlankMacro1</definedName>
    <definedName name="가" localSheetId="2">BlankMacro1</definedName>
    <definedName name="가" localSheetId="9">BlankMacro1</definedName>
    <definedName name="가" localSheetId="6">BlankMacro1</definedName>
    <definedName name="가" localSheetId="1">BlankMacro1</definedName>
    <definedName name="가" localSheetId="5">BlankMacro1</definedName>
    <definedName name="가">BlankMacro1</definedName>
    <definedName name="가.건축공사" localSheetId="3">#REF!</definedName>
    <definedName name="가.건축공사" localSheetId="2">#REF!</definedName>
    <definedName name="가.건축공사" localSheetId="1">#REF!</definedName>
    <definedName name="가.건축공사">#REF!</definedName>
    <definedName name="가.공원시설물공" localSheetId="3">#REF!</definedName>
    <definedName name="가.공원시설물공" localSheetId="2">#REF!</definedName>
    <definedName name="가.공원시설물공" localSheetId="1">#REF!</definedName>
    <definedName name="가.공원시설물공">#REF!</definedName>
    <definedName name="가가" localSheetId="0">BlankMacro1</definedName>
    <definedName name="가가" localSheetId="3">BlankMacro1</definedName>
    <definedName name="가가" localSheetId="2">BlankMacro1</definedName>
    <definedName name="가가" localSheetId="9">BlankMacro1</definedName>
    <definedName name="가가" localSheetId="6">BlankMacro1</definedName>
    <definedName name="가가" localSheetId="1">BlankMacro1</definedName>
    <definedName name="가가" localSheetId="5">BlankMacro1</definedName>
    <definedName name="가가">BlankMacro1</definedName>
    <definedName name="가격" localSheetId="9">#REF!</definedName>
    <definedName name="가격">#REF!</definedName>
    <definedName name="가격2">#REF!</definedName>
    <definedName name="가나" localSheetId="9">BlankMacro1</definedName>
    <definedName name="가나" localSheetId="5">BlankMacro1</definedName>
    <definedName name="가나">BlankMacro1</definedName>
    <definedName name="가나다" localSheetId="9" hidden="1">#REF!</definedName>
    <definedName name="가나다" localSheetId="5" hidden="1">#REF!</definedName>
    <definedName name="가나다" hidden="1">#REF!</definedName>
    <definedName name="가노" localSheetId="9">#REF!</definedName>
    <definedName name="가노">#REF!</definedName>
    <definedName name="가라" localSheetId="9">BlankMacro1</definedName>
    <definedName name="가라" localSheetId="5">BlankMacro1</definedName>
    <definedName name="가라">BlankMacro1</definedName>
    <definedName name="가로등부표1">[99]!Macro13</definedName>
    <definedName name="가로등부표2">#REF!,#REF!</definedName>
    <definedName name="가모" localSheetId="9">BlankMacro1</definedName>
    <definedName name="가모" localSheetId="5">BlankMacro1</definedName>
    <definedName name="가모">BlankMacro1</definedName>
    <definedName name="가사" localSheetId="9">BlankMacro1</definedName>
    <definedName name="가사" localSheetId="5">BlankMacro1</definedName>
    <definedName name="가사">BlankMacro1</definedName>
    <definedName name="가설" localSheetId="0">[0]!템플리트모듈6</definedName>
    <definedName name="가설" localSheetId="3">[0]!템플리트모듈6</definedName>
    <definedName name="가설" localSheetId="2">[0]!템플리트모듈6</definedName>
    <definedName name="가설" localSheetId="9">[0]!템플리트모듈6</definedName>
    <definedName name="가설" localSheetId="1">총괄표!템플리트모듈6</definedName>
    <definedName name="가설" localSheetId="5">[0]!템플리트모듈6</definedName>
    <definedName name="가설">[0]!템플리트모듈6</definedName>
    <definedName name="가시나무5노무" localSheetId="9">#REF!</definedName>
    <definedName name="가시나무5노무">#REF!</definedName>
    <definedName name="가시나무5재료" localSheetId="9">#REF!</definedName>
    <definedName name="가시나무5재료">#REF!</definedName>
    <definedName name="가시나무6노무">#REF!</definedName>
    <definedName name="가시나무6재료">#REF!</definedName>
    <definedName name="가시나무R4" localSheetId="2">[100]데이타!$E$2</definedName>
    <definedName name="가시나무R4" localSheetId="6">[101]데이타!$E$2</definedName>
    <definedName name="가시나무R4" localSheetId="1">[100]데이타!$E$2</definedName>
    <definedName name="가시나무R4">[102]데이타!$E$2</definedName>
    <definedName name="가시나무R5" localSheetId="2">[100]데이타!$E$3</definedName>
    <definedName name="가시나무R5" localSheetId="6">[101]데이타!$E$3</definedName>
    <definedName name="가시나무R5" localSheetId="1">[100]데이타!$E$3</definedName>
    <definedName name="가시나무R5">[102]데이타!$E$3</definedName>
    <definedName name="가시나무R6" localSheetId="2">[100]데이타!$E$4</definedName>
    <definedName name="가시나무R6" localSheetId="6">[101]데이타!$E$4</definedName>
    <definedName name="가시나무R6" localSheetId="1">[100]데이타!$E$4</definedName>
    <definedName name="가시나무R6">[102]데이타!$E$4</definedName>
    <definedName name="가시나무R8" localSheetId="2">[100]데이타!$E$5</definedName>
    <definedName name="가시나무R8" localSheetId="6">[101]데이타!$E$5</definedName>
    <definedName name="가시나무R8" localSheetId="1">[100]데이타!$E$5</definedName>
    <definedName name="가시나무R8">[102]데이타!$E$5</definedName>
    <definedName name="가시나무노무8">#REF!</definedName>
    <definedName name="가시나무재료8">#REF!</definedName>
    <definedName name="가오" localSheetId="9">BlankMacro1</definedName>
    <definedName name="가오" localSheetId="5">BlankMacro1</definedName>
    <definedName name="가오">BlankMacro1</definedName>
    <definedName name="가옥" localSheetId="9" hidden="1">{#N/A,#N/A,FALSE,"속도"}</definedName>
    <definedName name="가옥" localSheetId="6" hidden="1">{#N/A,#N/A,FALSE,"속도"}</definedName>
    <definedName name="가옥" localSheetId="5" hidden="1">{#N/A,#N/A,FALSE,"속도"}</definedName>
    <definedName name="가옥" hidden="1">{#N/A,#N/A,FALSE,"속도"}</definedName>
    <definedName name="가이즈까향1204" localSheetId="2">[100]데이타!$E$6</definedName>
    <definedName name="가이즈까향1204" localSheetId="6">[101]데이타!$E$6</definedName>
    <definedName name="가이즈까향1204" localSheetId="1">[100]데이타!$E$6</definedName>
    <definedName name="가이즈까향1204">[102]데이타!$E$6</definedName>
    <definedName name="가이즈까향1505" localSheetId="2">[100]데이타!$E$7</definedName>
    <definedName name="가이즈까향1505" localSheetId="6">[101]데이타!$E$7</definedName>
    <definedName name="가이즈까향1505" localSheetId="1">[100]데이타!$E$7</definedName>
    <definedName name="가이즈까향1505">[102]데이타!$E$7</definedName>
    <definedName name="가이즈까향2006" localSheetId="2">[100]데이타!$E$8</definedName>
    <definedName name="가이즈까향2006" localSheetId="6">[101]데이타!$E$8</definedName>
    <definedName name="가이즈까향2006" localSheetId="1">[100]데이타!$E$8</definedName>
    <definedName name="가이즈까향2006">[102]데이타!$E$8</definedName>
    <definedName name="가이즈까향2008" localSheetId="2">[100]데이타!$E$9</definedName>
    <definedName name="가이즈까향2008" localSheetId="6">[101]데이타!$E$9</definedName>
    <definedName name="가이즈까향2008" localSheetId="1">[100]데이타!$E$9</definedName>
    <definedName name="가이즈까향2008">[102]데이타!$E$9</definedName>
    <definedName name="가이즈까향2510" localSheetId="2">[100]데이타!$E$10</definedName>
    <definedName name="가이즈까향2510" localSheetId="6">[101]데이타!$E$10</definedName>
    <definedName name="가이즈까향2510" localSheetId="1">[100]데이타!$E$10</definedName>
    <definedName name="가이즈까향2510">[102]데이타!$E$10</definedName>
    <definedName name="가중나무B10" localSheetId="2">[100]데이타!$E$19</definedName>
    <definedName name="가중나무B10" localSheetId="6">[101]데이타!$E$19</definedName>
    <definedName name="가중나무B10" localSheetId="1">[100]데이타!$E$19</definedName>
    <definedName name="가중나무B10">[102]데이타!$E$19</definedName>
    <definedName name="가중나무B4" localSheetId="2">[100]데이타!$E$15</definedName>
    <definedName name="가중나무B4" localSheetId="6">[101]데이타!$E$15</definedName>
    <definedName name="가중나무B4" localSheetId="1">[100]데이타!$E$15</definedName>
    <definedName name="가중나무B4">[102]데이타!$E$15</definedName>
    <definedName name="가중나무B5" localSheetId="2">[100]데이타!$E$16</definedName>
    <definedName name="가중나무B5" localSheetId="6">[101]데이타!$E$16</definedName>
    <definedName name="가중나무B5" localSheetId="1">[100]데이타!$E$16</definedName>
    <definedName name="가중나무B5">[102]데이타!$E$16</definedName>
    <definedName name="가중나무B6" localSheetId="2">[100]데이타!$E$17</definedName>
    <definedName name="가중나무B6" localSheetId="6">[101]데이타!$E$17</definedName>
    <definedName name="가중나무B6" localSheetId="1">[100]데이타!$E$17</definedName>
    <definedName name="가중나무B6">[102]데이타!$E$17</definedName>
    <definedName name="가중나무B8" localSheetId="2">[100]데이타!$E$18</definedName>
    <definedName name="가중나무B8" localSheetId="6">[101]데이타!$E$18</definedName>
    <definedName name="가중나무B8" localSheetId="1">[100]데이타!$E$18</definedName>
    <definedName name="가중나무B8">[102]데이타!$E$18</definedName>
    <definedName name="가하" localSheetId="9">BlankMacro1</definedName>
    <definedName name="가하" localSheetId="5">BlankMacro1</definedName>
    <definedName name="가하">BlankMacro1</definedName>
    <definedName name="각재">'[103]단가 및 재료비'!$S$171</definedName>
    <definedName name="각종단가" localSheetId="3">#REF!</definedName>
    <definedName name="각종단가" localSheetId="2">#REF!</definedName>
    <definedName name="각종단가" localSheetId="6">#REF!</definedName>
    <definedName name="각종단가" localSheetId="1">#REF!</definedName>
    <definedName name="각종단가">#REF!</definedName>
    <definedName name="간노">#REF!</definedName>
    <definedName name="간선물량산출REV.3" localSheetId="3">#REF!</definedName>
    <definedName name="간선물량산출REV.3" localSheetId="2">#REF!</definedName>
    <definedName name="간선물량산출REV.3" localSheetId="1">#REF!</definedName>
    <definedName name="간선물량산출REV.3">#REF!</definedName>
    <definedName name="간선변경" localSheetId="9">BlankMacro1</definedName>
    <definedName name="간선변경" localSheetId="6">BlankMacro1</definedName>
    <definedName name="간선변경" localSheetId="5">BlankMacro1</definedName>
    <definedName name="간선변경">BlankMacro1</definedName>
    <definedName name="간접공사비" localSheetId="3">#REF!</definedName>
    <definedName name="간접공사비" localSheetId="2">#REF!</definedName>
    <definedName name="간접공사비" localSheetId="1">#REF!</definedName>
    <definedName name="간접공사비">#REF!</definedName>
    <definedName name="간접노무비" localSheetId="2">'[104]단가 (2)'!$H$6</definedName>
    <definedName name="간접노무비" localSheetId="6">'[105]단가 (2)'!$H$6</definedName>
    <definedName name="간접노무비" localSheetId="1">'[106]단가 (2)'!$H$6</definedName>
    <definedName name="간접노무비">'[101]단가 (2)'!$H$6</definedName>
    <definedName name="간접노무비2" localSheetId="3">#REF!</definedName>
    <definedName name="간접노무비2" localSheetId="2">#REF!</definedName>
    <definedName name="간접노무비2" localSheetId="6">#REF!</definedName>
    <definedName name="간접노무비2" localSheetId="1">#REF!</definedName>
    <definedName name="간접노무비2">#REF!</definedName>
    <definedName name="간접노무비4" localSheetId="3">#REF!</definedName>
    <definedName name="간접노무비4" localSheetId="2">#REF!</definedName>
    <definedName name="간접노무비4" localSheetId="6">#REF!</definedName>
    <definedName name="간접노무비4" localSheetId="1">#REF!</definedName>
    <definedName name="간접노무비4">#REF!</definedName>
    <definedName name="간접노무비요율" localSheetId="3">#REF!</definedName>
    <definedName name="간접노무비요율" localSheetId="2">#REF!</definedName>
    <definedName name="간접노무비요율" localSheetId="6">#REF!</definedName>
    <definedName name="간접노무비요율" localSheetId="1">#REF!</definedName>
    <definedName name="간접노무비요율">#REF!</definedName>
    <definedName name="간접노무비율" localSheetId="3">#REF!</definedName>
    <definedName name="간접노무비율" localSheetId="2">#REF!</definedName>
    <definedName name="간접노무비율" localSheetId="6">#REF!</definedName>
    <definedName name="간접노무비율" localSheetId="1">#REF!</definedName>
    <definedName name="간접노무비율">#REF!</definedName>
    <definedName name="간지100" hidden="1">{#N/A,#N/A,TRUE,"대가1"}</definedName>
    <definedName name="간지101" hidden="1">{#N/A,#N/A,TRUE,"대가1"}</definedName>
    <definedName name="간지4444" hidden="1">{#N/A,#N/A,TRUE,"대가1"}</definedName>
    <definedName name="간지555" hidden="1">{#N/A,#N/A,TRUE,"대가1"}</definedName>
    <definedName name="간지6666" hidden="1">{#N/A,#N/A,TRUE,"대가1"}</definedName>
    <definedName name="간지888" hidden="1">{#N/A,#N/A,TRUE,"대가1"}</definedName>
    <definedName name="간지999" hidden="1">{#N/A,#N/A,TRUE,"대가1"}</definedName>
    <definedName name="갈등관리">#REF!</definedName>
    <definedName name="감R10" localSheetId="2">[100]데이타!$E$24</definedName>
    <definedName name="감R10" localSheetId="6">[101]데이타!$E$24</definedName>
    <definedName name="감R10" localSheetId="1">[100]데이타!$E$24</definedName>
    <definedName name="감R10">[102]데이타!$E$24</definedName>
    <definedName name="감R12" localSheetId="2">[100]데이타!$E$25</definedName>
    <definedName name="감R12" localSheetId="6">[101]데이타!$E$25</definedName>
    <definedName name="감R12" localSheetId="1">[100]데이타!$E$25</definedName>
    <definedName name="감R12">[102]데이타!$E$25</definedName>
    <definedName name="감R15" localSheetId="2">[100]데이타!$E$26</definedName>
    <definedName name="감R15" localSheetId="6">[101]데이타!$E$26</definedName>
    <definedName name="감R15" localSheetId="1">[100]데이타!$E$26</definedName>
    <definedName name="감R15">[102]데이타!$E$26</definedName>
    <definedName name="감R5" localSheetId="2">[100]데이타!$E$20</definedName>
    <definedName name="감R5" localSheetId="6">[101]데이타!$E$20</definedName>
    <definedName name="감R5" localSheetId="1">[100]데이타!$E$20</definedName>
    <definedName name="감R5">[102]데이타!$E$20</definedName>
    <definedName name="감R6" localSheetId="2">[100]데이타!$E$21</definedName>
    <definedName name="감R6" localSheetId="6">[101]데이타!$E$21</definedName>
    <definedName name="감R6" localSheetId="1">[100]데이타!$E$21</definedName>
    <definedName name="감R6">[102]데이타!$E$21</definedName>
    <definedName name="감R7" localSheetId="2">[100]데이타!$E$22</definedName>
    <definedName name="감R7" localSheetId="6">[101]데이타!$E$22</definedName>
    <definedName name="감R7" localSheetId="1">[100]데이타!$E$22</definedName>
    <definedName name="감R7">[102]데이타!$E$22</definedName>
    <definedName name="감R8" localSheetId="2">[100]데이타!$E$23</definedName>
    <definedName name="감R8" localSheetId="6">[101]데이타!$E$23</definedName>
    <definedName name="감R8" localSheetId="1">[100]데이타!$E$23</definedName>
    <definedName name="감R8">[102]데이타!$E$23</definedName>
    <definedName name="감감" localSheetId="0">갑지!감감</definedName>
    <definedName name="감감" localSheetId="3">'갑지(건축)'!감감</definedName>
    <definedName name="감감" localSheetId="2">관급자재대!감감</definedName>
    <definedName name="감감" localSheetId="9">'수량산출(토목)'!감감</definedName>
    <definedName name="감감" localSheetId="1">총괄표!감감</definedName>
    <definedName name="감감" localSheetId="5">'표 지'!감감</definedName>
    <definedName name="감감">감감</definedName>
    <definedName name="감나무" localSheetId="3">#REF!</definedName>
    <definedName name="감나무" localSheetId="2">#REF!</definedName>
    <definedName name="감나무" localSheetId="6">#REF!</definedName>
    <definedName name="감나무" localSheetId="1">#REF!</definedName>
    <definedName name="감나무">#REF!</definedName>
    <definedName name="감삼" localSheetId="0">갑지!감삼</definedName>
    <definedName name="감삼" localSheetId="3">'갑지(건축)'!감삼</definedName>
    <definedName name="감삼" localSheetId="2">관급자재대!감삼</definedName>
    <definedName name="감삼" localSheetId="9">'수량산출(토목)'!감삼</definedName>
    <definedName name="감삼" localSheetId="1">총괄표!감삼</definedName>
    <definedName name="감삼" localSheetId="5">'표 지'!감삼</definedName>
    <definedName name="감삼">감삼</definedName>
    <definedName name="감삼준" localSheetId="0">템플리트모듈6</definedName>
    <definedName name="감삼준" localSheetId="3">[0]!템플리트모듈6</definedName>
    <definedName name="감삼준" localSheetId="2">[0]!템플리트모듈6</definedName>
    <definedName name="감삼준" localSheetId="9">템플리트모듈6</definedName>
    <definedName name="감삼준" localSheetId="1">총괄표!템플리트모듈6</definedName>
    <definedName name="감삼준" localSheetId="5">템플리트모듈6</definedName>
    <definedName name="감삼준">템플리트모듈6</definedName>
    <definedName name="갑" localSheetId="3">#REF!</definedName>
    <definedName name="갑" localSheetId="2">#REF!</definedName>
    <definedName name="갑" localSheetId="6">#REF!</definedName>
    <definedName name="갑" localSheetId="1">#REF!</definedName>
    <definedName name="갑">#REF!</definedName>
    <definedName name="갑지" localSheetId="0">BlankMacro1</definedName>
    <definedName name="갑지" localSheetId="3">BlankMacro1</definedName>
    <definedName name="갑지" localSheetId="2">BlankMacro1</definedName>
    <definedName name="갑지" localSheetId="9">BlankMacro1</definedName>
    <definedName name="갑지" localSheetId="6">#REF!</definedName>
    <definedName name="갑지" localSheetId="1">BlankMacro1</definedName>
    <definedName name="갑지" localSheetId="5" hidden="1">{#N/A,#N/A,TRUE,"대가1"}</definedName>
    <definedName name="갑지">BlankMacro1</definedName>
    <definedName name="갑지1" localSheetId="3">#REF!</definedName>
    <definedName name="갑지1" localSheetId="2">#REF!</definedName>
    <definedName name="갑지1" localSheetId="6">#REF!</definedName>
    <definedName name="갑지1" localSheetId="1">#REF!</definedName>
    <definedName name="갑지1">#REF!</definedName>
    <definedName name="갑지2" hidden="1">{#N/A,#N/A,TRUE,"대가1"}</definedName>
    <definedName name="갑지333" hidden="1">{#N/A,#N/A,TRUE,"대가1"}</definedName>
    <definedName name="갑지777" hidden="1">{#N/A,#N/A,TRUE,"대가1"}</definedName>
    <definedName name="갓">#REF!</definedName>
    <definedName name="강">[107]원가계산서!$A$1:$IV$2</definedName>
    <definedName name="강강" localSheetId="3">#REF!</definedName>
    <definedName name="강강" localSheetId="2">#REF!</definedName>
    <definedName name="강강" localSheetId="6">#REF!</definedName>
    <definedName name="강강" localSheetId="1">#REF!</definedName>
    <definedName name="강강">#REF!</definedName>
    <definedName name="강경구">#REF!</definedName>
    <definedName name="강관" localSheetId="9"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_1" localSheetId="9"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_1"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_1"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_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교" localSheetId="0" hidden="1">{#N/A,#N/A,FALSE,"포장2"}</definedName>
    <definedName name="강교" localSheetId="3" hidden="1">{#N/A,#N/A,FALSE,"포장2"}</definedName>
    <definedName name="강교" localSheetId="2" hidden="1">{#N/A,#N/A,FALSE,"포장2"}</definedName>
    <definedName name="강교" localSheetId="9" hidden="1">{#N/A,#N/A,FALSE,"포장2"}</definedName>
    <definedName name="강교" localSheetId="6" hidden="1">{#N/A,#N/A,FALSE,"포장2"}</definedName>
    <definedName name="강교" localSheetId="1" hidden="1">{#N/A,#N/A,FALSE,"포장2"}</definedName>
    <definedName name="강교" localSheetId="5" hidden="1">{#N/A,#N/A,FALSE,"포장2"}</definedName>
    <definedName name="강교" hidden="1">{#N/A,#N/A,FALSE,"포장2"}</definedName>
    <definedName name="강구조물" localSheetId="0" hidden="1">{#N/A,#N/A,FALSE,"포장1";#N/A,#N/A,FALSE,"포장1"}</definedName>
    <definedName name="강구조물" localSheetId="3" hidden="1">{#N/A,#N/A,FALSE,"포장1";#N/A,#N/A,FALSE,"포장1"}</definedName>
    <definedName name="강구조물" localSheetId="2" hidden="1">{#N/A,#N/A,FALSE,"포장1";#N/A,#N/A,FALSE,"포장1"}</definedName>
    <definedName name="강구조물" localSheetId="9" hidden="1">{#N/A,#N/A,FALSE,"포장1";#N/A,#N/A,FALSE,"포장1"}</definedName>
    <definedName name="강구조물" localSheetId="6" hidden="1">{#N/A,#N/A,FALSE,"포장1";#N/A,#N/A,FALSE,"포장1"}</definedName>
    <definedName name="강구조물" localSheetId="1" hidden="1">{#N/A,#N/A,FALSE,"포장1";#N/A,#N/A,FALSE,"포장1"}</definedName>
    <definedName name="강구조물" localSheetId="5" hidden="1">{#N/A,#N/A,FALSE,"포장1";#N/A,#N/A,FALSE,"포장1"}</definedName>
    <definedName name="강구조물" hidden="1">{#N/A,#N/A,FALSE,"포장1";#N/A,#N/A,FALSE,"포장1"}</definedName>
    <definedName name="강병창" localSheetId="0">BlankMacro1</definedName>
    <definedName name="강병창" localSheetId="3">BlankMacro1</definedName>
    <definedName name="강병창" localSheetId="2">BlankMacro1</definedName>
    <definedName name="강병창" localSheetId="9">BlankMacro1</definedName>
    <definedName name="강병창" localSheetId="6">BlankMacro1</definedName>
    <definedName name="강병창" localSheetId="1">BlankMacro1</definedName>
    <definedName name="강병창" localSheetId="5">BlankMacro1</definedName>
    <definedName name="강병창">BlankMacro1</definedName>
    <definedName name="개거수량" localSheetId="9">#REF!</definedName>
    <definedName name="개거수량">#REF!</definedName>
    <definedName name="개나리" localSheetId="3">#REF!</definedName>
    <definedName name="개나리" localSheetId="2">#REF!</definedName>
    <definedName name="개나리" localSheetId="6">#REF!</definedName>
    <definedName name="개나리" localSheetId="1">#REF!</definedName>
    <definedName name="개나리">#REF!</definedName>
    <definedName name="개나리12" localSheetId="2">[100]데이타!$E$31</definedName>
    <definedName name="개나리12" localSheetId="6">[101]데이타!$E$31</definedName>
    <definedName name="개나리12" localSheetId="1">[100]데이타!$E$31</definedName>
    <definedName name="개나리12">[102]데이타!$E$31</definedName>
    <definedName name="개나리3" localSheetId="2">[100]데이타!$E$27</definedName>
    <definedName name="개나리3" localSheetId="6">[101]데이타!$E$27</definedName>
    <definedName name="개나리3" localSheetId="1">[100]데이타!$E$27</definedName>
    <definedName name="개나리3">[102]데이타!$E$27</definedName>
    <definedName name="개나리5" localSheetId="2">[100]데이타!$E$28</definedName>
    <definedName name="개나리5" localSheetId="6">[101]데이타!$E$28</definedName>
    <definedName name="개나리5" localSheetId="1">[100]데이타!$E$28</definedName>
    <definedName name="개나리5">[102]데이타!$E$28</definedName>
    <definedName name="개나리7" localSheetId="2">[100]데이타!$E$29</definedName>
    <definedName name="개나리7" localSheetId="6">[101]데이타!$E$29</definedName>
    <definedName name="개나리7" localSheetId="1">[100]데이타!$E$29</definedName>
    <definedName name="개나리7">[102]데이타!$E$29</definedName>
    <definedName name="개나리9" localSheetId="2">[100]데이타!$E$30</definedName>
    <definedName name="개나리9" localSheetId="6">[101]데이타!$E$30</definedName>
    <definedName name="개나리9" localSheetId="1">[100]데이타!$E$30</definedName>
    <definedName name="개나리9">[102]데이타!$E$30</definedName>
    <definedName name="개략공사비">#REF!</definedName>
    <definedName name="개쉬땅1204" localSheetId="2">[100]데이타!$E$32</definedName>
    <definedName name="개쉬땅1204" localSheetId="6">[101]데이타!$E$32</definedName>
    <definedName name="개쉬땅1204" localSheetId="1">[100]데이타!$E$32</definedName>
    <definedName name="개쉬땅1204">[102]데이타!$E$32</definedName>
    <definedName name="개쉬땅1506" localSheetId="2">[100]데이타!$E$33</definedName>
    <definedName name="개쉬땅1506" localSheetId="6">[101]데이타!$E$33</definedName>
    <definedName name="개쉬땅1506" localSheetId="1">[100]데이타!$E$33</definedName>
    <definedName name="개쉬땅1506">[102]데이타!$E$33</definedName>
    <definedName name="갸" localSheetId="6">#N/A</definedName>
    <definedName name="갸">#N/A</definedName>
    <definedName name="거ㅏㅏ" localSheetId="9">ㅁㄷ고</definedName>
    <definedName name="거ㅏㅏ" localSheetId="6">용역비예산서!ㅁㄷ고</definedName>
    <definedName name="거ㅏㅏ" localSheetId="5">ㅁㄷ고</definedName>
    <definedName name="거ㅏㅏ">ㅁㄷ고</definedName>
    <definedName name="건강보험료요율" localSheetId="3">#REF!</definedName>
    <definedName name="건강보험료요율" localSheetId="2">#REF!</definedName>
    <definedName name="건강보험료요율" localSheetId="6">#REF!</definedName>
    <definedName name="건강보험료요율" localSheetId="1">#REF!</definedName>
    <definedName name="건강보험료요율">#REF!</definedName>
    <definedName name="건물부수시설" localSheetId="2">[108]말뚝지지력산정!$F$116</definedName>
    <definedName name="건물부수시설" localSheetId="1">[109]말뚝지지력산정!$F$116</definedName>
    <definedName name="건물부수시설">[110]말뚝지지력산정!$F$116</definedName>
    <definedName name="건설기계운전기사" localSheetId="3">#REF!</definedName>
    <definedName name="건설기계운전기사" localSheetId="2">#REF!</definedName>
    <definedName name="건설기계운전기사" localSheetId="6">#REF!</definedName>
    <definedName name="건설기계운전기사" localSheetId="1">#REF!</definedName>
    <definedName name="건설기계운전기사">#REF!</definedName>
    <definedName name="건접노무비4" localSheetId="3">#REF!</definedName>
    <definedName name="건접노무비4" localSheetId="2">#REF!</definedName>
    <definedName name="건접노무비4" localSheetId="6">#REF!</definedName>
    <definedName name="건접노무비4" localSheetId="1">#REF!</definedName>
    <definedName name="건접노무비4">#REF!</definedName>
    <definedName name="건축" localSheetId="3">#REF!</definedName>
    <definedName name="건축" localSheetId="2">#REF!</definedName>
    <definedName name="건축" localSheetId="6">#REF!</definedName>
    <definedName name="건축" localSheetId="1">#REF!</definedName>
    <definedName name="건축">#REF!</definedName>
    <definedName name="건축목공">#REF!</definedName>
    <definedName name="건축서비스">#N/A</definedName>
    <definedName name="건축원가" hidden="1">[111]전기!$B$4:$B$163</definedName>
    <definedName name="건축총괄" localSheetId="9">BlankMacro1</definedName>
    <definedName name="건축총괄" localSheetId="5">BlankMacro1</definedName>
    <definedName name="건축총괄">BlankMacro1</definedName>
    <definedName name="검___조___부" localSheetId="3">[112]노임단가!#REF!</definedName>
    <definedName name="검___조___부" localSheetId="2">[110]노임단가!#REF!</definedName>
    <definedName name="검___조___부" localSheetId="6">[110]노임단가!#REF!</definedName>
    <definedName name="검___조___부" localSheetId="1">[110]노임단가!#REF!</definedName>
    <definedName name="검___조___부">[112]노임단가!#REF!</definedName>
    <definedName name="겨격" hidden="1">#REF!</definedName>
    <definedName name="견" localSheetId="9">#REF!,#REF!</definedName>
    <definedName name="견" localSheetId="6">'[113]총 원가계산'!#REF!</definedName>
    <definedName name="견">#REF!,#REF!</definedName>
    <definedName name="견__적__결__과___대__비__표">#REF!</definedName>
    <definedName name="견적" localSheetId="3">#REF!</definedName>
    <definedName name="견적" localSheetId="2">#REF!</definedName>
    <definedName name="견적" localSheetId="6">#REF!</definedName>
    <definedName name="견적" localSheetId="1">#REF!</definedName>
    <definedName name="견적">#REF!</definedName>
    <definedName name="견적갑지">'[113]총 원가계산'!#REF!</definedName>
    <definedName name="견적금액">#N/A</definedName>
    <definedName name="견적내역" localSheetId="3">#REF!</definedName>
    <definedName name="견적내역" localSheetId="2">#REF!</definedName>
    <definedName name="견적내역" localSheetId="6">#REF!</definedName>
    <definedName name="견적내역" localSheetId="1">#REF!</definedName>
    <definedName name="견적내역">#REF!</definedName>
    <definedName name="견적대비" localSheetId="0" hidden="1">{#N/A,#N/A,FALSE,"포장2"}</definedName>
    <definedName name="견적대비" localSheetId="3" hidden="1">{#N/A,#N/A,FALSE,"포장2"}</definedName>
    <definedName name="견적대비" localSheetId="2" hidden="1">{#N/A,#N/A,FALSE,"포장2"}</definedName>
    <definedName name="견적대비" localSheetId="9" hidden="1">{#N/A,#N/A,FALSE,"포장2"}</definedName>
    <definedName name="견적대비" localSheetId="6" hidden="1">{#N/A,#N/A,FALSE,"포장2"}</definedName>
    <definedName name="견적대비" localSheetId="1" hidden="1">{#N/A,#N/A,FALSE,"포장2"}</definedName>
    <definedName name="견적대비" localSheetId="5" hidden="1">{#N/A,#N/A,FALSE,"포장2"}</definedName>
    <definedName name="견적대비" hidden="1">{#N/A,#N/A,FALSE,"포장2"}</definedName>
    <definedName name="견적률">#REF!</definedName>
    <definedName name="견적서" localSheetId="3">[114]원가계산!#REF!</definedName>
    <definedName name="견적서" localSheetId="2">[112]원가계산!#REF!</definedName>
    <definedName name="견적서" localSheetId="6">[112]원가계산!#REF!</definedName>
    <definedName name="견적서" localSheetId="1">[112]원가계산!#REF!</definedName>
    <definedName name="견적서">[114]원가계산!#REF!</definedName>
    <definedName name="견적서1" localSheetId="3">#REF!</definedName>
    <definedName name="견적서1" localSheetId="2">#REF!</definedName>
    <definedName name="견적서1" localSheetId="6">#REF!</definedName>
    <definedName name="견적서1" localSheetId="1">#REF!</definedName>
    <definedName name="견적서1">#REF!</definedName>
    <definedName name="견적서2" localSheetId="3">#REF!</definedName>
    <definedName name="견적서2" localSheetId="2">#REF!</definedName>
    <definedName name="견적서2" localSheetId="6">#REF!</definedName>
    <definedName name="견적서2" localSheetId="1">#REF!</definedName>
    <definedName name="견적서2">#REF!</definedName>
    <definedName name="견적서3" localSheetId="3">#REF!</definedName>
    <definedName name="견적서3" localSheetId="2">#REF!</definedName>
    <definedName name="견적서3" localSheetId="6">#REF!</definedName>
    <definedName name="견적서3" localSheetId="1">#REF!</definedName>
    <definedName name="견적서3">#REF!</definedName>
    <definedName name="견적서4" localSheetId="3">#REF!</definedName>
    <definedName name="견적서4" localSheetId="2">#REF!</definedName>
    <definedName name="견적서4" localSheetId="6">#REF!</definedName>
    <definedName name="견적서4" localSheetId="1">#REF!</definedName>
    <definedName name="견적서4">#REF!</definedName>
    <definedName name="견적서5" localSheetId="3">#REF!</definedName>
    <definedName name="견적서5" localSheetId="2">#REF!</definedName>
    <definedName name="견적서5" localSheetId="6">#REF!</definedName>
    <definedName name="견적서5" localSheetId="1">#REF!</definedName>
    <definedName name="견적서5">#REF!</definedName>
    <definedName name="견적서6" localSheetId="3">#REF!</definedName>
    <definedName name="견적서6" localSheetId="2">#REF!</definedName>
    <definedName name="견적서6" localSheetId="6">#REF!</definedName>
    <definedName name="견적서6" localSheetId="1">#REF!</definedName>
    <definedName name="견적서6">#REF!</definedName>
    <definedName name="견적탱크" localSheetId="3">#REF!</definedName>
    <definedName name="견적탱크" localSheetId="2">#REF!</definedName>
    <definedName name="견적탱크" localSheetId="6">#REF!</definedName>
    <definedName name="견적탱크" localSheetId="1">#REF!</definedName>
    <definedName name="견적탱크">#REF!</definedName>
    <definedName name="견적토목" localSheetId="3">#REF!</definedName>
    <definedName name="견적토목" localSheetId="2">#REF!</definedName>
    <definedName name="견적토목" localSheetId="6">#REF!</definedName>
    <definedName name="견적토목" localSheetId="1">#REF!</definedName>
    <definedName name="견적토목">#REF!</definedName>
    <definedName name="견적품의">#REF!</definedName>
    <definedName name="결" localSheetId="0" hidden="1">{#N/A,#N/A,FALSE,"포장2"}</definedName>
    <definedName name="결" localSheetId="3" hidden="1">{#N/A,#N/A,FALSE,"포장2"}</definedName>
    <definedName name="결" localSheetId="2" hidden="1">{#N/A,#N/A,FALSE,"포장2"}</definedName>
    <definedName name="결" localSheetId="9" hidden="1">{#N/A,#N/A,FALSE,"포장2"}</definedName>
    <definedName name="결" localSheetId="6" hidden="1">{#N/A,#N/A,FALSE,"포장2"}</definedName>
    <definedName name="결" localSheetId="1" hidden="1">{#N/A,#N/A,FALSE,"포장2"}</definedName>
    <definedName name="결" localSheetId="5" hidden="1">{#N/A,#N/A,FALSE,"포장2"}</definedName>
    <definedName name="결" hidden="1">{#N/A,#N/A,FALSE,"포장2"}</definedName>
    <definedName name="결과" localSheetId="0" hidden="1">{#N/A,#N/A,FALSE,"포장2"}</definedName>
    <definedName name="결과" localSheetId="3" hidden="1">{#N/A,#N/A,FALSE,"포장2"}</definedName>
    <definedName name="결과" localSheetId="2" hidden="1">{#N/A,#N/A,FALSE,"포장2"}</definedName>
    <definedName name="결과" localSheetId="9" hidden="1">{#N/A,#N/A,FALSE,"포장2"}</definedName>
    <definedName name="결과" localSheetId="6" hidden="1">{#N/A,#N/A,FALSE,"포장2"}</definedName>
    <definedName name="결과" localSheetId="1" hidden="1">{#N/A,#N/A,FALSE,"포장2"}</definedName>
    <definedName name="결과" localSheetId="5" hidden="1">{#N/A,#N/A,FALSE,"포장2"}</definedName>
    <definedName name="결과" hidden="1">{#N/A,#N/A,FALSE,"포장2"}</definedName>
    <definedName name="결제">#N/A</definedName>
    <definedName name="결제금액">#N/A</definedName>
    <definedName name="겹동백1002" localSheetId="2">[100]데이타!$E$145</definedName>
    <definedName name="겹동백1002" localSheetId="6">[101]데이타!$E$145</definedName>
    <definedName name="겹동백1002" localSheetId="1">[100]데이타!$E$145</definedName>
    <definedName name="겹동백1002">[102]데이타!$E$145</definedName>
    <definedName name="겹동백1204" localSheetId="2">[100]데이타!$E$146</definedName>
    <definedName name="겹동백1204" localSheetId="6">[101]데이타!$E$146</definedName>
    <definedName name="겹동백1204" localSheetId="1">[100]데이타!$E$146</definedName>
    <definedName name="겹동백1204">[102]데이타!$E$146</definedName>
    <definedName name="겹동백1506" localSheetId="2">[100]데이타!$E$147</definedName>
    <definedName name="겹동백1506" localSheetId="6">[101]데이타!$E$147</definedName>
    <definedName name="겹동백1506" localSheetId="1">[100]데이타!$E$147</definedName>
    <definedName name="겹동백1506">[102]데이타!$E$147</definedName>
    <definedName name="겹벗R6" localSheetId="2">[100]데이타!$E$34</definedName>
    <definedName name="겹벗R6" localSheetId="6">[101]데이타!$E$34</definedName>
    <definedName name="겹벗R6" localSheetId="1">[100]데이타!$E$34</definedName>
    <definedName name="겹벗R6">[102]데이타!$E$34</definedName>
    <definedName name="겹벗R8" localSheetId="2">[100]데이타!$E$35</definedName>
    <definedName name="겹벗R8" localSheetId="6">[101]데이타!$E$35</definedName>
    <definedName name="겹벗R8" localSheetId="1">[100]데이타!$E$35</definedName>
    <definedName name="겹벗R8">[102]데이타!$E$35</definedName>
    <definedName name="겹철쭉0304" localSheetId="2">[100]데이타!$E$36</definedName>
    <definedName name="겹철쭉0304" localSheetId="6">[101]데이타!$E$36</definedName>
    <definedName name="겹철쭉0304" localSheetId="1">[100]데이타!$E$36</definedName>
    <definedName name="겹철쭉0304">[102]데이타!$E$36</definedName>
    <definedName name="겹철쭉0506" localSheetId="2">[100]데이타!$E$37</definedName>
    <definedName name="겹철쭉0506" localSheetId="6">[101]데이타!$E$37</definedName>
    <definedName name="겹철쭉0506" localSheetId="1">[100]데이타!$E$37</definedName>
    <definedName name="겹철쭉0506">[102]데이타!$E$37</definedName>
    <definedName name="겹철쭉0608" localSheetId="2">[100]데이타!$E$38</definedName>
    <definedName name="겹철쭉0608" localSheetId="6">[101]데이타!$E$38</definedName>
    <definedName name="겹철쭉0608" localSheetId="1">[100]데이타!$E$38</definedName>
    <definedName name="겹철쭉0608">[102]데이타!$E$38</definedName>
    <definedName name="겹철쭉0810" localSheetId="2">[100]데이타!$E$39</definedName>
    <definedName name="겹철쭉0810" localSheetId="6">[101]데이타!$E$39</definedName>
    <definedName name="겹철쭉0810" localSheetId="1">[100]데이타!$E$39</definedName>
    <definedName name="겹철쭉0810">[102]데이타!$E$39</definedName>
    <definedName name="겹철쭉0812" localSheetId="2">[100]데이타!$E$40</definedName>
    <definedName name="겹철쭉0812" localSheetId="6">[101]데이타!$E$40</definedName>
    <definedName name="겹철쭉0812" localSheetId="1">[100]데이타!$E$40</definedName>
    <definedName name="겹철쭉0812">[102]데이타!$E$40</definedName>
    <definedName name="경0907003">#REF!</definedName>
    <definedName name="경6907001">#REF!</definedName>
    <definedName name="경6907004">#REF!</definedName>
    <definedName name="경6907005">#REF!</definedName>
    <definedName name="경6907006">#REF!</definedName>
    <definedName name="경6907007">#REF!</definedName>
    <definedName name="경6907008">#REF!</definedName>
    <definedName name="경6907009">#REF!</definedName>
    <definedName name="경6907010">#REF!</definedName>
    <definedName name="경6907011">#REF!</definedName>
    <definedName name="경6907012">#REF!</definedName>
    <definedName name="경6907013">#REF!</definedName>
    <definedName name="경6907014">#REF!</definedName>
    <definedName name="경6908002">#REF!</definedName>
    <definedName name="경6908003">#REF!</definedName>
    <definedName name="경6908004">#REF!</definedName>
    <definedName name="경6908005">#REF!</definedName>
    <definedName name="경6908006">#REF!</definedName>
    <definedName name="경6908007">#REF!</definedName>
    <definedName name="경6908008">#REF!</definedName>
    <definedName name="경6908009">#REF!</definedName>
    <definedName name="경6908031">#REF!</definedName>
    <definedName name="경6908032">#REF!</definedName>
    <definedName name="경6908033">#REF!</definedName>
    <definedName name="경6908034">#REF!</definedName>
    <definedName name="경6908035">#REF!</definedName>
    <definedName name="경6908036">#REF!</definedName>
    <definedName name="경6908037">#REF!</definedName>
    <definedName name="경6908038">#REF!</definedName>
    <definedName name="경6910002">#REF!</definedName>
    <definedName name="경6910004">#REF!</definedName>
    <definedName name="경6910006">#REF!</definedName>
    <definedName name="경6910007">#REF!</definedName>
    <definedName name="경6910008">#REF!</definedName>
    <definedName name="경6910009">#REF!</definedName>
    <definedName name="경6910010">#REF!</definedName>
    <definedName name="경6910011">#REF!</definedName>
    <definedName name="경6910012">#REF!</definedName>
    <definedName name="경6911002">#REF!</definedName>
    <definedName name="경6912008">#REF!</definedName>
    <definedName name="경6912009">#REF!</definedName>
    <definedName name="경6912010">#REF!</definedName>
    <definedName name="경6912011">#REF!</definedName>
    <definedName name="경6912012">#REF!</definedName>
    <definedName name="경6912013">#REF!</definedName>
    <definedName name="경6912014">#REF!</definedName>
    <definedName name="경6912016">#REF!</definedName>
    <definedName name="경6914001">#REF!</definedName>
    <definedName name="경6917001">#REF!</definedName>
    <definedName name="경6917002">#REF!</definedName>
    <definedName name="경6917003">#REF!</definedName>
    <definedName name="경6917004">#REF!</definedName>
    <definedName name="경6917005">#REF!</definedName>
    <definedName name="경6917308">#REF!</definedName>
    <definedName name="경6917309">#REF!</definedName>
    <definedName name="경6917310">#REF!</definedName>
    <definedName name="경6917311">#REF!</definedName>
    <definedName name="경6917312">#REF!</definedName>
    <definedName name="경6918003">#REF!</definedName>
    <definedName name="경6918004">#REF!</definedName>
    <definedName name="경6918005">#REF!</definedName>
    <definedName name="경6918006">#REF!</definedName>
    <definedName name="경6918007">#REF!</definedName>
    <definedName name="경6918008">#REF!</definedName>
    <definedName name="경6918009">#REF!</definedName>
    <definedName name="경6918010">#REF!</definedName>
    <definedName name="경6918011">#REF!</definedName>
    <definedName name="경6918012">#REF!</definedName>
    <definedName name="경6918013">#REF!</definedName>
    <definedName name="경6918014">#REF!</definedName>
    <definedName name="경6918102">#REF!</definedName>
    <definedName name="경6918103">#REF!</definedName>
    <definedName name="경6918104">#REF!</definedName>
    <definedName name="경6918105">#REF!</definedName>
    <definedName name="경6918106">#REF!</definedName>
    <definedName name="경6918107">#REF!</definedName>
    <definedName name="경6918108">#REF!</definedName>
    <definedName name="경6918109">#REF!</definedName>
    <definedName name="경6919007">#REF!</definedName>
    <definedName name="경6919008">#REF!</definedName>
    <definedName name="경6919009">#REF!</definedName>
    <definedName name="경6919010">#REF!</definedName>
    <definedName name="경6919011">#REF!</definedName>
    <definedName name="경6919012">#REF!</definedName>
    <definedName name="경6922002">#REF!</definedName>
    <definedName name="경6922004">#REF!</definedName>
    <definedName name="경6922006">#REF!</definedName>
    <definedName name="경6922007">#REF!</definedName>
    <definedName name="경6922008">#REF!</definedName>
    <definedName name="경6922009">#REF!</definedName>
    <definedName name="경6922010">#REF!</definedName>
    <definedName name="경6922140">#REF!</definedName>
    <definedName name="경6922142">#REF!</definedName>
    <definedName name="경6922143">#REF!</definedName>
    <definedName name="경6922144">#REF!</definedName>
    <definedName name="경6923007">#REF!</definedName>
    <definedName name="경6923008">#REF!</definedName>
    <definedName name="경6923009">#REF!</definedName>
    <definedName name="경6923010">#REF!</definedName>
    <definedName name="경6923011">#REF!</definedName>
    <definedName name="경6926003">#REF!</definedName>
    <definedName name="경6926004">#REF!</definedName>
    <definedName name="경6926005">#REF!</definedName>
    <definedName name="경6926006">#REF!</definedName>
    <definedName name="경6926007">#REF!</definedName>
    <definedName name="경6926008">#REF!</definedName>
    <definedName name="경6926009">#REF!</definedName>
    <definedName name="경6926010">#REF!</definedName>
    <definedName name="경6926011">#REF!</definedName>
    <definedName name="경6926012">#REF!</definedName>
    <definedName name="경6926030">#REF!</definedName>
    <definedName name="경6926032">#REF!</definedName>
    <definedName name="경6926033">#REF!</definedName>
    <definedName name="경6926034">#REF!</definedName>
    <definedName name="경6926035">#REF!</definedName>
    <definedName name="경6926036">#REF!</definedName>
    <definedName name="경6926038">#REF!</definedName>
    <definedName name="경6926050">#REF!</definedName>
    <definedName name="경6926052">#REF!</definedName>
    <definedName name="경6926053">#REF!</definedName>
    <definedName name="경6926054">#REF!</definedName>
    <definedName name="경6926055">#REF!</definedName>
    <definedName name="경6927001">#REF!</definedName>
    <definedName name="경6927002">#REF!</definedName>
    <definedName name="경6927003">#REF!</definedName>
    <definedName name="경6927004">#REF!</definedName>
    <definedName name="경6927005">#REF!</definedName>
    <definedName name="경6927006">#REF!</definedName>
    <definedName name="경6927007">#REF!</definedName>
    <definedName name="경6927008">#REF!</definedName>
    <definedName name="경6927009">#REF!</definedName>
    <definedName name="경6927010">#REF!</definedName>
    <definedName name="경6933006">#REF!</definedName>
    <definedName name="경6933007">#REF!</definedName>
    <definedName name="경6933008">#REF!</definedName>
    <definedName name="경6933009">#REF!</definedName>
    <definedName name="경6933010">#REF!</definedName>
    <definedName name="경6933011">#REF!</definedName>
    <definedName name="경6933012">#REF!</definedName>
    <definedName name="경6933014">#REF!</definedName>
    <definedName name="경6934006">#REF!</definedName>
    <definedName name="경6934007">#REF!</definedName>
    <definedName name="경6934008">#REF!</definedName>
    <definedName name="경6934009">#REF!</definedName>
    <definedName name="경6934010">#REF!</definedName>
    <definedName name="경6934011">#REF!</definedName>
    <definedName name="경6934012">#REF!</definedName>
    <definedName name="경6934014">#REF!</definedName>
    <definedName name="경6935012">#REF!</definedName>
    <definedName name="경6936009">#REF!</definedName>
    <definedName name="경6936010">#REF!</definedName>
    <definedName name="경6936012">#REF!</definedName>
    <definedName name="경6943101">#REF!</definedName>
    <definedName name="경6943102">#REF!</definedName>
    <definedName name="경6943103">#REF!</definedName>
    <definedName name="경6943104">#REF!</definedName>
    <definedName name="경6943105">#REF!</definedName>
    <definedName name="경6943106">#REF!</definedName>
    <definedName name="경6943107">#REF!</definedName>
    <definedName name="경6946141">#REF!</definedName>
    <definedName name="경6946142">#REF!</definedName>
    <definedName name="경6946143">#REF!</definedName>
    <definedName name="경6946144">#REF!</definedName>
    <definedName name="경6946145">#REF!</definedName>
    <definedName name="경6946146">#REF!</definedName>
    <definedName name="경6946147">#REF!</definedName>
    <definedName name="경6946148">#REF!</definedName>
    <definedName name="경6946149">#REF!</definedName>
    <definedName name="경6946150">#REF!</definedName>
    <definedName name="경6946189">#REF!</definedName>
    <definedName name="경6946190">#REF!</definedName>
    <definedName name="경6946192">#REF!</definedName>
    <definedName name="경6946342">#REF!</definedName>
    <definedName name="경6946343">#REF!</definedName>
    <definedName name="경6946344">#REF!</definedName>
    <definedName name="경6946345">#REF!</definedName>
    <definedName name="경6946346">#REF!</definedName>
    <definedName name="경6946347">#REF!</definedName>
    <definedName name="경6946348">#REF!</definedName>
    <definedName name="경6946349">#REF!</definedName>
    <definedName name="경6946387">#REF!</definedName>
    <definedName name="경6946388">#REF!</definedName>
    <definedName name="경6946389">#REF!</definedName>
    <definedName name="경6946390">#REF!</definedName>
    <definedName name="경6946391">#REF!</definedName>
    <definedName name="경6946392">#REF!</definedName>
    <definedName name="경6946393">#REF!</definedName>
    <definedName name="경6946394">#REF!</definedName>
    <definedName name="경6946395">#REF!</definedName>
    <definedName name="경6946397">#REF!</definedName>
    <definedName name="경6946491">#REF!</definedName>
    <definedName name="경6946590">#REF!</definedName>
    <definedName name="경6946591">#REF!</definedName>
    <definedName name="경6946592">#REF!</definedName>
    <definedName name="경6947109">#REF!</definedName>
    <definedName name="경6947111">#REF!</definedName>
    <definedName name="경6948001">#REF!</definedName>
    <definedName name="경6949200">#REF!</definedName>
    <definedName name="경6949201">#REF!</definedName>
    <definedName name="경6949202">#REF!</definedName>
    <definedName name="경6949203">#REF!</definedName>
    <definedName name="경6949204">#REF!</definedName>
    <definedName name="경6949205">#REF!</definedName>
    <definedName name="경6949206">#REF!</definedName>
    <definedName name="경6949207">#REF!</definedName>
    <definedName name="경6949208">#REF!</definedName>
    <definedName name="경6953069">#REF!</definedName>
    <definedName name="경6953070">#REF!</definedName>
    <definedName name="경6953071">#REF!</definedName>
    <definedName name="경6954146">#REF!</definedName>
    <definedName name="경6954147">#REF!</definedName>
    <definedName name="경6954148">#REF!</definedName>
    <definedName name="경6956119">#REF!</definedName>
    <definedName name="경6956120">#REF!</definedName>
    <definedName name="경6956121">#REF!</definedName>
    <definedName name="경6959002">#REF!</definedName>
    <definedName name="경6959003">#REF!</definedName>
    <definedName name="경6959004">#REF!</definedName>
    <definedName name="경6959005">#REF!</definedName>
    <definedName name="경6960009">#REF!</definedName>
    <definedName name="경6960203">#REF!</definedName>
    <definedName name="경6962021">#REF!</definedName>
    <definedName name="경6962058">#REF!</definedName>
    <definedName name="경6962104">#REF!</definedName>
    <definedName name="경6962106">#REF!</definedName>
    <definedName name="경6962107">#REF!</definedName>
    <definedName name="경6962201">#REF!</definedName>
    <definedName name="경6962202">#REF!</definedName>
    <definedName name="경6962203">#REF!</definedName>
    <definedName name="경6962204">#REF!</definedName>
    <definedName name="경6962205">#REF!</definedName>
    <definedName name="경6962408">#REF!</definedName>
    <definedName name="경6962409">#REF!</definedName>
    <definedName name="경6963000">#REF!</definedName>
    <definedName name="경6963001">#REF!</definedName>
    <definedName name="경6963004">#REF!</definedName>
    <definedName name="경6963011">#REF!</definedName>
    <definedName name="경6965002">#REF!</definedName>
    <definedName name="경6967001">#REF!</definedName>
    <definedName name="경6968002">#REF!</definedName>
    <definedName name="경6968004">#REF!</definedName>
    <definedName name="경6968020">#REF!</definedName>
    <definedName name="경6969003">#REF!</definedName>
    <definedName name="경6969004">#REF!</definedName>
    <definedName name="경6969168">#REF!</definedName>
    <definedName name="경6970004">#REF!</definedName>
    <definedName name="경6970013">#REF!</definedName>
    <definedName name="경6970014">#REF!</definedName>
    <definedName name="경6971200">#REF!</definedName>
    <definedName name="경6971204">#REF!</definedName>
    <definedName name="경6974505">#REF!</definedName>
    <definedName name="경6982006">#REF!</definedName>
    <definedName name="경6982007">#REF!</definedName>
    <definedName name="경6982008">#REF!</definedName>
    <definedName name="경6982009">#REF!</definedName>
    <definedName name="경6982010">#REF!</definedName>
    <definedName name="경6982012">#REF!</definedName>
    <definedName name="경6982081">#REF!</definedName>
    <definedName name="경6982082">#REF!</definedName>
    <definedName name="경6982083">#REF!</definedName>
    <definedName name="경6982084">#REF!</definedName>
    <definedName name="경6982085">#REF!</definedName>
    <definedName name="경6982086">#REF!</definedName>
    <definedName name="경6982087">#REF!</definedName>
    <definedName name="경6982088">#REF!</definedName>
    <definedName name="경6982089">#REF!</definedName>
    <definedName name="경6982090">#REF!</definedName>
    <definedName name="경6982091">#REF!</definedName>
    <definedName name="경6982092">#REF!</definedName>
    <definedName name="경6982165">#REF!</definedName>
    <definedName name="경6982166">#REF!</definedName>
    <definedName name="경6982167">#REF!</definedName>
    <definedName name="경6982168">#REF!</definedName>
    <definedName name="경6982174">#REF!</definedName>
    <definedName name="경6982175">#REF!</definedName>
    <definedName name="경6982176">#REF!</definedName>
    <definedName name="경6982177">#REF!</definedName>
    <definedName name="경6982178">#REF!</definedName>
    <definedName name="경6982179">#REF!</definedName>
    <definedName name="경6982180">#REF!</definedName>
    <definedName name="경6982181">#REF!</definedName>
    <definedName name="경6982182">#REF!</definedName>
    <definedName name="경6982185">#REF!</definedName>
    <definedName name="경6982186">#REF!</definedName>
    <definedName name="경6982260">#REF!</definedName>
    <definedName name="경6982261">#REF!</definedName>
    <definedName name="경6982265">#REF!</definedName>
    <definedName name="경6982266">#REF!</definedName>
    <definedName name="경6982267">#REF!</definedName>
    <definedName name="경6982268">#REF!</definedName>
    <definedName name="경6982269">#REF!</definedName>
    <definedName name="경6982270">#REF!</definedName>
    <definedName name="경6982272">#REF!</definedName>
    <definedName name="경6982294">#REF!</definedName>
    <definedName name="경6982295">#REF!</definedName>
    <definedName name="경6982296">#REF!</definedName>
    <definedName name="경6982297">#REF!</definedName>
    <definedName name="경6982299">#REF!</definedName>
    <definedName name="경6982303">#REF!</definedName>
    <definedName name="경6982304">#REF!</definedName>
    <definedName name="경6982320">#REF!</definedName>
    <definedName name="경6982321">#REF!</definedName>
    <definedName name="경6982322">#REF!</definedName>
    <definedName name="경6982323">#REF!</definedName>
    <definedName name="경6982324">#REF!</definedName>
    <definedName name="경6982325">#REF!</definedName>
    <definedName name="경6982326">#REF!</definedName>
    <definedName name="경6982328">#REF!</definedName>
    <definedName name="경6982487">#REF!</definedName>
    <definedName name="경6982488">#REF!</definedName>
    <definedName name="경6982489">#REF!</definedName>
    <definedName name="경6982490">#REF!</definedName>
    <definedName name="경6982491">#REF!</definedName>
    <definedName name="경6982492">#REF!</definedName>
    <definedName name="경6982501">#REF!</definedName>
    <definedName name="경6982502">#REF!</definedName>
    <definedName name="경6982503">#REF!</definedName>
    <definedName name="경6982504">#REF!</definedName>
    <definedName name="경6982505">#REF!</definedName>
    <definedName name="경6982506">#REF!</definedName>
    <definedName name="경6982512">#REF!</definedName>
    <definedName name="경6982513">#REF!</definedName>
    <definedName name="경6982514">#REF!</definedName>
    <definedName name="경6982515">#REF!</definedName>
    <definedName name="경6982516">#REF!</definedName>
    <definedName name="경6985001">#REF!</definedName>
    <definedName name="경6985003">#REF!</definedName>
    <definedName name="경6985004">#REF!</definedName>
    <definedName name="경6985006">#REF!</definedName>
    <definedName name="경6985007">#REF!</definedName>
    <definedName name="경6985008">#REF!</definedName>
    <definedName name="경6985009">#REF!</definedName>
    <definedName name="경6985010">#REF!</definedName>
    <definedName name="경6985011">#REF!</definedName>
    <definedName name="경6985012">#REF!</definedName>
    <definedName name="경6985015">#REF!</definedName>
    <definedName name="경6985016">#REF!</definedName>
    <definedName name="경6985017">#REF!</definedName>
    <definedName name="경6985018">#REF!</definedName>
    <definedName name="경6985019">#REF!</definedName>
    <definedName name="경6985020">#REF!</definedName>
    <definedName name="경6985021">#REF!</definedName>
    <definedName name="경6986011">#REF!</definedName>
    <definedName name="경6999050">#REF!</definedName>
    <definedName name="경6999051">#REF!</definedName>
    <definedName name="경6999053">#REF!</definedName>
    <definedName name="경6999054">#REF!</definedName>
    <definedName name="경6999055">#REF!</definedName>
    <definedName name="경6999056">#REF!</definedName>
    <definedName name="경6999057">#REF!</definedName>
    <definedName name="경6999058">#REF!</definedName>
    <definedName name="경6999059">#REF!</definedName>
    <definedName name="경6999060">#REF!</definedName>
    <definedName name="경6999061">#REF!</definedName>
    <definedName name="경6999062">#REF!</definedName>
    <definedName name="경6999063">#REF!</definedName>
    <definedName name="경6999066">#REF!</definedName>
    <definedName name="경6999067">#REF!</definedName>
    <definedName name="경6999068">#REF!</definedName>
    <definedName name="경6999069">#REF!</definedName>
    <definedName name="경6999070">#REF!</definedName>
    <definedName name="경6999071">#REF!</definedName>
    <definedName name="경6999072">#REF!</definedName>
    <definedName name="경6999073">#REF!</definedName>
    <definedName name="경6999074">#REF!</definedName>
    <definedName name="경6999076">#REF!</definedName>
    <definedName name="경6999078">#REF!</definedName>
    <definedName name="경6999079">#REF!</definedName>
    <definedName name="경6999080">#REF!</definedName>
    <definedName name="경6999081">#REF!</definedName>
    <definedName name="경6999082">#REF!</definedName>
    <definedName name="경6999083">#REF!</definedName>
    <definedName name="경6999084">#REF!</definedName>
    <definedName name="경6999085">#REF!</definedName>
    <definedName name="경6999086">#REF!</definedName>
    <definedName name="경6999088">#REF!</definedName>
    <definedName name="경6999089">#REF!</definedName>
    <definedName name="경6999090">#REF!</definedName>
    <definedName name="경6999091">#REF!</definedName>
    <definedName name="경6999092">#REF!</definedName>
    <definedName name="경6999093">#REF!</definedName>
    <definedName name="경6999094">#REF!</definedName>
    <definedName name="경6999095">#REF!</definedName>
    <definedName name="경6999096">#REF!</definedName>
    <definedName name="경6999098">#REF!</definedName>
    <definedName name="경6999099">#REF!</definedName>
    <definedName name="경6999100">#REF!</definedName>
    <definedName name="경6999101">#REF!</definedName>
    <definedName name="경6999102">#REF!</definedName>
    <definedName name="경6999104">#REF!</definedName>
    <definedName name="경6999105">#REF!</definedName>
    <definedName name="경6999106">#REF!</definedName>
    <definedName name="경6999107">#REF!</definedName>
    <definedName name="경6999108">#REF!</definedName>
    <definedName name="경6999110">#REF!</definedName>
    <definedName name="경6999111">#REF!</definedName>
    <definedName name="경6999112">#REF!</definedName>
    <definedName name="경6999113">#REF!</definedName>
    <definedName name="경6999114">#REF!</definedName>
    <definedName name="경6999115">#REF!</definedName>
    <definedName name="경6999116">#REF!</definedName>
    <definedName name="경6999117">#REF!</definedName>
    <definedName name="경6999118">#REF!</definedName>
    <definedName name="경6999119">#REF!</definedName>
    <definedName name="경6999120">#REF!</definedName>
    <definedName name="경6999121">#REF!</definedName>
    <definedName name="경6999122">#REF!</definedName>
    <definedName name="경부선" localSheetId="3">#REF!</definedName>
    <definedName name="경부선" localSheetId="2">#REF!</definedName>
    <definedName name="경부선" localSheetId="6">#REF!</definedName>
    <definedName name="경부선" localSheetId="1">#REF!</definedName>
    <definedName name="경부선">#REF!</definedName>
    <definedName name="경비" localSheetId="0">'[115]4.고용보험'!#REF!</definedName>
    <definedName name="경비" localSheetId="3">'[115]4.고용보험'!#REF!</definedName>
    <definedName name="경비" localSheetId="2">'[116]4.고용보험'!#REF!</definedName>
    <definedName name="경비" localSheetId="6">#REF!</definedName>
    <definedName name="경비" localSheetId="1">'[116]4.고용보험'!#REF!</definedName>
    <definedName name="경비">'[115]4.고용보험'!#REF!</definedName>
    <definedName name="경비2" localSheetId="3">#REF!</definedName>
    <definedName name="경비2" localSheetId="2">#REF!</definedName>
    <definedName name="경비2" localSheetId="6">#REF!</definedName>
    <definedName name="경비2" localSheetId="1">#REF!</definedName>
    <definedName name="경비2">#REF!</definedName>
    <definedName name="경비3" localSheetId="3">#REF!</definedName>
    <definedName name="경비3" localSheetId="2">#REF!</definedName>
    <definedName name="경비3" localSheetId="6">#REF!</definedName>
    <definedName name="경비3" localSheetId="1">#REF!</definedName>
    <definedName name="경비3">#REF!</definedName>
    <definedName name="경비4" localSheetId="3">#REF!</definedName>
    <definedName name="경비4" localSheetId="2">#REF!</definedName>
    <definedName name="경비4" localSheetId="6">#REF!</definedName>
    <definedName name="경비4" localSheetId="1">#REF!</definedName>
    <definedName name="경비4">#REF!</definedName>
    <definedName name="경비율">#REF!</definedName>
    <definedName name="경비ㅣㅣ" localSheetId="3">#REF!</definedName>
    <definedName name="경비ㅣㅣ" localSheetId="2">#REF!</definedName>
    <definedName name="경비ㅣㅣ" localSheetId="6">#REF!</definedName>
    <definedName name="경비ㅣㅣ" localSheetId="1">#REF!</definedName>
    <definedName name="경비ㅣㅣ">#REF!</definedName>
    <definedName name="경상대" localSheetId="3">#REF!</definedName>
    <definedName name="경상대" localSheetId="2">#REF!</definedName>
    <definedName name="경상대" localSheetId="6">#REF!</definedName>
    <definedName name="경상대" localSheetId="1">#REF!</definedName>
    <definedName name="경상대">#REF!</definedName>
    <definedName name="경영계획수립">#REF!</definedName>
    <definedName name="계">#REF!</definedName>
    <definedName name="계___령___공" localSheetId="3">[112]노임단가!#REF!</definedName>
    <definedName name="계___령___공" localSheetId="2">[110]노임단가!#REF!</definedName>
    <definedName name="계___령___공" localSheetId="6">[110]노임단가!#REF!</definedName>
    <definedName name="계___령___공" localSheetId="1">[110]노임단가!#REF!</definedName>
    <definedName name="계___령___공">[112]노임단가!#REF!</definedName>
    <definedName name="계_장_공" localSheetId="3">#REF!</definedName>
    <definedName name="계_장_공" localSheetId="2">#REF!</definedName>
    <definedName name="계_장_공" localSheetId="6">#REF!</definedName>
    <definedName name="계_장_공" localSheetId="1">#REF!</definedName>
    <definedName name="계_장_공">#REF!</definedName>
    <definedName name="계산" localSheetId="3">#REF!</definedName>
    <definedName name="계산" localSheetId="2">#REF!</definedName>
    <definedName name="계산" localSheetId="6">#REF!</definedName>
    <definedName name="계산" localSheetId="1">#REF!</definedName>
    <definedName name="계산">#REF!</definedName>
    <definedName name="계수B5" localSheetId="2">[100]데이타!$E$41</definedName>
    <definedName name="계수B5" localSheetId="6">[101]데이타!$E$41</definedName>
    <definedName name="계수B5" localSheetId="1">[100]데이타!$E$41</definedName>
    <definedName name="계수B5">[102]데이타!$E$41</definedName>
    <definedName name="계수B6" localSheetId="2">[100]데이타!$E$42</definedName>
    <definedName name="계수B6" localSheetId="6">[101]데이타!$E$42</definedName>
    <definedName name="계수B6" localSheetId="1">[100]데이타!$E$42</definedName>
    <definedName name="계수B6">[102]데이타!$E$42</definedName>
    <definedName name="계수B8" localSheetId="2">[100]데이타!$E$43</definedName>
    <definedName name="계수B8" localSheetId="6">[101]데이타!$E$43</definedName>
    <definedName name="계수B8" localSheetId="1">[100]데이타!$E$43</definedName>
    <definedName name="계수B8">[102]데이타!$E$43</definedName>
    <definedName name="계수나무6노무">#REF!</definedName>
    <definedName name="계수나무6재료">#REF!</definedName>
    <definedName name="계양도서관" localSheetId="2">[114]표지!$B$2:$G$14</definedName>
    <definedName name="계양도서관" localSheetId="6">[117]표지!$B$2:$G$14</definedName>
    <definedName name="계양도서관" localSheetId="1">[114]표지!$B$2:$G$14</definedName>
    <definedName name="계양도서관">[116]표지!$B$2:$G$14</definedName>
    <definedName name="계장공">#REF!</definedName>
    <definedName name="고광3" localSheetId="2">[100]데이타!$E$44</definedName>
    <definedName name="고광3" localSheetId="6">[101]데이타!$E$44</definedName>
    <definedName name="고광3" localSheetId="1">[100]데이타!$E$44</definedName>
    <definedName name="고광3">[102]데이타!$E$44</definedName>
    <definedName name="고광5" localSheetId="2">[100]데이타!$E$45</definedName>
    <definedName name="고광5" localSheetId="6">[101]데이타!$E$45</definedName>
    <definedName name="고광5" localSheetId="1">[100]데이타!$E$45</definedName>
    <definedName name="고광5">[102]데이타!$E$45</definedName>
    <definedName name="고압">#REF!</definedName>
    <definedName name="고압케이블전공">#REF!</definedName>
    <definedName name="고용">#REF!</definedName>
    <definedName name="고용보험료" localSheetId="0">'[115]3.고용보험료산출근거'!$J$26</definedName>
    <definedName name="고용보험료" localSheetId="3">'[115]3.고용보험료산출근거'!$J$26</definedName>
    <definedName name="고용보험료" localSheetId="2">'[116]3.고용보험료산출근거'!$J$26</definedName>
    <definedName name="고용보험료" localSheetId="1">'[116]3.고용보험료산출근거'!$J$26</definedName>
    <definedName name="고용보험료">'[115]3.고용보험료산출근거'!$J$26</definedName>
    <definedName name="고용보험료2" localSheetId="3">#REF!</definedName>
    <definedName name="고용보험료2" localSheetId="2">#REF!</definedName>
    <definedName name="고용보험료2" localSheetId="6">#REF!</definedName>
    <definedName name="고용보험료2" localSheetId="1">#REF!</definedName>
    <definedName name="고용보험료2">#REF!</definedName>
    <definedName name="고용보험료요율" localSheetId="3">#REF!</definedName>
    <definedName name="고용보험료요율" localSheetId="2">#REF!</definedName>
    <definedName name="고용보험료요율" localSheetId="6">#REF!</definedName>
    <definedName name="고용보험료요율" localSheetId="1">#REF!</definedName>
    <definedName name="고용보험료요율">#REF!</definedName>
    <definedName name="고용보험료율" localSheetId="3">#REF!</definedName>
    <definedName name="고용보험료율" localSheetId="2">#REF!</definedName>
    <definedName name="고용보험료율" localSheetId="6">#REF!</definedName>
    <definedName name="고용보험료율" localSheetId="1">#REF!</definedName>
    <definedName name="고용보험료율">#REF!</definedName>
    <definedName name="고재">#REF!</definedName>
    <definedName name="고케">#REF!</definedName>
    <definedName name="골재1">#REF!</definedName>
    <definedName name="골조105동서변기초">#REF!</definedName>
    <definedName name="골조105동서변옥탑12층">#REF!</definedName>
    <definedName name="골조105동서변일반층">#REF!</definedName>
    <definedName name="골조105동서변지붕층">#REF!</definedName>
    <definedName name="골조105동서변지하층">#REF!</definedName>
    <definedName name="골조105동서변최상층">#REF!</definedName>
    <definedName name="골조120만촌기초">#REF!</definedName>
    <definedName name="골조120만촌옥탑12층">#REF!</definedName>
    <definedName name="골조120만촌일반층">#REF!</definedName>
    <definedName name="골조120만촌지붕층">#REF!</definedName>
    <definedName name="골조120만촌지하층">#REF!</definedName>
    <definedName name="골조120만촌최상층">#REF!</definedName>
    <definedName name="골조130동서변기초">#REF!</definedName>
    <definedName name="골조130동서변옥탑12층">#REF!</definedName>
    <definedName name="골조130동서변일반층">#REF!</definedName>
    <definedName name="골조130동서변지붕층">#REF!</definedName>
    <definedName name="골조130동서변지하층">#REF!</definedName>
    <definedName name="골조130동서변최상층">#REF!</definedName>
    <definedName name="골조135정화1층필로티">#REF!</definedName>
    <definedName name="골조135정화고층">#REF!</definedName>
    <definedName name="골조135정화기초">#REF!</definedName>
    <definedName name="골조135정화옥탑12층">#REF!</definedName>
    <definedName name="골조135정화일반층">#REF!</definedName>
    <definedName name="골조135정화지붕층">#REF!</definedName>
    <definedName name="골조135정화최상층">#REF!</definedName>
    <definedName name="골조145만촌기초">#REF!</definedName>
    <definedName name="골조145만촌옥탑12층">#REF!</definedName>
    <definedName name="골조145만촌일반층">#REF!</definedName>
    <definedName name="골조145만촌지붕층">#REF!</definedName>
    <definedName name="골조145만촌지하층">#REF!</definedName>
    <definedName name="골조145만촌최상층">#REF!</definedName>
    <definedName name="골조165정화1층필로티">#REF!</definedName>
    <definedName name="골조165정화고층">#REF!</definedName>
    <definedName name="골조165정화기초">#REF!</definedName>
    <definedName name="골조165정화옥탑12층">#REF!</definedName>
    <definedName name="골조165정화일반층">#REF!</definedName>
    <definedName name="골조165정화지붕층">#REF!</definedName>
    <definedName name="골조165정화최상층">#REF!</definedName>
    <definedName name="골조60동서변기초">#REF!</definedName>
    <definedName name="골조60동서변옥탑12층">#REF!</definedName>
    <definedName name="골조60동서변일반층">#REF!</definedName>
    <definedName name="골조60동서변지붕층">#REF!</definedName>
    <definedName name="골조60동서변지하층">#REF!</definedName>
    <definedName name="골조60동서변최상층">#REF!</definedName>
    <definedName name="골조60드림고층">#REF!</definedName>
    <definedName name="골조60드림옥탑12층">#REF!</definedName>
    <definedName name="골조60드림일반층">#REF!</definedName>
    <definedName name="골조60드림최상층">#REF!</definedName>
    <definedName name="골조62드림지붕층">#REF!</definedName>
    <definedName name="골조85김해장유고층">#REF!</definedName>
    <definedName name="골조85김해장유기초">#REF!</definedName>
    <definedName name="골조85김해장유옥탑12층">#REF!</definedName>
    <definedName name="골조85김해장유일반층">#REF!</definedName>
    <definedName name="골조85김해장유지붕층">#REF!</definedName>
    <definedName name="골조85김해장유지하층">#REF!</definedName>
    <definedName name="골조85김해장유최상층">#REF!</definedName>
    <definedName name="골조85동서변기초">#REF!</definedName>
    <definedName name="골조85동서변옥탑12층">#REF!</definedName>
    <definedName name="골조85동서변일반층">#REF!</definedName>
    <definedName name="골조85동서변지붕층">#REF!</definedName>
    <definedName name="골조85동서변지하층">#REF!</definedName>
    <definedName name="골조85동서변최상층">#REF!</definedName>
    <definedName name="골조85정화1층필로티">#REF!</definedName>
    <definedName name="골조85정화고층">#REF!</definedName>
    <definedName name="골조85정화기초">#REF!</definedName>
    <definedName name="골조85정화옥탑12층">#REF!</definedName>
    <definedName name="골조85정화일반층">#REF!</definedName>
    <definedName name="골조85정화지붕층">#REF!</definedName>
    <definedName name="골조85정화최상층">#REF!</definedName>
    <definedName name="골조전용105동서변기초">#REF!</definedName>
    <definedName name="골조전용105동서변옥탑12층">#REF!</definedName>
    <definedName name="골조전용105동서변일반층">#REF!</definedName>
    <definedName name="골조전용105동서변지붕층">#REF!</definedName>
    <definedName name="골조전용105동서변지하층">#REF!</definedName>
    <definedName name="골조전용105동서변최상층">#REF!</definedName>
    <definedName name="골조전용120만촌기초">#REF!</definedName>
    <definedName name="골조전용120만촌옥탑12층">#REF!</definedName>
    <definedName name="골조전용120만촌일반층">#REF!</definedName>
    <definedName name="골조전용120만촌지붕층">#REF!</definedName>
    <definedName name="골조전용120만촌지하층">#REF!</definedName>
    <definedName name="골조전용120만촌최상층">#REF!</definedName>
    <definedName name="골조전용130동서변기초">#REF!</definedName>
    <definedName name="골조전용130동서변옥탑12층">#REF!</definedName>
    <definedName name="골조전용130동서변일반층">#REF!</definedName>
    <definedName name="골조전용130동서변지붕층">#REF!</definedName>
    <definedName name="골조전용130동서변지하층">#REF!</definedName>
    <definedName name="골조전용130동서변최상층">#REF!</definedName>
    <definedName name="골조전용135정화고층">#REF!</definedName>
    <definedName name="골조전용135정화기초">#REF!</definedName>
    <definedName name="골조전용135정화옥탑12층">#REF!</definedName>
    <definedName name="골조전용135정화일반층">#REF!</definedName>
    <definedName name="골조전용135정화지붕층">#REF!</definedName>
    <definedName name="골조전용135정화지하층">#REF!</definedName>
    <definedName name="골조전용135정화최고층">#REF!</definedName>
    <definedName name="골조전용135정화최상층">#REF!</definedName>
    <definedName name="골조전용145만촌기초">#REF!</definedName>
    <definedName name="골조전용145만촌옥탑12층">#REF!</definedName>
    <definedName name="골조전용145만촌일반층">#REF!</definedName>
    <definedName name="골조전용145만촌지붕층">#REF!</definedName>
    <definedName name="골조전용145만촌지하층">#REF!</definedName>
    <definedName name="골조전용145만촌최상층">#REF!</definedName>
    <definedName name="골조전용165정화고층">#REF!</definedName>
    <definedName name="골조전용165정화기초">#REF!</definedName>
    <definedName name="골조전용165정화옥탑12층">#REF!</definedName>
    <definedName name="골조전용165정화일반층">#REF!</definedName>
    <definedName name="골조전용165정화지붕층">#REF!</definedName>
    <definedName name="골조전용165정화지하층">#REF!</definedName>
    <definedName name="골조전용165정화최상층">#REF!</definedName>
    <definedName name="골조전용60동서변기초">#REF!</definedName>
    <definedName name="골조전용60동서변옥탑12층">#REF!</definedName>
    <definedName name="골조전용60동서변일반층">#REF!</definedName>
    <definedName name="골조전용60동서변지붕층">#REF!</definedName>
    <definedName name="골조전용60동서변지하층">#REF!</definedName>
    <definedName name="골조전용60동서변최상층">#REF!</definedName>
    <definedName name="골조전용60드림고층">#REF!</definedName>
    <definedName name="골조전용60드림옥탑12층">#REF!</definedName>
    <definedName name="골조전용60드림일반층">#REF!</definedName>
    <definedName name="골조전용60드림지붕층">#REF!</definedName>
    <definedName name="골조전용60드림최상층">#REF!</definedName>
    <definedName name="골조전용85김해장유고층">#REF!</definedName>
    <definedName name="골조전용85김해장유기초">#REF!</definedName>
    <definedName name="골조전용85김해장유옥탑12층">#REF!</definedName>
    <definedName name="골조전용85김해장유일반층">#REF!</definedName>
    <definedName name="골조전용85김해장유지붕층">#REF!</definedName>
    <definedName name="골조전용85김해장유지하층">#REF!</definedName>
    <definedName name="골조전용85김해장유최상층">#REF!</definedName>
    <definedName name="골조전용85동서변고층">#REF!</definedName>
    <definedName name="골조전용85동서변기초">#REF!</definedName>
    <definedName name="골조전용85동서변옥탑12층">#REF!</definedName>
    <definedName name="골조전용85동서변일반층">#REF!</definedName>
    <definedName name="골조전용85동서변지붕층">#REF!</definedName>
    <definedName name="골조전용85동서변지하층">#REF!</definedName>
    <definedName name="골조전용85동서변최상층">#REF!</definedName>
    <definedName name="골조전용85정화고층">#REF!</definedName>
    <definedName name="골조전용85정화기초">#REF!</definedName>
    <definedName name="골조전용85정화옥탑12층">#REF!</definedName>
    <definedName name="골조전용85정화일반층">#REF!</definedName>
    <definedName name="골조전용85정화지붕층">#REF!</definedName>
    <definedName name="골조전용85정화지하층">#REF!</definedName>
    <definedName name="골조전용85정화최상층">#REF!</definedName>
    <definedName name="곰솔2508" localSheetId="2">[118]데이타!$E$46</definedName>
    <definedName name="곰솔2508" localSheetId="6">[119]데이타!$E$46</definedName>
    <definedName name="곰솔2508" localSheetId="1">[120]데이타!$E$46</definedName>
    <definedName name="곰솔2508">[117]데이타!$E$46</definedName>
    <definedName name="곰솔3010" localSheetId="2">[100]데이타!$E$47</definedName>
    <definedName name="곰솔3010" localSheetId="6">[101]데이타!$E$47</definedName>
    <definedName name="곰솔3010" localSheetId="1">[100]데이타!$E$47</definedName>
    <definedName name="곰솔3010">[102]데이타!$E$47</definedName>
    <definedName name="곰솔R10" localSheetId="2">[100]데이타!$E$48</definedName>
    <definedName name="곰솔R10" localSheetId="6">[101]데이타!$E$48</definedName>
    <definedName name="곰솔R10" localSheetId="1">[100]데이타!$E$48</definedName>
    <definedName name="곰솔R10">[102]데이타!$E$48</definedName>
    <definedName name="곰솔R12" localSheetId="2">[100]데이타!$E$49</definedName>
    <definedName name="곰솔R12" localSheetId="6">[101]데이타!$E$49</definedName>
    <definedName name="곰솔R12" localSheetId="1">[100]데이타!$E$49</definedName>
    <definedName name="곰솔R12">[102]데이타!$E$49</definedName>
    <definedName name="곰솔R15" localSheetId="2">[100]데이타!$E$50</definedName>
    <definedName name="곰솔R15" localSheetId="6">[101]데이타!$E$50</definedName>
    <definedName name="곰솔R15" localSheetId="1">[100]데이타!$E$50</definedName>
    <definedName name="곰솔R15">[102]데이타!$E$50</definedName>
    <definedName name="공" localSheetId="2">[117]부대경비산출서!$A$1:$N$32</definedName>
    <definedName name="공" localSheetId="6">#REF!</definedName>
    <definedName name="공" localSheetId="1">[117]부대경비산출서!$A$1:$N$32</definedName>
    <definedName name="공">[121]부대경비산출서!$A$1:$N$32</definedName>
    <definedName name="공___종" localSheetId="3">#REF!</definedName>
    <definedName name="공___종" localSheetId="2">#REF!</definedName>
    <definedName name="공___종" localSheetId="6">#REF!</definedName>
    <definedName name="공___종" localSheetId="1">#REF!</definedName>
    <definedName name="공___종">#REF!</definedName>
    <definedName name="공공공표"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공공표"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공공표"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공공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공공표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공공표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공공표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공공표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가액" localSheetId="2">'[104]단가 (2)'!$H$13</definedName>
    <definedName name="공급가액" localSheetId="6">'[105]단가 (2)'!$H$13</definedName>
    <definedName name="공급가액" localSheetId="1">'[106]단가 (2)'!$H$13</definedName>
    <definedName name="공급가액">'[101]단가 (2)'!$H$13</definedName>
    <definedName name="공급가액2" localSheetId="3">#REF!</definedName>
    <definedName name="공급가액2" localSheetId="2">#REF!</definedName>
    <definedName name="공급가액2" localSheetId="6">#REF!</definedName>
    <definedName name="공급가액2" localSheetId="1">#REF!</definedName>
    <definedName name="공급가액2">#REF!</definedName>
    <definedName name="공급가액4" localSheetId="3">#REF!</definedName>
    <definedName name="공급가액4" localSheetId="2">#REF!</definedName>
    <definedName name="공급가액4" localSheetId="6">#REF!</definedName>
    <definedName name="공급가액4" localSheetId="1">#REF!</definedName>
    <definedName name="공급가액4">#REF!</definedName>
    <definedName name="공급표표"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표표"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표표"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표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표표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표표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표표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급표표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기" localSheetId="6">#REF!</definedName>
    <definedName name="공기">#REF!</definedName>
    <definedName name="공내역" localSheetId="3">[119]청천내!#REF!</definedName>
    <definedName name="공내역" localSheetId="2">[121]청천내!#REF!</definedName>
    <definedName name="공내역" localSheetId="6">[122]청천내!#REF!</definedName>
    <definedName name="공내역" localSheetId="1">[121]청천내!#REF!</definedName>
    <definedName name="공내역">[119]청천내!#REF!</definedName>
    <definedName name="공량" localSheetId="3">[123]!han_code</definedName>
    <definedName name="공량" localSheetId="2">[119]!han_code</definedName>
    <definedName name="공량" localSheetId="6">'[123]중강당 내역'!#REF!</definedName>
    <definedName name="공량" localSheetId="1">[119]!han_code</definedName>
    <definedName name="공량">[123]!han_code</definedName>
    <definedName name="공사">#REF!</definedName>
    <definedName name="공사개요1" localSheetId="3">#REF!</definedName>
    <definedName name="공사개요1" localSheetId="2">#REF!</definedName>
    <definedName name="공사개요1" localSheetId="6">#REF!</definedName>
    <definedName name="공사개요1" localSheetId="1">#REF!</definedName>
    <definedName name="공사개요1">#REF!</definedName>
    <definedName name="공사개요2" localSheetId="3">#REF!</definedName>
    <definedName name="공사개요2" localSheetId="2">#REF!</definedName>
    <definedName name="공사개요2" localSheetId="6">#REF!</definedName>
    <definedName name="공사개요2" localSheetId="1">#REF!</definedName>
    <definedName name="공사개요2">#REF!</definedName>
    <definedName name="공사개요3" localSheetId="3">#REF!</definedName>
    <definedName name="공사개요3" localSheetId="2">#REF!</definedName>
    <definedName name="공사개요3" localSheetId="6">#REF!</definedName>
    <definedName name="공사개요3" localSheetId="1">#REF!</definedName>
    <definedName name="공사개요3">#REF!</definedName>
    <definedName name="공사개요4" localSheetId="3">#REF!</definedName>
    <definedName name="공사개요4" localSheetId="2">#REF!</definedName>
    <definedName name="공사개요4" localSheetId="6">#REF!</definedName>
    <definedName name="공사개요4" localSheetId="1">#REF!</definedName>
    <definedName name="공사개요4">#REF!</definedName>
    <definedName name="공사계획서">#REF!</definedName>
    <definedName name="공사금액" localSheetId="2">[123]평가데이터!$R$6:$R$8</definedName>
    <definedName name="공사금액" localSheetId="6">[124]평가데이터!$R$6:$R$8</definedName>
    <definedName name="공사금액" localSheetId="1">[123]평가데이터!$R$6:$R$8</definedName>
    <definedName name="공사금액">[125]평가데이터!$R$6:$R$8</definedName>
    <definedName name="공사명" localSheetId="3">#REF!</definedName>
    <definedName name="공사명" localSheetId="2">#REF!</definedName>
    <definedName name="공사명" localSheetId="6">#REF!</definedName>
    <definedName name="공사명" localSheetId="1">#REF!</definedName>
    <definedName name="공사명">#REF!</definedName>
    <definedName name="공사비" localSheetId="2">'[104]단가 (2)'!$H$5</definedName>
    <definedName name="공사비" localSheetId="6">'[105]단가 (2)'!$H$5</definedName>
    <definedName name="공사비" localSheetId="1">'[106]단가 (2)'!$H$5</definedName>
    <definedName name="공사비">'[101]단가 (2)'!$H$5</definedName>
    <definedName name="공사비_건축">#REF!</definedName>
    <definedName name="공사비_전기">#REF!</definedName>
    <definedName name="공사원가" localSheetId="3">#REF!</definedName>
    <definedName name="공사원가" localSheetId="2">#REF!</definedName>
    <definedName name="공사원가" localSheetId="6">#REF!</definedName>
    <definedName name="공사원가" localSheetId="1">#REF!</definedName>
    <definedName name="공사원가">#REF!</definedName>
    <definedName name="공사원가명세서">#REF!</definedName>
    <definedName name="공사잔금">#N/A</definedName>
    <definedName name="공압축3.5간재" localSheetId="2">'[125]기계경비(시간당)'!$H$248</definedName>
    <definedName name="공압축3.5간재" localSheetId="1">'[125]기계경비(시간당)'!$H$248</definedName>
    <definedName name="공압축3.5간재">'[126]기계경비(시간당)'!$H$248</definedName>
    <definedName name="공압축3.5노무" localSheetId="2">'[125]기계경비(시간당)'!$H$244</definedName>
    <definedName name="공압축3.5노무" localSheetId="1">'[125]기계경비(시간당)'!$H$244</definedName>
    <definedName name="공압축3.5노무">'[126]기계경비(시간당)'!$H$244</definedName>
    <definedName name="공압축3.5노무야간" localSheetId="2">'[125]기계경비(시간당)'!$H$245</definedName>
    <definedName name="공압축3.5노무야간" localSheetId="1">'[125]기계경비(시간당)'!$H$245</definedName>
    <definedName name="공압축3.5노무야간">'[126]기계경비(시간당)'!$H$245</definedName>
    <definedName name="공압축3.5손료" localSheetId="2">'[125]기계경비(시간당)'!$H$243</definedName>
    <definedName name="공압축3.5손료" localSheetId="1">'[125]기계경비(시간당)'!$H$243</definedName>
    <definedName name="공압축3.5손료">'[126]기계경비(시간당)'!$H$243</definedName>
    <definedName name="공압축7.1간재" localSheetId="2">'[125]기계경비(시간당)'!$H$256</definedName>
    <definedName name="공압축7.1간재" localSheetId="1">'[125]기계경비(시간당)'!$H$256</definedName>
    <definedName name="공압축7.1간재">'[126]기계경비(시간당)'!$H$256</definedName>
    <definedName name="공압축7.1노무" localSheetId="2">'[125]기계경비(시간당)'!$H$252</definedName>
    <definedName name="공압축7.1노무" localSheetId="1">'[125]기계경비(시간당)'!$H$252</definedName>
    <definedName name="공압축7.1노무">'[126]기계경비(시간당)'!$H$252</definedName>
    <definedName name="공압축7.1노무야간" localSheetId="2">'[125]기계경비(시간당)'!$H$253</definedName>
    <definedName name="공압축7.1노무야간" localSheetId="1">'[125]기계경비(시간당)'!$H$253</definedName>
    <definedName name="공압축7.1노무야간">'[126]기계경비(시간당)'!$H$253</definedName>
    <definedName name="공압축7.1손료" localSheetId="2">'[125]기계경비(시간당)'!$H$251</definedName>
    <definedName name="공압축7.1손료" localSheetId="1">'[125]기계경비(시간당)'!$H$251</definedName>
    <definedName name="공압축7.1손료">'[126]기계경비(시간당)'!$H$251</definedName>
    <definedName name="공용">#REF!</definedName>
    <definedName name="공일" localSheetId="6">#REF!</definedName>
    <definedName name="공일">#REF!</definedName>
    <definedName name="공장동" localSheetId="5" hidden="1">#REF!</definedName>
    <definedName name="공장동" hidden="1">#REF!</definedName>
    <definedName name="공정" localSheetId="0">갑지!공정</definedName>
    <definedName name="공정" localSheetId="3">'갑지(건축)'!공정</definedName>
    <definedName name="공정" localSheetId="2">관급자재대!공정</definedName>
    <definedName name="공정" localSheetId="9">'수량산출(토목)'!공정</definedName>
    <definedName name="공정" localSheetId="6">용역비예산서!공정</definedName>
    <definedName name="공정" localSheetId="1">총괄표!공정</definedName>
    <definedName name="공정" localSheetId="5">'표 지'!공정</definedName>
    <definedName name="공정">[0]!공정</definedName>
    <definedName name="공종" localSheetId="9">#REF!</definedName>
    <definedName name="공종">#REF!</definedName>
    <definedName name="공지" localSheetId="9">#REF!</definedName>
    <definedName name="공지">#REF!</definedName>
    <definedName name="과장GROSS">#N/A</definedName>
    <definedName name="과학">#REF!</definedName>
    <definedName name="과학실">#REF!</definedName>
    <definedName name="관급" localSheetId="0">갑지!관급</definedName>
    <definedName name="관급" localSheetId="3">'갑지(건축)'!관급</definedName>
    <definedName name="관급" localSheetId="2">관급자재대!관급</definedName>
    <definedName name="관급" localSheetId="9">'수량산출(토목)'!관급</definedName>
    <definedName name="관급" localSheetId="6">용역비예산서!관급</definedName>
    <definedName name="관급" localSheetId="1">총괄표!관급</definedName>
    <definedName name="관급" localSheetId="5">'표 지'!관급</definedName>
    <definedName name="관급">[0]!관급</definedName>
    <definedName name="관급1" localSheetId="0">갑지!관급</definedName>
    <definedName name="관급1" localSheetId="3">'갑지(건축)'!관급</definedName>
    <definedName name="관급1" localSheetId="2">관급자재대!관급</definedName>
    <definedName name="관급1" localSheetId="9">'수량산출(토목)'!관급</definedName>
    <definedName name="관급1" localSheetId="6">용역비예산서!관급</definedName>
    <definedName name="관급1" localSheetId="1">총괄표!관급</definedName>
    <definedName name="관급1" localSheetId="5">'표 지'!관급</definedName>
    <definedName name="관급1">관급</definedName>
    <definedName name="관급2" localSheetId="0">갑지!관급2</definedName>
    <definedName name="관급2" localSheetId="3">'갑지(건축)'!관급2</definedName>
    <definedName name="관급2" localSheetId="2">관급자재대!관급2</definedName>
    <definedName name="관급2" localSheetId="9">'수량산출(토목)'!관급2</definedName>
    <definedName name="관급2" localSheetId="6">용역비예산서!관급2</definedName>
    <definedName name="관급2" localSheetId="1">총괄표!관급2</definedName>
    <definedName name="관급2" localSheetId="5">'표 지'!관급2</definedName>
    <definedName name="관급2">[0]!관급2</definedName>
    <definedName name="관급단가" localSheetId="3">#REF!</definedName>
    <definedName name="관급단가" localSheetId="2">#REF!</definedName>
    <definedName name="관급단가" localSheetId="6">#REF!</definedName>
    <definedName name="관급단가" localSheetId="1">#REF!</definedName>
    <definedName name="관급단가">#REF!</definedName>
    <definedName name="관급자재">#REF!</definedName>
    <definedName name="관급자재2" localSheetId="0">갑지!관급자재2</definedName>
    <definedName name="관급자재2" localSheetId="3">'갑지(건축)'!관급자재2</definedName>
    <definedName name="관급자재2" localSheetId="2">관급자재대!관급자재2</definedName>
    <definedName name="관급자재2" localSheetId="9">'수량산출(토목)'!관급자재2</definedName>
    <definedName name="관급자재2" localSheetId="1">총괄표!관급자재2</definedName>
    <definedName name="관급자재2" localSheetId="5">'표 지'!관급자재2</definedName>
    <definedName name="관급자재2">관급자재2</definedName>
    <definedName name="관급자재대" localSheetId="0">갑지!관급자재대</definedName>
    <definedName name="관급자재대" localSheetId="3">'갑지(건축)'!관급자재대</definedName>
    <definedName name="관급자재대" localSheetId="2">관급자재대!관급자재대</definedName>
    <definedName name="관급자재대" localSheetId="9">'수량산출(토목)'!관급자재대</definedName>
    <definedName name="관급자재대" localSheetId="6">용역비예산서!관급자재대</definedName>
    <definedName name="관급자재대" localSheetId="1">총괄표!관급자재대</definedName>
    <definedName name="관급자재대" localSheetId="5">'표 지'!관급자재대</definedName>
    <definedName name="관급자재대">[0]!관급자재대</definedName>
    <definedName name="관급자재비" localSheetId="2">'[104]단가 (2)'!$H$16</definedName>
    <definedName name="관급자재비" localSheetId="6">'[105]단가 (2)'!$H$16</definedName>
    <definedName name="관급자재비" localSheetId="1">'[106]단가 (2)'!$H$16</definedName>
    <definedName name="관급자재비">'[101]단가 (2)'!$H$16</definedName>
    <definedName name="관급자재표" localSheetId="0">갑지!관급자재2</definedName>
    <definedName name="관급자재표" localSheetId="3">'갑지(건축)'!관급자재2</definedName>
    <definedName name="관급자재표" localSheetId="2">관급자재대!관급자재2</definedName>
    <definedName name="관급자재표" localSheetId="9">'수량산출(토목)'!관급자재2</definedName>
    <definedName name="관급자재표" localSheetId="1">총괄표!관급자재2</definedName>
    <definedName name="관급자재표" localSheetId="5">'표 지'!관급자재2</definedName>
    <definedName name="관급자재표">관급자재2</definedName>
    <definedName name="관급재료비" localSheetId="3">#REF!</definedName>
    <definedName name="관급재료비" localSheetId="2">#REF!</definedName>
    <definedName name="관급재료비" localSheetId="6">#REF!</definedName>
    <definedName name="관급재료비" localSheetId="1">#REF!</definedName>
    <definedName name="관급재료비">#REF!</definedName>
    <definedName name="관급조달" hidden="1">{#N/A,#N/A,FALSE,"Sheet1"}</definedName>
    <definedName name="관급집계" localSheetId="9">BlankMacro1</definedName>
    <definedName name="관급집계" localSheetId="6">BlankMacro1</definedName>
    <definedName name="관급집계" localSheetId="5">BlankMacro1</definedName>
    <definedName name="관급집계">BlankMacro1</definedName>
    <definedName name="관로터파기" localSheetId="3">[127]!돌아가기</definedName>
    <definedName name="관로터파기" localSheetId="2">[126]!돌아가기</definedName>
    <definedName name="관로터파기" localSheetId="6">[128]!돌아가기</definedName>
    <definedName name="관로터파기" localSheetId="1">[126]!돌아가기</definedName>
    <definedName name="관로터파기">[127]!돌아가기</definedName>
    <definedName name="관리" localSheetId="0" hidden="1">{#N/A,#N/A,FALSE,"포장2"}</definedName>
    <definedName name="관리" localSheetId="3" hidden="1">{#N/A,#N/A,FALSE,"포장2"}</definedName>
    <definedName name="관리" localSheetId="2" hidden="1">{#N/A,#N/A,FALSE,"포장2"}</definedName>
    <definedName name="관리" localSheetId="9" hidden="1">{#N/A,#N/A,FALSE,"포장2"}</definedName>
    <definedName name="관리" localSheetId="6" hidden="1">{#N/A,#N/A,FALSE,"포장2"}</definedName>
    <definedName name="관리" localSheetId="1" hidden="1">{#N/A,#N/A,FALSE,"포장2"}</definedName>
    <definedName name="관리" localSheetId="5" hidden="1">{#N/A,#N/A,FALSE,"포장2"}</definedName>
    <definedName name="관리" hidden="1">{#N/A,#N/A,FALSE,"포장2"}</definedName>
    <definedName name="관목계" localSheetId="3">#REF!</definedName>
    <definedName name="관목계" localSheetId="2">#REF!</definedName>
    <definedName name="관목계" localSheetId="6">#REF!</definedName>
    <definedName name="관목계" localSheetId="1">#REF!</definedName>
    <definedName name="관목계">#REF!</definedName>
    <definedName name="관용접노무">#REF!</definedName>
    <definedName name="관용접노무비">#REF!</definedName>
    <definedName name="관용접재료">#REF!</definedName>
    <definedName name="관용접재료비">#REF!</definedName>
    <definedName name="광나무1003" localSheetId="2">[100]데이타!$E$51</definedName>
    <definedName name="광나무1003" localSheetId="6">[101]데이타!$E$51</definedName>
    <definedName name="광나무1003" localSheetId="1">[100]데이타!$E$51</definedName>
    <definedName name="광나무1003">[102]데이타!$E$51</definedName>
    <definedName name="광나무1203" localSheetId="2">[100]데이타!$E$52</definedName>
    <definedName name="광나무1203" localSheetId="6">[101]데이타!$E$52</definedName>
    <definedName name="광나무1203" localSheetId="1">[100]데이타!$E$52</definedName>
    <definedName name="광나무1203">[102]데이타!$E$52</definedName>
    <definedName name="광나무1506" localSheetId="2">[100]데이타!$E$53</definedName>
    <definedName name="광나무1506" localSheetId="6">[101]데이타!$E$53</definedName>
    <definedName name="광나무1506" localSheetId="1">[100]데이타!$E$53</definedName>
    <definedName name="광나무1506">[102]데이타!$E$53</definedName>
    <definedName name="광명">#REF!</definedName>
    <definedName name="광편백0405" localSheetId="2">[100]데이타!$E$153</definedName>
    <definedName name="광편백0405" localSheetId="6">[101]데이타!$E$153</definedName>
    <definedName name="광편백0405" localSheetId="1">[100]데이타!$E$153</definedName>
    <definedName name="광편백0405">[102]데이타!$E$153</definedName>
    <definedName name="광편백0507" localSheetId="2">[100]데이타!$E$154</definedName>
    <definedName name="광편백0507" localSheetId="6">[101]데이타!$E$154</definedName>
    <definedName name="광편백0507" localSheetId="1">[100]데이타!$E$154</definedName>
    <definedName name="광편백0507">[102]데이타!$E$154</definedName>
    <definedName name="광편백0509" localSheetId="2">[100]데이타!$E$155</definedName>
    <definedName name="광편백0509" localSheetId="6">[101]데이타!$E$155</definedName>
    <definedName name="광편백0509" localSheetId="1">[100]데이타!$E$155</definedName>
    <definedName name="광편백0509">[102]데이타!$E$155</definedName>
    <definedName name="교과">#REF!</definedName>
    <definedName name="교동토목공사" localSheetId="9" hidden="1">{#N/A,#N/A,FALSE,"이태원철근"}</definedName>
    <definedName name="교동토목공사" localSheetId="6" hidden="1">{#N/A,#N/A,FALSE,"이태원철근"}</definedName>
    <definedName name="교동토목공사" localSheetId="5" hidden="1">{#N/A,#N/A,FALSE,"이태원철근"}</definedName>
    <definedName name="교동토목공사" hidden="1">{#N/A,#N/A,FALSE,"이태원철근"}</definedName>
    <definedName name="교동토목공사_1" localSheetId="9" hidden="1">{#N/A,#N/A,FALSE,"이태원철근"}</definedName>
    <definedName name="교동토목공사_1" localSheetId="6" hidden="1">{#N/A,#N/A,FALSE,"이태원철근"}</definedName>
    <definedName name="교동토목공사_1" localSheetId="5" hidden="1">{#N/A,#N/A,FALSE,"이태원철근"}</definedName>
    <definedName name="교동토목공사_1" hidden="1">{#N/A,#N/A,FALSE,"이태원철근"}</definedName>
    <definedName name="교량명">#REF!</definedName>
    <definedName name="교량별금액">#REF!</definedName>
    <definedName name="교량용임시환기시설" localSheetId="9" hidden="1">{#N/A,#N/A,FALSE,"배수2"}</definedName>
    <definedName name="교량용임시환기시설" localSheetId="6" hidden="1">{#N/A,#N/A,FALSE,"배수2"}</definedName>
    <definedName name="교량용임시환기시설" localSheetId="5" hidden="1">{#N/A,#N/A,FALSE,"배수2"}</definedName>
    <definedName name="교량용임시환기시설" hidden="1">{#N/A,#N/A,FALSE,"배수2"}</definedName>
    <definedName name="교목계" localSheetId="3">#REF!</definedName>
    <definedName name="교목계" localSheetId="2">#REF!</definedName>
    <definedName name="교목계" localSheetId="6">#REF!</definedName>
    <definedName name="교목계" localSheetId="1">#REF!</definedName>
    <definedName name="교목계">#REF!</definedName>
    <definedName name="교무">#REF!</definedName>
    <definedName name="교부승인" localSheetId="9">BlankMacro1</definedName>
    <definedName name="교부승인" localSheetId="6">BlankMacro1</definedName>
    <definedName name="교부승인" localSheetId="5">BlankMacro1</definedName>
    <definedName name="교부승인">BlankMacro1</definedName>
    <definedName name="교사" localSheetId="9">#REF!</definedName>
    <definedName name="교사">#REF!</definedName>
    <definedName name="교장" localSheetId="9">#REF!</definedName>
    <definedName name="교장">#REF!</definedName>
    <definedName name="교좌" localSheetId="0" hidden="1">{#N/A,#N/A,FALSE,"포장2"}</definedName>
    <definedName name="교좌" localSheetId="3" hidden="1">{#N/A,#N/A,FALSE,"포장2"}</definedName>
    <definedName name="교좌" localSheetId="2" hidden="1">{#N/A,#N/A,FALSE,"포장2"}</definedName>
    <definedName name="교좌" localSheetId="9" hidden="1">{#N/A,#N/A,FALSE,"포장2"}</definedName>
    <definedName name="교좌" localSheetId="6" hidden="1">{#N/A,#N/A,FALSE,"포장2"}</definedName>
    <definedName name="교좌" localSheetId="1" hidden="1">{#N/A,#N/A,FALSE,"포장2"}</definedName>
    <definedName name="교좌" localSheetId="5" hidden="1">{#N/A,#N/A,FALSE,"포장2"}</definedName>
    <definedName name="교좌" hidden="1">{#N/A,#N/A,FALSE,"포장2"}</definedName>
    <definedName name="구3"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3"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3"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3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3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3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3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4"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4"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4"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4"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4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4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4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4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국"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국"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국"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국"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국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국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국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구국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랑2교">#REF!</definedName>
    <definedName name="구랑교">#REF!</definedName>
    <definedName name="구미1">#REF!</definedName>
    <definedName name="구미제" localSheetId="3">#REF!</definedName>
    <definedName name="구미제" localSheetId="2">#REF!</definedName>
    <definedName name="구미제" localSheetId="6">#REF!</definedName>
    <definedName name="구미제" localSheetId="1">#REF!</definedName>
    <definedName name="구미제">#REF!</definedName>
    <definedName name="구분" localSheetId="0">BlankMacro1</definedName>
    <definedName name="구분" localSheetId="3">BlankMacro1</definedName>
    <definedName name="구분" localSheetId="2">BlankMacro1</definedName>
    <definedName name="구분" localSheetId="9">BlankMacro1</definedName>
    <definedName name="구분" localSheetId="6">BlankMacro1</definedName>
    <definedName name="구분" localSheetId="1">BlankMacro1</definedName>
    <definedName name="구분" localSheetId="5">BlankMacro1</definedName>
    <definedName name="구분">BlankMacro1</definedName>
    <definedName name="구분1" localSheetId="0">BlankMacro1</definedName>
    <definedName name="구분1" localSheetId="3">BlankMacro1</definedName>
    <definedName name="구분1" localSheetId="2">BlankMacro1</definedName>
    <definedName name="구분1" localSheetId="9">BlankMacro1</definedName>
    <definedName name="구분1" localSheetId="6">BlankMacro1</definedName>
    <definedName name="구분1" localSheetId="1">BlankMacro1</definedName>
    <definedName name="구분1" localSheetId="5">BlankMacro1</definedName>
    <definedName name="구분1">BlankMacro1</definedName>
    <definedName name="구분2"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분2"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분2"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분2"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분2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분2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분2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분2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산" localSheetId="2">[114]표지!$A$1:$G$14</definedName>
    <definedName name="구산" localSheetId="6">[117]표지!$A$1:$G$14</definedName>
    <definedName name="구산" localSheetId="1">[114]표지!$A$1:$G$14</definedName>
    <definedName name="구산">[116]표지!$A$1:$G$14</definedName>
    <definedName name="구상나무1505" localSheetId="2">[100]데이타!$E$69</definedName>
    <definedName name="구상나무1505" localSheetId="6">[101]데이타!$E$69</definedName>
    <definedName name="구상나무1505" localSheetId="1">[100]데이타!$E$69</definedName>
    <definedName name="구상나무1505">[102]데이타!$E$69</definedName>
    <definedName name="구상나무2008" localSheetId="2">[100]데이타!$E$70</definedName>
    <definedName name="구상나무2008" localSheetId="6">[101]데이타!$E$70</definedName>
    <definedName name="구상나무2008" localSheetId="1">[100]데이타!$E$70</definedName>
    <definedName name="구상나무2008">[102]데이타!$E$70</definedName>
    <definedName name="구상나무2510" localSheetId="2">[100]데이타!$E$71</definedName>
    <definedName name="구상나무2510" localSheetId="6">[101]데이타!$E$71</definedName>
    <definedName name="구상나무2510" localSheetId="1">[100]데이타!$E$71</definedName>
    <definedName name="구상나무2510">[102]데이타!$E$71</definedName>
    <definedName name="구상나무3012" localSheetId="2">[100]데이타!$E$72</definedName>
    <definedName name="구상나무3012" localSheetId="6">[101]데이타!$E$72</definedName>
    <definedName name="구상나무3012" localSheetId="1">[100]데이타!$E$72</definedName>
    <definedName name="구상나무3012">[102]데이타!$E$72</definedName>
    <definedName name="구입"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입"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입"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입"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입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입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입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입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구조물">#REF!</definedName>
    <definedName name="구조물공" localSheetId="5" hidden="1">#REF!</definedName>
    <definedName name="구조물공">#REF!</definedName>
    <definedName name="구조물공_기초자료_List">#REF!</definedName>
    <definedName name="국어">#REF!</definedName>
    <definedName name="국제매너">#REF!</definedName>
    <definedName name="국제협상">#REF!</definedName>
    <definedName name="규격">#N/A</definedName>
    <definedName name="그래픽" localSheetId="3">#REF!</definedName>
    <definedName name="그래픽" localSheetId="2">#REF!</definedName>
    <definedName name="그래픽" localSheetId="6">[127]견적을지!#REF!</definedName>
    <definedName name="그래픽" localSheetId="1">#REF!</definedName>
    <definedName name="그래픽">#REF!</definedName>
    <definedName name="그레이더">350000</definedName>
    <definedName name="그레이더속도" localSheetId="3">#REF!</definedName>
    <definedName name="그레이더속도" localSheetId="2">#REF!</definedName>
    <definedName name="그레이더속도" localSheetId="6">#REF!</definedName>
    <definedName name="그레이더속도" localSheetId="1">#REF!</definedName>
    <definedName name="그레이더속도">#REF!</definedName>
    <definedName name="그레이더효율" localSheetId="3">#REF!</definedName>
    <definedName name="그레이더효율" localSheetId="2">#REF!</definedName>
    <definedName name="그레이더효율" localSheetId="6">#REF!</definedName>
    <definedName name="그레이더효율" localSheetId="1">#REF!</definedName>
    <definedName name="그레이더효율">#REF!</definedName>
    <definedName name="금광추정" localSheetId="0" hidden="1">{#N/A,#N/A,FALSE,"포장2"}</definedName>
    <definedName name="금광추정" localSheetId="3" hidden="1">{#N/A,#N/A,FALSE,"포장2"}</definedName>
    <definedName name="금광추정" localSheetId="2" hidden="1">{#N/A,#N/A,FALSE,"포장2"}</definedName>
    <definedName name="금광추정" localSheetId="9" hidden="1">{#N/A,#N/A,FALSE,"포장2"}</definedName>
    <definedName name="금광추정" localSheetId="6" hidden="1">{#N/A,#N/A,FALSE,"포장2"}</definedName>
    <definedName name="금광추정" localSheetId="1" hidden="1">{#N/A,#N/A,FALSE,"포장2"}</definedName>
    <definedName name="금광추정" localSheetId="5" hidden="1">{#N/A,#N/A,FALSE,"포장2"}</definedName>
    <definedName name="금광추정" hidden="1">{#N/A,#N/A,FALSE,"포장2"}</definedName>
    <definedName name="금마타리" localSheetId="3">#REF!</definedName>
    <definedName name="금마타리" localSheetId="2">#REF!</definedName>
    <definedName name="금마타리" localSheetId="6">#REF!</definedName>
    <definedName name="금마타리" localSheetId="1">#REF!</definedName>
    <definedName name="금마타리">#REF!</definedName>
    <definedName name="금변금간접노무비" localSheetId="3">#REF!</definedName>
    <definedName name="금변금간접노무비" localSheetId="2">#REF!</definedName>
    <definedName name="금변금간접노무비" localSheetId="6">#REF!</definedName>
    <definedName name="금변금간접노무비" localSheetId="1">#REF!</definedName>
    <definedName name="금변금간접노무비">#REF!</definedName>
    <definedName name="금변금고용보험료" localSheetId="3">#REF!</definedName>
    <definedName name="금변금고용보험료" localSheetId="2">#REF!</definedName>
    <definedName name="금변금고용보험료" localSheetId="6">#REF!</definedName>
    <definedName name="금변금고용보험료" localSheetId="1">#REF!</definedName>
    <definedName name="금변금고용보험료">#REF!</definedName>
    <definedName name="금변금공급가액" localSheetId="3">#REF!</definedName>
    <definedName name="금변금공급가액" localSheetId="2">#REF!</definedName>
    <definedName name="금변금공급가액" localSheetId="6">#REF!</definedName>
    <definedName name="금변금공급가액" localSheetId="1">#REF!</definedName>
    <definedName name="금변금공급가액">#REF!</definedName>
    <definedName name="금변금공사원가" localSheetId="3">#REF!</definedName>
    <definedName name="금변금공사원가" localSheetId="2">#REF!</definedName>
    <definedName name="금변금공사원가" localSheetId="6">#REF!</definedName>
    <definedName name="금변금공사원가" localSheetId="1">#REF!</definedName>
    <definedName name="금변금공사원가">#REF!</definedName>
    <definedName name="금변금기타경비" localSheetId="3">#REF!</definedName>
    <definedName name="금변금기타경비" localSheetId="2">#REF!</definedName>
    <definedName name="금변금기타경비" localSheetId="6">#REF!</definedName>
    <definedName name="금변금기타경비" localSheetId="1">#REF!</definedName>
    <definedName name="금변금기타경비">#REF!</definedName>
    <definedName name="금변금도급액" localSheetId="3">#REF!</definedName>
    <definedName name="금변금도급액" localSheetId="2">#REF!</definedName>
    <definedName name="금변금도급액" localSheetId="6">#REF!</definedName>
    <definedName name="금변금도급액" localSheetId="1">#REF!</definedName>
    <definedName name="금변금도급액">#REF!</definedName>
    <definedName name="금변금부가가치세" localSheetId="3">#REF!</definedName>
    <definedName name="금변금부가가치세" localSheetId="2">#REF!</definedName>
    <definedName name="금변금부가가치세" localSheetId="6">#REF!</definedName>
    <definedName name="금변금부가가치세" localSheetId="1">#REF!</definedName>
    <definedName name="금변금부가가치세">#REF!</definedName>
    <definedName name="금변금산재보험료" localSheetId="3">#REF!</definedName>
    <definedName name="금변금산재보험료" localSheetId="2">#REF!</definedName>
    <definedName name="금변금산재보험료" localSheetId="6">#REF!</definedName>
    <definedName name="금변금산재보험료" localSheetId="1">#REF!</definedName>
    <definedName name="금변금산재보험료">#REF!</definedName>
    <definedName name="금변금순공사원가" localSheetId="3">#REF!</definedName>
    <definedName name="금변금순공사원가" localSheetId="2">#REF!</definedName>
    <definedName name="금변금순공사원가" localSheetId="6">#REF!</definedName>
    <definedName name="금변금순공사원가" localSheetId="1">#REF!</definedName>
    <definedName name="금변금순공사원가">#REF!</definedName>
    <definedName name="금변금안전관리비" localSheetId="3">#REF!</definedName>
    <definedName name="금변금안전관리비" localSheetId="2">#REF!</definedName>
    <definedName name="금변금안전관리비" localSheetId="6">#REF!</definedName>
    <definedName name="금변금안전관리비" localSheetId="1">#REF!</definedName>
    <definedName name="금변금안전관리비">#REF!</definedName>
    <definedName name="금변금이윤" localSheetId="3">#REF!</definedName>
    <definedName name="금변금이윤" localSheetId="2">#REF!</definedName>
    <definedName name="금변금이윤" localSheetId="6">#REF!</definedName>
    <definedName name="금변금이윤" localSheetId="1">#REF!</definedName>
    <definedName name="금변금이윤">#REF!</definedName>
    <definedName name="금변금일반관리비" localSheetId="3">#REF!</definedName>
    <definedName name="금변금일반관리비" localSheetId="2">#REF!</definedName>
    <definedName name="금변금일반관리비" localSheetId="6">#REF!</definedName>
    <definedName name="금변금일반관리비" localSheetId="1">#REF!</definedName>
    <definedName name="금변금일반관리비">#REF!</definedName>
    <definedName name="금변금폐기물처리비" localSheetId="3">#REF!</definedName>
    <definedName name="금변금폐기물처리비" localSheetId="2">#REF!</definedName>
    <definedName name="금변금폐기물처리비" localSheetId="6">#REF!</definedName>
    <definedName name="금변금폐기물처리비" localSheetId="1">#REF!</definedName>
    <definedName name="금변금폐기물처리비">#REF!</definedName>
    <definedName name="금변전간접노무비" localSheetId="3">#REF!</definedName>
    <definedName name="금변전간접노무비" localSheetId="2">#REF!</definedName>
    <definedName name="금변전간접노무비" localSheetId="6">#REF!</definedName>
    <definedName name="금변전간접노무비" localSheetId="1">#REF!</definedName>
    <definedName name="금변전간접노무비">#REF!</definedName>
    <definedName name="금변전고용보험료" localSheetId="3">#REF!</definedName>
    <definedName name="금변전고용보험료" localSheetId="2">#REF!</definedName>
    <definedName name="금변전고용보험료" localSheetId="6">#REF!</definedName>
    <definedName name="금변전고용보험료" localSheetId="1">#REF!</definedName>
    <definedName name="금변전고용보험료">#REF!</definedName>
    <definedName name="금변전공급가액" localSheetId="3">#REF!</definedName>
    <definedName name="금변전공급가액" localSheetId="2">#REF!</definedName>
    <definedName name="금변전공급가액" localSheetId="6">#REF!</definedName>
    <definedName name="금변전공급가액" localSheetId="1">#REF!</definedName>
    <definedName name="금변전공급가액">#REF!</definedName>
    <definedName name="금변전공사원가" localSheetId="3">#REF!</definedName>
    <definedName name="금변전공사원가" localSheetId="2">#REF!</definedName>
    <definedName name="금변전공사원가" localSheetId="6">#REF!</definedName>
    <definedName name="금변전공사원가" localSheetId="1">#REF!</definedName>
    <definedName name="금변전공사원가">#REF!</definedName>
    <definedName name="금변전기타경비" localSheetId="3">#REF!</definedName>
    <definedName name="금변전기타경비" localSheetId="2">#REF!</definedName>
    <definedName name="금변전기타경비" localSheetId="6">#REF!</definedName>
    <definedName name="금변전기타경비" localSheetId="1">#REF!</definedName>
    <definedName name="금변전기타경비">#REF!</definedName>
    <definedName name="금변전도급액" localSheetId="3">#REF!</definedName>
    <definedName name="금변전도급액" localSheetId="2">#REF!</definedName>
    <definedName name="금변전도급액" localSheetId="6">#REF!</definedName>
    <definedName name="금변전도급액" localSheetId="1">#REF!</definedName>
    <definedName name="금변전도급액">#REF!</definedName>
    <definedName name="금변전부가가치세" localSheetId="3">#REF!</definedName>
    <definedName name="금변전부가가치세" localSheetId="2">#REF!</definedName>
    <definedName name="금변전부가가치세" localSheetId="6">#REF!</definedName>
    <definedName name="금변전부가가치세" localSheetId="1">#REF!</definedName>
    <definedName name="금변전부가가치세">#REF!</definedName>
    <definedName name="금변전산재보험료" localSheetId="3">#REF!</definedName>
    <definedName name="금변전산재보험료" localSheetId="2">#REF!</definedName>
    <definedName name="금변전산재보험료" localSheetId="6">#REF!</definedName>
    <definedName name="금변전산재보험료" localSheetId="1">#REF!</definedName>
    <definedName name="금변전산재보험료">#REF!</definedName>
    <definedName name="금변전순공사원가" localSheetId="3">#REF!</definedName>
    <definedName name="금변전순공사원가" localSheetId="2">#REF!</definedName>
    <definedName name="금변전순공사원가" localSheetId="6">#REF!</definedName>
    <definedName name="금변전순공사원가" localSheetId="1">#REF!</definedName>
    <definedName name="금변전순공사원가">#REF!</definedName>
    <definedName name="금변전안전관리비" localSheetId="3">#REF!</definedName>
    <definedName name="금변전안전관리비" localSheetId="2">#REF!</definedName>
    <definedName name="금변전안전관리비" localSheetId="6">#REF!</definedName>
    <definedName name="금변전안전관리비" localSheetId="1">#REF!</definedName>
    <definedName name="금변전안전관리비">#REF!</definedName>
    <definedName name="금변전이윤" localSheetId="3">#REF!</definedName>
    <definedName name="금변전이윤" localSheetId="2">#REF!</definedName>
    <definedName name="금변전이윤" localSheetId="6">#REF!</definedName>
    <definedName name="금변전이윤" localSheetId="1">#REF!</definedName>
    <definedName name="금변전이윤">#REF!</definedName>
    <definedName name="금변전일반관리비" localSheetId="3">#REF!</definedName>
    <definedName name="금변전일반관리비" localSheetId="2">#REF!</definedName>
    <definedName name="금변전일반관리비" localSheetId="6">#REF!</definedName>
    <definedName name="금변전일반관리비" localSheetId="1">#REF!</definedName>
    <definedName name="금변전일반관리비">#REF!</definedName>
    <definedName name="금변전폐기물처리비" localSheetId="3">#REF!</definedName>
    <definedName name="금변전폐기물처리비" localSheetId="2">#REF!</definedName>
    <definedName name="금변전폐기물처리비" localSheetId="6">#REF!</definedName>
    <definedName name="금변전폐기물처리비" localSheetId="1">#REF!</definedName>
    <definedName name="금변전폐기물처리비">#REF!</definedName>
    <definedName name="금송1006" localSheetId="2">[100]데이타!$E$73</definedName>
    <definedName name="금송1006" localSheetId="6">[101]데이타!$E$73</definedName>
    <definedName name="금송1006" localSheetId="1">[100]데이타!$E$73</definedName>
    <definedName name="금송1006">[102]데이타!$E$73</definedName>
    <definedName name="금송1208" localSheetId="2">[100]데이타!$E$74</definedName>
    <definedName name="금송1208" localSheetId="6">[101]데이타!$E$74</definedName>
    <definedName name="금송1208" localSheetId="1">[100]데이타!$E$74</definedName>
    <definedName name="금송1208">[102]데이타!$E$74</definedName>
    <definedName name="금송1510" localSheetId="2">[100]데이타!$E$75</definedName>
    <definedName name="금송1510" localSheetId="6">[101]데이타!$E$75</definedName>
    <definedName name="금송1510" localSheetId="1">[100]데이타!$E$75</definedName>
    <definedName name="금송1510">[102]데이타!$E$75</definedName>
    <definedName name="금회공사원가금회" localSheetId="3">#REF!</definedName>
    <definedName name="금회공사원가금회" localSheetId="2">#REF!</definedName>
    <definedName name="금회공사원가금회" localSheetId="6">#REF!</definedName>
    <definedName name="금회공사원가금회" localSheetId="1">#REF!</definedName>
    <definedName name="금회공사원가금회">#REF!</definedName>
    <definedName name="금회공사원가기시행" localSheetId="3">#REF!</definedName>
    <definedName name="금회공사원가기시행" localSheetId="2">#REF!</definedName>
    <definedName name="금회공사원가기시행" localSheetId="6">#REF!</definedName>
    <definedName name="금회공사원가기시행" localSheetId="1">#REF!</definedName>
    <definedName name="금회공사원가기시행">#REF!</definedName>
    <definedName name="금회공사원가전체" localSheetId="3">#REF!</definedName>
    <definedName name="금회공사원가전체" localSheetId="2">#REF!</definedName>
    <definedName name="금회공사원가전체" localSheetId="6">#REF!</definedName>
    <definedName name="금회공사원가전체" localSheetId="1">#REF!</definedName>
    <definedName name="금회공사원가전체">#REF!</definedName>
    <definedName name="금회금간접노무비" localSheetId="3">#REF!</definedName>
    <definedName name="금회금간접노무비" localSheetId="2">#REF!</definedName>
    <definedName name="금회금간접노무비" localSheetId="6">#REF!</definedName>
    <definedName name="금회금간접노무비" localSheetId="1">#REF!</definedName>
    <definedName name="금회금간접노무비">#REF!</definedName>
    <definedName name="금회금고용보험료" localSheetId="3">#REF!</definedName>
    <definedName name="금회금고용보험료" localSheetId="2">#REF!</definedName>
    <definedName name="금회금고용보험료" localSheetId="6">#REF!</definedName>
    <definedName name="금회금고용보험료" localSheetId="1">#REF!</definedName>
    <definedName name="금회금고용보험료">#REF!</definedName>
    <definedName name="금회금공사원가" localSheetId="3">#REF!</definedName>
    <definedName name="금회금공사원가" localSheetId="2">#REF!</definedName>
    <definedName name="금회금공사원가" localSheetId="6">#REF!</definedName>
    <definedName name="금회금공사원가" localSheetId="1">#REF!</definedName>
    <definedName name="금회금공사원가">#REF!</definedName>
    <definedName name="금회금기타경비" localSheetId="3">#REF!</definedName>
    <definedName name="금회금기타경비" localSheetId="2">#REF!</definedName>
    <definedName name="금회금기타경비" localSheetId="6">#REF!</definedName>
    <definedName name="금회금기타경비" localSheetId="1">#REF!</definedName>
    <definedName name="금회금기타경비">#REF!</definedName>
    <definedName name="금회금산재보험료" localSheetId="3">#REF!</definedName>
    <definedName name="금회금산재보험료" localSheetId="2">#REF!</definedName>
    <definedName name="금회금산재보험료" localSheetId="6">#REF!</definedName>
    <definedName name="금회금산재보험료" localSheetId="1">#REF!</definedName>
    <definedName name="금회금산재보험료">#REF!</definedName>
    <definedName name="금회금안전관리비" localSheetId="3">#REF!</definedName>
    <definedName name="금회금안전관리비" localSheetId="2">#REF!</definedName>
    <definedName name="금회금안전관리비" localSheetId="6">#REF!</definedName>
    <definedName name="금회금안전관리비" localSheetId="1">#REF!</definedName>
    <definedName name="금회금안전관리비">#REF!</definedName>
    <definedName name="금회금이윤" localSheetId="3">#REF!</definedName>
    <definedName name="금회금이윤" localSheetId="2">#REF!</definedName>
    <definedName name="금회금이윤" localSheetId="6">#REF!</definedName>
    <definedName name="금회금이윤" localSheetId="1">#REF!</definedName>
    <definedName name="금회금이윤">#REF!</definedName>
    <definedName name="금회금일반관리비" localSheetId="3">#REF!</definedName>
    <definedName name="금회금일반관리비" localSheetId="2">#REF!</definedName>
    <definedName name="금회금일반관리비" localSheetId="6">#REF!</definedName>
    <definedName name="금회금일반관리비" localSheetId="1">#REF!</definedName>
    <definedName name="금회금일반관리비">#REF!</definedName>
    <definedName name="금회금제이윤" localSheetId="3">#REF!</definedName>
    <definedName name="금회금제이윤" localSheetId="2">#REF!</definedName>
    <definedName name="금회금제이윤" localSheetId="6">#REF!</definedName>
    <definedName name="금회금제이윤" localSheetId="1">#REF!</definedName>
    <definedName name="금회금제이윤">#REF!</definedName>
    <definedName name="금회금폐기물처리비" localSheetId="3">#REF!</definedName>
    <definedName name="금회금폐기물처리비" localSheetId="2">#REF!</definedName>
    <definedName name="금회금폐기물처리비" localSheetId="6">#REF!</definedName>
    <definedName name="금회금폐기물처리비" localSheetId="1">#REF!</definedName>
    <definedName name="금회금폐기물처리비">#REF!</definedName>
    <definedName name="금회기공사원가" localSheetId="3">#REF!</definedName>
    <definedName name="금회기공사원가" localSheetId="2">#REF!</definedName>
    <definedName name="금회기공사원가" localSheetId="6">#REF!</definedName>
    <definedName name="금회기공사원가" localSheetId="1">#REF!</definedName>
    <definedName name="금회기공사원가">#REF!</definedName>
    <definedName name="금회장공사원가" localSheetId="3">#REF!</definedName>
    <definedName name="금회장공사원가" localSheetId="2">#REF!</definedName>
    <definedName name="금회장공사원가" localSheetId="6">#REF!</definedName>
    <definedName name="금회장공사원가" localSheetId="1">#REF!</definedName>
    <definedName name="금회장공사원가">#REF!</definedName>
    <definedName name="금회전공사원가" localSheetId="3">#REF!</definedName>
    <definedName name="금회전공사원가" localSheetId="2">#REF!</definedName>
    <definedName name="금회전공사원가" localSheetId="6">#REF!</definedName>
    <definedName name="금회전공사원가" localSheetId="1">#REF!</definedName>
    <definedName name="금회전공사원가">#REF!</definedName>
    <definedName name="급식">#REF!</definedName>
    <definedName name="기">#N/A</definedName>
    <definedName name="기___와___공" localSheetId="3">[112]노임단가!#REF!</definedName>
    <definedName name="기___와___공" localSheetId="2">[110]노임단가!#REF!</definedName>
    <definedName name="기___와___공" localSheetId="6">[110]노임단가!#REF!</definedName>
    <definedName name="기___와___공" localSheetId="1">[110]노임단가!#REF!</definedName>
    <definedName name="기___와___공">[112]노임단가!#REF!</definedName>
    <definedName name="기계">#REF!</definedName>
    <definedName name="기계3" localSheetId="0">BlankMacro1</definedName>
    <definedName name="기계3" localSheetId="3">BlankMacro1</definedName>
    <definedName name="기계3" localSheetId="2">BlankMacro1</definedName>
    <definedName name="기계3" localSheetId="9">BlankMacro1</definedName>
    <definedName name="기계3" localSheetId="6">BlankMacro1</definedName>
    <definedName name="기계3" localSheetId="1">BlankMacro1</definedName>
    <definedName name="기계3" localSheetId="5">BlankMacro1</definedName>
    <definedName name="기계3">BlankMacro1</definedName>
    <definedName name="기계경비" localSheetId="9">#REF!</definedName>
    <definedName name="기계경비">#REF!</definedName>
    <definedName name="기계공" localSheetId="6">#REF!</definedName>
    <definedName name="기계공">#REF!</definedName>
    <definedName name="기계되경">#REF!</definedName>
    <definedName name="기계되노">#REF!</definedName>
    <definedName name="기계되재">#REF!</definedName>
    <definedName name="기계설치공" localSheetId="3">#REF!</definedName>
    <definedName name="기계설치공" localSheetId="2">#REF!</definedName>
    <definedName name="기계설치공" localSheetId="6">#REF!</definedName>
    <definedName name="기계설치공" localSheetId="1">#REF!</definedName>
    <definedName name="기계설치공">#REF!</definedName>
    <definedName name="기계운전">#REF!</definedName>
    <definedName name="기계잔경">#REF!</definedName>
    <definedName name="기계잔노">#REF!</definedName>
    <definedName name="기계잔재">#REF!</definedName>
    <definedName name="기계터경">#REF!</definedName>
    <definedName name="기계터노">#REF!</definedName>
    <definedName name="기계터재">#REF!</definedName>
    <definedName name="기관명" localSheetId="3">#REF!</definedName>
    <definedName name="기관명" localSheetId="2">#REF!</definedName>
    <definedName name="기관명" localSheetId="6">#REF!</definedName>
    <definedName name="기관명" localSheetId="1">#REF!</definedName>
    <definedName name="기관명">#REF!</definedName>
    <definedName name="기기" localSheetId="3">'[129]2000년1차'!#REF!</definedName>
    <definedName name="기기" localSheetId="2">'[127]2000년1차'!#REF!</definedName>
    <definedName name="기기" localSheetId="6">'[129]2000년1차'!#REF!</definedName>
    <definedName name="기기" localSheetId="1">'[127]2000년1차'!#REF!</definedName>
    <definedName name="기기" localSheetId="5" hidden="1">#REF!</definedName>
    <definedName name="기기">'[129]2000년1차'!#REF!</definedName>
    <definedName name="기다" localSheetId="3">#REF!</definedName>
    <definedName name="기다" localSheetId="2">#REF!</definedName>
    <definedName name="기다" localSheetId="6">#REF!</definedName>
    <definedName name="기다" localSheetId="1">#REF!</definedName>
    <definedName name="기다">#REF!</definedName>
    <definedName name="기술" localSheetId="0" hidden="1">{#N/A,#N/A,FALSE,"부대1"}</definedName>
    <definedName name="기술" localSheetId="3" hidden="1">{#N/A,#N/A,FALSE,"부대1"}</definedName>
    <definedName name="기술" localSheetId="2" hidden="1">{#N/A,#N/A,FALSE,"부대1"}</definedName>
    <definedName name="기술" localSheetId="9" hidden="1">{#N/A,#N/A,FALSE,"부대1"}</definedName>
    <definedName name="기술" localSheetId="6" hidden="1">{#N/A,#N/A,FALSE,"부대1"}</definedName>
    <definedName name="기술" localSheetId="1" hidden="1">{#N/A,#N/A,FALSE,"부대1"}</definedName>
    <definedName name="기술" localSheetId="5" hidden="1">{#N/A,#N/A,FALSE,"부대1"}</definedName>
    <definedName name="기술" hidden="1">{#N/A,#N/A,FALSE,"부대1"}</definedName>
    <definedName name="기자재비" localSheetId="3">#REF!</definedName>
    <definedName name="기자재비" localSheetId="2">#REF!</definedName>
    <definedName name="기자재비" localSheetId="6">#REF!</definedName>
    <definedName name="기자재비" localSheetId="1">#REF!</definedName>
    <definedName name="기자재비">#REF!</definedName>
    <definedName name="기자재수량">#REF!</definedName>
    <definedName name="기초" localSheetId="3">#REF!</definedName>
    <definedName name="기초" localSheetId="2">#REF!</definedName>
    <definedName name="기초" localSheetId="6">#REF!</definedName>
    <definedName name="기초" localSheetId="1">#REF!</definedName>
    <definedName name="기초">#REF!</definedName>
    <definedName name="기초단가" localSheetId="3">#REF!</definedName>
    <definedName name="기초단가" localSheetId="2">#REF!</definedName>
    <definedName name="기초단가" localSheetId="6">#REF!</definedName>
    <definedName name="기초단가" localSheetId="1">#REF!</definedName>
    <definedName name="기초단가">#REF!</definedName>
    <definedName name="기초단가1" localSheetId="3">#REF!</definedName>
    <definedName name="기초단가1" localSheetId="2">#REF!</definedName>
    <definedName name="기초단가1" localSheetId="6">#REF!</definedName>
    <definedName name="기초단가1" localSheetId="1">#REF!</definedName>
    <definedName name="기초단가1">#REF!</definedName>
    <definedName name="기타" localSheetId="6">#REF!</definedName>
    <definedName name="기타">#REF!</definedName>
    <definedName name="기타경비" localSheetId="2">'[104]단가 (2)'!$H$9</definedName>
    <definedName name="기타경비" localSheetId="6">'[105]단가 (2)'!$H$9</definedName>
    <definedName name="기타경비" localSheetId="1">'[106]단가 (2)'!$H$9</definedName>
    <definedName name="기타경비">'[101]단가 (2)'!$H$9</definedName>
    <definedName name="기타경비1" localSheetId="3">#REF!</definedName>
    <definedName name="기타경비1" localSheetId="2">#REF!</definedName>
    <definedName name="기타경비1" localSheetId="6">#REF!</definedName>
    <definedName name="기타경비1" localSheetId="1">#REF!</definedName>
    <definedName name="기타경비1">#REF!</definedName>
    <definedName name="기타경비2" localSheetId="3">#REF!</definedName>
    <definedName name="기타경비2" localSheetId="2">#REF!</definedName>
    <definedName name="기타경비2" localSheetId="6">#REF!</definedName>
    <definedName name="기타경비2" localSheetId="1">#REF!</definedName>
    <definedName name="기타경비2">#REF!</definedName>
    <definedName name="기타경비4" localSheetId="3">#REF!</definedName>
    <definedName name="기타경비4" localSheetId="2">#REF!</definedName>
    <definedName name="기타경비4" localSheetId="6">#REF!</definedName>
    <definedName name="기타경비4" localSheetId="1">#REF!</definedName>
    <definedName name="기타경비4">#REF!</definedName>
    <definedName name="기타경비건축" localSheetId="3">#REF!</definedName>
    <definedName name="기타경비건축" localSheetId="2">#REF!</definedName>
    <definedName name="기타경비건축" localSheetId="6">#REF!</definedName>
    <definedName name="기타경비건축" localSheetId="1">#REF!</definedName>
    <definedName name="기타경비건축">#REF!</definedName>
    <definedName name="기타경비요율" localSheetId="3">#REF!</definedName>
    <definedName name="기타경비요율" localSheetId="2">#REF!</definedName>
    <definedName name="기타경비요율" localSheetId="6">#REF!</definedName>
    <definedName name="기타경비요율" localSheetId="1">#REF!</definedName>
    <definedName name="기타경비요율">#REF!</definedName>
    <definedName name="기타경비율" localSheetId="3">#REF!</definedName>
    <definedName name="기타경비율" localSheetId="2">#REF!</definedName>
    <definedName name="기타경비율" localSheetId="6">#REF!</definedName>
    <definedName name="기타경비율" localSheetId="1">#REF!</definedName>
    <definedName name="기타경비율">#REF!</definedName>
    <definedName name="기타경비조경" localSheetId="3">#REF!</definedName>
    <definedName name="기타경비조경" localSheetId="2">#REF!</definedName>
    <definedName name="기타경비조경" localSheetId="6">#REF!</definedName>
    <definedName name="기타경비조경" localSheetId="1">#REF!</definedName>
    <definedName name="기타경비조경">#REF!</definedName>
    <definedName name="기타경비토목" localSheetId="3">#REF!</definedName>
    <definedName name="기타경비토목" localSheetId="2">#REF!</definedName>
    <definedName name="기타경비토목" localSheetId="6">#REF!</definedName>
    <definedName name="기타경비토목" localSheetId="1">#REF!</definedName>
    <definedName name="기타경비토목">#REF!</definedName>
    <definedName name="기타자재" localSheetId="0">갑지!기타자재</definedName>
    <definedName name="기타자재" localSheetId="3">'갑지(건축)'!기타자재</definedName>
    <definedName name="기타자재" localSheetId="2">관급자재대!기타자재</definedName>
    <definedName name="기타자재" localSheetId="9">'수량산출(토목)'!기타자재</definedName>
    <definedName name="기타자재" localSheetId="6">용역비예산서!기타자재</definedName>
    <definedName name="기타자재" localSheetId="1">총괄표!기타자재</definedName>
    <definedName name="기타자재" localSheetId="5">'표 지'!기타자재</definedName>
    <definedName name="기타자재">[0]!기타자재</definedName>
    <definedName name="기터경비2" localSheetId="3">#REF!</definedName>
    <definedName name="기터경비2" localSheetId="2">#REF!</definedName>
    <definedName name="기터경비2" localSheetId="6">#REF!</definedName>
    <definedName name="기터경비2" localSheetId="1">#REF!</definedName>
    <definedName name="기터경비2">#REF!</definedName>
    <definedName name="길" localSheetId="2">[129]WORK!$A$22:$BE$381</definedName>
    <definedName name="길" localSheetId="6">[130]WORK!$A$22:$BE$381</definedName>
    <definedName name="길" localSheetId="1">[129]WORK!$A$22:$BE$381</definedName>
    <definedName name="길">[131]WORK!$A$22:$BE$381</definedName>
    <definedName name="길이" localSheetId="3">[132]관급!#REF!</definedName>
    <definedName name="길이" localSheetId="2">[131]관급!#REF!</definedName>
    <definedName name="길이" localSheetId="6">[133]관급!#REF!</definedName>
    <definedName name="길이" localSheetId="1">[131]관급!#REF!</definedName>
    <definedName name="길이">[132]관급!#REF!</definedName>
    <definedName name="김" localSheetId="3">[134]관급!#REF!</definedName>
    <definedName name="김" localSheetId="2">[132]관급!#REF!</definedName>
    <definedName name="김" localSheetId="6">[135]관급!#REF!</definedName>
    <definedName name="김" localSheetId="1">[132]관급!#REF!</definedName>
    <definedName name="김">[134]관급!#REF!</definedName>
    <definedName name="김1" localSheetId="0" hidden="1">{"'Firr(선)'!$AS$1:$AY$62","'Firr(사)'!$AS$1:$AY$62","'Firr(회)'!$AS$1:$AY$62","'Firr(선)'!$L$1:$V$62","'Firr(사)'!$L$1:$V$62","'Firr(회)'!$L$1:$V$62"}</definedName>
    <definedName name="김1" localSheetId="3" hidden="1">{"'Firr(선)'!$AS$1:$AY$62","'Firr(사)'!$AS$1:$AY$62","'Firr(회)'!$AS$1:$AY$62","'Firr(선)'!$L$1:$V$62","'Firr(사)'!$L$1:$V$62","'Firr(회)'!$L$1:$V$62"}</definedName>
    <definedName name="김1" localSheetId="2" hidden="1">{"'Firr(선)'!$AS$1:$AY$62","'Firr(사)'!$AS$1:$AY$62","'Firr(회)'!$AS$1:$AY$62","'Firr(선)'!$L$1:$V$62","'Firr(사)'!$L$1:$V$62","'Firr(회)'!$L$1:$V$62"}</definedName>
    <definedName name="김1" localSheetId="9" hidden="1">{"'Firr(선)'!$AS$1:$AY$62","'Firr(사)'!$AS$1:$AY$62","'Firr(회)'!$AS$1:$AY$62","'Firr(선)'!$L$1:$V$62","'Firr(사)'!$L$1:$V$62","'Firr(회)'!$L$1:$V$62"}</definedName>
    <definedName name="김1" localSheetId="6" hidden="1">{"'Firr(선)'!$AS$1:$AY$62","'Firr(사)'!$AS$1:$AY$62","'Firr(회)'!$AS$1:$AY$62","'Firr(선)'!$L$1:$V$62","'Firr(사)'!$L$1:$V$62","'Firr(회)'!$L$1:$V$62"}</definedName>
    <definedName name="김1" localSheetId="1" hidden="1">{"'Firr(선)'!$AS$1:$AY$62","'Firr(사)'!$AS$1:$AY$62","'Firr(회)'!$AS$1:$AY$62","'Firr(선)'!$L$1:$V$62","'Firr(사)'!$L$1:$V$62","'Firr(회)'!$L$1:$V$62"}</definedName>
    <definedName name="김1" localSheetId="5" hidden="1">{"'Firr(선)'!$AS$1:$AY$62","'Firr(사)'!$AS$1:$AY$62","'Firr(회)'!$AS$1:$AY$62","'Firr(선)'!$L$1:$V$62","'Firr(사)'!$L$1:$V$62","'Firr(회)'!$L$1:$V$62"}</definedName>
    <definedName name="김1" hidden="1">{"'Firr(선)'!$AS$1:$AY$62","'Firr(사)'!$AS$1:$AY$62","'Firr(회)'!$AS$1:$AY$62","'Firr(선)'!$L$1:$V$62","'Firr(사)'!$L$1:$V$62","'Firr(회)'!$L$1:$V$62"}</definedName>
    <definedName name="김11" localSheetId="3">#REF!</definedName>
    <definedName name="김11" localSheetId="2">#REF!</definedName>
    <definedName name="김11" localSheetId="6">#REF!</definedName>
    <definedName name="김11" localSheetId="1">#REF!</definedName>
    <definedName name="김11">#REF!</definedName>
    <definedName name="김2" localSheetId="3">#REF!</definedName>
    <definedName name="김2" localSheetId="2">#REF!</definedName>
    <definedName name="김2" localSheetId="6">#REF!</definedName>
    <definedName name="김2" localSheetId="1">#REF!</definedName>
    <definedName name="김2">#REF!</definedName>
    <definedName name="김3" localSheetId="3">#REF!</definedName>
    <definedName name="김3" localSheetId="2">#REF!</definedName>
    <definedName name="김3" localSheetId="6">#REF!</definedName>
    <definedName name="김3" localSheetId="1">#REF!</definedName>
    <definedName name="김3">#REF!</definedName>
    <definedName name="김4" localSheetId="3">[136]관급!#REF!</definedName>
    <definedName name="김4" localSheetId="2">[134]관급!#REF!</definedName>
    <definedName name="김4" localSheetId="6">[137]관급!#REF!</definedName>
    <definedName name="김4" localSheetId="1">[134]관급!#REF!</definedName>
    <definedName name="김4">[136]관급!#REF!</definedName>
    <definedName name="김5" localSheetId="3">[138]관급!#REF!</definedName>
    <definedName name="김5" localSheetId="2">[136]관급!#REF!</definedName>
    <definedName name="김5" localSheetId="6">[139]관급!#REF!</definedName>
    <definedName name="김5" localSheetId="1">[136]관급!#REF!</definedName>
    <definedName name="김5">[138]관급!#REF!</definedName>
    <definedName name="김6" localSheetId="3">[138]관급!#REF!</definedName>
    <definedName name="김6" localSheetId="2">[136]관급!#REF!</definedName>
    <definedName name="김6" localSheetId="6">[139]관급!#REF!</definedName>
    <definedName name="김6" localSheetId="1">[136]관급!#REF!</definedName>
    <definedName name="김6">[138]관급!#REF!</definedName>
    <definedName name="김7" localSheetId="3">[140]관급!#REF!</definedName>
    <definedName name="김7" localSheetId="2">[138]관급!#REF!</definedName>
    <definedName name="김7" localSheetId="6">[141]관급!#REF!</definedName>
    <definedName name="김7" localSheetId="1">[138]관급!#REF!</definedName>
    <definedName name="김7">[140]관급!#REF!</definedName>
    <definedName name="김8" localSheetId="2">[140]단가산출!$A$1:$G$318</definedName>
    <definedName name="김8" localSheetId="6">[142]단가산출!$A$1:$G$318</definedName>
    <definedName name="김8" localSheetId="1">[140]단가산출!$A$1:$G$318</definedName>
    <definedName name="김8">[143]단가산출!$A$1:$G$318</definedName>
    <definedName name="김9" localSheetId="3">#REF!</definedName>
    <definedName name="김9" localSheetId="2">#REF!</definedName>
    <definedName name="김9" localSheetId="6">#REF!</definedName>
    <definedName name="김9" localSheetId="1">#REF!</definedName>
    <definedName name="김9">#REF!</definedName>
    <definedName name="김길" localSheetId="3">#REF!</definedName>
    <definedName name="김길" localSheetId="2">#REF!</definedName>
    <definedName name="김길" localSheetId="6">#REF!</definedName>
    <definedName name="김길" localSheetId="1">#REF!</definedName>
    <definedName name="김길">#REF!</definedName>
    <definedName name="김원" localSheetId="3">[144]관급!#REF!</definedName>
    <definedName name="김원" localSheetId="2">[143]관급!#REF!</definedName>
    <definedName name="김원" localSheetId="6">[104]관급!#REF!</definedName>
    <definedName name="김원" localSheetId="1">[143]관급!#REF!</definedName>
    <definedName name="김원">[144]관급!#REF!</definedName>
    <definedName name="김원길" localSheetId="3">[144]관급!#REF!</definedName>
    <definedName name="김원길" localSheetId="2">[143]관급!#REF!</definedName>
    <definedName name="김원길" localSheetId="6">[104]관급!#REF!</definedName>
    <definedName name="김원길" localSheetId="1">[143]관급!#REF!</definedName>
    <definedName name="김원길">[144]관급!#REF!</definedName>
    <definedName name="김은우" localSheetId="3">#REF!</definedName>
    <definedName name="김은우" localSheetId="2">#REF!</definedName>
    <definedName name="김은우" localSheetId="1">#REF!</definedName>
    <definedName name="김은우">#REF!</definedName>
    <definedName name="김태빈" localSheetId="3">[145]관급!#REF!</definedName>
    <definedName name="김태빈" localSheetId="2">[144]관급!#REF!</definedName>
    <definedName name="김태빈" localSheetId="6">[146]관급!#REF!</definedName>
    <definedName name="김태빈" localSheetId="1">[144]관급!#REF!</definedName>
    <definedName name="김태빈">[145]관급!#REF!</definedName>
    <definedName name="김해우체국" localSheetId="3">[116]표지!#REF!</definedName>
    <definedName name="김해우체국" localSheetId="2">[114]표지!#REF!</definedName>
    <definedName name="김해우체국" localSheetId="6">[117]표지!#REF!</definedName>
    <definedName name="김해우체국" localSheetId="1">[114]표지!#REF!</definedName>
    <definedName name="김해우체국">[116]표지!#REF!</definedName>
    <definedName name="깊이">#REF!</definedName>
    <definedName name="깬돌채취" localSheetId="9">'수량산출(토목)'!깬돌채취</definedName>
    <definedName name="깬돌채취" localSheetId="5">'표 지'!깬돌채취</definedName>
    <definedName name="깬돌채취">[0]!깬돌채취</definedName>
    <definedName name="껌" localSheetId="9">#REF!</definedName>
    <definedName name="껌">#REF!</definedName>
    <definedName name="껌1" localSheetId="9">#REF!</definedName>
    <definedName name="껌1">#REF!</definedName>
    <definedName name="꽃복숭아R3" localSheetId="2">[100]데이타!$E$58</definedName>
    <definedName name="꽃복숭아R3" localSheetId="6">[101]데이타!$E$58</definedName>
    <definedName name="꽃복숭아R3" localSheetId="1">[100]데이타!$E$58</definedName>
    <definedName name="꽃복숭아R3">[102]데이타!$E$58</definedName>
    <definedName name="꽃복숭아R4" localSheetId="2">[100]데이타!$E$59</definedName>
    <definedName name="꽃복숭아R4" localSheetId="6">[101]데이타!$E$59</definedName>
    <definedName name="꽃복숭아R4" localSheetId="1">[100]데이타!$E$59</definedName>
    <definedName name="꽃복숭아R4">[102]데이타!$E$59</definedName>
    <definedName name="꽃복숭아R5" localSheetId="2">[100]데이타!$E$60</definedName>
    <definedName name="꽃복숭아R5" localSheetId="6">[101]데이타!$E$60</definedName>
    <definedName name="꽃복숭아R5" localSheetId="1">[100]데이타!$E$60</definedName>
    <definedName name="꽃복숭아R5">[102]데이타!$E$60</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사과R10" localSheetId="2">[100]데이타!$E$64</definedName>
    <definedName name="꽃사과R10" localSheetId="6">[101]데이타!$E$64</definedName>
    <definedName name="꽃사과R10" localSheetId="1">[100]데이타!$E$64</definedName>
    <definedName name="꽃사과R10">[102]데이타!$E$64</definedName>
    <definedName name="꽃사과R4" localSheetId="2">[100]데이타!$E$61</definedName>
    <definedName name="꽃사과R4" localSheetId="6">[101]데이타!$E$61</definedName>
    <definedName name="꽃사과R4" localSheetId="1">[100]데이타!$E$61</definedName>
    <definedName name="꽃사과R4">[102]데이타!$E$61</definedName>
    <definedName name="꽃사과R6" localSheetId="2">[100]데이타!$E$62</definedName>
    <definedName name="꽃사과R6" localSheetId="6">[101]데이타!$E$62</definedName>
    <definedName name="꽃사과R6" localSheetId="1">[100]데이타!$E$62</definedName>
    <definedName name="꽃사과R6">[102]데이타!$E$62</definedName>
    <definedName name="꽃사과R8" localSheetId="2">[100]데이타!$E$63</definedName>
    <definedName name="꽃사과R8" localSheetId="6">[101]데이타!$E$63</definedName>
    <definedName name="꽃사과R8" localSheetId="1">[100]데이타!$E$63</definedName>
    <definedName name="꽃사과R8">[102]데이타!$E$63</definedName>
    <definedName name="꽃아그배R10" localSheetId="2">[100]데이타!$E$68</definedName>
    <definedName name="꽃아그배R10" localSheetId="6">[101]데이타!$E$68</definedName>
    <definedName name="꽃아그배R10" localSheetId="1">[100]데이타!$E$68</definedName>
    <definedName name="꽃아그배R10">[102]데이타!$E$68</definedName>
    <definedName name="꽃아그배R4" localSheetId="2">[100]데이타!$E$65</definedName>
    <definedName name="꽃아그배R4" localSheetId="6">[101]데이타!$E$65</definedName>
    <definedName name="꽃아그배R4" localSheetId="1">[100]데이타!$E$65</definedName>
    <definedName name="꽃아그배R4">[102]데이타!$E$65</definedName>
    <definedName name="꽃아그배R6" localSheetId="2">[100]데이타!$E$66</definedName>
    <definedName name="꽃아그배R6" localSheetId="6">[101]데이타!$E$66</definedName>
    <definedName name="꽃아그배R6" localSheetId="1">[100]데이타!$E$66</definedName>
    <definedName name="꽃아그배R6">[102]데이타!$E$66</definedName>
    <definedName name="꽃아그배R8" localSheetId="2">[100]데이타!$E$67</definedName>
    <definedName name="꽃아그배R8" localSheetId="6">[101]데이타!$E$67</definedName>
    <definedName name="꽃아그배R8" localSheetId="1">[100]데이타!$E$67</definedName>
    <definedName name="꽃아그배R8">[102]데이타!$E$67</definedName>
    <definedName name="꽃창포" localSheetId="3">#REF!</definedName>
    <definedName name="꽃창포" localSheetId="2">#REF!</definedName>
    <definedName name="꽃창포" localSheetId="6">#REF!</definedName>
    <definedName name="꽃창포" localSheetId="1">#REF!</definedName>
    <definedName name="꽃창포">#REF!</definedName>
    <definedName name="꽃향유" localSheetId="3">#REF!</definedName>
    <definedName name="꽃향유" localSheetId="2">#REF!</definedName>
    <definedName name="꽃향유" localSheetId="6">#REF!</definedName>
    <definedName name="꽃향유" localSheetId="1">#REF!</definedName>
    <definedName name="꽃향유">#REF!</definedName>
    <definedName name="꽝꽝0304" localSheetId="2">[100]데이타!$E$54</definedName>
    <definedName name="꽝꽝0304" localSheetId="6">[101]데이타!$E$54</definedName>
    <definedName name="꽝꽝0304" localSheetId="1">[100]데이타!$E$54</definedName>
    <definedName name="꽝꽝0304">[102]데이타!$E$54</definedName>
    <definedName name="꽝꽝0406" localSheetId="2">[100]데이타!$E$55</definedName>
    <definedName name="꽝꽝0406" localSheetId="6">[101]데이타!$E$55</definedName>
    <definedName name="꽝꽝0406" localSheetId="1">[100]데이타!$E$55</definedName>
    <definedName name="꽝꽝0406">[102]데이타!$E$55</definedName>
    <definedName name="꽝꽝0508" localSheetId="2">[100]데이타!$E$56</definedName>
    <definedName name="꽝꽝0508" localSheetId="6">[101]데이타!$E$56</definedName>
    <definedName name="꽝꽝0508" localSheetId="1">[100]데이타!$E$56</definedName>
    <definedName name="꽝꽝0508">[102]데이타!$E$56</definedName>
    <definedName name="꽝꽝0610" localSheetId="2">[100]데이타!$E$57</definedName>
    <definedName name="꽝꽝0610" localSheetId="6">[101]데이타!$E$57</definedName>
    <definedName name="꽝꽝0610" localSheetId="1">[100]데이타!$E$57</definedName>
    <definedName name="꽝꽝0610">[102]데이타!$E$57</definedName>
    <definedName name="끝">#REF!</definedName>
    <definedName name="ㄳㄳ">'[3]#REF'!$G$96</definedName>
    <definedName name="ㄳㄷㄷ" localSheetId="9">BlankMacro1</definedName>
    <definedName name="ㄳㄷㄷ" localSheetId="5">BlankMacro1</definedName>
    <definedName name="ㄳㄷㄷ">BlankMacro1</definedName>
    <definedName name="ㄴ">'[3]#REF'!$G$162</definedName>
    <definedName name="ㄴㄱㄹ" localSheetId="3" hidden="1">#REF!</definedName>
    <definedName name="ㄴㄱㄹ" localSheetId="2" hidden="1">#REF!</definedName>
    <definedName name="ㄴㄱㄹ" localSheetId="6" hidden="1">#REF!</definedName>
    <definedName name="ㄴㄱㄹ" localSheetId="1" hidden="1">#REF!</definedName>
    <definedName name="ㄴㄱㄹ" localSheetId="5" hidden="1">#REF!</definedName>
    <definedName name="ㄴㄱㄹ" hidden="1">#REF!</definedName>
    <definedName name="ㄴㄱㅍ">#REF!</definedName>
    <definedName name="ㄴㄴ" localSheetId="6">#REF!</definedName>
    <definedName name="ㄴㄴ">'[3]#REF'!$G$93</definedName>
    <definedName name="ㄴㄴㄴ" localSheetId="3" hidden="1">'[3]#REF'!#REF!</definedName>
    <definedName name="ㄴㄴㄴ" localSheetId="2" hidden="1">'[3]#REF'!#REF!</definedName>
    <definedName name="ㄴㄴㄴ" localSheetId="1" hidden="1">'[3]#REF'!#REF!</definedName>
    <definedName name="ㄴㄴㄴ" localSheetId="5" hidden="1">#REF!</definedName>
    <definedName name="ㄴㄴㄴ" hidden="1">'[3]#REF'!#REF!</definedName>
    <definedName name="ㄴㄴㄴㄴ" localSheetId="3" hidden="1">'[3]#REF'!#REF!</definedName>
    <definedName name="ㄴㄴㄴㄴ" localSheetId="2" hidden="1">'[3]#REF'!#REF!</definedName>
    <definedName name="ㄴㄴㄴㄴ" localSheetId="6" hidden="1">{#N/A,#N/A,FALSE,"포장2"}</definedName>
    <definedName name="ㄴㄴㄴㄴ" localSheetId="1" hidden="1">'[3]#REF'!#REF!</definedName>
    <definedName name="ㄴㄴㄴㄴ" localSheetId="5" hidden="1">'[3]#REF'!#REF!</definedName>
    <definedName name="ㄴㄴㄴㄴ" hidden="1">'[3]#REF'!#REF!</definedName>
    <definedName name="ㄴㄴㄴㄴㄴ" localSheetId="6">용역비예산서!ㄴㄴㄴㄴㄴ</definedName>
    <definedName name="ㄴㄴㄴㄴㄴ" hidden="1">'[3]#REF'!$A$3:$H$292</definedName>
    <definedName name="ㄴㄴㄴㄴㄴㄴ" localSheetId="3">'[3]#REF'!#REF!</definedName>
    <definedName name="ㄴㄴㄴㄴㄴㄴ" localSheetId="2">'[3]#REF'!#REF!</definedName>
    <definedName name="ㄴㄴㄴㄴㄴㄴ" localSheetId="9">'[3]#REF'!#REF!</definedName>
    <definedName name="ㄴㄴㄴㄴㄴㄴ" localSheetId="6">용역비예산서!ㄴㄴㄴㄴㄴㄴ</definedName>
    <definedName name="ㄴㄴㄴㄴㄴㄴ" localSheetId="1">'[3]#REF'!#REF!</definedName>
    <definedName name="ㄴㄴㄴㄴㄴㄴ">'[3]#REF'!#REF!</definedName>
    <definedName name="ㄴㄴㄴㄴㄴㄴㄴㄴㄴㄴ">'[3]#REF'!$G$105</definedName>
    <definedName name="ㄴㄴㄴㄴㄴㅁ">'[3]#REF'!$C$139</definedName>
    <definedName name="ㄴㄴㅁㅁㅇㄴ">'[3]#REF'!$I$106</definedName>
    <definedName name="ㄴㄴㅇㅇㄴ">'[3]#REF'!$G$104</definedName>
    <definedName name="ㄴㄹ" localSheetId="9">BlankMacro1</definedName>
    <definedName name="ㄴㄹ" localSheetId="6">BlankMacro1</definedName>
    <definedName name="ㄴㄹ" localSheetId="5">BlankMacro1</definedName>
    <definedName name="ㄴㄹ">BlankMacro1</definedName>
    <definedName name="ㄴㄹㅇㄴㄹㅇ">'[3]#REF'!$G$104</definedName>
    <definedName name="ㄴㅀ" localSheetId="9">BlankMacro1</definedName>
    <definedName name="ㄴㅀ" localSheetId="6">BlankMacro1</definedName>
    <definedName name="ㄴㅀ" localSheetId="5">BlankMacro1</definedName>
    <definedName name="ㄴㅀ">BlankMacro1</definedName>
    <definedName name="ㄴㅁ" localSheetId="6" hidden="1">#REF!</definedName>
    <definedName name="ㄴㅁ">'[3]#REF'!$B$7</definedName>
    <definedName name="ㄴㅁㄹㅈㄹ" localSheetId="5" hidden="1">#REF!</definedName>
    <definedName name="ㄴㅁㄹㅈㄹ" hidden="1">#REF!</definedName>
    <definedName name="ㄴㅁ라" localSheetId="9">BlankMacro1</definedName>
    <definedName name="ㄴㅁ라" localSheetId="6">BlankMacro1</definedName>
    <definedName name="ㄴㅁ라" localSheetId="5">BlankMacro1</definedName>
    <definedName name="ㄴㅁ라">BlankMacro1</definedName>
    <definedName name="ㄴㅁㅁ">'[3]#REF'!$G$95</definedName>
    <definedName name="ㄴㅁㅇㅇㄴㅇ">'[3]#REF'!$I$105</definedName>
    <definedName name="ㄴㅁㅇㅇㄴㅇㄴ" localSheetId="3">'[3]#REF'!#REF!</definedName>
    <definedName name="ㄴㅁㅇㅇㄴㅇㄴ" localSheetId="2">'[3]#REF'!#REF!</definedName>
    <definedName name="ㄴㅁㅇㅇㄴㅇㄴ" localSheetId="1">'[3]#REF'!#REF!</definedName>
    <definedName name="ㄴㅁㅇㅇㄴㅇㄴ">'[3]#REF'!#REF!</definedName>
    <definedName name="ㄴㅇ">'[3]#REF'!$G$95</definedName>
    <definedName name="ㄴㅇㄴㄴㅁㅁ">'[3]#REF'!$I$105</definedName>
    <definedName name="ㄴㅇㄹ" localSheetId="6" hidden="1">{#N/A,#N/A,FALSE,"속도"}</definedName>
    <definedName name="ㄴㅇㄹ">'[3]#REF'!$I$105</definedName>
    <definedName name="ㄴㅇㄹㄴㄹㅇ" hidden="1">{#N/A,#N/A,FALSE,"2~8번"}</definedName>
    <definedName name="ㄴㅇㄹㅇㄷ">'[3]#REF'!$G$162</definedName>
    <definedName name="ㄴㅇ로ㅠㅎ" localSheetId="9" hidden="1">{#N/A,#N/A,FALSE,"구조2"}</definedName>
    <definedName name="ㄴㅇ로ㅠㅎ" localSheetId="6" hidden="1">{#N/A,#N/A,FALSE,"구조2"}</definedName>
    <definedName name="ㄴㅇ로ㅠㅎ" localSheetId="5" hidden="1">{#N/A,#N/A,FALSE,"구조2"}</definedName>
    <definedName name="ㄴㅇ로ㅠㅎ" hidden="1">{#N/A,#N/A,FALSE,"구조2"}</definedName>
    <definedName name="ㄴㅇㅍㄴㅁ">#REF!</definedName>
    <definedName name="ㄴ에" localSheetId="9">BlankMacro1</definedName>
    <definedName name="ㄴ에" localSheetId="6">BlankMacro1</definedName>
    <definedName name="ㄴ에" localSheetId="5">BlankMacro1</definedName>
    <definedName name="ㄴ에">BlankMacro1</definedName>
    <definedName name="ㄴ흂" localSheetId="9" hidden="1">{#N/A,#N/A,FALSE,"단가표지"}</definedName>
    <definedName name="ㄴ흂" localSheetId="6" hidden="1">{#N/A,#N/A,FALSE,"단가표지"}</definedName>
    <definedName name="ㄴ흂" localSheetId="5" hidden="1">{#N/A,#N/A,FALSE,"단가표지"}</definedName>
    <definedName name="ㄴ흂" hidden="1">{#N/A,#N/A,FALSE,"단가표지"}</definedName>
    <definedName name="나" localSheetId="0">BlankMacro1</definedName>
    <definedName name="나" localSheetId="3">BlankMacro1</definedName>
    <definedName name="나" localSheetId="2">BlankMacro1</definedName>
    <definedName name="나" localSheetId="9">BlankMacro1</definedName>
    <definedName name="나" localSheetId="6">BlankMacro1</definedName>
    <definedName name="나" localSheetId="1">BlankMacro1</definedName>
    <definedName name="나" localSheetId="5">BlankMacro1</definedName>
    <definedName name="나">BlankMacro1</definedName>
    <definedName name="나." localSheetId="3">#REF!</definedName>
    <definedName name="나." localSheetId="2">#REF!</definedName>
    <definedName name="나." localSheetId="6">#REF!</definedName>
    <definedName name="나." localSheetId="1">#REF!</definedName>
    <definedName name="나.">#REF!</definedName>
    <definedName name="나.주거공단완충녹지시설물공" localSheetId="3">#REF!</definedName>
    <definedName name="나.주거공단완충녹지시설물공" localSheetId="2">#REF!</definedName>
    <definedName name="나.주거공단완충녹지시설물공" localSheetId="1">#REF!</definedName>
    <definedName name="나.주거공단완충녹지시설물공">#REF!</definedName>
    <definedName name="나나" localSheetId="9">BlankMacro1</definedName>
    <definedName name="나나" localSheetId="6">BlankMacro1</definedName>
    <definedName name="나나" localSheetId="5">BlankMacro1</definedName>
    <definedName name="나나">BlankMacro1</definedName>
    <definedName name="나라"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나라"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나라"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나라"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나라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나라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나라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나라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나무" localSheetId="3">#REF!</definedName>
    <definedName name="나무" localSheetId="2">#REF!</definedName>
    <definedName name="나무" localSheetId="6">#REF!</definedName>
    <definedName name="나무" localSheetId="1">#REF!</definedName>
    <definedName name="나무">#REF!</definedName>
    <definedName name="낙상홍1004" localSheetId="2">[100]데이타!$E$76</definedName>
    <definedName name="낙상홍1004" localSheetId="6">[101]데이타!$E$76</definedName>
    <definedName name="낙상홍1004" localSheetId="1">[100]데이타!$E$76</definedName>
    <definedName name="낙상홍1004">[102]데이타!$E$76</definedName>
    <definedName name="낙상홍1506" localSheetId="2">[100]데이타!$E$77</definedName>
    <definedName name="낙상홍1506" localSheetId="6">[101]데이타!$E$77</definedName>
    <definedName name="낙상홍1506" localSheetId="1">[100]데이타!$E$77</definedName>
    <definedName name="낙상홍1506">[102]데이타!$E$77</definedName>
    <definedName name="낙상홍1808" localSheetId="2">[100]데이타!$E$78</definedName>
    <definedName name="낙상홍1808" localSheetId="6">[101]데이타!$E$78</definedName>
    <definedName name="낙상홍1808" localSheetId="1">[100]데이타!$E$78</definedName>
    <definedName name="낙상홍1808">[102]데이타!$E$78</definedName>
    <definedName name="낙상홍2010" localSheetId="2">[100]데이타!$E$79</definedName>
    <definedName name="낙상홍2010" localSheetId="6">[101]데이타!$E$79</definedName>
    <definedName name="낙상홍2010" localSheetId="1">[100]데이타!$E$79</definedName>
    <definedName name="낙상홍2010">[102]데이타!$E$79</definedName>
    <definedName name="낙상홍2515" localSheetId="2">[100]데이타!$E$80</definedName>
    <definedName name="낙상홍2515" localSheetId="6">[101]데이타!$E$80</definedName>
    <definedName name="낙상홍2515" localSheetId="1">[100]데이타!$E$80</definedName>
    <definedName name="낙상홍2515">[102]데이타!$E$80</definedName>
    <definedName name="낙양중" localSheetId="3">[116]표지!#REF!</definedName>
    <definedName name="낙양중" localSheetId="2">[114]표지!#REF!</definedName>
    <definedName name="낙양중" localSheetId="6">[117]표지!#REF!</definedName>
    <definedName name="낙양중" localSheetId="1">[114]표지!#REF!</definedName>
    <definedName name="낙양중">[116]표지!#REF!</definedName>
    <definedName name="낙우송6노무">#REF!</definedName>
    <definedName name="낙우송6재료">#REF!</definedName>
    <definedName name="낙우송8노무">#REF!</definedName>
    <definedName name="낙우송8재료">#REF!</definedName>
    <definedName name="낙우송R10" localSheetId="2">[100]데이타!$E$84</definedName>
    <definedName name="낙우송R10" localSheetId="6">[101]데이타!$E$84</definedName>
    <definedName name="낙우송R10" localSheetId="1">[100]데이타!$E$84</definedName>
    <definedName name="낙우송R10">[102]데이타!$E$84</definedName>
    <definedName name="낙우송R12" localSheetId="2">[100]데이타!$E$85</definedName>
    <definedName name="낙우송R12" localSheetId="6">[101]데이타!$E$85</definedName>
    <definedName name="낙우송R12" localSheetId="1">[100]데이타!$E$85</definedName>
    <definedName name="낙우송R12">[102]데이타!$E$85</definedName>
    <definedName name="낙우송R5" localSheetId="2">[100]데이타!$E$81</definedName>
    <definedName name="낙우송R5" localSheetId="6">[101]데이타!$E$81</definedName>
    <definedName name="낙우송R5" localSheetId="1">[100]데이타!$E$81</definedName>
    <definedName name="낙우송R5">[102]데이타!$E$81</definedName>
    <definedName name="낙우송R6" localSheetId="2">[100]데이타!$E$82</definedName>
    <definedName name="낙우송R6" localSheetId="6">[101]데이타!$E$82</definedName>
    <definedName name="낙우송R6" localSheetId="1">[100]데이타!$E$82</definedName>
    <definedName name="낙우송R6">[102]데이타!$E$82</definedName>
    <definedName name="낙우송R8" localSheetId="2">[100]데이타!$E$83</definedName>
    <definedName name="낙우송R8" localSheetId="6">[101]데이타!$E$83</definedName>
    <definedName name="낙우송R8" localSheetId="1">[100]데이타!$E$83</definedName>
    <definedName name="낙우송R8">[102]데이타!$E$83</definedName>
    <definedName name="낙찰가">#N/A</definedName>
    <definedName name="남대구" localSheetId="0">갑지!남대구</definedName>
    <definedName name="남대구" localSheetId="3">'갑지(건축)'!남대구</definedName>
    <definedName name="남대구" localSheetId="2">관급자재대!남대구</definedName>
    <definedName name="남대구" localSheetId="9">'수량산출(토목)'!남대구</definedName>
    <definedName name="남대구" localSheetId="1">총괄표!남대구</definedName>
    <definedName name="남대구" localSheetId="5">'표 지'!남대구</definedName>
    <definedName name="남대구">남대구</definedName>
    <definedName name="남덕" localSheetId="0">BlankMacro1</definedName>
    <definedName name="남덕" localSheetId="3">BlankMacro1</definedName>
    <definedName name="남덕" localSheetId="2">BlankMacro1</definedName>
    <definedName name="남덕" localSheetId="9">BlankMacro1</definedName>
    <definedName name="남덕" localSheetId="6">BlankMacro1</definedName>
    <definedName name="남덕" localSheetId="1">BlankMacro1</definedName>
    <definedName name="남덕" localSheetId="5">BlankMacro1</definedName>
    <definedName name="남덕">BlankMacro1</definedName>
    <definedName name="남덕1" localSheetId="9">BlankMacro1</definedName>
    <definedName name="남덕1" localSheetId="6">BlankMacro1</definedName>
    <definedName name="남덕1" localSheetId="5">BlankMacro1</definedName>
    <definedName name="남덕1">BlankMacro1</definedName>
    <definedName name="남산내역" localSheetId="9">BlankMacro1</definedName>
    <definedName name="남산내역" localSheetId="5">BlankMacro1</definedName>
    <definedName name="남산내역">BlankMacro1</definedName>
    <definedName name="낭비개선" localSheetId="9">#REF!</definedName>
    <definedName name="낭비개선">#REF!</definedName>
    <definedName name="내" localSheetId="9">#REF!</definedName>
    <definedName name="내">#REF!</definedName>
    <definedName name="내고" localSheetId="9">#REF!</definedName>
    <definedName name="내고">#REF!</definedName>
    <definedName name="내선전공" localSheetId="6">#REF!</definedName>
    <definedName name="내선전공">#REF!</definedName>
    <definedName name="내역" localSheetId="0">BlankMacro1</definedName>
    <definedName name="내역" localSheetId="3">BlankMacro1</definedName>
    <definedName name="내역" localSheetId="2">BlankMacro1</definedName>
    <definedName name="내역" localSheetId="9">BlankMacro1</definedName>
    <definedName name="내역" localSheetId="6">BlankMacro1</definedName>
    <definedName name="내역" localSheetId="1">BlankMacro1</definedName>
    <definedName name="내역" localSheetId="5">BlankMacro1</definedName>
    <definedName name="내역">BlankMacro1</definedName>
    <definedName name="내역1" localSheetId="9">BlankMacro1</definedName>
    <definedName name="내역1" localSheetId="5">BlankMacro1</definedName>
    <definedName name="내역1">BlankMacro1</definedName>
    <definedName name="내역단가" localSheetId="9">#REF!</definedName>
    <definedName name="내역단가">#REF!</definedName>
    <definedName name="내역샘플" localSheetId="9">BlankMacro1</definedName>
    <definedName name="내역샘플" localSheetId="5">BlankMacro1</definedName>
    <definedName name="내역샘플">BlankMacro1</definedName>
    <definedName name="내역서" localSheetId="0">[0]!집</definedName>
    <definedName name="내역서" localSheetId="3">[0]!집</definedName>
    <definedName name="내역서" localSheetId="2">[0]!집</definedName>
    <definedName name="내역서" localSheetId="9">[0]!집</definedName>
    <definedName name="내역서" localSheetId="6">#REF!</definedName>
    <definedName name="내역서" localSheetId="1">총괄표!집</definedName>
    <definedName name="내역서" localSheetId="5" hidden="1">{#N/A,#N/A,FALSE,"Sheet1"}</definedName>
    <definedName name="내역서">[0]!집</definedName>
    <definedName name="내역서1" localSheetId="0">템플리트모듈6</definedName>
    <definedName name="내역서1" localSheetId="3">[0]!템플리트모듈6</definedName>
    <definedName name="내역서1" localSheetId="2">[0]!템플리트모듈6</definedName>
    <definedName name="내역서1" localSheetId="9">템플리트모듈6</definedName>
    <definedName name="내역서1" localSheetId="1">총괄표!템플리트모듈6</definedName>
    <definedName name="내역서1" localSheetId="5">템플리트모듈6</definedName>
    <definedName name="내역서1">템플리트모듈6</definedName>
    <definedName name="내역서다" localSheetId="0">BlankMacro1</definedName>
    <definedName name="내역서다" localSheetId="3">BlankMacro1</definedName>
    <definedName name="내역서다" localSheetId="2">BlankMacro1</definedName>
    <definedName name="내역서다" localSheetId="9">BlankMacro1</definedName>
    <definedName name="내역서다" localSheetId="6">BlankMacro1</definedName>
    <definedName name="내역서다" localSheetId="1">BlankMacro1</definedName>
    <definedName name="내역서다" localSheetId="5">BlankMacro1</definedName>
    <definedName name="내역서다">BlankMacro1</definedName>
    <definedName name="내역웃기네" localSheetId="9">BlankMacro1</definedName>
    <definedName name="내역웃기네" localSheetId="5">BlankMacro1</definedName>
    <definedName name="내역웃기네">BlankMacro1</definedName>
    <definedName name="내전" localSheetId="2">[147]노무비!$B$2</definedName>
    <definedName name="내전" localSheetId="6">#REF!</definedName>
    <definedName name="내전" localSheetId="1">[118]노무비!$B$2</definedName>
    <definedName name="내전">[146]노무비!$B$2</definedName>
    <definedName name="낵역4">#REF!</definedName>
    <definedName name="냉전" hidden="1">{#N/A,#N/A,FALSE,"Sheet1"}</definedName>
    <definedName name="노6907001">#REF!</definedName>
    <definedName name="노6907003">#REF!</definedName>
    <definedName name="노6907004">#REF!</definedName>
    <definedName name="노6907005">#REF!</definedName>
    <definedName name="노6907006">#REF!</definedName>
    <definedName name="노6907007">#REF!</definedName>
    <definedName name="노6907008">#REF!</definedName>
    <definedName name="노6907009">#REF!</definedName>
    <definedName name="노6907010">#REF!</definedName>
    <definedName name="노6907011">#REF!</definedName>
    <definedName name="노6907012">#REF!</definedName>
    <definedName name="노6907013">#REF!</definedName>
    <definedName name="노6907014">#REF!</definedName>
    <definedName name="노6908002">#REF!</definedName>
    <definedName name="노6908003">#REF!</definedName>
    <definedName name="노6908004">#REF!</definedName>
    <definedName name="노6908005">#REF!</definedName>
    <definedName name="노6908006">#REF!</definedName>
    <definedName name="노6908007">#REF!</definedName>
    <definedName name="노6908008">#REF!</definedName>
    <definedName name="노6908009">#REF!</definedName>
    <definedName name="노6908031">#REF!</definedName>
    <definedName name="노6908032">#REF!</definedName>
    <definedName name="노6908033">#REF!</definedName>
    <definedName name="노6908034">#REF!</definedName>
    <definedName name="노6908035">#REF!</definedName>
    <definedName name="노6908036">#REF!</definedName>
    <definedName name="노6908037">#REF!</definedName>
    <definedName name="노6908038">#REF!</definedName>
    <definedName name="노6910002">#REF!</definedName>
    <definedName name="노6910004">#REF!</definedName>
    <definedName name="노6910006">#REF!</definedName>
    <definedName name="노6910007">#REF!</definedName>
    <definedName name="노6910008">#REF!</definedName>
    <definedName name="노6910009">#REF!</definedName>
    <definedName name="노6910010">#REF!</definedName>
    <definedName name="노6910011">#REF!</definedName>
    <definedName name="노6910012">#REF!</definedName>
    <definedName name="노6911002">#REF!</definedName>
    <definedName name="노6912008">#REF!</definedName>
    <definedName name="노6912009">#REF!</definedName>
    <definedName name="노6912010">#REF!</definedName>
    <definedName name="노6912011">#REF!</definedName>
    <definedName name="노6912012">#REF!</definedName>
    <definedName name="노6912013">#REF!</definedName>
    <definedName name="노6912014">#REF!</definedName>
    <definedName name="노6912016">#REF!</definedName>
    <definedName name="노6914001">#REF!</definedName>
    <definedName name="노6917001">#REF!</definedName>
    <definedName name="노6917002">#REF!</definedName>
    <definedName name="노6917003">#REF!</definedName>
    <definedName name="노6917004">#REF!</definedName>
    <definedName name="노6917005">#REF!</definedName>
    <definedName name="노6917308">#REF!</definedName>
    <definedName name="노6917309">#REF!</definedName>
    <definedName name="노6917310">#REF!</definedName>
    <definedName name="노6917311">#REF!</definedName>
    <definedName name="노6917312">#REF!</definedName>
    <definedName name="노6918003">#REF!</definedName>
    <definedName name="노6918004">#REF!</definedName>
    <definedName name="노6918005">#REF!</definedName>
    <definedName name="노6918006">#REF!</definedName>
    <definedName name="노6918007">#REF!</definedName>
    <definedName name="노6918008">#REF!</definedName>
    <definedName name="노6918009">#REF!</definedName>
    <definedName name="노6918010">#REF!</definedName>
    <definedName name="노6918011">#REF!</definedName>
    <definedName name="노6918012">#REF!</definedName>
    <definedName name="노6918013">#REF!</definedName>
    <definedName name="노6918014">#REF!</definedName>
    <definedName name="노6918102">#REF!</definedName>
    <definedName name="노6918103">#REF!</definedName>
    <definedName name="노6918104">#REF!</definedName>
    <definedName name="노6918105">#REF!</definedName>
    <definedName name="노6918106">#REF!</definedName>
    <definedName name="노6918107">#REF!</definedName>
    <definedName name="노6918108">#REF!</definedName>
    <definedName name="노6918109">#REF!</definedName>
    <definedName name="노6919007">#REF!</definedName>
    <definedName name="노6919008">#REF!</definedName>
    <definedName name="노6919009">#REF!</definedName>
    <definedName name="노6919010">#REF!</definedName>
    <definedName name="노6919011">#REF!</definedName>
    <definedName name="노6919012">#REF!</definedName>
    <definedName name="노6922002">#REF!</definedName>
    <definedName name="노6922004">#REF!</definedName>
    <definedName name="노6922006">#REF!</definedName>
    <definedName name="노6922007">#REF!</definedName>
    <definedName name="노6922008">#REF!</definedName>
    <definedName name="노6922009">#REF!</definedName>
    <definedName name="노6922010">#REF!</definedName>
    <definedName name="노6922140">#REF!</definedName>
    <definedName name="노6922142">#REF!</definedName>
    <definedName name="노6922143">#REF!</definedName>
    <definedName name="노6922144">#REF!</definedName>
    <definedName name="노6923007">#REF!</definedName>
    <definedName name="노6923008">#REF!</definedName>
    <definedName name="노6923009">#REF!</definedName>
    <definedName name="노6923010">#REF!</definedName>
    <definedName name="노6923011">#REF!</definedName>
    <definedName name="노6926003">#REF!</definedName>
    <definedName name="노6926004">#REF!</definedName>
    <definedName name="노6926005">#REF!</definedName>
    <definedName name="노6926006">#REF!</definedName>
    <definedName name="노6926007">#REF!</definedName>
    <definedName name="노6926008">#REF!</definedName>
    <definedName name="노6926009">#REF!</definedName>
    <definedName name="노6926010">#REF!</definedName>
    <definedName name="노6926011">#REF!</definedName>
    <definedName name="노6926012">#REF!</definedName>
    <definedName name="노6926030">#REF!</definedName>
    <definedName name="노6926032">#REF!</definedName>
    <definedName name="노6926033">#REF!</definedName>
    <definedName name="노6926034">#REF!</definedName>
    <definedName name="노6926035">#REF!</definedName>
    <definedName name="노6926036">#REF!</definedName>
    <definedName name="노6926038">#REF!</definedName>
    <definedName name="노6926050">#REF!</definedName>
    <definedName name="노6926052">#REF!</definedName>
    <definedName name="노6926053">#REF!</definedName>
    <definedName name="노6926054">#REF!</definedName>
    <definedName name="노6926055">#REF!</definedName>
    <definedName name="노6927001">#REF!</definedName>
    <definedName name="노6927002">#REF!</definedName>
    <definedName name="노6927003">#REF!</definedName>
    <definedName name="노6927004">#REF!</definedName>
    <definedName name="노6927005">#REF!</definedName>
    <definedName name="노6927006">#REF!</definedName>
    <definedName name="노6927007">#REF!</definedName>
    <definedName name="노6927008">#REF!</definedName>
    <definedName name="노6927009">#REF!</definedName>
    <definedName name="노6927010">#REF!</definedName>
    <definedName name="노6933006">#REF!</definedName>
    <definedName name="노6933007">#REF!</definedName>
    <definedName name="노6933008">#REF!</definedName>
    <definedName name="노6933009">#REF!</definedName>
    <definedName name="노6933010">#REF!</definedName>
    <definedName name="노6933011">#REF!</definedName>
    <definedName name="노6933012">#REF!</definedName>
    <definedName name="노6933014">#REF!</definedName>
    <definedName name="노6934006">#REF!</definedName>
    <definedName name="노6934007">#REF!</definedName>
    <definedName name="노6934008">#REF!</definedName>
    <definedName name="노6934009">#REF!</definedName>
    <definedName name="노6934010">#REF!</definedName>
    <definedName name="노6934011">#REF!</definedName>
    <definedName name="노6934012">#REF!</definedName>
    <definedName name="노6934014">#REF!</definedName>
    <definedName name="노6935012">#REF!</definedName>
    <definedName name="노6936009">#REF!</definedName>
    <definedName name="노6936010">#REF!</definedName>
    <definedName name="노6936012">#REF!</definedName>
    <definedName name="노6943101">#REF!</definedName>
    <definedName name="노6943102">#REF!</definedName>
    <definedName name="노6943103">#REF!</definedName>
    <definedName name="노6943104">#REF!</definedName>
    <definedName name="노6943105">#REF!</definedName>
    <definedName name="노6943106">#REF!</definedName>
    <definedName name="노6943107">#REF!</definedName>
    <definedName name="노6946141">#REF!</definedName>
    <definedName name="노6946142">#REF!</definedName>
    <definedName name="노6946143">#REF!</definedName>
    <definedName name="노6946144">#REF!</definedName>
    <definedName name="노6946145">#REF!</definedName>
    <definedName name="노6946146">#REF!</definedName>
    <definedName name="노6946147">#REF!</definedName>
    <definedName name="노6946148">#REF!</definedName>
    <definedName name="노6946149">#REF!</definedName>
    <definedName name="노6946150">#REF!</definedName>
    <definedName name="노6946189">#REF!</definedName>
    <definedName name="노6946190">#REF!</definedName>
    <definedName name="노6946192">#REF!</definedName>
    <definedName name="노6946342">#REF!</definedName>
    <definedName name="노6946343">#REF!</definedName>
    <definedName name="노6946344">#REF!</definedName>
    <definedName name="노6946345">#REF!</definedName>
    <definedName name="노6946346">#REF!</definedName>
    <definedName name="노6946347">#REF!</definedName>
    <definedName name="노6946348">#REF!</definedName>
    <definedName name="노6946349">#REF!</definedName>
    <definedName name="노6946387">#REF!</definedName>
    <definedName name="노6946388">#REF!</definedName>
    <definedName name="노6946389">#REF!</definedName>
    <definedName name="노6946390">#REF!</definedName>
    <definedName name="노6946391">#REF!</definedName>
    <definedName name="노6946392">#REF!</definedName>
    <definedName name="노6946393">#REF!</definedName>
    <definedName name="노6946394">#REF!</definedName>
    <definedName name="노6946395">#REF!</definedName>
    <definedName name="노6946397">#REF!</definedName>
    <definedName name="노6946491">#REF!</definedName>
    <definedName name="노6946590">#REF!</definedName>
    <definedName name="노6946591">#REF!</definedName>
    <definedName name="노6946592">#REF!</definedName>
    <definedName name="노6947109">#REF!</definedName>
    <definedName name="노6947111">#REF!</definedName>
    <definedName name="노6948001">#REF!</definedName>
    <definedName name="노6949200">#REF!</definedName>
    <definedName name="노6949201">#REF!</definedName>
    <definedName name="노6949202">#REF!</definedName>
    <definedName name="노6949203">#REF!</definedName>
    <definedName name="노6949204">#REF!</definedName>
    <definedName name="노6949205">#REF!</definedName>
    <definedName name="노6949206">#REF!</definedName>
    <definedName name="노6949207">#REF!</definedName>
    <definedName name="노6949208">#REF!</definedName>
    <definedName name="노6953069">#REF!</definedName>
    <definedName name="노6953070">#REF!</definedName>
    <definedName name="노6953071">#REF!</definedName>
    <definedName name="노6954146">#REF!</definedName>
    <definedName name="노6954147">#REF!</definedName>
    <definedName name="노6954148">#REF!</definedName>
    <definedName name="노6956119">#REF!</definedName>
    <definedName name="노6956120">#REF!</definedName>
    <definedName name="노6956121">#REF!</definedName>
    <definedName name="노6959002">#REF!</definedName>
    <definedName name="노6959003">#REF!</definedName>
    <definedName name="노6959004">#REF!</definedName>
    <definedName name="노6959005">#REF!</definedName>
    <definedName name="노6960009">#REF!</definedName>
    <definedName name="노6960203">#REF!</definedName>
    <definedName name="노6962021">#REF!</definedName>
    <definedName name="노6962058">#REF!</definedName>
    <definedName name="노6962104">#REF!</definedName>
    <definedName name="노6962106">#REF!</definedName>
    <definedName name="노6962107">#REF!</definedName>
    <definedName name="노6962201">#REF!</definedName>
    <definedName name="노6962202">#REF!</definedName>
    <definedName name="노6962203">#REF!</definedName>
    <definedName name="노6962204">#REF!</definedName>
    <definedName name="노6962205">#REF!</definedName>
    <definedName name="노6962408">#REF!</definedName>
    <definedName name="노6962409">#REF!</definedName>
    <definedName name="노6963000">#REF!</definedName>
    <definedName name="노6963001">#REF!</definedName>
    <definedName name="노6963004">#REF!</definedName>
    <definedName name="노6963011">#REF!</definedName>
    <definedName name="노6965002">#REF!</definedName>
    <definedName name="노6967001">#REF!</definedName>
    <definedName name="노6968002">#REF!</definedName>
    <definedName name="노6968004">#REF!</definedName>
    <definedName name="노6968020">#REF!</definedName>
    <definedName name="노6969003">#REF!</definedName>
    <definedName name="노6969004">#REF!</definedName>
    <definedName name="노6969168">#REF!</definedName>
    <definedName name="노6970004">#REF!</definedName>
    <definedName name="노6970013">#REF!</definedName>
    <definedName name="노6970014">#REF!</definedName>
    <definedName name="노6971200">#REF!</definedName>
    <definedName name="노6971204">#REF!</definedName>
    <definedName name="노6974505">#REF!</definedName>
    <definedName name="노6982006">#REF!</definedName>
    <definedName name="노6982007">#REF!</definedName>
    <definedName name="노6982008">#REF!</definedName>
    <definedName name="노6982009">#REF!</definedName>
    <definedName name="노6982010">#REF!</definedName>
    <definedName name="노6982012">#REF!</definedName>
    <definedName name="노6982081">#REF!</definedName>
    <definedName name="노6982082">#REF!</definedName>
    <definedName name="노6982083">#REF!</definedName>
    <definedName name="노6982084">#REF!</definedName>
    <definedName name="노6982085">#REF!</definedName>
    <definedName name="노6982086">#REF!</definedName>
    <definedName name="노6982087">#REF!</definedName>
    <definedName name="노6982088">#REF!</definedName>
    <definedName name="노6982089">#REF!</definedName>
    <definedName name="노6982090">#REF!</definedName>
    <definedName name="노6982091">#REF!</definedName>
    <definedName name="노6982092">#REF!</definedName>
    <definedName name="노6982165">#REF!</definedName>
    <definedName name="노6982166">#REF!</definedName>
    <definedName name="노6982167">#REF!</definedName>
    <definedName name="노6982168">#REF!</definedName>
    <definedName name="노6982174">#REF!</definedName>
    <definedName name="노6982175">#REF!</definedName>
    <definedName name="노6982176">#REF!</definedName>
    <definedName name="노6982177">#REF!</definedName>
    <definedName name="노6982178">#REF!</definedName>
    <definedName name="노6982179">#REF!</definedName>
    <definedName name="노6982180">#REF!</definedName>
    <definedName name="노6982181">#REF!</definedName>
    <definedName name="노6982182">#REF!</definedName>
    <definedName name="노6982185">#REF!</definedName>
    <definedName name="노6982186">#REF!</definedName>
    <definedName name="노6982260">#REF!</definedName>
    <definedName name="노6982261">#REF!</definedName>
    <definedName name="노6982265">#REF!</definedName>
    <definedName name="노6982266">#REF!</definedName>
    <definedName name="노6982267">#REF!</definedName>
    <definedName name="노6982268">#REF!</definedName>
    <definedName name="노6982269">#REF!</definedName>
    <definedName name="노6982270">#REF!</definedName>
    <definedName name="노6982272">#REF!</definedName>
    <definedName name="노6982294">#REF!</definedName>
    <definedName name="노6982295">#REF!</definedName>
    <definedName name="노6982296">#REF!</definedName>
    <definedName name="노6982297">#REF!</definedName>
    <definedName name="노6982299">#REF!</definedName>
    <definedName name="노6982303">#REF!</definedName>
    <definedName name="노6982304">#REF!</definedName>
    <definedName name="노6982320">#REF!</definedName>
    <definedName name="노6982321">#REF!</definedName>
    <definedName name="노6982322">#REF!</definedName>
    <definedName name="노6982323">#REF!</definedName>
    <definedName name="노6982324">#REF!</definedName>
    <definedName name="노6982325">#REF!</definedName>
    <definedName name="노6982326">#REF!</definedName>
    <definedName name="노6982328">#REF!</definedName>
    <definedName name="노6982487">#REF!</definedName>
    <definedName name="노6982488">#REF!</definedName>
    <definedName name="노6982489">#REF!</definedName>
    <definedName name="노6982490">#REF!</definedName>
    <definedName name="노6982491">#REF!</definedName>
    <definedName name="노6982492">#REF!</definedName>
    <definedName name="노6982501">#REF!</definedName>
    <definedName name="노6982502">#REF!</definedName>
    <definedName name="노6982503">#REF!</definedName>
    <definedName name="노6982504">#REF!</definedName>
    <definedName name="노6982505">#REF!</definedName>
    <definedName name="노6982506">#REF!</definedName>
    <definedName name="노6982512">#REF!</definedName>
    <definedName name="노6982513">#REF!</definedName>
    <definedName name="노6982514">#REF!</definedName>
    <definedName name="노6982515">#REF!</definedName>
    <definedName name="노6982516">#REF!</definedName>
    <definedName name="노6985001">#REF!</definedName>
    <definedName name="노6985003">#REF!</definedName>
    <definedName name="노6985004">#REF!</definedName>
    <definedName name="노6985006">#REF!</definedName>
    <definedName name="노6985007">#REF!</definedName>
    <definedName name="노6985008">#REF!</definedName>
    <definedName name="노6985009">#REF!</definedName>
    <definedName name="노6985010">#REF!</definedName>
    <definedName name="노6985011">#REF!</definedName>
    <definedName name="노6985012">#REF!</definedName>
    <definedName name="노6985015">#REF!</definedName>
    <definedName name="노6985016">#REF!</definedName>
    <definedName name="노6985017">#REF!</definedName>
    <definedName name="노6985018">#REF!</definedName>
    <definedName name="노6985019">#REF!</definedName>
    <definedName name="노6985020">#REF!</definedName>
    <definedName name="노6985021">#REF!</definedName>
    <definedName name="노6986011">#REF!</definedName>
    <definedName name="노6999050">#REF!</definedName>
    <definedName name="노6999051">#REF!</definedName>
    <definedName name="노6999053">#REF!</definedName>
    <definedName name="노6999054">#REF!</definedName>
    <definedName name="노6999055">#REF!</definedName>
    <definedName name="노6999056">#REF!</definedName>
    <definedName name="노6999057">#REF!</definedName>
    <definedName name="노6999058">#REF!</definedName>
    <definedName name="노6999059">#REF!</definedName>
    <definedName name="노6999060">#REF!</definedName>
    <definedName name="노6999061">#REF!</definedName>
    <definedName name="노6999062">#REF!</definedName>
    <definedName name="노6999063">#REF!</definedName>
    <definedName name="노6999066">#REF!</definedName>
    <definedName name="노6999067">#REF!</definedName>
    <definedName name="노6999068">#REF!</definedName>
    <definedName name="노6999069">#REF!</definedName>
    <definedName name="노6999070">#REF!</definedName>
    <definedName name="노6999071">#REF!</definedName>
    <definedName name="노6999072">#REF!</definedName>
    <definedName name="노6999073">#REF!</definedName>
    <definedName name="노6999074">#REF!</definedName>
    <definedName name="노6999076">#REF!</definedName>
    <definedName name="노6999078">#REF!</definedName>
    <definedName name="노6999079">#REF!</definedName>
    <definedName name="노6999080">#REF!</definedName>
    <definedName name="노6999081">#REF!</definedName>
    <definedName name="노6999082">#REF!</definedName>
    <definedName name="노6999083">#REF!</definedName>
    <definedName name="노6999084">#REF!</definedName>
    <definedName name="노6999085">#REF!</definedName>
    <definedName name="노6999086">#REF!</definedName>
    <definedName name="노6999088">#REF!</definedName>
    <definedName name="노6999089">#REF!</definedName>
    <definedName name="노6999090">#REF!</definedName>
    <definedName name="노6999091">#REF!</definedName>
    <definedName name="노6999092">#REF!</definedName>
    <definedName name="노6999093">#REF!</definedName>
    <definedName name="노6999094">#REF!</definedName>
    <definedName name="노6999095">#REF!</definedName>
    <definedName name="노6999096">#REF!</definedName>
    <definedName name="노6999098">#REF!</definedName>
    <definedName name="노6999099">#REF!</definedName>
    <definedName name="노6999100">#REF!</definedName>
    <definedName name="노6999101">#REF!</definedName>
    <definedName name="노6999102">#REF!</definedName>
    <definedName name="노6999104">#REF!</definedName>
    <definedName name="노6999105">#REF!</definedName>
    <definedName name="노6999106">#REF!</definedName>
    <definedName name="노6999107">#REF!</definedName>
    <definedName name="노6999108">#REF!</definedName>
    <definedName name="노6999110">#REF!</definedName>
    <definedName name="노6999111">#REF!</definedName>
    <definedName name="노6999112">#REF!</definedName>
    <definedName name="노6999113">#REF!</definedName>
    <definedName name="노6999114">#REF!</definedName>
    <definedName name="노6999115">#REF!</definedName>
    <definedName name="노6999116">#REF!</definedName>
    <definedName name="노6999117">#REF!</definedName>
    <definedName name="노6999118">#REF!</definedName>
    <definedName name="노6999119">#REF!</definedName>
    <definedName name="노6999120">#REF!</definedName>
    <definedName name="노6999121">#REF!</definedName>
    <definedName name="노6999122">#REF!</definedName>
    <definedName name="노르웨이R12" localSheetId="2">[100]데이타!$E$90</definedName>
    <definedName name="노르웨이R12" localSheetId="6">[101]데이타!$E$90</definedName>
    <definedName name="노르웨이R12" localSheetId="1">[100]데이타!$E$90</definedName>
    <definedName name="노르웨이R12">[102]데이타!$E$90</definedName>
    <definedName name="노르웨이R15" localSheetId="2">[100]데이타!$E$91</definedName>
    <definedName name="노르웨이R15" localSheetId="6">[101]데이타!$E$91</definedName>
    <definedName name="노르웨이R15" localSheetId="1">[100]데이타!$E$91</definedName>
    <definedName name="노르웨이R15">[102]데이타!$E$91</definedName>
    <definedName name="노르웨이R4" localSheetId="2">[100]데이타!$E$86</definedName>
    <definedName name="노르웨이R4" localSheetId="6">[101]데이타!$E$86</definedName>
    <definedName name="노르웨이R4" localSheetId="1">[100]데이타!$E$86</definedName>
    <definedName name="노르웨이R4">[102]데이타!$E$86</definedName>
    <definedName name="노르웨이R5" localSheetId="2">[100]데이타!$E$87</definedName>
    <definedName name="노르웨이R5" localSheetId="6">[101]데이타!$E$87</definedName>
    <definedName name="노르웨이R5" localSheetId="1">[100]데이타!$E$87</definedName>
    <definedName name="노르웨이R5">[102]데이타!$E$87</definedName>
    <definedName name="노르웨이R6" localSheetId="2">[100]데이타!$E$88</definedName>
    <definedName name="노르웨이R6" localSheetId="6">[101]데이타!$E$88</definedName>
    <definedName name="노르웨이R6" localSheetId="1">[100]데이타!$E$88</definedName>
    <definedName name="노르웨이R6">[102]데이타!$E$88</definedName>
    <definedName name="노르웨이R8" localSheetId="2">[100]데이타!$E$89</definedName>
    <definedName name="노르웨이R8" localSheetId="6">[101]데이타!$E$89</definedName>
    <definedName name="노르웨이R8" localSheetId="1">[100]데이타!$E$89</definedName>
    <definedName name="노르웨이R8">[102]데이타!$E$89</definedName>
    <definedName name="노무" localSheetId="3">#REF!</definedName>
    <definedName name="노무" localSheetId="2">#REF!</definedName>
    <definedName name="노무" localSheetId="6">#REF!</definedName>
    <definedName name="노무" localSheetId="1">#REF!</definedName>
    <definedName name="노무">#REF!</definedName>
    <definedName name="노무공량">#REF!</definedName>
    <definedName name="노무단가">#REF!</definedName>
    <definedName name="노무비" localSheetId="3">[148]건축내역!#REF!</definedName>
    <definedName name="노무비" localSheetId="2">[146]건축내역!#REF!</definedName>
    <definedName name="노무비" localSheetId="6">[148]건축내역!#REF!</definedName>
    <definedName name="노무비" localSheetId="1">[146]건축내역!#REF!</definedName>
    <definedName name="노무비">[148]건축내역!#REF!</definedName>
    <definedName name="노무비1">#REF!</definedName>
    <definedName name="노무비2" localSheetId="3">#REF!</definedName>
    <definedName name="노무비2" localSheetId="2">#REF!</definedName>
    <definedName name="노무비2" localSheetId="6">#REF!</definedName>
    <definedName name="노무비2" localSheetId="1">#REF!</definedName>
    <definedName name="노무비2">#REF!</definedName>
    <definedName name="노무비3" localSheetId="3">#REF!</definedName>
    <definedName name="노무비3" localSheetId="2">#REF!</definedName>
    <definedName name="노무비3" localSheetId="6">#REF!</definedName>
    <definedName name="노무비3" localSheetId="1">#REF!</definedName>
    <definedName name="노무비3">#REF!</definedName>
    <definedName name="노무비4" localSheetId="3">#REF!</definedName>
    <definedName name="노무비4" localSheetId="2">#REF!</definedName>
    <definedName name="노무비4" localSheetId="6">#REF!</definedName>
    <definedName name="노무비4" localSheetId="1">#REF!</definedName>
    <definedName name="노무비4">#REF!</definedName>
    <definedName name="노무비계">#REF!</definedName>
    <definedName name="노무비보정" localSheetId="3">'[149]EQ-R1'!#REF!</definedName>
    <definedName name="노무비보정" localSheetId="2">'[148]EQ-R1'!#REF!</definedName>
    <definedName name="노무비보정" localSheetId="6">'[150]EQ-R1'!#REF!</definedName>
    <definedName name="노무비보정" localSheetId="1">'[148]EQ-R1'!#REF!</definedName>
    <definedName name="노무비보정">'[149]EQ-R1'!#REF!</definedName>
    <definedName name="노무비소계">#REF!</definedName>
    <definedName name="노무비합계">#REF!</definedName>
    <definedName name="노반경">#REF!</definedName>
    <definedName name="노반노무">#REF!</definedName>
    <definedName name="노반재료">#REF!</definedName>
    <definedName name="노임" localSheetId="0">BlankMacro1</definedName>
    <definedName name="노임" localSheetId="3">BlankMacro1</definedName>
    <definedName name="노임" localSheetId="2">BlankMacro1</definedName>
    <definedName name="노임" localSheetId="9">BlankMacro1</definedName>
    <definedName name="노임" localSheetId="6">#REF!</definedName>
    <definedName name="노임" localSheetId="1">BlankMacro1</definedName>
    <definedName name="노임" localSheetId="5">BlankMacro1</definedName>
    <definedName name="노임">BlankMacro1</definedName>
    <definedName name="노임1" localSheetId="0">BlankMacro1</definedName>
    <definedName name="노임1" localSheetId="3">BlankMacro1</definedName>
    <definedName name="노임1" localSheetId="2">BlankMacro1</definedName>
    <definedName name="노임1" localSheetId="9">BlankMacro1</definedName>
    <definedName name="노임1" localSheetId="6">#REF!</definedName>
    <definedName name="노임1" localSheetId="1">BlankMacro1</definedName>
    <definedName name="노임1" localSheetId="5">BlankMacro1</definedName>
    <definedName name="노임1">BlankMacro1</definedName>
    <definedName name="노임2" localSheetId="9">BlankMacro1</definedName>
    <definedName name="노임2" localSheetId="5">BlankMacro1</definedName>
    <definedName name="노임2">BlankMacro1</definedName>
    <definedName name="노임단가" localSheetId="2">[110]노임단가!$B$1:$F$65536</definedName>
    <definedName name="노임단가" localSheetId="6">#REF!</definedName>
    <definedName name="노임단가" localSheetId="1">[110]노임단가!$B$1:$F$65536</definedName>
    <definedName name="노임단가">[112]노임단가!$B$1:$F$65536</definedName>
    <definedName name="노임전기" localSheetId="2">'[149]7단가'!$B$15:$L$19</definedName>
    <definedName name="노임전기" localSheetId="6">'[151]7단가'!$B$15:$L$19</definedName>
    <definedName name="노임전기" localSheetId="1">'[149]7단가'!$B$15:$L$19</definedName>
    <definedName name="노임전기">'[152]7단가'!$B$15:$L$19</definedName>
    <definedName name="노출직">#REF!</definedName>
    <definedName name="노출직부" localSheetId="3">#REF!</definedName>
    <definedName name="노출직부" localSheetId="2">#REF!</definedName>
    <definedName name="노출직부" localSheetId="6">#REF!</definedName>
    <definedName name="노출직부" localSheetId="1">#REF!</definedName>
    <definedName name="노출직부">#REF!</definedName>
    <definedName name="노출형">[53]DATA!$E$50:$F$59</definedName>
    <definedName name="녹지노">#REF!</definedName>
    <definedName name="녹지재">#REF!</definedName>
    <definedName name="눈주목" localSheetId="3">#REF!</definedName>
    <definedName name="눈주목" localSheetId="2">#REF!</definedName>
    <definedName name="눈주목" localSheetId="6">#REF!</definedName>
    <definedName name="눈주목" localSheetId="1">#REF!</definedName>
    <definedName name="눈주목">#REF!</definedName>
    <definedName name="눈향L06" localSheetId="2">[100]데이타!$E$92</definedName>
    <definedName name="눈향L06" localSheetId="6">[101]데이타!$E$92</definedName>
    <definedName name="눈향L06" localSheetId="1">[100]데이타!$E$92</definedName>
    <definedName name="눈향L06">[102]데이타!$E$92</definedName>
    <definedName name="눈향L08" localSheetId="2">[100]데이타!$E$93</definedName>
    <definedName name="눈향L08" localSheetId="6">[101]데이타!$E$93</definedName>
    <definedName name="눈향L08" localSheetId="1">[100]데이타!$E$93</definedName>
    <definedName name="눈향L08">[102]데이타!$E$93</definedName>
    <definedName name="눈향L10" localSheetId="2">[100]데이타!$E$94</definedName>
    <definedName name="눈향L10" localSheetId="6">[101]데이타!$E$94</definedName>
    <definedName name="눈향L10" localSheetId="1">[100]데이타!$E$94</definedName>
    <definedName name="눈향L10">[102]데이타!$E$94</definedName>
    <definedName name="눈향L14" localSheetId="2">[100]데이타!$E$95</definedName>
    <definedName name="눈향L14" localSheetId="6">[101]데이타!$E$95</definedName>
    <definedName name="눈향L14" localSheetId="1">[100]데이타!$E$95</definedName>
    <definedName name="눈향L14">[102]데이타!$E$95</definedName>
    <definedName name="눈향L20" localSheetId="2">[100]데이타!$E$96</definedName>
    <definedName name="눈향L20" localSheetId="6">[101]데이타!$E$96</definedName>
    <definedName name="눈향L20" localSheetId="1">[100]데이타!$E$96</definedName>
    <definedName name="눈향L20">[102]데이타!$E$96</definedName>
    <definedName name="느릅R10" localSheetId="2">[100]데이타!$E$100</definedName>
    <definedName name="느릅R10" localSheetId="6">[101]데이타!$E$100</definedName>
    <definedName name="느릅R10" localSheetId="1">[100]데이타!$E$100</definedName>
    <definedName name="느릅R10">[102]데이타!$E$100</definedName>
    <definedName name="느릅R4" localSheetId="2">[100]데이타!$E$97</definedName>
    <definedName name="느릅R4" localSheetId="6">[101]데이타!$E$97</definedName>
    <definedName name="느릅R4" localSheetId="1">[100]데이타!$E$97</definedName>
    <definedName name="느릅R4">[102]데이타!$E$97</definedName>
    <definedName name="느릅R5" localSheetId="2">[100]데이타!$E$98</definedName>
    <definedName name="느릅R5" localSheetId="6">[101]데이타!$E$98</definedName>
    <definedName name="느릅R5" localSheetId="1">[100]데이타!$E$98</definedName>
    <definedName name="느릅R5">[102]데이타!$E$98</definedName>
    <definedName name="느릅R8" localSheetId="2">[118]데이타!$E$99</definedName>
    <definedName name="느릅R8" localSheetId="6">[119]데이타!$E$99</definedName>
    <definedName name="느릅R8" localSheetId="1">[120]데이타!$E$99</definedName>
    <definedName name="느릅R8">[117]데이타!$E$99</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R10" localSheetId="2">[118]데이타!$E$104</definedName>
    <definedName name="느티R10" localSheetId="6">[119]데이타!$E$104</definedName>
    <definedName name="느티R10" localSheetId="1">[120]데이타!$E$104</definedName>
    <definedName name="느티R10">[117]데이타!$E$104</definedName>
    <definedName name="느티R12" localSheetId="2">[100]데이타!$E$105</definedName>
    <definedName name="느티R12" localSheetId="6">[101]데이타!$E$105</definedName>
    <definedName name="느티R12" localSheetId="1">[100]데이타!$E$105</definedName>
    <definedName name="느티R12">[102]데이타!$E$105</definedName>
    <definedName name="느티R15" localSheetId="2">[100]데이타!$E$106</definedName>
    <definedName name="느티R15" localSheetId="6">[101]데이타!$E$106</definedName>
    <definedName name="느티R15" localSheetId="1">[100]데이타!$E$106</definedName>
    <definedName name="느티R15">[102]데이타!$E$106</definedName>
    <definedName name="느티R18" localSheetId="2">[100]데이타!$E$107</definedName>
    <definedName name="느티R18" localSheetId="6">[101]데이타!$E$107</definedName>
    <definedName name="느티R18" localSheetId="1">[100]데이타!$E$107</definedName>
    <definedName name="느티R18">[102]데이타!$E$107</definedName>
    <definedName name="느티R20" localSheetId="2">[100]데이타!$E$108</definedName>
    <definedName name="느티R20" localSheetId="6">[101]데이타!$E$108</definedName>
    <definedName name="느티R20" localSheetId="1">[100]데이타!$E$108</definedName>
    <definedName name="느티R20">[102]데이타!$E$108</definedName>
    <definedName name="느티R25" localSheetId="2">[100]데이타!$E$109</definedName>
    <definedName name="느티R25" localSheetId="6">[101]데이타!$E$109</definedName>
    <definedName name="느티R25" localSheetId="1">[100]데이타!$E$109</definedName>
    <definedName name="느티R25">[102]데이타!$E$109</definedName>
    <definedName name="느티R30" localSheetId="2">[100]데이타!$E$110</definedName>
    <definedName name="느티R30" localSheetId="6">[101]데이타!$E$110</definedName>
    <definedName name="느티R30" localSheetId="1">[100]데이타!$E$110</definedName>
    <definedName name="느티R30">[102]데이타!$E$110</definedName>
    <definedName name="느티R5" localSheetId="2">[100]데이타!$E$101</definedName>
    <definedName name="느티R5" localSheetId="6">[101]데이타!$E$101</definedName>
    <definedName name="느티R5" localSheetId="1">[100]데이타!$E$101</definedName>
    <definedName name="느티R5">[102]데이타!$E$101</definedName>
    <definedName name="느티R6" localSheetId="2">[100]데이타!$E$102</definedName>
    <definedName name="느티R6" localSheetId="6">[101]데이타!$E$102</definedName>
    <definedName name="느티R6" localSheetId="1">[100]데이타!$E$102</definedName>
    <definedName name="느티R6">[102]데이타!$E$102</definedName>
    <definedName name="느티R8" localSheetId="2">[100]데이타!$E$103</definedName>
    <definedName name="느티R8" localSheetId="6">[101]데이타!$E$103</definedName>
    <definedName name="느티R8" localSheetId="1">[100]데이타!$E$103</definedName>
    <definedName name="느티R8">[102]데이타!$E$103</definedName>
    <definedName name="느티나무" localSheetId="3">#REF!</definedName>
    <definedName name="느티나무" localSheetId="2">#REF!</definedName>
    <definedName name="느티나무" localSheetId="6">#REF!</definedName>
    <definedName name="느티나무" localSheetId="1">#REF!</definedName>
    <definedName name="느티나무">#REF!</definedName>
    <definedName name="늘푸른쉼나무" localSheetId="9" hidden="1">{#N/A,#N/A,FALSE,"이태원철근"}</definedName>
    <definedName name="늘푸른쉼나무" localSheetId="6" hidden="1">{#N/A,#N/A,FALSE,"이태원철근"}</definedName>
    <definedName name="늘푸른쉼나무" localSheetId="5" hidden="1">{#N/A,#N/A,FALSE,"이태원철근"}</definedName>
    <definedName name="늘푸른쉼나무" hidden="1">{#N/A,#N/A,FALSE,"이태원철근"}</definedName>
    <definedName name="늘푸른쉼나무_1" localSheetId="9" hidden="1">{#N/A,#N/A,FALSE,"이태원철근"}</definedName>
    <definedName name="늘푸른쉼나무_1" localSheetId="6" hidden="1">{#N/A,#N/A,FALSE,"이태원철근"}</definedName>
    <definedName name="늘푸른쉼나무_1" localSheetId="5" hidden="1">{#N/A,#N/A,FALSE,"이태원철근"}</definedName>
    <definedName name="늘푸른쉼나무_1" hidden="1">{#N/A,#N/A,FALSE,"이태원철근"}</definedName>
    <definedName name="능소화R2" localSheetId="2">[100]데이타!$E$111</definedName>
    <definedName name="능소화R2" localSheetId="6">[101]데이타!$E$111</definedName>
    <definedName name="능소화R2" localSheetId="1">[100]데이타!$E$111</definedName>
    <definedName name="능소화R2">[102]데이타!$E$111</definedName>
    <definedName name="능소화R4" localSheetId="2">[100]데이타!$E$112</definedName>
    <definedName name="능소화R4" localSheetId="6">[101]데이타!$E$112</definedName>
    <definedName name="능소화R4" localSheetId="1">[100]데이타!$E$112</definedName>
    <definedName name="능소화R4">[102]데이타!$E$112</definedName>
    <definedName name="능소화R6" localSheetId="2">[100]데이타!$E$113</definedName>
    <definedName name="능소화R6" localSheetId="6">[101]데이타!$E$113</definedName>
    <definedName name="능소화R6" localSheetId="1">[100]데이타!$E$113</definedName>
    <definedName name="능소화R6">[102]데이타!$E$113</definedName>
    <definedName name="니" localSheetId="9">BlankMacro1</definedName>
    <definedName name="니" localSheetId="6">BlankMacro1</definedName>
    <definedName name="니" localSheetId="5">BlankMacro1</definedName>
    <definedName name="니">BlankMacro1</definedName>
    <definedName name="ㄶㄻㄷㄶ" localSheetId="9">BlankMacro1</definedName>
    <definedName name="ㄶㄻㄷㄶ" localSheetId="6">BlankMacro1</definedName>
    <definedName name="ㄶㄻㄷㄶ" localSheetId="5">BlankMacro1</definedName>
    <definedName name="ㄶㄻㄷㄶ">BlankMacro1</definedName>
    <definedName name="ㄶㅁ" localSheetId="9">BlankMacro1</definedName>
    <definedName name="ㄶㅁ" localSheetId="6">BlankMacro1</definedName>
    <definedName name="ㄶㅁ" localSheetId="5">BlankMacro1</definedName>
    <definedName name="ㄶㅁ">BlankMacro1</definedName>
    <definedName name="ㄷ" localSheetId="9">BlankMacro1</definedName>
    <definedName name="ㄷ" localSheetId="6">BlankMacro1</definedName>
    <definedName name="ㄷ" localSheetId="5">BlankMacro1</definedName>
    <definedName name="ㄷ">BlankMacro1</definedName>
    <definedName name="ㄷ_1" localSheetId="9" hidden="1">{#N/A,#N/A,FALSE,"이태원철근"}</definedName>
    <definedName name="ㄷ_1" localSheetId="6" hidden="1">{#N/A,#N/A,FALSE,"이태원철근"}</definedName>
    <definedName name="ㄷ_1" localSheetId="5" hidden="1">{#N/A,#N/A,FALSE,"이태원철근"}</definedName>
    <definedName name="ㄷ_1" hidden="1">{#N/A,#N/A,FALSE,"이태원철근"}</definedName>
    <definedName name="ㄷ100x50x5x7.5t_단중" localSheetId="3">#REF!</definedName>
    <definedName name="ㄷ100x50x5x7.5t_단중" localSheetId="2">#REF!</definedName>
    <definedName name="ㄷ100x50x5x7.5t_단중" localSheetId="6">#REF!</definedName>
    <definedName name="ㄷ100x50x5x7.5t_단중" localSheetId="1">#REF!</definedName>
    <definedName name="ㄷ100x50x5x7.5t_단중">#REF!</definedName>
    <definedName name="ㄷ125x65x6x8t_단중" localSheetId="3">#REF!</definedName>
    <definedName name="ㄷ125x65x6x8t_단중" localSheetId="2">#REF!</definedName>
    <definedName name="ㄷ125x65x6x8t_단중" localSheetId="6">#REF!</definedName>
    <definedName name="ㄷ125x65x6x8t_단중" localSheetId="1">#REF!</definedName>
    <definedName name="ㄷ125x65x6x8t_단중">#REF!</definedName>
    <definedName name="ㄷ33" localSheetId="3">#REF!</definedName>
    <definedName name="ㄷ33" localSheetId="2">#REF!</definedName>
    <definedName name="ㄷ33" localSheetId="6">#REF!</definedName>
    <definedName name="ㄷ33" localSheetId="1">#REF!</definedName>
    <definedName name="ㄷ33">#REF!</definedName>
    <definedName name="ㄷ56ㅑ" localSheetId="9">BlankMacro1</definedName>
    <definedName name="ㄷ56ㅑ" localSheetId="6">BlankMacro1</definedName>
    <definedName name="ㄷ56ㅑ" localSheetId="5">BlankMacro1</definedName>
    <definedName name="ㄷ56ㅑ">BlankMacro1</definedName>
    <definedName name="ㄷ75x40x5x7t_단중" localSheetId="3">#REF!</definedName>
    <definedName name="ㄷ75x40x5x7t_단중" localSheetId="2">#REF!</definedName>
    <definedName name="ㄷ75x40x5x7t_단중" localSheetId="6">#REF!</definedName>
    <definedName name="ㄷ75x40x5x7t_단중" localSheetId="1">#REF!</definedName>
    <definedName name="ㄷ75x40x5x7t_단중">#REF!</definedName>
    <definedName name="ㄷㄱ" localSheetId="9">'수량산출(토목)'!ㄷㄱ</definedName>
    <definedName name="ㄷㄱ" localSheetId="5">'표 지'!ㄷㄱ</definedName>
    <definedName name="ㄷㄱ">[0]!ㄷㄱ</definedName>
    <definedName name="ㄷㄱㄷ" localSheetId="9" hidden="1">{#N/A,#N/A,FALSE,"전력간선"}</definedName>
    <definedName name="ㄷㄱㄷ" localSheetId="6" hidden="1">{#N/A,#N/A,FALSE,"전력간선"}</definedName>
    <definedName name="ㄷㄱㄷ" localSheetId="5" hidden="1">{#N/A,#N/A,FALSE,"전력간선"}</definedName>
    <definedName name="ㄷㄱㄷ" hidden="1">{#N/A,#N/A,FALSE,"전력간선"}</definedName>
    <definedName name="ㄷㄱㄷ_1" localSheetId="9" hidden="1">{#N/A,#N/A,FALSE,"전력간선"}</definedName>
    <definedName name="ㄷㄱㄷ_1" localSheetId="6" hidden="1">{#N/A,#N/A,FALSE,"전력간선"}</definedName>
    <definedName name="ㄷㄱㄷ_1" localSheetId="5" hidden="1">{#N/A,#N/A,FALSE,"전력간선"}</definedName>
    <definedName name="ㄷㄱㄷ_1" hidden="1">{#N/A,#N/A,FALSE,"전력간선"}</definedName>
    <definedName name="ㄷㄱㄷㄱ" localSheetId="9">BlankMacro1</definedName>
    <definedName name="ㄷㄱㄷㄱ" localSheetId="5">BlankMacro1</definedName>
    <definedName name="ㄷㄱㄷㄱ">BlankMacro1</definedName>
    <definedName name="ㄷㄱㄷㅅㅅㅅ">'[3]#REF'!$G$94</definedName>
    <definedName name="ㄷ곧ㅈ" localSheetId="9">BlankMacro1</definedName>
    <definedName name="ㄷ곧ㅈ" localSheetId="6">BlankMacro1</definedName>
    <definedName name="ㄷ곧ㅈ" localSheetId="5">BlankMacro1</definedName>
    <definedName name="ㄷ곧ㅈ">BlankMacro1</definedName>
    <definedName name="ㄷㄷ" localSheetId="3" hidden="1">'[3]#REF'!#REF!</definedName>
    <definedName name="ㄷㄷ" localSheetId="2" hidden="1">'[3]#REF'!#REF!</definedName>
    <definedName name="ㄷㄷ" localSheetId="9" hidden="1">'[3]#REF'!#REF!</definedName>
    <definedName name="ㄷㄷ" localSheetId="6">BlankMacro1</definedName>
    <definedName name="ㄷㄷ" localSheetId="1" hidden="1">'[3]#REF'!#REF!</definedName>
    <definedName name="ㄷㄷ" localSheetId="5" hidden="1">'[3]#REF'!#REF!</definedName>
    <definedName name="ㄷㄷ" hidden="1">'[3]#REF'!#REF!</definedName>
    <definedName name="ㄷㄷㄷㄷㄷㄷ" localSheetId="9">BlankMacro1</definedName>
    <definedName name="ㄷㄷㄷㄷㄷㄷ" localSheetId="6">BlankMacro1</definedName>
    <definedName name="ㄷㄷㄷㄷㄷㄷ" localSheetId="5">BlankMacro1</definedName>
    <definedName name="ㄷㄷㄷㄷㄷㄷ">BlankMacro1</definedName>
    <definedName name="ㄷㄷㄷㄷㄷㄷㄷㄷㄷㄷㄷㄷㄷㄷㄷㄷㄷㄷㄷㄷㄷㄷㄷㄷㄷㄷㄷㄷㄷㄷㄷㄱ" localSheetId="9">BlankMacro1</definedName>
    <definedName name="ㄷㄷㄷㄷㄷㄷㄷㄷㄷㄷㄷㄷㄷㄷㄷㄷㄷㄷㄷㄷㄷㄷㄷㄷㄷㄷㄷㄷㄷㄷㄷㄱ" localSheetId="5">BlankMacro1</definedName>
    <definedName name="ㄷㄷㄷㄷㄷㄷㄷㄷㄷㄷㄷㄷㄷㄷㄷㄷㄷㄷㄷㄷㄷㄷㄷㄷㄷㄷㄷㄷㄷㄷㄷㄱ">BlankMacro1</definedName>
    <definedName name="ㄷㄷㅈ">'[3]#REF'!$G$93</definedName>
    <definedName name="ㄷㄹㄹㅇ">'[3]#REF'!$G$105</definedName>
    <definedName name="ㄷㄹㅇㄴ">'[3]#REF'!$I$105</definedName>
    <definedName name="ㄷㄹㅇㄴㄹ">'[3]#REF'!$B$7</definedName>
    <definedName name="ㄷ샤ㅓㄱ쇼ㅑ" localSheetId="9">BlankMacro1</definedName>
    <definedName name="ㄷ샤ㅓㄱ쇼ㅑ" localSheetId="6">BlankMacro1</definedName>
    <definedName name="ㄷ샤ㅓㄱ쇼ㅑ" localSheetId="5">BlankMacro1</definedName>
    <definedName name="ㄷ샤ㅓㄱ쇼ㅑ">BlankMacro1</definedName>
    <definedName name="ㄷ셔" localSheetId="9">갸</definedName>
    <definedName name="ㄷ셔" localSheetId="6">용역비예산서!갸</definedName>
    <definedName name="ㄷ셔" localSheetId="5">갸</definedName>
    <definedName name="ㄷ셔">갸</definedName>
    <definedName name="ㄷㅇㄴ">'[3]#REF'!$I$106</definedName>
    <definedName name="ㄷㅇㄹ">'[3]#REF'!$C$139</definedName>
    <definedName name="ㄷㅇㄹㄴ" localSheetId="3">'[3]#REF'!#REF!</definedName>
    <definedName name="ㄷㅇㄹㄴ" localSheetId="2">'[3]#REF'!#REF!</definedName>
    <definedName name="ㄷㅇㄹㄴ" localSheetId="1">'[3]#REF'!#REF!</definedName>
    <definedName name="ㄷㅇㄹㄴ">'[3]#REF'!#REF!</definedName>
    <definedName name="ㄷㅈ" localSheetId="9">BlankMacro1</definedName>
    <definedName name="ㄷㅈ" localSheetId="6">BlankMacro1</definedName>
    <definedName name="ㄷㅈ" localSheetId="5">BlankMacro1</definedName>
    <definedName name="ㄷㅈ">BlankMacro1</definedName>
    <definedName name="ㄷㅈ뱌" localSheetId="9">BlankMacro1</definedName>
    <definedName name="ㄷㅈ뱌" localSheetId="6">BlankMacro1</definedName>
    <definedName name="ㄷㅈ뱌" localSheetId="5">BlankMacro1</definedName>
    <definedName name="ㄷㅈ뱌">BlankMacro1</definedName>
    <definedName name="ㄷㅎ" localSheetId="9">BlankMacro1</definedName>
    <definedName name="ㄷㅎ" localSheetId="6">BlankMacro1</definedName>
    <definedName name="ㄷㅎ" localSheetId="5">BlankMacro1</definedName>
    <definedName name="ㄷㅎ">BlankMacro1</definedName>
    <definedName name="ㄷㅎㄱㄷㅁ" localSheetId="9">ㅑ</definedName>
    <definedName name="ㄷㅎㄱㄷㅁ" localSheetId="6">용역비예산서!ㅑ</definedName>
    <definedName name="ㄷㅎㄱㄷㅁ" localSheetId="5">ㅑ</definedName>
    <definedName name="ㄷㅎㄱㄷㅁ">ㅑ</definedName>
    <definedName name="ㄷㅎㄹㅇ" localSheetId="9" hidden="1">#REF!</definedName>
    <definedName name="ㄷㅎㄹㅇ" localSheetId="5" hidden="1">#REF!</definedName>
    <definedName name="ㄷㅎㄹㅇ" hidden="1">#REF!</definedName>
    <definedName name="ㄷㅎ셔ㅏㅏㅕㅛ" localSheetId="9">BlankMacro1</definedName>
    <definedName name="ㄷㅎ셔ㅏㅏㅕㅛ" localSheetId="6">BlankMacro1</definedName>
    <definedName name="ㄷㅎ셔ㅏㅏㅕㅛ" localSheetId="5">BlankMacro1</definedName>
    <definedName name="ㄷㅎ셔ㅏㅏㅕㅛ">BlankMacro1</definedName>
    <definedName name="다" localSheetId="0">BlankMacro1</definedName>
    <definedName name="다" localSheetId="3">BlankMacro1</definedName>
    <definedName name="다" localSheetId="2">BlankMacro1</definedName>
    <definedName name="다" localSheetId="9">BlankMacro1</definedName>
    <definedName name="다" localSheetId="6">BlankMacro1</definedName>
    <definedName name="다" localSheetId="1">BlankMacro1</definedName>
    <definedName name="다" localSheetId="5">BlankMacro1</definedName>
    <definedName name="다">BlankMacro1</definedName>
    <definedName name="다." localSheetId="3">#REF!</definedName>
    <definedName name="다." localSheetId="2">#REF!</definedName>
    <definedName name="다." localSheetId="6">#REF!</definedName>
    <definedName name="다." localSheetId="1">#REF!</definedName>
    <definedName name="다.">#REF!</definedName>
    <definedName name="다하" localSheetId="9">BlankMacro1</definedName>
    <definedName name="다하" localSheetId="5">BlankMacro1</definedName>
    <definedName name="다하">BlankMacro1</definedName>
    <definedName name="단" localSheetId="9">#REF!</definedName>
    <definedName name="단">#REF!</definedName>
    <definedName name="단__가2" localSheetId="3">[153]실행예산서!#REF!</definedName>
    <definedName name="단__가2" localSheetId="2">[154]실행예산서!#REF!</definedName>
    <definedName name="단__가2" localSheetId="1">[155]실행예산서!#REF!</definedName>
    <definedName name="단__가2">[153]실행예산서!#REF!</definedName>
    <definedName name="단__가3" localSheetId="3">[153]실행예산서!#REF!</definedName>
    <definedName name="단__가3" localSheetId="2">[154]실행예산서!#REF!</definedName>
    <definedName name="단__가3" localSheetId="1">[155]실행예산서!#REF!</definedName>
    <definedName name="단__가3">[153]실행예산서!#REF!</definedName>
    <definedName name="단__가4" localSheetId="3">[153]실행예산서!#REF!</definedName>
    <definedName name="단__가4" localSheetId="2">[154]실행예산서!#REF!</definedName>
    <definedName name="단__가4" localSheetId="1">[155]실행예산서!#REF!</definedName>
    <definedName name="단__가4">[153]실행예산서!#REF!</definedName>
    <definedName name="단__가5" localSheetId="3">[153]실행예산서!#REF!</definedName>
    <definedName name="단__가5" localSheetId="2">[154]실행예산서!#REF!</definedName>
    <definedName name="단__가5" localSheetId="1">[155]실행예산서!#REF!</definedName>
    <definedName name="단__가5">[153]실행예산서!#REF!</definedName>
    <definedName name="단__가6" localSheetId="3">[153]실행예산서!#REF!</definedName>
    <definedName name="단__가6" localSheetId="2">[154]실행예산서!#REF!</definedName>
    <definedName name="단__가6" localSheetId="1">[155]실행예산서!#REF!</definedName>
    <definedName name="단__가6">[153]실행예산서!#REF!</definedName>
    <definedName name="단_가" localSheetId="3">#REF!</definedName>
    <definedName name="단_가" localSheetId="2">#REF!</definedName>
    <definedName name="단_가" localSheetId="6">#REF!</definedName>
    <definedName name="단_가" localSheetId="1">#REF!</definedName>
    <definedName name="단_가">#REF!</definedName>
    <definedName name="단_가2" localSheetId="3">#REF!</definedName>
    <definedName name="단_가2" localSheetId="2">#REF!</definedName>
    <definedName name="단_가2" localSheetId="6">#REF!</definedName>
    <definedName name="단_가2" localSheetId="1">#REF!</definedName>
    <definedName name="단_가2">#REF!</definedName>
    <definedName name="단_가3" localSheetId="3">#REF!</definedName>
    <definedName name="단_가3" localSheetId="2">#REF!</definedName>
    <definedName name="단_가3" localSheetId="6">#REF!</definedName>
    <definedName name="단_가3" localSheetId="1">#REF!</definedName>
    <definedName name="단_가3">#REF!</definedName>
    <definedName name="단_가4" localSheetId="3">#REF!</definedName>
    <definedName name="단_가4" localSheetId="2">#REF!</definedName>
    <definedName name="단_가4" localSheetId="6">#REF!</definedName>
    <definedName name="단_가4" localSheetId="1">#REF!</definedName>
    <definedName name="단_가4">#REF!</definedName>
    <definedName name="단_가5" localSheetId="3">#REF!</definedName>
    <definedName name="단_가5" localSheetId="2">#REF!</definedName>
    <definedName name="단_가5" localSheetId="6">#REF!</definedName>
    <definedName name="단_가5" localSheetId="1">#REF!</definedName>
    <definedName name="단_가5">#REF!</definedName>
    <definedName name="단_가6" localSheetId="3">#REF!</definedName>
    <definedName name="단_가6" localSheetId="2">#REF!</definedName>
    <definedName name="단_가6" localSheetId="6">#REF!</definedName>
    <definedName name="단_가6" localSheetId="1">#REF!</definedName>
    <definedName name="단_가6">#REF!</definedName>
    <definedName name="단가" localSheetId="2">[153]DAN!$A$5:$Q$1021</definedName>
    <definedName name="단가" localSheetId="6">[156]내역서!A1</definedName>
    <definedName name="단가" localSheetId="1">[153]DAN!$A$5:$Q$1021</definedName>
    <definedName name="단가">[157]DAN!$A$5:$Q$1021</definedName>
    <definedName name="단가2" localSheetId="3">#REF!</definedName>
    <definedName name="단가2" localSheetId="2">#REF!</definedName>
    <definedName name="단가2" localSheetId="1">#REF!</definedName>
    <definedName name="단가2">#REF!</definedName>
    <definedName name="단가노임">[158]단가대비!$C$220:$F$270</definedName>
    <definedName name="단가대" localSheetId="5" hidden="1">#REF!</definedName>
    <definedName name="단가대" hidden="1">#REF!</definedName>
    <definedName name="단가대비">#REF!</definedName>
    <definedName name="단가대비표">#REF!</definedName>
    <definedName name="단가비교표" localSheetId="3">#REF!,#REF!</definedName>
    <definedName name="단가비교표" localSheetId="2">#REF!,#REF!</definedName>
    <definedName name="단가비교표" localSheetId="6">#REF!,#REF!</definedName>
    <definedName name="단가비교표" localSheetId="1">#REF!,#REF!</definedName>
    <definedName name="단가비교표">#REF!,#REF!</definedName>
    <definedName name="단가비교표1" localSheetId="3">#REF!,#REF!</definedName>
    <definedName name="단가비교표1" localSheetId="2">#REF!,#REF!</definedName>
    <definedName name="단가비교표1" localSheetId="6">#REF!,#REF!</definedName>
    <definedName name="단가비교표1" localSheetId="1">#REF!,#REF!</definedName>
    <definedName name="단가비교표1">#REF!,#REF!</definedName>
    <definedName name="단가산출선내부세로선" localSheetId="3">[159]Mc1!#REF!</definedName>
    <definedName name="단가산출선내부세로선" localSheetId="2">[160]Mc1!#REF!</definedName>
    <definedName name="단가산출선내부세로선" localSheetId="6">[161]Mc1!#REF!</definedName>
    <definedName name="단가산출선내부세로선" localSheetId="1">[162]Mc1!#REF!</definedName>
    <definedName name="단가산출선내부세로선">[159]Mc1!#REF!</definedName>
    <definedName name="단가적용표">#REF!</definedName>
    <definedName name="단가조사" localSheetId="2">[140]단가산출!$A$1:$G$318</definedName>
    <definedName name="단가조사" localSheetId="6">[142]단가산출!$A$1:$G$318</definedName>
    <definedName name="단가조사" localSheetId="1">[140]단가산출!$A$1:$G$318</definedName>
    <definedName name="단가조사">[143]단가산출!$A$1:$G$318</definedName>
    <definedName name="단가조사표">#REF!</definedName>
    <definedName name="단가최종">#REF!</definedName>
    <definedName name="단가테이블" localSheetId="2">'[125]기계경비(시간당)'!$C$1:$F$58</definedName>
    <definedName name="단가테이블" localSheetId="1">'[125]기계경비(시간당)'!$C$1:$F$58</definedName>
    <definedName name="단가테이블">'[126]기계경비(시간당)'!$C$1:$F$58</definedName>
    <definedName name="단감" localSheetId="3">#REF!</definedName>
    <definedName name="단감" localSheetId="2">#REF!</definedName>
    <definedName name="단감" localSheetId="1">#REF!</definedName>
    <definedName name="단감">#REF!</definedName>
    <definedName name="단같">#N/A</definedName>
    <definedName name="단같1">#N/A</definedName>
    <definedName name="단같2">#N/A</definedName>
    <definedName name="단같3">#N/A</definedName>
    <definedName name="단같4">#N/A</definedName>
    <definedName name="단뎀로라">250000</definedName>
    <definedName name="단말처리재" localSheetId="3">#REF!</definedName>
    <definedName name="단말처리재" localSheetId="2">#REF!</definedName>
    <definedName name="단말처리재" localSheetId="6">#REF!</definedName>
    <definedName name="단말처리재" localSheetId="1">#REF!</definedName>
    <definedName name="단말처리재">#REF!</definedName>
    <definedName name="단위">#N/A</definedName>
    <definedName name="단위공량_10" localSheetId="3">[153]실행예산서!#REF!</definedName>
    <definedName name="단위공량_10" localSheetId="2">[154]실행예산서!#REF!</definedName>
    <definedName name="단위공량_10" localSheetId="1">[155]실행예산서!#REF!</definedName>
    <definedName name="단위공량_10">[153]실행예산서!#REF!</definedName>
    <definedName name="단위공량_11" localSheetId="3">[153]실행예산서!#REF!</definedName>
    <definedName name="단위공량_11" localSheetId="2">[154]실행예산서!#REF!</definedName>
    <definedName name="단위공량_11" localSheetId="1">[155]실행예산서!#REF!</definedName>
    <definedName name="단위공량_11">[153]실행예산서!#REF!</definedName>
    <definedName name="단위공량_12" localSheetId="3">[153]실행예산서!#REF!</definedName>
    <definedName name="단위공량_12" localSheetId="2">[154]실행예산서!#REF!</definedName>
    <definedName name="단위공량_12" localSheetId="1">[155]실행예산서!#REF!</definedName>
    <definedName name="단위공량_12">[153]실행예산서!#REF!</definedName>
    <definedName name="단위공량_13" localSheetId="3">[153]실행예산서!#REF!</definedName>
    <definedName name="단위공량_13" localSheetId="2">[154]실행예산서!#REF!</definedName>
    <definedName name="단위공량_13" localSheetId="1">[155]실행예산서!#REF!</definedName>
    <definedName name="단위공량_13">[153]실행예산서!#REF!</definedName>
    <definedName name="단위공량_14" localSheetId="3">[153]실행예산서!#REF!</definedName>
    <definedName name="단위공량_14" localSheetId="2">[154]실행예산서!#REF!</definedName>
    <definedName name="단위공량_14" localSheetId="1">[155]실행예산서!#REF!</definedName>
    <definedName name="단위공량_14">[153]실행예산서!#REF!</definedName>
    <definedName name="단위공량_15" localSheetId="3">[153]실행예산서!#REF!</definedName>
    <definedName name="단위공량_15" localSheetId="2">[154]실행예산서!#REF!</definedName>
    <definedName name="단위공량_15" localSheetId="1">[155]실행예산서!#REF!</definedName>
    <definedName name="단위공량_15">[153]실행예산서!#REF!</definedName>
    <definedName name="단위공량_16" localSheetId="3">[153]실행예산서!#REF!</definedName>
    <definedName name="단위공량_16" localSheetId="2">[154]실행예산서!#REF!</definedName>
    <definedName name="단위공량_16" localSheetId="1">[155]실행예산서!#REF!</definedName>
    <definedName name="단위공량_16">[153]실행예산서!#REF!</definedName>
    <definedName name="단위공량_17" localSheetId="3">[153]실행예산서!#REF!</definedName>
    <definedName name="단위공량_17" localSheetId="2">[154]실행예산서!#REF!</definedName>
    <definedName name="단위공량_17" localSheetId="1">[155]실행예산서!#REF!</definedName>
    <definedName name="단위공량_17">[153]실행예산서!#REF!</definedName>
    <definedName name="단위공량_4" localSheetId="3">[153]실행예산서!#REF!</definedName>
    <definedName name="단위공량_4" localSheetId="2">[154]실행예산서!#REF!</definedName>
    <definedName name="단위공량_4" localSheetId="1">[155]실행예산서!#REF!</definedName>
    <definedName name="단위공량_4">[153]실행예산서!#REF!</definedName>
    <definedName name="단위공량_5" localSheetId="3">[153]실행예산서!#REF!</definedName>
    <definedName name="단위공량_5" localSheetId="2">[154]실행예산서!#REF!</definedName>
    <definedName name="단위공량_5" localSheetId="1">[155]실행예산서!#REF!</definedName>
    <definedName name="단위공량_5">[153]실행예산서!#REF!</definedName>
    <definedName name="단위공량_6" localSheetId="3">[153]실행예산서!#REF!</definedName>
    <definedName name="단위공량_6" localSheetId="2">[154]실행예산서!#REF!</definedName>
    <definedName name="단위공량_6" localSheetId="1">[155]실행예산서!#REF!</definedName>
    <definedName name="단위공량_6">[153]실행예산서!#REF!</definedName>
    <definedName name="단위공량_7" localSheetId="3">[153]실행예산서!#REF!</definedName>
    <definedName name="단위공량_7" localSheetId="2">[154]실행예산서!#REF!</definedName>
    <definedName name="단위공량_7" localSheetId="1">[155]실행예산서!#REF!</definedName>
    <definedName name="단위공량_7">[153]실행예산서!#REF!</definedName>
    <definedName name="단위공량_8" localSheetId="3">[153]실행예산서!#REF!</definedName>
    <definedName name="단위공량_8" localSheetId="2">[154]실행예산서!#REF!</definedName>
    <definedName name="단위공량_8" localSheetId="1">[155]실행예산서!#REF!</definedName>
    <definedName name="단위공량_8">[153]실행예산서!#REF!</definedName>
    <definedName name="단위공량_9" localSheetId="3">[153]실행예산서!#REF!</definedName>
    <definedName name="단위공량_9" localSheetId="2">[154]실행예산서!#REF!</definedName>
    <definedName name="단위공량_9" localSheetId="1">[155]실행예산서!#REF!</definedName>
    <definedName name="단위공량_9">[153]실행예산서!#REF!</definedName>
    <definedName name="단위공량1" localSheetId="3">#REF!</definedName>
    <definedName name="단위공량1" localSheetId="2">#REF!</definedName>
    <definedName name="단위공량1" localSheetId="6">#REF!</definedName>
    <definedName name="단위공량1" localSheetId="1">#REF!</definedName>
    <definedName name="단위공량1">#REF!</definedName>
    <definedName name="단위공량10" localSheetId="3">#REF!</definedName>
    <definedName name="단위공량10" localSheetId="2">#REF!</definedName>
    <definedName name="단위공량10" localSheetId="6">#REF!</definedName>
    <definedName name="단위공량10" localSheetId="1">#REF!</definedName>
    <definedName name="단위공량10">#REF!</definedName>
    <definedName name="단위공량11" localSheetId="3">#REF!</definedName>
    <definedName name="단위공량11" localSheetId="2">#REF!</definedName>
    <definedName name="단위공량11" localSheetId="6">#REF!</definedName>
    <definedName name="단위공량11" localSheetId="1">#REF!</definedName>
    <definedName name="단위공량11">#REF!</definedName>
    <definedName name="단위공량12" localSheetId="3">#REF!</definedName>
    <definedName name="단위공량12" localSheetId="2">#REF!</definedName>
    <definedName name="단위공량12" localSheetId="6">#REF!</definedName>
    <definedName name="단위공량12" localSheetId="1">#REF!</definedName>
    <definedName name="단위공량12">#REF!</definedName>
    <definedName name="단위공량13" localSheetId="3">#REF!</definedName>
    <definedName name="단위공량13" localSheetId="2">#REF!</definedName>
    <definedName name="단위공량13" localSheetId="6">#REF!</definedName>
    <definedName name="단위공량13" localSheetId="1">#REF!</definedName>
    <definedName name="단위공량13">#REF!</definedName>
    <definedName name="단위공량14" localSheetId="3">#REF!</definedName>
    <definedName name="단위공량14" localSheetId="2">#REF!</definedName>
    <definedName name="단위공량14" localSheetId="6">#REF!</definedName>
    <definedName name="단위공량14" localSheetId="1">#REF!</definedName>
    <definedName name="단위공량14">#REF!</definedName>
    <definedName name="단위공량15" localSheetId="3">#REF!</definedName>
    <definedName name="단위공량15" localSheetId="2">#REF!</definedName>
    <definedName name="단위공량15" localSheetId="6">#REF!</definedName>
    <definedName name="단위공량15" localSheetId="1">#REF!</definedName>
    <definedName name="단위공량15">#REF!</definedName>
    <definedName name="단위공량16" localSheetId="3">#REF!</definedName>
    <definedName name="단위공량16" localSheetId="2">#REF!</definedName>
    <definedName name="단위공량16" localSheetId="6">#REF!</definedName>
    <definedName name="단위공량16" localSheetId="1">#REF!</definedName>
    <definedName name="단위공량16">#REF!</definedName>
    <definedName name="단위공량17" localSheetId="3">#REF!</definedName>
    <definedName name="단위공량17" localSheetId="2">#REF!</definedName>
    <definedName name="단위공량17" localSheetId="6">#REF!</definedName>
    <definedName name="단위공량17" localSheetId="1">#REF!</definedName>
    <definedName name="단위공량17">#REF!</definedName>
    <definedName name="단위공량2" localSheetId="3">#REF!</definedName>
    <definedName name="단위공량2" localSheetId="2">#REF!</definedName>
    <definedName name="단위공량2" localSheetId="6">#REF!</definedName>
    <definedName name="단위공량2" localSheetId="1">#REF!</definedName>
    <definedName name="단위공량2">#REF!</definedName>
    <definedName name="단위공량3" localSheetId="3">#REF!</definedName>
    <definedName name="단위공량3" localSheetId="2">#REF!</definedName>
    <definedName name="단위공량3" localSheetId="6">#REF!</definedName>
    <definedName name="단위공량3" localSheetId="1">#REF!</definedName>
    <definedName name="단위공량3">#REF!</definedName>
    <definedName name="단위공량4" localSheetId="3">#REF!</definedName>
    <definedName name="단위공량4" localSheetId="2">#REF!</definedName>
    <definedName name="단위공량4" localSheetId="6">#REF!</definedName>
    <definedName name="단위공량4" localSheetId="1">#REF!</definedName>
    <definedName name="단위공량4">#REF!</definedName>
    <definedName name="단위공량5" localSheetId="3">#REF!</definedName>
    <definedName name="단위공량5" localSheetId="2">#REF!</definedName>
    <definedName name="단위공량5" localSheetId="6">#REF!</definedName>
    <definedName name="단위공량5" localSheetId="1">#REF!</definedName>
    <definedName name="단위공량5">#REF!</definedName>
    <definedName name="단위공량6" localSheetId="3">#REF!</definedName>
    <definedName name="단위공량6" localSheetId="2">#REF!</definedName>
    <definedName name="단위공량6" localSheetId="6">#REF!</definedName>
    <definedName name="단위공량6" localSheetId="1">#REF!</definedName>
    <definedName name="단위공량6">#REF!</definedName>
    <definedName name="단위공량7" localSheetId="3">#REF!</definedName>
    <definedName name="단위공량7" localSheetId="2">#REF!</definedName>
    <definedName name="단위공량7" localSheetId="6">#REF!</definedName>
    <definedName name="단위공량7" localSheetId="1">#REF!</definedName>
    <definedName name="단위공량7">#REF!</definedName>
    <definedName name="단위공량8" localSheetId="3">#REF!</definedName>
    <definedName name="단위공량8" localSheetId="2">#REF!</definedName>
    <definedName name="단위공량8" localSheetId="6">#REF!</definedName>
    <definedName name="단위공량8" localSheetId="1">#REF!</definedName>
    <definedName name="단위공량8">#REF!</definedName>
    <definedName name="단위공량9" localSheetId="3">#REF!</definedName>
    <definedName name="단위공량9" localSheetId="2">#REF!</definedName>
    <definedName name="단위공량9" localSheetId="6">#REF!</definedName>
    <definedName name="단위공량9" localSheetId="1">#REF!</definedName>
    <definedName name="단위공량9">#REF!</definedName>
    <definedName name="담쟁이L03" localSheetId="2">[100]데이타!$E$114</definedName>
    <definedName name="담쟁이L03" localSheetId="6">[101]데이타!$E$114</definedName>
    <definedName name="담쟁이L03" localSheetId="1">[100]데이타!$E$114</definedName>
    <definedName name="담쟁이L03">[102]데이타!$E$114</definedName>
    <definedName name="대___장___공" localSheetId="3">[112]노임단가!#REF!</definedName>
    <definedName name="대___장___공" localSheetId="2">[110]노임단가!#REF!</definedName>
    <definedName name="대___장___공" localSheetId="6">[110]노임단가!#REF!</definedName>
    <definedName name="대___장___공" localSheetId="1">[110]노임단가!#REF!</definedName>
    <definedName name="대___장___공">[112]노임단가!#REF!</definedName>
    <definedName name="대가">#REF!,#REF!</definedName>
    <definedName name="대가단가범위">#REF!</definedName>
    <definedName name="대가단최종">#REF!</definedName>
    <definedName name="대가목록">#REF!</definedName>
    <definedName name="대개소" localSheetId="3">#REF!</definedName>
    <definedName name="대개소" localSheetId="2">#REF!</definedName>
    <definedName name="대개소" localSheetId="1">#REF!</definedName>
    <definedName name="대개소">#REF!</definedName>
    <definedName name="대관" localSheetId="9">BlankMacro1</definedName>
    <definedName name="대관" localSheetId="6">BlankMacro1</definedName>
    <definedName name="대관" localSheetId="5">BlankMacro1</definedName>
    <definedName name="대관">BlankMacro1</definedName>
    <definedName name="대관경" localSheetId="3">#REF!</definedName>
    <definedName name="대관경" localSheetId="2">#REF!</definedName>
    <definedName name="대관경" localSheetId="1">#REF!</definedName>
    <definedName name="대관경">#REF!</definedName>
    <definedName name="대기영역" localSheetId="3">#REF!</definedName>
    <definedName name="대기영역" localSheetId="2">#REF!</definedName>
    <definedName name="대기영역" localSheetId="6">#REF!</definedName>
    <definedName name="대기영역" localSheetId="1">#REF!</definedName>
    <definedName name="대기영역">#REF!</definedName>
    <definedName name="대나무" localSheetId="3">#REF!</definedName>
    <definedName name="대나무" localSheetId="2">#REF!</definedName>
    <definedName name="대나무" localSheetId="6">#REF!</definedName>
    <definedName name="대나무" localSheetId="1">#REF!</definedName>
    <definedName name="대나무">#REF!</definedName>
    <definedName name="대리GROSS">#N/A</definedName>
    <definedName name="대상">#REF!</definedName>
    <definedName name="대왕참R10" localSheetId="2">[100]데이타!$E$118</definedName>
    <definedName name="대왕참R10" localSheetId="6">[101]데이타!$E$118</definedName>
    <definedName name="대왕참R10" localSheetId="1">[100]데이타!$E$118</definedName>
    <definedName name="대왕참R10">[102]데이타!$E$118</definedName>
    <definedName name="대왕참R4" localSheetId="2">[100]데이타!$E$115</definedName>
    <definedName name="대왕참R4" localSheetId="6">[101]데이타!$E$115</definedName>
    <definedName name="대왕참R4" localSheetId="1">[100]데이타!$E$115</definedName>
    <definedName name="대왕참R4">[102]데이타!$E$115</definedName>
    <definedName name="대왕참R6" localSheetId="2">[100]데이타!$E$116</definedName>
    <definedName name="대왕참R6" localSheetId="6">[101]데이타!$E$116</definedName>
    <definedName name="대왕참R6" localSheetId="1">[100]데이타!$E$116</definedName>
    <definedName name="대왕참R6">[102]데이타!$E$116</definedName>
    <definedName name="대왕참R8" localSheetId="2">[100]데이타!$E$117</definedName>
    <definedName name="대왕참R8" localSheetId="6">[101]데이타!$E$117</definedName>
    <definedName name="대왕참R8" localSheetId="1">[100]데이타!$E$117</definedName>
    <definedName name="대왕참R8">[102]데이타!$E$117</definedName>
    <definedName name="대일" localSheetId="3">#REF!</definedName>
    <definedName name="대일" localSheetId="2">#REF!</definedName>
    <definedName name="대일" localSheetId="6">#REF!</definedName>
    <definedName name="대일" localSheetId="1">#REF!</definedName>
    <definedName name="대일">#REF!</definedName>
    <definedName name="대지면적" localSheetId="6">#REF!</definedName>
    <definedName name="대지면적">#REF!</definedName>
    <definedName name="대청" localSheetId="3">[116]표지!#REF!</definedName>
    <definedName name="대청" localSheetId="2">[114]표지!#REF!</definedName>
    <definedName name="대청" localSheetId="6">[117]표지!#REF!</definedName>
    <definedName name="대청" localSheetId="1">[114]표지!#REF!</definedName>
    <definedName name="대청">[116]표지!#REF!</definedName>
    <definedName name="대추R10" localSheetId="2">[100]데이타!$E$123</definedName>
    <definedName name="대추R10" localSheetId="6">[101]데이타!$E$123</definedName>
    <definedName name="대추R10" localSheetId="1">[100]데이타!$E$123</definedName>
    <definedName name="대추R10">[102]데이타!$E$123</definedName>
    <definedName name="대추R4" localSheetId="2">[100]데이타!$E$119</definedName>
    <definedName name="대추R4" localSheetId="6">[101]데이타!$E$119</definedName>
    <definedName name="대추R4" localSheetId="1">[100]데이타!$E$119</definedName>
    <definedName name="대추R4">[102]데이타!$E$119</definedName>
    <definedName name="대추R5" localSheetId="2">[100]데이타!$E$120</definedName>
    <definedName name="대추R5" localSheetId="6">[101]데이타!$E$120</definedName>
    <definedName name="대추R5" localSheetId="1">[100]데이타!$E$120</definedName>
    <definedName name="대추R5">[102]데이타!$E$120</definedName>
    <definedName name="대추R6" localSheetId="2">[100]데이타!$E$121</definedName>
    <definedName name="대추R6" localSheetId="6">[101]데이타!$E$121</definedName>
    <definedName name="대추R6" localSheetId="1">[100]데이타!$E$121</definedName>
    <definedName name="대추R6">[102]데이타!$E$121</definedName>
    <definedName name="대추R8" localSheetId="2">[100]데이타!$E$122</definedName>
    <definedName name="대추R8" localSheetId="6">[101]데이타!$E$122</definedName>
    <definedName name="대추R8" localSheetId="1">[100]데이타!$E$122</definedName>
    <definedName name="대추R8">[102]데이타!$E$122</definedName>
    <definedName name="대형브레이카0.4경비">[103]중기사용료산출근거!$G$20</definedName>
    <definedName name="대형브레이카0.4노무비">[103]중기사용료산출근거!$G$24</definedName>
    <definedName name="대형브레이카0.4재료비">[103]중기사용료산출근거!$G$28</definedName>
    <definedName name="대ㅑㅑㅐㅔ" localSheetId="9">BlankMacro1</definedName>
    <definedName name="대ㅑㅑㅐㅔ" localSheetId="6">BlankMacro1</definedName>
    <definedName name="대ㅑㅑㅐㅔ" localSheetId="5">BlankMacro1</definedName>
    <definedName name="대ㅑㅑㅐㅔ">BlankMacro1</definedName>
    <definedName name="댜ㅕ" localSheetId="9">ㅁㅈ됻</definedName>
    <definedName name="댜ㅕ" localSheetId="6">용역비예산서!ㅁㅈ됻</definedName>
    <definedName name="댜ㅕ" localSheetId="5">ㅁㅈ됻</definedName>
    <definedName name="댜ㅕ">ㅁㅈ됻</definedName>
    <definedName name="더다" localSheetId="9">#REF!</definedName>
    <definedName name="더다">#REF!</definedName>
    <definedName name="더닫" localSheetId="9">#REF!</definedName>
    <definedName name="더닫">#REF!</definedName>
    <definedName name="더더더" localSheetId="9">#REF!</definedName>
    <definedName name="더더더">#REF!</definedName>
    <definedName name="덕" localSheetId="0" hidden="1">{#N/A,#N/A,FALSE,"포장2"}</definedName>
    <definedName name="덕" localSheetId="3" hidden="1">{#N/A,#N/A,FALSE,"포장2"}</definedName>
    <definedName name="덕" localSheetId="2" hidden="1">{#N/A,#N/A,FALSE,"포장2"}</definedName>
    <definedName name="덕" localSheetId="9" hidden="1">{#N/A,#N/A,FALSE,"포장2"}</definedName>
    <definedName name="덕" localSheetId="6" hidden="1">{#N/A,#N/A,FALSE,"포장2"}</definedName>
    <definedName name="덕" localSheetId="1" hidden="1">{#N/A,#N/A,FALSE,"포장2"}</definedName>
    <definedName name="덕" localSheetId="5" hidden="1">{#N/A,#N/A,FALSE,"포장2"}</definedName>
    <definedName name="덕" hidden="1">{#N/A,#N/A,FALSE,"포장2"}</definedName>
    <definedName name="덕_트_공" localSheetId="3">#REF!</definedName>
    <definedName name="덕_트_공" localSheetId="2">#REF!</definedName>
    <definedName name="덕_트_공" localSheetId="6">#REF!</definedName>
    <definedName name="덕_트_공" localSheetId="1">#REF!</definedName>
    <definedName name="덕_트_공">#REF!</definedName>
    <definedName name="덕진" localSheetId="0" hidden="1">{#N/A,#N/A,FALSE,"포장2"}</definedName>
    <definedName name="덕진" localSheetId="3" hidden="1">{#N/A,#N/A,FALSE,"포장2"}</definedName>
    <definedName name="덕진" localSheetId="2" hidden="1">{#N/A,#N/A,FALSE,"포장2"}</definedName>
    <definedName name="덕진" localSheetId="9" hidden="1">{#N/A,#N/A,FALSE,"포장2"}</definedName>
    <definedName name="덕진" localSheetId="6" hidden="1">{#N/A,#N/A,FALSE,"포장2"}</definedName>
    <definedName name="덕진" localSheetId="1" hidden="1">{#N/A,#N/A,FALSE,"포장2"}</definedName>
    <definedName name="덕진" localSheetId="5" hidden="1">{#N/A,#N/A,FALSE,"포장2"}</definedName>
    <definedName name="덕진" hidden="1">{#N/A,#N/A,FALSE,"포장2"}</definedName>
    <definedName name="덕호" localSheetId="0" hidden="1">{#N/A,#N/A,FALSE,"포장2"}</definedName>
    <definedName name="덕호" localSheetId="3" hidden="1">{#N/A,#N/A,FALSE,"포장2"}</definedName>
    <definedName name="덕호" localSheetId="2" hidden="1">{#N/A,#N/A,FALSE,"포장2"}</definedName>
    <definedName name="덕호" localSheetId="9" hidden="1">{#N/A,#N/A,FALSE,"포장2"}</definedName>
    <definedName name="덕호" localSheetId="6" hidden="1">{#N/A,#N/A,FALSE,"포장2"}</definedName>
    <definedName name="덕호" localSheetId="1" hidden="1">{#N/A,#N/A,FALSE,"포장2"}</definedName>
    <definedName name="덕호" localSheetId="5" hidden="1">{#N/A,#N/A,FALSE,"포장2"}</definedName>
    <definedName name="덕호" hidden="1">{#N/A,#N/A,FALSE,"포장2"}</definedName>
    <definedName name="덤프">250000</definedName>
    <definedName name="덤프15경">#REF!</definedName>
    <definedName name="덤프15노무">#REF!</definedName>
    <definedName name="덤프15재료">#REF!</definedName>
    <definedName name="덤프2.5경">#REF!</definedName>
    <definedName name="덤프2.5노무">#REF!</definedName>
    <definedName name="덤프2.5재료">#REF!</definedName>
    <definedName name="덤프트럭대기시간" localSheetId="3">#REF!</definedName>
    <definedName name="덤프트럭대기시간" localSheetId="2">#REF!</definedName>
    <definedName name="덤프트럭대기시간" localSheetId="6">#REF!</definedName>
    <definedName name="덤프트럭대기시간" localSheetId="1">#REF!</definedName>
    <definedName name="덤프트럭대기시간">#REF!</definedName>
    <definedName name="덤프트럭속도" localSheetId="3">#REF!</definedName>
    <definedName name="덤프트럭속도" localSheetId="2">#REF!</definedName>
    <definedName name="덤프트럭속도" localSheetId="6">#REF!</definedName>
    <definedName name="덤프트럭속도" localSheetId="1">#REF!</definedName>
    <definedName name="덤프트럭속도">#REF!</definedName>
    <definedName name="덤프트럭적하시간" localSheetId="3">#REF!</definedName>
    <definedName name="덤프트럭적하시간" localSheetId="2">#REF!</definedName>
    <definedName name="덤프트럭적하시간" localSheetId="6">#REF!</definedName>
    <definedName name="덤프트럭적하시간" localSheetId="1">#REF!</definedName>
    <definedName name="덤프트럭적하시간">#REF!</definedName>
    <definedName name="덩굴장미3" localSheetId="2">[100]데이타!$E$128</definedName>
    <definedName name="덩굴장미3" localSheetId="6">[101]데이타!$E$128</definedName>
    <definedName name="덩굴장미3" localSheetId="1">[100]데이타!$E$128</definedName>
    <definedName name="덩굴장미3">[102]데이타!$E$128</definedName>
    <definedName name="덩굴장미4" localSheetId="2">[100]데이타!$E$129</definedName>
    <definedName name="덩굴장미4" localSheetId="6">[101]데이타!$E$129</definedName>
    <definedName name="덩굴장미4" localSheetId="1">[100]데이타!$E$129</definedName>
    <definedName name="덩굴장미4">[102]데이타!$E$129</definedName>
    <definedName name="덩굴장미5" localSheetId="2">[100]데이타!$E$130</definedName>
    <definedName name="덩굴장미5" localSheetId="6">[101]데이타!$E$130</definedName>
    <definedName name="덩굴장미5" localSheetId="1">[100]데이타!$E$130</definedName>
    <definedName name="덩굴장미5">[102]데이타!$E$130</definedName>
    <definedName name="뎡유">#REF!</definedName>
    <definedName name="도">#REF!</definedName>
    <definedName name="도_장_공" localSheetId="3">#REF!</definedName>
    <definedName name="도_장_공" localSheetId="2">#REF!</definedName>
    <definedName name="도_장_공" localSheetId="6">#REF!</definedName>
    <definedName name="도_장_공" localSheetId="1">#REF!</definedName>
    <definedName name="도_장_공">#REF!</definedName>
    <definedName name="도금비">#REF!</definedName>
    <definedName name="도금비1">#REF!</definedName>
    <definedName name="도급경비">#REF!</definedName>
    <definedName name="도급공사" localSheetId="2">'[104]단가 (2)'!$H$5</definedName>
    <definedName name="도급공사" localSheetId="6">'[105]단가 (2)'!$H$5</definedName>
    <definedName name="도급공사" localSheetId="1">'[106]단가 (2)'!$H$5</definedName>
    <definedName name="도급공사">'[101]단가 (2)'!$H$5</definedName>
    <definedName name="도급공사비" localSheetId="6">#REF!</definedName>
    <definedName name="도급공사비">#REF!</definedName>
    <definedName name="도급공사비계">#REF!</definedName>
    <definedName name="도급단가" localSheetId="3">#REF!</definedName>
    <definedName name="도급단가" localSheetId="2">#REF!</definedName>
    <definedName name="도급단가" localSheetId="6">#REF!</definedName>
    <definedName name="도급단가" localSheetId="1">#REF!</definedName>
    <definedName name="도급단가">#REF!</definedName>
    <definedName name="도급분경비">#REF!</definedName>
    <definedName name="도급분경비계">#REF!</definedName>
    <definedName name="도급분공통가설">#REF!</definedName>
    <definedName name="도급순전체">#REF!</definedName>
    <definedName name="도급예산액" localSheetId="2">'[104]단가 (2)'!$H$15</definedName>
    <definedName name="도급예산액" localSheetId="6">'[105]단가 (2)'!$H$15</definedName>
    <definedName name="도급예산액" localSheetId="1">'[106]단가 (2)'!$H$15</definedName>
    <definedName name="도급예산액">'[101]단가 (2)'!$H$15</definedName>
    <definedName name="도급예상액" localSheetId="2">'[104]단가 (2)'!$H$15</definedName>
    <definedName name="도급예상액" localSheetId="6">'[105]단가 (2)'!$H$15</definedName>
    <definedName name="도급예상액" localSheetId="1">'[106]단가 (2)'!$H$15</definedName>
    <definedName name="도급예상액">'[101]단가 (2)'!$H$15</definedName>
    <definedName name="도급예정액">#REF!</definedName>
    <definedName name="도급예정액2" localSheetId="3">#REF!</definedName>
    <definedName name="도급예정액2" localSheetId="2">#REF!</definedName>
    <definedName name="도급예정액2" localSheetId="6">#REF!</definedName>
    <definedName name="도급예정액2" localSheetId="1">#REF!</definedName>
    <definedName name="도급예정액2">#REF!</definedName>
    <definedName name="도급예정액3" localSheetId="3">#REF!</definedName>
    <definedName name="도급예정액3" localSheetId="2">#REF!</definedName>
    <definedName name="도급예정액3" localSheetId="6">#REF!</definedName>
    <definedName name="도급예정액3" localSheetId="1">#REF!</definedName>
    <definedName name="도급예정액3">#REF!</definedName>
    <definedName name="도급예정액4" localSheetId="3">#REF!</definedName>
    <definedName name="도급예정액4" localSheetId="2">#REF!</definedName>
    <definedName name="도급예정액4" localSheetId="6">#REF!</definedName>
    <definedName name="도급예정액4" localSheetId="1">#REF!</definedName>
    <definedName name="도급예정액4">#REF!</definedName>
    <definedName name="도라" localSheetId="9">BlankMacro1</definedName>
    <definedName name="도라" localSheetId="5">BlankMacro1</definedName>
    <definedName name="도라">BlankMacro1</definedName>
    <definedName name="도목수" localSheetId="3">[112]노임단가!#REF!</definedName>
    <definedName name="도목수" localSheetId="2">[110]노임단가!#REF!</definedName>
    <definedName name="도목수" localSheetId="6">[110]노임단가!#REF!</definedName>
    <definedName name="도목수" localSheetId="1">[110]노임단가!#REF!</definedName>
    <definedName name="도목수">[112]노임단가!#REF!</definedName>
    <definedName name="도배" localSheetId="9"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도배"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도배"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도배"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도배_1" localSheetId="9"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도배_1"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도배_1"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도배_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도서">#REF!</definedName>
    <definedName name="도서관" localSheetId="3">[116]표지!#REF!</definedName>
    <definedName name="도서관" localSheetId="2">[114]표지!#REF!</definedName>
    <definedName name="도서관" localSheetId="6">[117]표지!#REF!</definedName>
    <definedName name="도서관" localSheetId="1">[114]표지!#REF!</definedName>
    <definedName name="도서관">[116]표지!#REF!</definedName>
    <definedName name="도서인쇄">#REF!</definedName>
    <definedName name="도서인쇄비">#REF!</definedName>
    <definedName name="도장공">[35]물가자료!$C$23</definedName>
    <definedName name="도쟈6P">250000</definedName>
    <definedName name="독일가문비1206" localSheetId="2">[100]데이타!$E$131</definedName>
    <definedName name="독일가문비1206" localSheetId="6">[101]데이타!$E$131</definedName>
    <definedName name="독일가문비1206" localSheetId="1">[100]데이타!$E$131</definedName>
    <definedName name="독일가문비1206">[102]데이타!$E$131</definedName>
    <definedName name="독일가문비1508" localSheetId="2">[100]데이타!$E$132</definedName>
    <definedName name="독일가문비1508" localSheetId="6">[101]데이타!$E$132</definedName>
    <definedName name="독일가문비1508" localSheetId="1">[100]데이타!$E$132</definedName>
    <definedName name="독일가문비1508">[102]데이타!$E$132</definedName>
    <definedName name="독일가문비2010" localSheetId="2">[100]데이타!$E$133</definedName>
    <definedName name="독일가문비2010" localSheetId="6">[101]데이타!$E$133</definedName>
    <definedName name="독일가문비2010" localSheetId="1">[100]데이타!$E$133</definedName>
    <definedName name="독일가문비2010">[102]데이타!$E$133</definedName>
    <definedName name="독일가문비2512" localSheetId="2">[100]데이타!$E$134</definedName>
    <definedName name="독일가문비2512" localSheetId="6">[101]데이타!$E$134</definedName>
    <definedName name="독일가문비2512" localSheetId="1">[100]데이타!$E$134</definedName>
    <definedName name="독일가문비2512">[102]데이타!$E$134</definedName>
    <definedName name="독일가문비3015" localSheetId="2">[100]데이타!$E$135</definedName>
    <definedName name="독일가문비3015" localSheetId="6">[101]데이타!$E$135</definedName>
    <definedName name="독일가문비3015" localSheetId="1">[100]데이타!$E$135</definedName>
    <definedName name="독일가문비3015">[102]데이타!$E$135</definedName>
    <definedName name="독일가문비3518" localSheetId="2">[100]데이타!$E$136</definedName>
    <definedName name="독일가문비3518" localSheetId="6">[101]데이타!$E$136</definedName>
    <definedName name="독일가문비3518" localSheetId="1">[100]데이타!$E$136</definedName>
    <definedName name="독일가문비3518">[102]데이타!$E$136</definedName>
    <definedName name="돈나무0504" localSheetId="2">[100]데이타!$E$137</definedName>
    <definedName name="돈나무0504" localSheetId="6">[101]데이타!$E$137</definedName>
    <definedName name="돈나무0504" localSheetId="1">[100]데이타!$E$137</definedName>
    <definedName name="돈나무0504">[102]데이타!$E$137</definedName>
    <definedName name="돈나무0805" localSheetId="2">[100]데이타!$E$138</definedName>
    <definedName name="돈나무0805" localSheetId="6">[101]데이타!$E$138</definedName>
    <definedName name="돈나무0805" localSheetId="1">[100]데이타!$E$138</definedName>
    <definedName name="돈나무0805">[102]데이타!$E$138</definedName>
    <definedName name="돈나무1007" localSheetId="2">[100]데이타!$E$139</definedName>
    <definedName name="돈나무1007" localSheetId="6">[101]데이타!$E$139</definedName>
    <definedName name="돈나무1007" localSheetId="1">[100]데이타!$E$139</definedName>
    <definedName name="돈나무1007">[102]데이타!$E$139</definedName>
    <definedName name="돈나무1210" localSheetId="2">[100]데이타!$E$140</definedName>
    <definedName name="돈나무1210" localSheetId="6">[101]데이타!$E$140</definedName>
    <definedName name="돈나무1210" localSheetId="1">[100]데이타!$E$140</definedName>
    <definedName name="돈나무1210">[102]데이타!$E$140</definedName>
    <definedName name="돌단풍" localSheetId="3">#REF!</definedName>
    <definedName name="돌단풍" localSheetId="2">#REF!</definedName>
    <definedName name="돌단풍" localSheetId="6">#REF!</definedName>
    <definedName name="돌단풍" localSheetId="1">#REF!</definedName>
    <definedName name="돌단풍">#REF!</definedName>
    <definedName name="돌아가기" localSheetId="3">[127]!돌아가기</definedName>
    <definedName name="돌아가기" localSheetId="2">[126]!돌아가기</definedName>
    <definedName name="돌아가기" localSheetId="6">[128]!돌아가기</definedName>
    <definedName name="돌아가기" localSheetId="1">[126]!돌아가기</definedName>
    <definedName name="돌아가기">[127]!돌아가기</definedName>
    <definedName name="동관" localSheetId="9"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_1" localSheetId="9"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_1"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_1"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_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력팀">#REF!</definedName>
    <definedName name="동백1002" localSheetId="2">[100]데이타!$E$141</definedName>
    <definedName name="동백1002" localSheetId="6">[101]데이타!$E$141</definedName>
    <definedName name="동백1002" localSheetId="1">[100]데이타!$E$141</definedName>
    <definedName name="동백1002">[102]데이타!$E$141</definedName>
    <definedName name="동백1204" localSheetId="2">[100]데이타!$E$142</definedName>
    <definedName name="동백1204" localSheetId="6">[101]데이타!$E$142</definedName>
    <definedName name="동백1204" localSheetId="1">[100]데이타!$E$142</definedName>
    <definedName name="동백1204">[102]데이타!$E$142</definedName>
    <definedName name="동백1506" localSheetId="2">[100]데이타!$E$143</definedName>
    <definedName name="동백1506" localSheetId="6">[101]데이타!$E$143</definedName>
    <definedName name="동백1506" localSheetId="1">[100]데이타!$E$143</definedName>
    <definedName name="동백1506">[102]데이타!$E$143</definedName>
    <definedName name="동백1808" localSheetId="2">[100]데이타!$E$144</definedName>
    <definedName name="동백1808" localSheetId="6">[101]데이타!$E$144</definedName>
    <definedName name="동백1808" localSheetId="1">[100]데이타!$E$144</definedName>
    <definedName name="동백1808">[102]데이타!$E$144</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별">#REF!</definedName>
    <definedName name="동별수량">#REF!</definedName>
    <definedName name="동신갑지">#REF!</definedName>
    <definedName name="동신을지">#REF!</definedName>
    <definedName name="동원">#REF!</definedName>
    <definedName name="동원1">#REF!</definedName>
    <definedName name="되메우기">#REF!</definedName>
    <definedName name="되메우기경">#REF!</definedName>
    <definedName name="되메우기노">#REF!</definedName>
    <definedName name="되메우기다짐" localSheetId="9">'수량산출(토목)'!되메우기다짐</definedName>
    <definedName name="되메우기다짐" localSheetId="6">용역비예산서!되메우기다짐</definedName>
    <definedName name="되메우기다짐" localSheetId="5">'표 지'!되메우기다짐</definedName>
    <definedName name="되메우기다짐">[0]!되메우기다짐</definedName>
    <definedName name="되메우기재" localSheetId="9">#REF!</definedName>
    <definedName name="되메우기재">#REF!</definedName>
    <definedName name="두겁노" localSheetId="9">#REF!</definedName>
    <definedName name="두겁노">#REF!</definedName>
    <definedName name="두겁재">#REF!</definedName>
    <definedName name="등R2" localSheetId="2">[100]데이타!$E$156</definedName>
    <definedName name="등R2" localSheetId="6">[101]데이타!$E$156</definedName>
    <definedName name="등R2" localSheetId="1">[100]데이타!$E$156</definedName>
    <definedName name="등R2">[102]데이타!$E$156</definedName>
    <definedName name="등R4" localSheetId="2">[100]데이타!$E$157</definedName>
    <definedName name="등R4" localSheetId="6">[101]데이타!$E$157</definedName>
    <definedName name="등R4" localSheetId="1">[100]데이타!$E$157</definedName>
    <definedName name="등R4">[102]데이타!$E$157</definedName>
    <definedName name="등R6" localSheetId="2">[100]데이타!$E$158</definedName>
    <definedName name="등R6" localSheetId="6">[101]데이타!$E$158</definedName>
    <definedName name="등R6" localSheetId="1">[100]데이타!$E$158</definedName>
    <definedName name="등R6">[102]데이타!$E$158</definedName>
    <definedName name="등R8" localSheetId="2">[100]데이타!$E$159</definedName>
    <definedName name="등R8" localSheetId="6">[101]데이타!$E$159</definedName>
    <definedName name="등R8" localSheetId="1">[100]데이타!$E$159</definedName>
    <definedName name="등R8">[102]데이타!$E$159</definedName>
    <definedName name="등가도움" localSheetId="3">[127]!등가도움</definedName>
    <definedName name="등가도움" localSheetId="2">[126]!등가도움</definedName>
    <definedName name="등가도움" localSheetId="6">[128]!등가도움</definedName>
    <definedName name="등가도움" localSheetId="1">[126]!등가도움</definedName>
    <definedName name="등가도움">[127]!등가도움</definedName>
    <definedName name="디" localSheetId="9">#N/A</definedName>
    <definedName name="디" localSheetId="6">용역비예산서!집</definedName>
    <definedName name="디" localSheetId="5">#N/A</definedName>
    <definedName name="디">[0]!집</definedName>
    <definedName name="때죽R10" localSheetId="2">[100]데이타!$E$127</definedName>
    <definedName name="때죽R10" localSheetId="6">[101]데이타!$E$127</definedName>
    <definedName name="때죽R10" localSheetId="1">[100]데이타!$E$127</definedName>
    <definedName name="때죽R10">[102]데이타!$E$127</definedName>
    <definedName name="때죽R4" localSheetId="2">[100]데이타!$E$124</definedName>
    <definedName name="때죽R4" localSheetId="6">[101]데이타!$E$124</definedName>
    <definedName name="때죽R4" localSheetId="1">[100]데이타!$E$124</definedName>
    <definedName name="때죽R4">[102]데이타!$E$124</definedName>
    <definedName name="때죽R6" localSheetId="2">[100]데이타!$E$125</definedName>
    <definedName name="때죽R6" localSheetId="6">[101]데이타!$E$125</definedName>
    <definedName name="때죽R6" localSheetId="1">[100]데이타!$E$125</definedName>
    <definedName name="때죽R6">[102]데이타!$E$125</definedName>
    <definedName name="때죽R8" localSheetId="2">[100]데이타!$E$126</definedName>
    <definedName name="때죽R8" localSheetId="6">[101]데이타!$E$126</definedName>
    <definedName name="때죽R8" localSheetId="1">[100]데이타!$E$126</definedName>
    <definedName name="때죽R8">[102]데이타!$E$126</definedName>
    <definedName name="ㄹ" localSheetId="6">#REF!</definedName>
    <definedName name="ㄹ">#REF!</definedName>
    <definedName name="ㄹ뉴ㅗㅓ" localSheetId="9">ㅁㄷ고</definedName>
    <definedName name="ㄹ뉴ㅗㅓ" localSheetId="6">용역비예산서!ㅁㄷ고</definedName>
    <definedName name="ㄹ뉴ㅗㅓ" localSheetId="5">ㅁㄷ고</definedName>
    <definedName name="ㄹ뉴ㅗㅓ">ㅁㄷ고</definedName>
    <definedName name="ㄹㄹ"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ㄹㄹ">#REF!</definedName>
    <definedName name="ㄹㄹ_1" localSheetId="9"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ㄹㄹ_1"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ㄹㄹ_1"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ㄹㄹ_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ㄹㄹㄹ" localSheetId="6" hidden="1">#REF!</definedName>
    <definedName name="ㄹㄹㄹ">#REF!</definedName>
    <definedName name="ㄹㄹㄹㄹ" localSheetId="6">#REF!</definedName>
    <definedName name="ㄹㄹㄹㄹ">#REF!</definedName>
    <definedName name="ㄹㄹㄹㄹㄹ" localSheetId="6" hidden="1">{#N/A,#N/A,FALSE,"조골재"}</definedName>
    <definedName name="ㄹㄹㄹㄹㄹ">#REF!</definedName>
    <definedName name="ㄹㄹㄹㄹㄹ_1" localSheetId="9" hidden="1">{#N/A,#N/A,FALSE,"조골재"}</definedName>
    <definedName name="ㄹㄹㄹㄹㄹ_1" localSheetId="6" hidden="1">{#N/A,#N/A,FALSE,"조골재"}</definedName>
    <definedName name="ㄹㄹㄹㄹㄹ_1" localSheetId="5" hidden="1">{#N/A,#N/A,FALSE,"조골재"}</definedName>
    <definedName name="ㄹㄹㄹㄹㄹ_1" hidden="1">{#N/A,#N/A,FALSE,"조골재"}</definedName>
    <definedName name="ㄹㄹㄹㄹㄹㄹ">#REF!</definedName>
    <definedName name="ㄹㄹㄹㄹㄹㄹㄹ">#REF!</definedName>
    <definedName name="ㄹㄹㄹㄹㄹㄹㄹㄹㄹㄹㄹ">#REF!</definedName>
    <definedName name="ㄹㄹㄹㄹㄹㄹㄹㄹㄹㄹㄹㄹㄹㄹㄹ">#REF!</definedName>
    <definedName name="ㄹㅇㄷㄱ" localSheetId="9">BlankMacro1</definedName>
    <definedName name="ㄹㅇㄷㄱ" localSheetId="5">BlankMacro1</definedName>
    <definedName name="ㄹㅇㄷㄱ">BlankMacro1</definedName>
    <definedName name="ㄹ아ㅓㄹㄴ" localSheetId="0">집</definedName>
    <definedName name="ㄹ아ㅓㄹㄴ" localSheetId="3">[0]!집</definedName>
    <definedName name="ㄹ아ㅓㄹㄴ" localSheetId="2">[0]!집</definedName>
    <definedName name="ㄹ아ㅓㄹㄴ" localSheetId="9">집</definedName>
    <definedName name="ㄹ아ㅓㄹㄴ" localSheetId="1">총괄표!집</definedName>
    <definedName name="ㄹ아ㅓㄹㄴ" localSheetId="5">집</definedName>
    <definedName name="ㄹ아ㅓㄹㄴ">집</definedName>
    <definedName name="ㄹㅈ효ㅓㅗㅓ" localSheetId="9">쇼ㅕ56ㅑ</definedName>
    <definedName name="ㄹㅈ효ㅓㅗㅓ" localSheetId="6">용역비예산서!쇼ㅕ56ㅑ</definedName>
    <definedName name="ㄹㅈ효ㅓㅗㅓ" localSheetId="5">쇼ㅕ56ㅑ</definedName>
    <definedName name="ㄹㅈ효ㅓㅗㅓ">쇼ㅕ56ㅑ</definedName>
    <definedName name="ㄹ호" localSheetId="3" hidden="1">#REF!</definedName>
    <definedName name="ㄹ호" localSheetId="2" hidden="1">#REF!</definedName>
    <definedName name="ㄹ호" localSheetId="6" hidden="1">#REF!</definedName>
    <definedName name="ㄹ호" localSheetId="1" hidden="1">#REF!</definedName>
    <definedName name="ㄹ호" localSheetId="5" hidden="1">#REF!</definedName>
    <definedName name="ㄹ호" hidden="1">#REF!</definedName>
    <definedName name="라" localSheetId="0">BlankMacro1</definedName>
    <definedName name="라" localSheetId="3">BlankMacro1</definedName>
    <definedName name="라" localSheetId="2">BlankMacro1</definedName>
    <definedName name="라" localSheetId="9">BlankMacro1</definedName>
    <definedName name="라" localSheetId="6">BlankMacro1</definedName>
    <definedName name="라" localSheetId="1">BlankMacro1</definedName>
    <definedName name="라" localSheetId="5">BlankMacro1</definedName>
    <definedName name="라">BlankMacro1</definedName>
    <definedName name="라라" localSheetId="9">BlankMacro1</definedName>
    <definedName name="라라" localSheetId="6">BlankMacro1</definedName>
    <definedName name="라라" localSheetId="5">BlankMacro1</definedName>
    <definedName name="라라">BlankMacro1</definedName>
    <definedName name="라랄" localSheetId="9">BlankMacro1</definedName>
    <definedName name="라랄" localSheetId="6">BlankMacro1</definedName>
    <definedName name="라랄" localSheetId="5">BlankMacro1</definedName>
    <definedName name="라랄">BlankMacro1</definedName>
    <definedName name="라사" localSheetId="9">BlankMacro1</definedName>
    <definedName name="라사" localSheetId="5">BlankMacro1</definedName>
    <definedName name="라사">BlankMacro1</definedName>
    <definedName name="라인" localSheetId="9">BlankMacro1</definedName>
    <definedName name="라인" localSheetId="5">BlankMacro1</definedName>
    <definedName name="라인">BlankMacro1</definedName>
    <definedName name="라인마아카10경비">[103]중기사용료산출근거!$G$95</definedName>
    <definedName name="라인마아카10노무비">[103]중기사용료산출근거!$G$99</definedName>
    <definedName name="라인마아카10재료비">[103]중기사용료산출근거!$G$103</definedName>
    <definedName name="라호" localSheetId="9">BlankMacro1</definedName>
    <definedName name="라호" localSheetId="5">BlankMacro1</definedName>
    <definedName name="라호">BlankMacro1</definedName>
    <definedName name="랄"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랄"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랄"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랄"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랄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랄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랄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랄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램머Q간재" localSheetId="2">[125]램머!$D$20</definedName>
    <definedName name="램머Q간재" localSheetId="1">[125]램머!$D$20</definedName>
    <definedName name="램머Q간재">[126]램머!$D$20</definedName>
    <definedName name="램머Q간재10" localSheetId="2">[125]램머!$F$20</definedName>
    <definedName name="램머Q간재10" localSheetId="1">[125]램머!$F$20</definedName>
    <definedName name="램머Q간재10">[126]램머!$F$20</definedName>
    <definedName name="램머Q간재야간" localSheetId="2">[125]램머!$J$20</definedName>
    <definedName name="램머Q간재야간" localSheetId="1">[125]램머!$J$20</definedName>
    <definedName name="램머Q간재야간">[126]램머!$J$20</definedName>
    <definedName name="램머Q노무" localSheetId="2">[125]램머!$D$21</definedName>
    <definedName name="램머Q노무" localSheetId="1">[125]램머!$D$21</definedName>
    <definedName name="램머Q노무">[126]램머!$D$21</definedName>
    <definedName name="램머Q노무10" localSheetId="2">[125]램머!$F$21</definedName>
    <definedName name="램머Q노무10" localSheetId="1">[125]램머!$F$21</definedName>
    <definedName name="램머Q노무10">[126]램머!$F$21</definedName>
    <definedName name="램머Q노무야간" localSheetId="2">[125]램머!$J$21</definedName>
    <definedName name="램머Q노무야간" localSheetId="1">[125]램머!$J$21</definedName>
    <definedName name="램머Q노무야간">[126]램머!$J$21</definedName>
    <definedName name="램머Q손료" localSheetId="2">[125]램머!$D$22</definedName>
    <definedName name="램머Q손료" localSheetId="1">[125]램머!$D$22</definedName>
    <definedName name="램머Q손료">[126]램머!$D$22</definedName>
    <definedName name="램머Q손료10" localSheetId="2">[125]램머!$F$22</definedName>
    <definedName name="램머Q손료10" localSheetId="1">[125]램머!$F$22</definedName>
    <definedName name="램머Q손료10">[126]램머!$F$22</definedName>
    <definedName name="램머Q손료야간" localSheetId="2">[125]램머!$J$22</definedName>
    <definedName name="램머Q손료야간" localSheetId="1">[125]램머!$J$22</definedName>
    <definedName name="램머Q손료야간">[126]램머!$J$22</definedName>
    <definedName name="램머간재" localSheetId="2">'[125]기계경비(시간당)'!$H$170</definedName>
    <definedName name="램머간재" localSheetId="1">'[125]기계경비(시간당)'!$H$170</definedName>
    <definedName name="램머간재">'[126]기계경비(시간당)'!$H$170</definedName>
    <definedName name="램머경">#REF!</definedName>
    <definedName name="램머노무" localSheetId="2">'[125]기계경비(시간당)'!$H$166</definedName>
    <definedName name="램머노무" localSheetId="1">'[125]기계경비(시간당)'!$H$166</definedName>
    <definedName name="램머노무">'[126]기계경비(시간당)'!$H$166</definedName>
    <definedName name="램머노무야간" localSheetId="2">'[125]기계경비(시간당)'!$H$167</definedName>
    <definedName name="램머노무야간" localSheetId="1">'[125]기계경비(시간당)'!$H$167</definedName>
    <definedName name="램머노무야간">'[126]기계경비(시간당)'!$H$167</definedName>
    <definedName name="램머손료" localSheetId="2">'[125]기계경비(시간당)'!$H$165</definedName>
    <definedName name="램머손료" localSheetId="1">'[125]기계경비(시간당)'!$H$165</definedName>
    <definedName name="램머손료">'[126]기계경비(시간당)'!$H$165</definedName>
    <definedName name="램머재료">#REF!</definedName>
    <definedName name="램프" localSheetId="3">[163]단가조사!#REF!</definedName>
    <definedName name="램프" localSheetId="2">#REF!</definedName>
    <definedName name="램프" localSheetId="6">[164]단가조사!#REF!</definedName>
    <definedName name="램프" localSheetId="1">[158]단가조사!#REF!</definedName>
    <definedName name="램프">[163]단가조사!#REF!</definedName>
    <definedName name="러" localSheetId="9">ㅑ</definedName>
    <definedName name="러" localSheetId="6">용역비예산서!ㅑ</definedName>
    <definedName name="러" localSheetId="5">ㅑ</definedName>
    <definedName name="러">ㅑ</definedName>
    <definedName name="레180" localSheetId="9">#REF!</definedName>
    <definedName name="레180">#REF!</definedName>
    <definedName name="레210" localSheetId="9">#REF!</definedName>
    <definedName name="레210">#REF!</definedName>
    <definedName name="레미콘무노" localSheetId="9">#REF!</definedName>
    <definedName name="레미콘무노">#REF!</definedName>
    <definedName name="레미콘무재">#REF!</definedName>
    <definedName name="레미콘소노">#REF!</definedName>
    <definedName name="레미콘소재">#REF!</definedName>
    <definedName name="레미콘수운반DT" localSheetId="9">'수량산출(토목)'!레미콘수운반DT</definedName>
    <definedName name="레미콘수운반DT" localSheetId="5">'표 지'!레미콘수운반DT</definedName>
    <definedName name="레미콘수운반DT">[0]!레미콘수운반DT</definedName>
    <definedName name="레미콘철" localSheetId="9">#REF!</definedName>
    <definedName name="레미콘철">#REF!</definedName>
    <definedName name="레미콘철노" localSheetId="9">#REF!</definedName>
    <definedName name="레미콘철노">#REF!</definedName>
    <definedName name="레미콘철재">#REF!</definedName>
    <definedName name="로" localSheetId="9">BlankMacro1</definedName>
    <definedName name="로" localSheetId="6">BlankMacro1</definedName>
    <definedName name="로" localSheetId="5">BlankMacro1</definedName>
    <definedName name="로">BlankMacro1</definedName>
    <definedName name="로더담는시간" localSheetId="3">#REF!</definedName>
    <definedName name="로더담는시간" localSheetId="2">#REF!</definedName>
    <definedName name="로더담는시간" localSheetId="6">#REF!</definedName>
    <definedName name="로더담는시간" localSheetId="1">#REF!</definedName>
    <definedName name="로더담는시간">#REF!</definedName>
    <definedName name="로더작업효율" localSheetId="3">#REF!</definedName>
    <definedName name="로더작업효율" localSheetId="2">#REF!</definedName>
    <definedName name="로더작업효율" localSheetId="6">#REF!</definedName>
    <definedName name="로더작업효율" localSheetId="1">#REF!</definedName>
    <definedName name="로더작업효율">#REF!</definedName>
    <definedName name="로로" localSheetId="9">BlankMacro1</definedName>
    <definedName name="로로" localSheetId="6">BlankMacro1</definedName>
    <definedName name="로로" localSheetId="5">BlankMacro1</definedName>
    <definedName name="로로">BlankMacro1</definedName>
    <definedName name="로사" localSheetId="9">BlankMacro1</definedName>
    <definedName name="로사" localSheetId="5">BlankMacro1</definedName>
    <definedName name="로사">BlankMacro1</definedName>
    <definedName name="로아" localSheetId="9">BlankMacro1</definedName>
    <definedName name="로아" localSheetId="5">BlankMacro1</definedName>
    <definedName name="로아">BlankMacro1</definedName>
    <definedName name="롤러소요다짐횟수_다짐두께" localSheetId="3">#REF!</definedName>
    <definedName name="롤러소요다짐횟수_다짐두께" localSheetId="2">#REF!</definedName>
    <definedName name="롤러소요다짐횟수_다짐두께" localSheetId="6">#REF!</definedName>
    <definedName name="롤러소요다짐횟수_다짐두께" localSheetId="1">#REF!</definedName>
    <definedName name="롤러소요다짐횟수_다짐두께">#REF!</definedName>
    <definedName name="롤러유효다짐폭_다짐속도" localSheetId="3">#REF!</definedName>
    <definedName name="롤러유효다짐폭_다짐속도" localSheetId="2">#REF!</definedName>
    <definedName name="롤러유효다짐폭_다짐속도" localSheetId="6">#REF!</definedName>
    <definedName name="롤러유효다짐폭_다짐속도" localSheetId="1">#REF!</definedName>
    <definedName name="롤러유효다짐폭_다짐속도">#REF!</definedName>
    <definedName name="롤러유효다짐폭다짐속도" localSheetId="3">#REF!</definedName>
    <definedName name="롤러유효다짐폭다짐속도" localSheetId="2">#REF!</definedName>
    <definedName name="롤러유효다짐폭다짐속도" localSheetId="6">#REF!</definedName>
    <definedName name="롤러유효다짐폭다짐속도" localSheetId="1">#REF!</definedName>
    <definedName name="롤러유효다짐폭다짐속도">#REF!</definedName>
    <definedName name="롤러작업효율" localSheetId="3">#REF!</definedName>
    <definedName name="롤러작업효율" localSheetId="2">#REF!</definedName>
    <definedName name="롤러작업효율" localSheetId="6">#REF!</definedName>
    <definedName name="롤러작업효율" localSheetId="1">#REF!</definedName>
    <definedName name="롤러작업효율">#REF!</definedName>
    <definedName name="롤로" localSheetId="9">BlankMacro1</definedName>
    <definedName name="롤로" localSheetId="5">BlankMacro1</definedName>
    <definedName name="롤로">BlankMacro1</definedName>
    <definedName name="롸" localSheetId="9">BlankMacro1</definedName>
    <definedName name="롸" localSheetId="6">BlankMacro1</definedName>
    <definedName name="롸" localSheetId="5">BlankMacro1</definedName>
    <definedName name="롸">BlankMacro1</definedName>
    <definedName name="루___핑___공" localSheetId="3">[112]노임단가!#REF!</definedName>
    <definedName name="루___핑___공" localSheetId="2">[110]노임단가!#REF!</definedName>
    <definedName name="루___핑___공" localSheetId="6">[110]노임단가!#REF!</definedName>
    <definedName name="루___핑___공" localSheetId="1">[110]노임단가!#REF!</definedName>
    <definedName name="루___핑___공">[112]노임단가!#REF!</definedName>
    <definedName name="류인숙" localSheetId="3">[165]공량산출서!#REF!</definedName>
    <definedName name="류인숙" localSheetId="2">[163]공량산출서!#REF!</definedName>
    <definedName name="류인숙" localSheetId="6">[166]공량산출서!#REF!</definedName>
    <definedName name="류인숙" localSheetId="1">[163]공량산출서!#REF!</definedName>
    <definedName name="류인숙">[165]공량산출서!#REF!</definedName>
    <definedName name="류인숙1" localSheetId="3">[167]!han_code</definedName>
    <definedName name="류인숙1" localSheetId="2">[165]!han_code</definedName>
    <definedName name="류인숙1" localSheetId="6">[168]!han_code</definedName>
    <definedName name="류인숙1" localSheetId="1">[165]!han_code</definedName>
    <definedName name="류인숙1">[167]!han_code</definedName>
    <definedName name="류인숙2">'[169]일위(설)'!#REF!</definedName>
    <definedName name="리___벳___공" localSheetId="3">[112]노임단가!#REF!</definedName>
    <definedName name="리___벳___공" localSheetId="2">[110]노임단가!#REF!</definedName>
    <definedName name="리___벳___공" localSheetId="6">[110]노임단가!#REF!</definedName>
    <definedName name="리___벳___공" localSheetId="1">[110]노임단가!#REF!</definedName>
    <definedName name="리___벳___공">[112]노임단가!#REF!</definedName>
    <definedName name="리더십">#REF!</definedName>
    <definedName name="ㄺㄱ" localSheetId="9">BlankMacro1</definedName>
    <definedName name="ㄺㄱ" localSheetId="5">BlankMacro1</definedName>
    <definedName name="ㄺㄱ">BlankMacro1</definedName>
    <definedName name="ㄺㄷㅇ" localSheetId="9">BlankMacro1</definedName>
    <definedName name="ㄺㄷㅇ" localSheetId="5">BlankMacro1</definedName>
    <definedName name="ㄺㄷㅇ">BlankMacro1</definedName>
    <definedName name="ㄾㅎㅇㄹ" localSheetId="9">#REF!</definedName>
    <definedName name="ㄾㅎㅇㄹ">#REF!</definedName>
    <definedName name="ㅀㄳ" localSheetId="9">BlankMacro1</definedName>
    <definedName name="ㅀㄳ" localSheetId="5">BlankMacro1</definedName>
    <definedName name="ㅀㄳ">BlankMacro1</definedName>
    <definedName name="ㅁ" localSheetId="0">갑지!ㅁ</definedName>
    <definedName name="ㅁ" localSheetId="3">'갑지(건축)'!ㅁ</definedName>
    <definedName name="ㅁ" localSheetId="2">관급자재대!ㅁ</definedName>
    <definedName name="ㅁ" localSheetId="9">'수량산출(토목)'!ㅁ</definedName>
    <definedName name="ㅁ" localSheetId="6">#REF!</definedName>
    <definedName name="ㅁ" localSheetId="1">총괄표!ㅁ</definedName>
    <definedName name="ㅁ" localSheetId="5">'표 지'!ㅁ</definedName>
    <definedName name="ㅁ">[0]!ㅁ</definedName>
    <definedName name="ㅁ0" localSheetId="9">#REF!</definedName>
    <definedName name="ㅁ0">#REF!</definedName>
    <definedName name="ㅁ01">#REF!</definedName>
    <definedName name="ㅁ1" localSheetId="3">#REF!</definedName>
    <definedName name="ㅁ1" localSheetId="2">#REF!</definedName>
    <definedName name="ㅁ1" localSheetId="6">#REF!</definedName>
    <definedName name="ㅁ1" localSheetId="1">#REF!</definedName>
    <definedName name="ㅁ1">#REF!</definedName>
    <definedName name="ㅁ100">#REF!</definedName>
    <definedName name="ㅁ101">[170]철거산출근거!#REF!</definedName>
    <definedName name="ㅁ1382">#REF!</definedName>
    <definedName name="ㅁ142" localSheetId="3">#REF!</definedName>
    <definedName name="ㅁ142" localSheetId="2">#REF!</definedName>
    <definedName name="ㅁ142" localSheetId="6">#REF!</definedName>
    <definedName name="ㅁ142" localSheetId="1">#REF!</definedName>
    <definedName name="ㅁ142">#REF!</definedName>
    <definedName name="ㅁ1510.">#REF!</definedName>
    <definedName name="ㅁ1600">#REF!</definedName>
    <definedName name="ㅁ191">#REF!</definedName>
    <definedName name="ㅁ201">[170]철거산출근거!#REF!</definedName>
    <definedName name="ㅁ219" localSheetId="3">#REF!</definedName>
    <definedName name="ㅁ219" localSheetId="2">#REF!</definedName>
    <definedName name="ㅁ219" localSheetId="6">#REF!</definedName>
    <definedName name="ㅁ219" localSheetId="1">#REF!</definedName>
    <definedName name="ㅁ219">#REF!</definedName>
    <definedName name="ㅁ222" localSheetId="3">#REF!</definedName>
    <definedName name="ㅁ222" localSheetId="2">#REF!</definedName>
    <definedName name="ㅁ222" localSheetId="6">#REF!</definedName>
    <definedName name="ㅁ222" localSheetId="1">#REF!</definedName>
    <definedName name="ㅁ222">#REF!</definedName>
    <definedName name="ㅁ331">#REF!</definedName>
    <definedName name="ㅁ500" localSheetId="3">[170]Baby일위대가!#REF!</definedName>
    <definedName name="ㅁ500" localSheetId="2">[171]Baby일위대가!#REF!</definedName>
    <definedName name="ㅁ500" localSheetId="6">[172]Baby일위대가!#REF!</definedName>
    <definedName name="ㅁ500" localSheetId="1">[173]Baby일위대가!#REF!</definedName>
    <definedName name="ㅁ500">[170]Baby일위대가!#REF!</definedName>
    <definedName name="ㅁ545">#REF!</definedName>
    <definedName name="ㅁ636" localSheetId="3">#REF!</definedName>
    <definedName name="ㅁ636" localSheetId="2">#REF!</definedName>
    <definedName name="ㅁ636" localSheetId="6">#REF!</definedName>
    <definedName name="ㅁ636" localSheetId="1">#REF!</definedName>
    <definedName name="ㅁ636">#REF!</definedName>
    <definedName name="ㅁ8529">'[174]일위대가(가설)'!#REF!</definedName>
    <definedName name="ㅁ940">#REF!</definedName>
    <definedName name="ㅁㄴㄹ하ㅓ" localSheetId="9">BlankMacro1</definedName>
    <definedName name="ㅁㄴㄹ하ㅓ" localSheetId="6">BlankMacro1</definedName>
    <definedName name="ㅁㄴㄹ하ㅓ" localSheetId="5">BlankMacro1</definedName>
    <definedName name="ㅁㄴㄹ하ㅓ">BlankMacro1</definedName>
    <definedName name="ㅁㄴㅇ" localSheetId="9" hidden="1">{#N/A,#N/A,FALSE,"배수1"}</definedName>
    <definedName name="ㅁㄴㅇ" localSheetId="6" hidden="1">{#N/A,#N/A,FALSE,"배수1"}</definedName>
    <definedName name="ㅁㄴㅇ" localSheetId="5" hidden="1">{#N/A,#N/A,FALSE,"배수1"}</definedName>
    <definedName name="ㅁㄴㅇ" hidden="1">{#N/A,#N/A,FALSE,"배수1"}</definedName>
    <definedName name="ㅁㄴㅇㄹ"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ㄴㅇㄹ"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ㄴㅇㄹ" localSheetId="5"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ㄴㅇㄹ"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ㄴ옿" localSheetId="9">ㅁㄷ고</definedName>
    <definedName name="ㅁㄴ옿" localSheetId="6">용역비예산서!ㅁㄷ고</definedName>
    <definedName name="ㅁㄴ옿" localSheetId="5">ㅁㄷ고</definedName>
    <definedName name="ㅁㄴ옿">ㅁㄷ고</definedName>
    <definedName name="ㅁㄶㄱㅇ"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ㄶㄱㅇ"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ㄶㄱㅇ" localSheetId="5"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ㄶㄱ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ㄷ고" localSheetId="6">#N/A</definedName>
    <definedName name="ㅁㄷ고">#N/A</definedName>
    <definedName name="ㅁㄹ" localSheetId="9" hidden="1">{#N/A,#N/A,FALSE,"2~8번"}</definedName>
    <definedName name="ㅁㄹ" localSheetId="6" hidden="1">{#N/A,#N/A,FALSE,"2~8번"}</definedName>
    <definedName name="ㅁㄹ" localSheetId="5" hidden="1">{#N/A,#N/A,FALSE,"2~8번"}</definedName>
    <definedName name="ㅁㄹ" hidden="1">{#N/A,#N/A,FALSE,"2~8번"}</definedName>
    <definedName name="ㅁㄹㄹ" localSheetId="9" hidden="1">{#N/A,#N/A,FALSE,"2~8번"}</definedName>
    <definedName name="ㅁㄹㄹ" localSheetId="6" hidden="1">{#N/A,#N/A,FALSE,"2~8번"}</definedName>
    <definedName name="ㅁㄹㄹ" localSheetId="5" hidden="1">{#N/A,#N/A,FALSE,"2~8번"}</definedName>
    <definedName name="ㅁㄹㄹ" hidden="1">{#N/A,#N/A,FALSE,"2~8번"}</definedName>
    <definedName name="ㅁㅀㅎ" localSheetId="9" hidden="1">{#N/A,#N/A,FALSE,"골재소요량";#N/A,#N/A,FALSE,"골재소요량"}</definedName>
    <definedName name="ㅁㅀㅎ" localSheetId="6" hidden="1">{#N/A,#N/A,FALSE,"골재소요량";#N/A,#N/A,FALSE,"골재소요량"}</definedName>
    <definedName name="ㅁㅀㅎ" localSheetId="5" hidden="1">{#N/A,#N/A,FALSE,"골재소요량";#N/A,#N/A,FALSE,"골재소요량"}</definedName>
    <definedName name="ㅁㅀㅎ" hidden="1">{#N/A,#N/A,FALSE,"골재소요량";#N/A,#N/A,FALSE,"골재소요량"}</definedName>
    <definedName name="ㅁㅁ" localSheetId="6">BlankMacro1</definedName>
    <definedName name="ㅁㅁ" hidden="1">'[3]#REF'!$A$1:$A$292</definedName>
    <definedName name="ㅁㅁㅁ" localSheetId="2">[170]을지!$A$1:$IV$2</definedName>
    <definedName name="ㅁㅁㅁ" localSheetId="6">#REF!</definedName>
    <definedName name="ㅁㅁㅁ" localSheetId="1">[170]을지!$A$1:$IV$2</definedName>
    <definedName name="ㅁㅁㅁ">[174]을지!$A$1:$IV$2</definedName>
    <definedName name="ㅁㅁㅁㅁ" localSheetId="9">BlankMacro1</definedName>
    <definedName name="ㅁㅁㅁㅁ" localSheetId="6">#REF!</definedName>
    <definedName name="ㅁㅁㅁㅁ" localSheetId="5" hidden="1">#REF!</definedName>
    <definedName name="ㅁㅁㅁㅁ">BlankMacro1</definedName>
    <definedName name="ㅁㅁㅁㅁㅁ" localSheetId="9">'수량산출(토목)'!ㅁㅁㅁㅁㅁ</definedName>
    <definedName name="ㅁㅁㅁㅁㅁ" localSheetId="6">용역비예산서!ㅁㅁㅁㅁㅁ</definedName>
    <definedName name="ㅁㅁㅁㅁㅁ" localSheetId="5">'표 지'!ㅁㅁㅁㅁㅁ</definedName>
    <definedName name="ㅁㅁㅁㅁㅁ">[0]!ㅁㅁㅁㅁㅁ</definedName>
    <definedName name="ㅁㅁㅁㅁㅁㅁ" localSheetId="3" hidden="1">#REF!</definedName>
    <definedName name="ㅁㅁㅁㅁㅁㅁ" localSheetId="2" hidden="1">#REF!</definedName>
    <definedName name="ㅁㅁㅁㅁㅁㅁ" localSheetId="6" hidden="1">#REF!</definedName>
    <definedName name="ㅁㅁㅁㅁㅁㅁ" localSheetId="1" hidden="1">#REF!</definedName>
    <definedName name="ㅁㅁㅁㅁㅁㅁ" localSheetId="5" hidden="1">#REF!</definedName>
    <definedName name="ㅁㅁㅁㅁㅁㅁ" hidden="1">#REF!</definedName>
    <definedName name="ㅁㅁㅁㅁㅁㅁㅁㅁㅁㅁ" localSheetId="9">BlankMacro1</definedName>
    <definedName name="ㅁㅁㅁㅁㅁㅁㅁㅁㅁㅁ" localSheetId="5">BlankMacro1</definedName>
    <definedName name="ㅁㅁㅁㅁㅁㅁㅁㅁㅁㅁ">BlankMacro1</definedName>
    <definedName name="ㅁㅂㅎ" localSheetId="3">[175]!Macro13</definedName>
    <definedName name="ㅁㅂㅎ" localSheetId="2">[174]!Macro13</definedName>
    <definedName name="ㅁㅂㅎ" localSheetId="6">[176]!Macro13</definedName>
    <definedName name="ㅁㅂㅎ" localSheetId="1">[174]!Macro13</definedName>
    <definedName name="ㅁㅂㅎ">[175]!Macro13</definedName>
    <definedName name="ㅁㅈㄴㄹ" localSheetId="9">BlankMacro1</definedName>
    <definedName name="ㅁㅈㄴㄹ" localSheetId="6">BlankMacro1</definedName>
    <definedName name="ㅁㅈㄴㄹ" localSheetId="5">BlankMacro1</definedName>
    <definedName name="ㅁㅈㄴㄹ">BlankMacro1</definedName>
    <definedName name="ㅁㅈ됻" localSheetId="6">#N/A</definedName>
    <definedName name="ㅁㅈ됻">#N/A</definedName>
    <definedName name="ㅁㅍㅊ" localSheetId="9" hidden="1">{#N/A,#N/A,FALSE,"속도"}</definedName>
    <definedName name="ㅁㅍㅊ" localSheetId="6" hidden="1">{#N/A,#N/A,FALSE,"속도"}</definedName>
    <definedName name="ㅁㅍㅊ" localSheetId="5" hidden="1">{#N/A,#N/A,FALSE,"속도"}</definedName>
    <definedName name="ㅁㅍㅊ" hidden="1">{#N/A,#N/A,FALSE,"속도"}</definedName>
    <definedName name="마" localSheetId="0">BlankMacro1</definedName>
    <definedName name="마" localSheetId="3">BlankMacro1</definedName>
    <definedName name="마" localSheetId="2">BlankMacro1</definedName>
    <definedName name="마" localSheetId="9">BlankMacro1</definedName>
    <definedName name="마" localSheetId="6">BlankMacro1</definedName>
    <definedName name="마" localSheetId="1">BlankMacro1</definedName>
    <definedName name="마" localSheetId="5">BlankMacro1</definedName>
    <definedName name="마">BlankMacro1</definedName>
    <definedName name="마가목R3" localSheetId="2">[100]데이타!$E$160</definedName>
    <definedName name="마가목R3" localSheetId="6">[101]데이타!$E$160</definedName>
    <definedName name="마가목R3" localSheetId="1">[100]데이타!$E$160</definedName>
    <definedName name="마가목R3">[102]데이타!$E$160</definedName>
    <definedName name="마가목R5" localSheetId="2">[100]데이타!$E$161</definedName>
    <definedName name="마가목R5" localSheetId="6">[101]데이타!$E$161</definedName>
    <definedName name="마가목R5" localSheetId="1">[100]데이타!$E$161</definedName>
    <definedName name="마가목R5">[102]데이타!$E$161</definedName>
    <definedName name="마가목R7" localSheetId="2">[100]데이타!$E$162</definedName>
    <definedName name="마가목R7" localSheetId="6">[101]데이타!$E$162</definedName>
    <definedName name="마가목R7" localSheetId="1">[100]데이타!$E$162</definedName>
    <definedName name="마가목R7">[102]데이타!$E$162</definedName>
    <definedName name="마감120만촌가구공사">#REF!</definedName>
    <definedName name="마감120만촌계단1층">#REF!</definedName>
    <definedName name="마감120만촌계단2층">#REF!</definedName>
    <definedName name="마감120만촌계단고층">#REF!</definedName>
    <definedName name="마감120만촌계단옥탑12층">#REF!</definedName>
    <definedName name="마감120만촌계단일반층">#REF!</definedName>
    <definedName name="마감120만촌계단주현관">#REF!</definedName>
    <definedName name="마감120만촌계단지하층">#REF!</definedName>
    <definedName name="마감120만촌계단최상층">#REF!</definedName>
    <definedName name="마감120만촌공통공사">#REF!</definedName>
    <definedName name="마감120만촌목재창호공사">#REF!</definedName>
    <definedName name="마감120만촌발코니샤시공사">#REF!</definedName>
    <definedName name="마감120만촌세대바닥마감공사">#REF!</definedName>
    <definedName name="마감120만촌일반지하층">#REF!</definedName>
    <definedName name="마감120만촌일반층일반세대">#REF!</definedName>
    <definedName name="마감120만촌일반층측세대">#REF!</definedName>
    <definedName name="마감120만촌지붕층일반세대">#REF!</definedName>
    <definedName name="마감120만촌지붕층측세대">#REF!</definedName>
    <definedName name="마감120만촌최상층일반세대">#REF!</definedName>
    <definedName name="마감120만촌최상층측세대">#REF!</definedName>
    <definedName name="마감135정화가구공사">#REF!</definedName>
    <definedName name="마감135정화계단1층">#REF!</definedName>
    <definedName name="마감135정화계단2층">#REF!</definedName>
    <definedName name="마감135정화계단고층">#REF!</definedName>
    <definedName name="마감135정화계단옥탑12층">#REF!</definedName>
    <definedName name="마감135정화계단일반층">#REF!</definedName>
    <definedName name="마감135정화계단지하층">#REF!</definedName>
    <definedName name="마감135정화계단최상층">#REF!</definedName>
    <definedName name="마감135정화고층일반새대">#REF!</definedName>
    <definedName name="마감135정화고층측세대">#REF!</definedName>
    <definedName name="마감135정화공통공사">#REF!</definedName>
    <definedName name="마감135정화목재창호공사">#REF!</definedName>
    <definedName name="마감135정화세대바닥마감공사">#REF!</definedName>
    <definedName name="마감135정화일반지하층">#REF!</definedName>
    <definedName name="마감135정화일반층일반세대">#REF!</definedName>
    <definedName name="마감135정화일반층측세대">#REF!</definedName>
    <definedName name="마감135정화지붕층일반세대">#REF!</definedName>
    <definedName name="마감135정화지붕층측세대">#REF!</definedName>
    <definedName name="마감135정화최상층일반세대">#REF!</definedName>
    <definedName name="마감135정화최상층측세대">#REF!</definedName>
    <definedName name="마감146만촌가구공사">#REF!</definedName>
    <definedName name="마감146만촌계단1층">#REF!</definedName>
    <definedName name="마감146만촌계단2층">#REF!</definedName>
    <definedName name="마감146만촌계단고층">#REF!</definedName>
    <definedName name="마감146만촌계단옥탑12층">#REF!</definedName>
    <definedName name="마감146만촌계단일반층">#REF!</definedName>
    <definedName name="마감146만촌계단주현관">#REF!</definedName>
    <definedName name="마감146만촌계단지하층">#REF!</definedName>
    <definedName name="마감146만촌계단최상층">#REF!</definedName>
    <definedName name="마감146만촌공통공사">#REF!</definedName>
    <definedName name="마감146만촌목재창호공사">#REF!</definedName>
    <definedName name="마감146만촌발코니샤시공사">#REF!</definedName>
    <definedName name="마감146만촌세대바닥마감공사">#REF!</definedName>
    <definedName name="마감146만촌일반지하층">#REF!</definedName>
    <definedName name="마감146만촌일반층일반세대">#REF!</definedName>
    <definedName name="마감146만촌일반층측세대">#REF!</definedName>
    <definedName name="마감146만촌지붕층일반세대">#REF!</definedName>
    <definedName name="마감146만촌지붕층측세대">#REF!</definedName>
    <definedName name="마감146만촌최상층일반세대">#REF!</definedName>
    <definedName name="마감146만촌최상층측세대">#REF!</definedName>
    <definedName name="마감165정화가구공사">#REF!</definedName>
    <definedName name="마감165정화계단1층">#REF!</definedName>
    <definedName name="마감165정화계단2층">#REF!</definedName>
    <definedName name="마감165정화계단고층">#REF!</definedName>
    <definedName name="마감165정화계단옥탑12층">#REF!</definedName>
    <definedName name="마감165정화계단일반층">#REF!</definedName>
    <definedName name="마감165정화계단지하층">#REF!</definedName>
    <definedName name="마감165정화계단최상층">#REF!</definedName>
    <definedName name="마감165정화고층일반세대">#REF!</definedName>
    <definedName name="마감165정화고층측세대">#REF!</definedName>
    <definedName name="마감165정화공통공사">#REF!</definedName>
    <definedName name="마감165정화목재창호공사">#REF!</definedName>
    <definedName name="마감165정화세대바닥마감공사">#REF!</definedName>
    <definedName name="마감165정화일반지하층">#REF!</definedName>
    <definedName name="마감165정화일반층일반세대">#REF!</definedName>
    <definedName name="마감165정화일반층측세대">#REF!</definedName>
    <definedName name="마감165정화지붕층일반세대">#REF!</definedName>
    <definedName name="마감165정화지붕층측세대">#REF!</definedName>
    <definedName name="마감165정화최상층일반세대">#REF!</definedName>
    <definedName name="마감165정화최상층측세대">#REF!</definedName>
    <definedName name="마감60드림가구공사">#REF!</definedName>
    <definedName name="마감60드림계단1층">#REF!</definedName>
    <definedName name="마감60드림계단2층">#REF!</definedName>
    <definedName name="마감60드림계단고층">#REF!</definedName>
    <definedName name="마감60드림계단옥탑12층">#REF!</definedName>
    <definedName name="마감60드림계단일반층">#REF!</definedName>
    <definedName name="마감60드림계단주현관">#REF!</definedName>
    <definedName name="마감60드림계단지하층">#REF!</definedName>
    <definedName name="마감60드림계단최상층">#REF!</definedName>
    <definedName name="마감60드림고층일반세대">#REF!</definedName>
    <definedName name="마감60드림고층측세대">#REF!</definedName>
    <definedName name="마감60드림공통공사">#REF!</definedName>
    <definedName name="마감60드림목재창호공사">#REF!</definedName>
    <definedName name="마감60드림세대바닥마감공사">#REF!</definedName>
    <definedName name="마감60드림일반지하층">#REF!</definedName>
    <definedName name="마감60드림일반층일반세대">#REF!</definedName>
    <definedName name="마감60드림일반층측세대">#REF!</definedName>
    <definedName name="마감60드림지붕층일반세대">#REF!</definedName>
    <definedName name="마감60드림지붕층측세대">#REF!</definedName>
    <definedName name="마감60드림최상층일반세대">#REF!</definedName>
    <definedName name="마감60드림최상층측세대">#REF!</definedName>
    <definedName name="마감85만촌가구공사">#REF!</definedName>
    <definedName name="마감85만촌계단1층">#REF!</definedName>
    <definedName name="마감85만촌계단2층">#REF!</definedName>
    <definedName name="마감85만촌계단옥탑12층">#REF!</definedName>
    <definedName name="마감85만촌계단일반층">#REF!</definedName>
    <definedName name="마감85만촌계단주현관">#REF!</definedName>
    <definedName name="마감85만촌계단지하층">#REF!</definedName>
    <definedName name="마감85만촌계단최상층">#REF!</definedName>
    <definedName name="마감85만촌공통공사">#REF!</definedName>
    <definedName name="마감85만촌목재창호공사">#REF!</definedName>
    <definedName name="마감85만촌발코니샤시공사">#REF!</definedName>
    <definedName name="마감85만촌세대바닥마감공사">#REF!</definedName>
    <definedName name="마감85만촌일반지하층">#REF!</definedName>
    <definedName name="마감85만촌일반층일반세대">#REF!</definedName>
    <definedName name="마감85만촌일반층측세대">#REF!</definedName>
    <definedName name="마감85만촌지붕층일반세대">#REF!</definedName>
    <definedName name="마감85만촌지붕층측세대">#REF!</definedName>
    <definedName name="마감85만촌최상층일반세대">#REF!</definedName>
    <definedName name="마감85만촌최상층측세대">#REF!</definedName>
    <definedName name="마감선" localSheetId="3">#REF!</definedName>
    <definedName name="마감선" localSheetId="2">#REF!</definedName>
    <definedName name="마감선" localSheetId="6">#REF!</definedName>
    <definedName name="마감선" localSheetId="1">#REF!</definedName>
    <definedName name="마감선">#REF!</definedName>
    <definedName name="마감전용120만촌가구공사">#REF!</definedName>
    <definedName name="마감전용120만촌계단1층">#REF!</definedName>
    <definedName name="마감전용120만촌계단2층">#REF!</definedName>
    <definedName name="마감전용120만촌계단고층">#REF!</definedName>
    <definedName name="마감전용120만촌계단옥탑">#REF!</definedName>
    <definedName name="마감전용120만촌계단일반층">#REF!</definedName>
    <definedName name="마감전용120만촌계단주현관">#REF!</definedName>
    <definedName name="마감전용120만촌계단지하층">#REF!</definedName>
    <definedName name="마감전용120만촌계단최상층">#REF!</definedName>
    <definedName name="마감전용120만촌고층일반세대">#REF!</definedName>
    <definedName name="마감전용120만촌고층측세대">#REF!</definedName>
    <definedName name="마감전용120만촌공통공사">#REF!</definedName>
    <definedName name="마감전용120만촌목재창호공사">#REF!</definedName>
    <definedName name="마감전용120만촌발코니샤시공사">#REF!</definedName>
    <definedName name="마감전용120만촌세대바닥마감공사">#REF!</definedName>
    <definedName name="마감전용120만촌일반지하층">#REF!</definedName>
    <definedName name="마감전용120만촌일반층일반세대">#REF!</definedName>
    <definedName name="마감전용120만촌일반층측세대">#REF!</definedName>
    <definedName name="마감전용120만촌지붕층일반세대">#REF!</definedName>
    <definedName name="마감전용120만촌지붕층측세대">#REF!</definedName>
    <definedName name="마감전용120만촌최상층일반세대">#REF!</definedName>
    <definedName name="마감전용120만촌최상층측세대">#REF!</definedName>
    <definedName name="마감전용135정화가구공사">#REF!</definedName>
    <definedName name="마감전용135정화계단1층">#REF!</definedName>
    <definedName name="마감전용135정화계단2층">#REF!</definedName>
    <definedName name="마감전용135정화계단고층">#REF!</definedName>
    <definedName name="마감전용135정화계단옥탑">#REF!</definedName>
    <definedName name="마감전용135정화계단일반층">#REF!</definedName>
    <definedName name="마감전용135정화계단주현관">#REF!</definedName>
    <definedName name="마감전용135정화계단지하층">#REF!</definedName>
    <definedName name="마감전용135정화계단최상층">#REF!</definedName>
    <definedName name="마감전용135정화고층일반세대">#REF!</definedName>
    <definedName name="마감전용135정화고층측세대">#REF!</definedName>
    <definedName name="마감전용135정화공통공사">#REF!</definedName>
    <definedName name="마감전용135정화목재창호공사">#REF!</definedName>
    <definedName name="마감전용135정화발코니샤시공사">#REF!</definedName>
    <definedName name="마감전용135정화세대바닥마감공사">#REF!</definedName>
    <definedName name="마감전용135정화일반지하층">#REF!</definedName>
    <definedName name="마감전용135정화일반층일반세대">#REF!</definedName>
    <definedName name="마감전용135정화일반층측세대">#REF!</definedName>
    <definedName name="마감전용135정화지붕층일반세대">#REF!</definedName>
    <definedName name="마감전용135정화지붕층측세대">#REF!</definedName>
    <definedName name="마감전용135정화최상층일반세대">#REF!</definedName>
    <definedName name="마감전용135정화최상층측세대">#REF!</definedName>
    <definedName name="마감전용146만촌가구공사">#REF!</definedName>
    <definedName name="마감전용146만촌계단1층">#REF!</definedName>
    <definedName name="마감전용146만촌계단2층">#REF!</definedName>
    <definedName name="마감전용146만촌계단고층">#REF!</definedName>
    <definedName name="마감전용146만촌계단옥탑">#REF!</definedName>
    <definedName name="마감전용146만촌계단일반층">#REF!</definedName>
    <definedName name="마감전용146만촌계단주현관">#REF!</definedName>
    <definedName name="마감전용146만촌계단지하층">#REF!</definedName>
    <definedName name="마감전용146만촌계단최상층">#REF!</definedName>
    <definedName name="마감전용146만촌고층일반세대">#REF!</definedName>
    <definedName name="마감전용146만촌고층측세대">#REF!</definedName>
    <definedName name="마감전용146만촌공통공사">#REF!</definedName>
    <definedName name="마감전용146만촌목재창호공사">#REF!</definedName>
    <definedName name="마감전용146만촌발코니샤시공사">#REF!</definedName>
    <definedName name="마감전용146만촌세대바닥마감공사">#REF!</definedName>
    <definedName name="마감전용146만촌일반지하층">#REF!</definedName>
    <definedName name="마감전용146만촌일반층일반세대">#REF!</definedName>
    <definedName name="마감전용146만촌일반층측세대">#REF!</definedName>
    <definedName name="마감전용146만촌지붕층일반세대">#REF!</definedName>
    <definedName name="마감전용146만촌지붕층측세대">#REF!</definedName>
    <definedName name="마감전용146만촌최상층일반세대">#REF!</definedName>
    <definedName name="마감전용146만촌최상층측세대">#REF!</definedName>
    <definedName name="마감전용165정화가구공사">#REF!</definedName>
    <definedName name="마감전용165정화계단1층">#REF!</definedName>
    <definedName name="마감전용165정화계단2층">#REF!</definedName>
    <definedName name="마감전용165정화계단고층">#REF!</definedName>
    <definedName name="마감전용165정화계단옥탑">#REF!</definedName>
    <definedName name="마감전용165정화계단일반층">#REF!</definedName>
    <definedName name="마감전용165정화계단주현관">#REF!</definedName>
    <definedName name="마감전용165정화계단지하층">#REF!</definedName>
    <definedName name="마감전용165정화계단최상층">#REF!</definedName>
    <definedName name="마감전용165정화고층일반세대">#REF!</definedName>
    <definedName name="마감전용165정화고층측세대">#REF!</definedName>
    <definedName name="마감전용165정화공통공사">#REF!</definedName>
    <definedName name="마감전용165정화목재창호공사">#REF!</definedName>
    <definedName name="마감전용165정화발코니샤시공사">#REF!</definedName>
    <definedName name="마감전용165정화세대바닥마감공사">#REF!</definedName>
    <definedName name="마감전용165정화일반지하층">#REF!</definedName>
    <definedName name="마감전용165정화일반층일반세대">#REF!</definedName>
    <definedName name="마감전용165정화일반층측세대">#REF!</definedName>
    <definedName name="마감전용165정화지붕층일반세대">#REF!</definedName>
    <definedName name="마감전용165정화지붕층측세대">#REF!</definedName>
    <definedName name="마감전용165정화최상층일반세대">#REF!</definedName>
    <definedName name="마감전용165정화최상층측세대">#REF!</definedName>
    <definedName name="마감전용60드림가구공사">#REF!</definedName>
    <definedName name="마감전용60드림계단1층">#REF!</definedName>
    <definedName name="마감전용60드림계단2층">#REF!</definedName>
    <definedName name="마감전용60드림계단고층">#REF!</definedName>
    <definedName name="마감전용60드림계단옥탑">#REF!</definedName>
    <definedName name="마감전용60드림계단일반층">#REF!</definedName>
    <definedName name="마감전용60드림계단주현관">#REF!</definedName>
    <definedName name="마감전용60드림계단지하층">#REF!</definedName>
    <definedName name="마감전용60드림계단최상층">#REF!</definedName>
    <definedName name="마감전용60드림고층일반세대">#REF!</definedName>
    <definedName name="마감전용60드림고층측세대">#REF!</definedName>
    <definedName name="마감전용60드림공통공사">#REF!</definedName>
    <definedName name="마감전용60드림목재창호공사">#REF!</definedName>
    <definedName name="마감전용60드림발코니샤시공사">#REF!</definedName>
    <definedName name="마감전용60드림세대바닥마감공사">#REF!</definedName>
    <definedName name="마감전용60드림일반층일반세대">#REF!</definedName>
    <definedName name="마감전용60드림일반층측세대">#REF!</definedName>
    <definedName name="마감전용60드림지붕층일반세대">#REF!</definedName>
    <definedName name="마감전용60드림지붕층측세대">#REF!</definedName>
    <definedName name="마감전용60드림지하층">#REF!</definedName>
    <definedName name="마감전용60드림최상층일반세대">#REF!</definedName>
    <definedName name="마감전용60드림최상층측세대">#REF!</definedName>
    <definedName name="마감전용85만촌가구공사">#REF!</definedName>
    <definedName name="마감전용85만촌계단1층">#REF!</definedName>
    <definedName name="마감전용85만촌계단2층">#REF!</definedName>
    <definedName name="마감전용85만촌계단고층">#REF!</definedName>
    <definedName name="마감전용85만촌계단옥탑층">#REF!</definedName>
    <definedName name="마감전용85만촌계단일반층">#REF!</definedName>
    <definedName name="마감전용85만촌계단주현관">#REF!</definedName>
    <definedName name="마감전용85만촌계단지하층">#REF!</definedName>
    <definedName name="마감전용85만촌계단최상층">#REF!</definedName>
    <definedName name="마감전용85만촌고층일반세대">#REF!</definedName>
    <definedName name="마감전용85만촌고층측세대">#REF!</definedName>
    <definedName name="마감전용85만촌공통공사">#REF!</definedName>
    <definedName name="마감전용85만촌목재창호공사">#REF!</definedName>
    <definedName name="마감전용85만촌발코니샤시공사">#REF!</definedName>
    <definedName name="마감전용85만촌세대바닥마감공사">#REF!</definedName>
    <definedName name="마감전용85만촌일반지하층">#REF!</definedName>
    <definedName name="마감전용85만촌일반층일반세대">#REF!</definedName>
    <definedName name="마감전용85만촌일반층측세대">#REF!</definedName>
    <definedName name="마감전용85만촌지붕층일반세대">#REF!</definedName>
    <definedName name="마감전용85만촌지붕층측세대">#REF!</definedName>
    <definedName name="마감전용85만촌최상층일반세대">#REF!</definedName>
    <definedName name="마감전용85만촌최상층측세대">#REF!</definedName>
    <definedName name="마감포">#N/A</definedName>
    <definedName name="마부_우마차포함" localSheetId="3">[112]노임단가!#REF!</definedName>
    <definedName name="마부_우마차포함" localSheetId="2">[110]노임단가!#REF!</definedName>
    <definedName name="마부_우마차포함" localSheetId="6">[110]노임단가!#REF!</definedName>
    <definedName name="마부_우마차포함" localSheetId="1">[110]노임단가!#REF!</definedName>
    <definedName name="마부_우마차포함">[112]노임단가!#REF!</definedName>
    <definedName name="마카담로라">250000</definedName>
    <definedName name="마케담경">#REF!</definedName>
    <definedName name="마케담노무">#REF!</definedName>
    <definedName name="마케담재료">#REF!</definedName>
    <definedName name="마케팅">#REF!</definedName>
    <definedName name="마케팅기본">#REF!</definedName>
    <definedName name="마케팅심화">#REF!</definedName>
    <definedName name="마케팅전략">#REF!</definedName>
    <definedName name="만득이" localSheetId="9" hidden="1">{#N/A,#N/A,FALSE,"2~8번"}</definedName>
    <definedName name="만득이" localSheetId="6" hidden="1">{#N/A,#N/A,FALSE,"2~8번"}</definedName>
    <definedName name="만득이" localSheetId="5" hidden="1">{#N/A,#N/A,FALSE,"2~8번"}</definedName>
    <definedName name="만득이" hidden="1">{#N/A,#N/A,FALSE,"2~8번"}</definedName>
    <definedName name="만득이_1" localSheetId="9" hidden="1">{#N/A,#N/A,FALSE,"2~8번"}</definedName>
    <definedName name="만득이_1" localSheetId="6" hidden="1">{#N/A,#N/A,FALSE,"2~8번"}</definedName>
    <definedName name="만득이_1" localSheetId="5" hidden="1">{#N/A,#N/A,FALSE,"2~8번"}</definedName>
    <definedName name="만득이_1" hidden="1">{#N/A,#N/A,FALSE,"2~8번"}</definedName>
    <definedName name="말" localSheetId="0">BlankMacro1</definedName>
    <definedName name="말" localSheetId="3">BlankMacro1</definedName>
    <definedName name="말" localSheetId="2">BlankMacro1</definedName>
    <definedName name="말" localSheetId="9">BlankMacro1</definedName>
    <definedName name="말" localSheetId="6">BlankMacro1</definedName>
    <definedName name="말" localSheetId="1">BlankMacro1</definedName>
    <definedName name="말" localSheetId="5">BlankMacro1</definedName>
    <definedName name="말">BlankMacro1</definedName>
    <definedName name="말발도리1003" localSheetId="2">[100]데이타!$E$163</definedName>
    <definedName name="말발도리1003" localSheetId="6">[101]데이타!$E$163</definedName>
    <definedName name="말발도리1003" localSheetId="1">[100]데이타!$E$163</definedName>
    <definedName name="말발도리1003">[102]데이타!$E$163</definedName>
    <definedName name="말발도리1204" localSheetId="2">[100]데이타!$E$164</definedName>
    <definedName name="말발도리1204" localSheetId="6">[101]데이타!$E$164</definedName>
    <definedName name="말발도리1204" localSheetId="1">[100]데이타!$E$164</definedName>
    <definedName name="말발도리1204">[102]데이타!$E$164</definedName>
    <definedName name="말발도리1506" localSheetId="2">[100]데이타!$E$165</definedName>
    <definedName name="말발도리1506" localSheetId="6">[101]데이타!$E$165</definedName>
    <definedName name="말발도리1506" localSheetId="1">[100]데이타!$E$165</definedName>
    <definedName name="말발도리1506">[102]데이타!$E$165</definedName>
    <definedName name="망포" localSheetId="3">#REF!</definedName>
    <definedName name="망포" localSheetId="2">#REF!</definedName>
    <definedName name="망포" localSheetId="6">#REF!</definedName>
    <definedName name="망포" localSheetId="1">#REF!</definedName>
    <definedName name="망포">#REF!</definedName>
    <definedName name="매입개방">[53]DATA!$E$6:$F$15</definedName>
    <definedName name="매자0804" localSheetId="2">[100]데이타!$E$166</definedName>
    <definedName name="매자0804" localSheetId="6">[101]데이타!$E$166</definedName>
    <definedName name="매자0804" localSheetId="1">[100]데이타!$E$166</definedName>
    <definedName name="매자0804">[102]데이타!$E$166</definedName>
    <definedName name="매자1005" localSheetId="2">[100]데이타!$E$167</definedName>
    <definedName name="매자1005" localSheetId="6">[101]데이타!$E$167</definedName>
    <definedName name="매자1005" localSheetId="1">[100]데이타!$E$167</definedName>
    <definedName name="매자1005">[102]데이타!$E$167</definedName>
    <definedName name="매크로1">#REF!</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매화R10" localSheetId="2">[100]데이타!$E$174</definedName>
    <definedName name="매화R10" localSheetId="6">[101]데이타!$E$174</definedName>
    <definedName name="매화R10" localSheetId="1">[100]데이타!$E$174</definedName>
    <definedName name="매화R10">[102]데이타!$E$174</definedName>
    <definedName name="매화R4" localSheetId="2">[100]데이타!$E$171</definedName>
    <definedName name="매화R4" localSheetId="6">[101]데이타!$E$171</definedName>
    <definedName name="매화R4" localSheetId="1">[100]데이타!$E$171</definedName>
    <definedName name="매화R4">[102]데이타!$E$171</definedName>
    <definedName name="매화R6" localSheetId="2">[100]데이타!$E$172</definedName>
    <definedName name="매화R6" localSheetId="6">[101]데이타!$E$172</definedName>
    <definedName name="매화R6" localSheetId="1">[100]데이타!$E$172</definedName>
    <definedName name="매화R6">[102]데이타!$E$172</definedName>
    <definedName name="매화R8" localSheetId="2">[100]데이타!$E$173</definedName>
    <definedName name="매화R8" localSheetId="6">[101]데이타!$E$173</definedName>
    <definedName name="매화R8" localSheetId="1">[100]데이타!$E$173</definedName>
    <definedName name="매화R8">[102]데이타!$E$173</definedName>
    <definedName name="맥문동" localSheetId="3">#REF!</definedName>
    <definedName name="맥문동" localSheetId="2">#REF!</definedName>
    <definedName name="맥문동" localSheetId="6">#REF!</definedName>
    <definedName name="맥문동" localSheetId="1">#REF!</definedName>
    <definedName name="맥문동">#REF!</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 localSheetId="2">[100]데이타!$E$179</definedName>
    <definedName name="메타B10" localSheetId="6">[101]데이타!$E$179</definedName>
    <definedName name="메타B10" localSheetId="1">[100]데이타!$E$179</definedName>
    <definedName name="메타B10">[102]데이타!$E$179</definedName>
    <definedName name="메타B12" localSheetId="2">[100]데이타!$E$180</definedName>
    <definedName name="메타B12" localSheetId="6">[101]데이타!$E$180</definedName>
    <definedName name="메타B12" localSheetId="1">[100]데이타!$E$180</definedName>
    <definedName name="메타B12">[102]데이타!$E$180</definedName>
    <definedName name="메타B15" localSheetId="2">[100]데이타!$E$181</definedName>
    <definedName name="메타B15" localSheetId="6">[101]데이타!$E$181</definedName>
    <definedName name="메타B15" localSheetId="1">[100]데이타!$E$181</definedName>
    <definedName name="메타B15">[102]데이타!$E$181</definedName>
    <definedName name="메타B18" localSheetId="2">[100]데이타!$E$182</definedName>
    <definedName name="메타B18" localSheetId="6">[101]데이타!$E$182</definedName>
    <definedName name="메타B18" localSheetId="1">[100]데이타!$E$182</definedName>
    <definedName name="메타B18">[102]데이타!$E$182</definedName>
    <definedName name="메타B4" localSheetId="2">[100]데이타!$E$175</definedName>
    <definedName name="메타B4" localSheetId="6">[101]데이타!$E$175</definedName>
    <definedName name="메타B4" localSheetId="1">[100]데이타!$E$175</definedName>
    <definedName name="메타B4">[102]데이타!$E$175</definedName>
    <definedName name="메타B5" localSheetId="2">[100]데이타!$E$176</definedName>
    <definedName name="메타B5" localSheetId="6">[101]데이타!$E$176</definedName>
    <definedName name="메타B5" localSheetId="1">[100]데이타!$E$176</definedName>
    <definedName name="메타B5">[102]데이타!$E$176</definedName>
    <definedName name="메타B6" localSheetId="2">[100]데이타!$E$177</definedName>
    <definedName name="메타B6" localSheetId="6">[101]데이타!$E$177</definedName>
    <definedName name="메타B6" localSheetId="1">[100]데이타!$E$177</definedName>
    <definedName name="메타B6">[102]데이타!$E$177</definedName>
    <definedName name="메타B8" localSheetId="2">[100]데이타!$E$178</definedName>
    <definedName name="메타B8" localSheetId="6">[101]데이타!$E$178</definedName>
    <definedName name="메타B8" localSheetId="1">[100]데이타!$E$178</definedName>
    <definedName name="메타B8">[102]데이타!$E$178</definedName>
    <definedName name="면적" localSheetId="6">#REF!</definedName>
    <definedName name="면적">#REF!</definedName>
    <definedName name="명일" localSheetId="0" hidden="1">{#N/A,#N/A,FALSE,"속도"}</definedName>
    <definedName name="명일" localSheetId="3" hidden="1">{#N/A,#N/A,FALSE,"속도"}</definedName>
    <definedName name="명일" localSheetId="2" hidden="1">{#N/A,#N/A,FALSE,"속도"}</definedName>
    <definedName name="명일" localSheetId="9" hidden="1">{#N/A,#N/A,FALSE,"속도"}</definedName>
    <definedName name="명일" localSheetId="6" hidden="1">{#N/A,#N/A,FALSE,"속도"}</definedName>
    <definedName name="명일" localSheetId="1" hidden="1">{#N/A,#N/A,FALSE,"속도"}</definedName>
    <definedName name="명일" localSheetId="5" hidden="1">{#N/A,#N/A,FALSE,"속도"}</definedName>
    <definedName name="명일" hidden="1">{#N/A,#N/A,FALSE,"속도"}</definedName>
    <definedName name="명자0604" localSheetId="2">[100]데이타!$E$183</definedName>
    <definedName name="명자0604" localSheetId="6">[101]데이타!$E$183</definedName>
    <definedName name="명자0604" localSheetId="1">[100]데이타!$E$183</definedName>
    <definedName name="명자0604">[102]데이타!$E$183</definedName>
    <definedName name="명자0805" localSheetId="2">[100]데이타!$E$184</definedName>
    <definedName name="명자0805" localSheetId="6">[101]데이타!$E$184</definedName>
    <definedName name="명자0805" localSheetId="1">[100]데이타!$E$184</definedName>
    <definedName name="명자0805">[102]데이타!$E$184</definedName>
    <definedName name="명자1006" localSheetId="2">[100]데이타!$E$185</definedName>
    <definedName name="명자1006" localSheetId="6">[101]데이타!$E$185</definedName>
    <definedName name="명자1006" localSheetId="1">[100]데이타!$E$185</definedName>
    <definedName name="명자1006">[102]데이타!$E$185</definedName>
    <definedName name="명자1208" localSheetId="2">[100]데이타!$E$186</definedName>
    <definedName name="명자1208" localSheetId="6">[101]데이타!$E$186</definedName>
    <definedName name="명자1208" localSheetId="1">[100]데이타!$E$186</definedName>
    <definedName name="명자1208">[102]데이타!$E$186</definedName>
    <definedName name="명칭" localSheetId="3">#REF!</definedName>
    <definedName name="명칭" localSheetId="2">#REF!</definedName>
    <definedName name="명칭" localSheetId="6">#REF!</definedName>
    <definedName name="명칭" localSheetId="1">#REF!</definedName>
    <definedName name="명칭">#REF!</definedName>
    <definedName name="모감주R10" localSheetId="2">[100]데이타!$E$190</definedName>
    <definedName name="모감주R10" localSheetId="6">[101]데이타!$E$190</definedName>
    <definedName name="모감주R10" localSheetId="1">[100]데이타!$E$190</definedName>
    <definedName name="모감주R10">[102]데이타!$E$190</definedName>
    <definedName name="모감주R4" localSheetId="2">[100]데이타!$E$187</definedName>
    <definedName name="모감주R4" localSheetId="6">[101]데이타!$E$187</definedName>
    <definedName name="모감주R4" localSheetId="1">[100]데이타!$E$187</definedName>
    <definedName name="모감주R4">[102]데이타!$E$187</definedName>
    <definedName name="모감주R6" localSheetId="2">[100]데이타!$E$188</definedName>
    <definedName name="모감주R6" localSheetId="6">[101]데이타!$E$188</definedName>
    <definedName name="모감주R6" localSheetId="1">[100]데이타!$E$188</definedName>
    <definedName name="모감주R6">[102]데이타!$E$188</definedName>
    <definedName name="모감주R8" localSheetId="2">[100]데이타!$E$189</definedName>
    <definedName name="모감주R8" localSheetId="6">[101]데이타!$E$189</definedName>
    <definedName name="모감주R8" localSheetId="1">[100]데이타!$E$189</definedName>
    <definedName name="모감주R8">[102]데이타!$E$189</definedName>
    <definedName name="모과2005" localSheetId="2">[100]데이타!$E$191</definedName>
    <definedName name="모과2005" localSheetId="6">[101]데이타!$E$191</definedName>
    <definedName name="모과2005" localSheetId="1">[100]데이타!$E$191</definedName>
    <definedName name="모과2005">[102]데이타!$E$191</definedName>
    <definedName name="모과2507" localSheetId="2">[100]데이타!$E$192</definedName>
    <definedName name="모과2507" localSheetId="6">[101]데이타!$E$192</definedName>
    <definedName name="모과2507" localSheetId="1">[100]데이타!$E$192</definedName>
    <definedName name="모과2507">[102]데이타!$E$192</definedName>
    <definedName name="모과R10" localSheetId="2">[100]데이타!$E$195</definedName>
    <definedName name="모과R10" localSheetId="6">[101]데이타!$E$195</definedName>
    <definedName name="모과R10" localSheetId="1">[100]데이타!$E$195</definedName>
    <definedName name="모과R10">[102]데이타!$E$195</definedName>
    <definedName name="모과R12" localSheetId="2">[100]데이타!$E$196</definedName>
    <definedName name="모과R12" localSheetId="6">[101]데이타!$E$196</definedName>
    <definedName name="모과R12" localSheetId="1">[100]데이타!$E$196</definedName>
    <definedName name="모과R12">[102]데이타!$E$196</definedName>
    <definedName name="모과R15" localSheetId="2">[100]데이타!$E$197</definedName>
    <definedName name="모과R15" localSheetId="6">[101]데이타!$E$197</definedName>
    <definedName name="모과R15" localSheetId="1">[100]데이타!$E$197</definedName>
    <definedName name="모과R15">[102]데이타!$E$197</definedName>
    <definedName name="모과R20" localSheetId="2">[100]데이타!$E$198</definedName>
    <definedName name="모과R20" localSheetId="6">[101]데이타!$E$198</definedName>
    <definedName name="모과R20" localSheetId="1">[100]데이타!$E$198</definedName>
    <definedName name="모과R20">[102]데이타!$E$198</definedName>
    <definedName name="모과R25" localSheetId="2">[100]데이타!$E$199</definedName>
    <definedName name="모과R25" localSheetId="6">[101]데이타!$E$199</definedName>
    <definedName name="모과R25" localSheetId="1">[100]데이타!$E$199</definedName>
    <definedName name="모과R25">[102]데이타!$E$199</definedName>
    <definedName name="모과R5" localSheetId="2">[100]데이타!$E$193</definedName>
    <definedName name="모과R5" localSheetId="6">[101]데이타!$E$193</definedName>
    <definedName name="모과R5" localSheetId="1">[100]데이타!$E$193</definedName>
    <definedName name="모과R5">[102]데이타!$E$193</definedName>
    <definedName name="모과R8" localSheetId="2">[100]데이타!$E$194</definedName>
    <definedName name="모과R8" localSheetId="6">[101]데이타!$E$194</definedName>
    <definedName name="모과R8" localSheetId="1">[100]데이타!$E$194</definedName>
    <definedName name="모과R8">[102]데이타!$E$194</definedName>
    <definedName name="모과나무" localSheetId="3">#REF!</definedName>
    <definedName name="모과나무" localSheetId="2">#REF!</definedName>
    <definedName name="모과나무" localSheetId="6">#REF!</definedName>
    <definedName name="모과나무" localSheetId="1">#REF!</definedName>
    <definedName name="모과나무">#REF!</definedName>
    <definedName name="모데ㅎ하우스건립비">#N/A</definedName>
    <definedName name="모델하우스건립비">#N/A</definedName>
    <definedName name="모란5가지" localSheetId="2">[100]데이타!$E$200</definedName>
    <definedName name="모란5가지" localSheetId="6">[101]데이타!$E$200</definedName>
    <definedName name="모란5가지" localSheetId="1">[100]데이타!$E$200</definedName>
    <definedName name="모란5가지">[102]데이타!$E$200</definedName>
    <definedName name="모란6가지" localSheetId="2">[100]데이타!$E$201</definedName>
    <definedName name="모란6가지" localSheetId="6">[101]데이타!$E$201</definedName>
    <definedName name="모란6가지" localSheetId="1">[100]데이타!$E$201</definedName>
    <definedName name="모란6가지">[102]데이타!$E$201</definedName>
    <definedName name="모래__분사공" localSheetId="3">[112]노임단가!#REF!</definedName>
    <definedName name="모래__분사공" localSheetId="2">[110]노임단가!#REF!</definedName>
    <definedName name="모래__분사공" localSheetId="6">[110]노임단가!#REF!</definedName>
    <definedName name="모래__분사공" localSheetId="1">[110]노임단가!#REF!</definedName>
    <definedName name="모래__분사공">[112]노임단가!#REF!</definedName>
    <definedName name="모래노">#REF!</definedName>
    <definedName name="모래막이노">#REF!</definedName>
    <definedName name="모래막이재">#REF!</definedName>
    <definedName name="모래사장노">#REF!</definedName>
    <definedName name="모래사장재">#REF!</definedName>
    <definedName name="모래운반" localSheetId="9">'수량산출(토목)'!모래운반</definedName>
    <definedName name="모래운반" localSheetId="5">'표 지'!모래운반</definedName>
    <definedName name="모래운반">[0]!모래운반</definedName>
    <definedName name="모래재" localSheetId="9">#REF!</definedName>
    <definedName name="모래재">#REF!</definedName>
    <definedName name="모래필터층경비" localSheetId="9">#REF!</definedName>
    <definedName name="모래필터층경비">#REF!</definedName>
    <definedName name="모래필터층노무비">#REF!</definedName>
    <definedName name="모래필터층재료비">#REF!</definedName>
    <definedName name="모터경">#REF!</definedName>
    <definedName name="모터노무비">#REF!</definedName>
    <definedName name="모터재료">#REF!</definedName>
    <definedName name="목____도" localSheetId="3">#REF!</definedName>
    <definedName name="목____도" localSheetId="2">#REF!</definedName>
    <definedName name="목____도" localSheetId="6">#REF!</definedName>
    <definedName name="목____도" localSheetId="1">#REF!</definedName>
    <definedName name="목____도">#REF!</definedName>
    <definedName name="목공" localSheetId="0">갑지!관급자재2</definedName>
    <definedName name="목공" localSheetId="3">'갑지(건축)'!관급자재2</definedName>
    <definedName name="목공" localSheetId="2">관급자재대!관급자재2</definedName>
    <definedName name="목공" localSheetId="9">'수량산출(토목)'!관급자재2</definedName>
    <definedName name="목공" localSheetId="6">#N/A</definedName>
    <definedName name="목공" localSheetId="1">총괄표!관급자재2</definedName>
    <definedName name="목공" localSheetId="5">'표 지'!관급자재2</definedName>
    <definedName name="목공">관급자재2</definedName>
    <definedName name="목도공" localSheetId="6">#REF!</definedName>
    <definedName name="목도공">#REF!</definedName>
    <definedName name="목련R10" localSheetId="2">[100]데이타!$E$206</definedName>
    <definedName name="목련R10" localSheetId="6">[101]데이타!$E$206</definedName>
    <definedName name="목련R10" localSheetId="1">[100]데이타!$E$206</definedName>
    <definedName name="목련R10">[102]데이타!$E$206</definedName>
    <definedName name="목련R12" localSheetId="2">[100]데이타!$E$207</definedName>
    <definedName name="목련R12" localSheetId="6">[101]데이타!$E$207</definedName>
    <definedName name="목련R12" localSheetId="1">[100]데이타!$E$207</definedName>
    <definedName name="목련R12">[102]데이타!$E$207</definedName>
    <definedName name="목련R15" localSheetId="2">[100]데이타!$E$208</definedName>
    <definedName name="목련R15" localSheetId="6">[101]데이타!$E$208</definedName>
    <definedName name="목련R15" localSheetId="1">[100]데이타!$E$208</definedName>
    <definedName name="목련R15">[102]데이타!$E$208</definedName>
    <definedName name="목련R20" localSheetId="2">[100]데이타!$E$209</definedName>
    <definedName name="목련R20" localSheetId="6">[101]데이타!$E$209</definedName>
    <definedName name="목련R20" localSheetId="1">[100]데이타!$E$209</definedName>
    <definedName name="목련R20">[102]데이타!$E$209</definedName>
    <definedName name="목련R4" localSheetId="2">[100]데이타!$E$202</definedName>
    <definedName name="목련R4" localSheetId="6">[101]데이타!$E$202</definedName>
    <definedName name="목련R4" localSheetId="1">[100]데이타!$E$202</definedName>
    <definedName name="목련R4">[102]데이타!$E$202</definedName>
    <definedName name="목련R5" localSheetId="2">[100]데이타!$E$203</definedName>
    <definedName name="목련R5" localSheetId="6">[101]데이타!$E$203</definedName>
    <definedName name="목련R5" localSheetId="1">[100]데이타!$E$203</definedName>
    <definedName name="목련R5">[102]데이타!$E$203</definedName>
    <definedName name="목련R6" localSheetId="2">[100]데이타!$E$204</definedName>
    <definedName name="목련R6" localSheetId="6">[101]데이타!$E$204</definedName>
    <definedName name="목련R6" localSheetId="1">[100]데이타!$E$204</definedName>
    <definedName name="목련R6">[102]데이타!$E$204</definedName>
    <definedName name="목련R8" localSheetId="2">[100]데이타!$E$205</definedName>
    <definedName name="목련R8" localSheetId="6">[101]데이타!$E$205</definedName>
    <definedName name="목련R8" localSheetId="1">[100]데이타!$E$205</definedName>
    <definedName name="목련R8">[102]데이타!$E$205</definedName>
    <definedName name="목록1">#REF!</definedName>
    <definedName name="목록2">#REF!</definedName>
    <definedName name="목백합" localSheetId="3">#REF!</definedName>
    <definedName name="목백합" localSheetId="2">#REF!</definedName>
    <definedName name="목백합" localSheetId="6">#REF!</definedName>
    <definedName name="목백합" localSheetId="1">#REF!</definedName>
    <definedName name="목백합">#REF!</definedName>
    <definedName name="목서1506" localSheetId="2">[100]데이타!$E$213</definedName>
    <definedName name="목서1506" localSheetId="6">[101]데이타!$E$213</definedName>
    <definedName name="목서1506" localSheetId="1">[100]데이타!$E$213</definedName>
    <definedName name="목서1506">[102]데이타!$E$213</definedName>
    <definedName name="목서2012" localSheetId="2">[100]데이타!$E$214</definedName>
    <definedName name="목서2012" localSheetId="6">[101]데이타!$E$214</definedName>
    <definedName name="목서2012" localSheetId="1">[100]데이타!$E$214</definedName>
    <definedName name="목서2012">[102]데이타!$E$214</definedName>
    <definedName name="목서2515" localSheetId="2">[100]데이타!$E$215</definedName>
    <definedName name="목서2515" localSheetId="6">[101]데이타!$E$215</definedName>
    <definedName name="목서2515" localSheetId="1">[100]데이타!$E$215</definedName>
    <definedName name="목서2515">[102]데이타!$E$215</definedName>
    <definedName name="목수국1006" localSheetId="2">[100]데이타!$E$210</definedName>
    <definedName name="목수국1006" localSheetId="6">[101]데이타!$E$210</definedName>
    <definedName name="목수국1006" localSheetId="1">[100]데이타!$E$210</definedName>
    <definedName name="목수국1006">[102]데이타!$E$210</definedName>
    <definedName name="목수국1208" localSheetId="2">[100]데이타!$E$211</definedName>
    <definedName name="목수국1208" localSheetId="6">[101]데이타!$E$211</definedName>
    <definedName name="목수국1208" localSheetId="1">[100]데이타!$E$211</definedName>
    <definedName name="목수국1208">[102]데이타!$E$211</definedName>
    <definedName name="목수국1510" localSheetId="2">[100]데이타!$E$212</definedName>
    <definedName name="목수국1510" localSheetId="6">[101]데이타!$E$212</definedName>
    <definedName name="목수국1510" localSheetId="1">[100]데이타!$E$212</definedName>
    <definedName name="목수국1510">[102]데이타!$E$212</definedName>
    <definedName name="목수장계산" localSheetId="9" hidden="1">{#N/A,#N/A,FALSE,"이태원철근"}</definedName>
    <definedName name="목수장계산" localSheetId="6" hidden="1">{#N/A,#N/A,FALSE,"이태원철근"}</definedName>
    <definedName name="목수장계산" localSheetId="5" hidden="1">{#N/A,#N/A,FALSE,"이태원철근"}</definedName>
    <definedName name="목수장계산" hidden="1">{#N/A,#N/A,FALSE,"이태원철근"}</definedName>
    <definedName name="목수장계산_1" localSheetId="9" hidden="1">{#N/A,#N/A,FALSE,"이태원철근"}</definedName>
    <definedName name="목수장계산_1" localSheetId="6" hidden="1">{#N/A,#N/A,FALSE,"이태원철근"}</definedName>
    <definedName name="목수장계산_1" localSheetId="5" hidden="1">{#N/A,#N/A,FALSE,"이태원철근"}</definedName>
    <definedName name="목수장계산_1" hidden="1">{#N/A,#N/A,FALSE,"이태원철근"}</definedName>
    <definedName name="목수장원가계산" localSheetId="9" hidden="1">{#N/A,#N/A,FALSE,"이태원철근"}</definedName>
    <definedName name="목수장원가계산" localSheetId="6" hidden="1">{#N/A,#N/A,FALSE,"이태원철근"}</definedName>
    <definedName name="목수장원가계산" localSheetId="5" hidden="1">{#N/A,#N/A,FALSE,"이태원철근"}</definedName>
    <definedName name="목수장원가계산" hidden="1">{#N/A,#N/A,FALSE,"이태원철근"}</definedName>
    <definedName name="목수장원가계산_1" localSheetId="9" hidden="1">{#N/A,#N/A,FALSE,"이태원철근"}</definedName>
    <definedName name="목수장원가계산_1" localSheetId="6" hidden="1">{#N/A,#N/A,FALSE,"이태원철근"}</definedName>
    <definedName name="목수장원가계산_1" localSheetId="5" hidden="1">{#N/A,#N/A,FALSE,"이태원철근"}</definedName>
    <definedName name="목수장원가계산_1" hidden="1">{#N/A,#N/A,FALSE,"이태원철근"}</definedName>
    <definedName name="목수장원가계산서" localSheetId="9" hidden="1">{#N/A,#N/A,FALSE,"이태원철근"}</definedName>
    <definedName name="목수장원가계산서" localSheetId="6" hidden="1">{#N/A,#N/A,FALSE,"이태원철근"}</definedName>
    <definedName name="목수장원가계산서" localSheetId="5" hidden="1">{#N/A,#N/A,FALSE,"이태원철근"}</definedName>
    <definedName name="목수장원가계산서" hidden="1">{#N/A,#N/A,FALSE,"이태원철근"}</definedName>
    <definedName name="목수장원가계산서_1" localSheetId="9" hidden="1">{#N/A,#N/A,FALSE,"이태원철근"}</definedName>
    <definedName name="목수장원가계산서_1" localSheetId="6" hidden="1">{#N/A,#N/A,FALSE,"이태원철근"}</definedName>
    <definedName name="목수장원가계산서_1" localSheetId="5" hidden="1">{#N/A,#N/A,FALSE,"이태원철근"}</definedName>
    <definedName name="목수장원가계산서_1" hidden="1">{#N/A,#N/A,FALSE,"이태원철근"}</definedName>
    <definedName name="목재가공">#REF!</definedName>
    <definedName name="몰탈노">#REF!</definedName>
    <definedName name="몰탈재">#REF!</definedName>
    <definedName name="못">'[103]단가 및 재료비'!$S$173</definedName>
    <definedName name="무">#REF!</definedName>
    <definedName name="무궁화" localSheetId="3">#REF!</definedName>
    <definedName name="무궁화" localSheetId="2">#REF!</definedName>
    <definedName name="무궁화" localSheetId="6">#REF!</definedName>
    <definedName name="무궁화" localSheetId="1">#REF!</definedName>
    <definedName name="무궁화">#REF!</definedName>
    <definedName name="무궁화1003" localSheetId="2">[100]데이타!$E$216</definedName>
    <definedName name="무궁화1003" localSheetId="6">[101]데이타!$E$216</definedName>
    <definedName name="무궁화1003" localSheetId="1">[100]데이타!$E$216</definedName>
    <definedName name="무궁화1003">[102]데이타!$E$216</definedName>
    <definedName name="무궁화1203" localSheetId="2">[100]데이타!$E$217</definedName>
    <definedName name="무궁화1203" localSheetId="6">[101]데이타!$E$217</definedName>
    <definedName name="무궁화1203" localSheetId="1">[100]데이타!$E$217</definedName>
    <definedName name="무궁화1203">[102]데이타!$E$217</definedName>
    <definedName name="무궁화1504" localSheetId="2">[100]데이타!$E$218</definedName>
    <definedName name="무궁화1504" localSheetId="6">[101]데이타!$E$218</definedName>
    <definedName name="무궁화1504" localSheetId="1">[100]데이타!$E$218</definedName>
    <definedName name="무궁화1504">[102]데이타!$E$218</definedName>
    <definedName name="무궁화1805" localSheetId="2">[100]데이타!$E$219</definedName>
    <definedName name="무궁화1805" localSheetId="6">[101]데이타!$E$219</definedName>
    <definedName name="무궁화1805" localSheetId="1">[100]데이타!$E$219</definedName>
    <definedName name="무궁화1805">[102]데이타!$E$219</definedName>
    <definedName name="무궁화2006" localSheetId="2">[100]데이타!$E$220</definedName>
    <definedName name="무궁화2006" localSheetId="6">[101]데이타!$E$220</definedName>
    <definedName name="무궁화2006" localSheetId="1">[100]데이타!$E$220</definedName>
    <definedName name="무궁화2006">[102]데이타!$E$220</definedName>
    <definedName name="무기질노">#REF!</definedName>
    <definedName name="무기질재">#REF!</definedName>
    <definedName name="무선안테나공">#REF!</definedName>
    <definedName name="무안" localSheetId="2">[147]노무비!$B$12</definedName>
    <definedName name="무안" localSheetId="6">[145]노무비!$B$12</definedName>
    <definedName name="무안" localSheetId="1">[118]노무비!$B$12</definedName>
    <definedName name="무안">[146]노무비!$B$12</definedName>
    <definedName name="문제해결">#REF!</definedName>
    <definedName name="문혜" localSheetId="3">[177]적현로!#REF!</definedName>
    <definedName name="문혜" localSheetId="2">[175]적현로!#REF!</definedName>
    <definedName name="문혜" localSheetId="6">[177]적현로!#REF!</definedName>
    <definedName name="문혜" localSheetId="1">[175]적현로!#REF!</definedName>
    <definedName name="문혜">[177]적현로!#REF!</definedName>
    <definedName name="물" localSheetId="9" hidden="1">{#N/A,#N/A,FALSE,"이태원철근"}</definedName>
    <definedName name="물" localSheetId="6" hidden="1">{#N/A,#N/A,FALSE,"이태원철근"}</definedName>
    <definedName name="물" localSheetId="5" hidden="1">{#N/A,#N/A,FALSE,"이태원철근"}</definedName>
    <definedName name="물" hidden="1">{#N/A,#N/A,FALSE,"이태원철근"}</definedName>
    <definedName name="물_1" localSheetId="9" hidden="1">{#N/A,#N/A,FALSE,"이태원철근"}</definedName>
    <definedName name="물_1" localSheetId="6" hidden="1">{#N/A,#N/A,FALSE,"이태원철근"}</definedName>
    <definedName name="물_1" localSheetId="5" hidden="1">{#N/A,#N/A,FALSE,"이태원철근"}</definedName>
    <definedName name="물_1" hidden="1">{#N/A,#N/A,FALSE,"이태원철근"}</definedName>
    <definedName name="물가" localSheetId="9" hidden="1">{#N/A,#N/A,FALSE,"이태원철근"}</definedName>
    <definedName name="물가" localSheetId="6" hidden="1">{#N/A,#N/A,FALSE,"이태원철근"}</definedName>
    <definedName name="물가" localSheetId="5" hidden="1">{#N/A,#N/A,FALSE,"이태원철근"}</definedName>
    <definedName name="물가" hidden="1">{#N/A,#N/A,FALSE,"이태원철근"}</definedName>
    <definedName name="물가_1" localSheetId="9" hidden="1">{#N/A,#N/A,FALSE,"이태원철근"}</definedName>
    <definedName name="물가_1" localSheetId="6" hidden="1">{#N/A,#N/A,FALSE,"이태원철근"}</definedName>
    <definedName name="물가_1" localSheetId="5" hidden="1">{#N/A,#N/A,FALSE,"이태원철근"}</definedName>
    <definedName name="물가_1" hidden="1">{#N/A,#N/A,FALSE,"이태원철근"}</definedName>
    <definedName name="물가자료" localSheetId="3">#REF!</definedName>
    <definedName name="물가자료" localSheetId="2">#REF!</definedName>
    <definedName name="물가자료" localSheetId="6">#REF!</definedName>
    <definedName name="물가자료" localSheetId="1">#REF!</definedName>
    <definedName name="물가자료">#REF!</definedName>
    <definedName name="물가정보" localSheetId="3">#REF!</definedName>
    <definedName name="물가정보" localSheetId="2">#REF!</definedName>
    <definedName name="물가정보" localSheetId="6">#REF!</definedName>
    <definedName name="물가정보" localSheetId="1">#REF!</definedName>
    <definedName name="물가정보">#REF!</definedName>
    <definedName name="물경">#REF!</definedName>
    <definedName name="물노무">#REF!</definedName>
    <definedName name="물재료">#REF!</definedName>
    <definedName name="물탱크5500경비">[103]중기사용료산출근거!$G$155</definedName>
    <definedName name="물탱크5500노무비">[103]중기사용료산출근거!$G$159</definedName>
    <definedName name="물탱크5500재료비">[103]중기사용료산출근거!$G$163</definedName>
    <definedName name="물푸레R5" localSheetId="2">[100]데이타!$E$221</definedName>
    <definedName name="물푸레R5" localSheetId="6">[101]데이타!$E$221</definedName>
    <definedName name="물푸레R5" localSheetId="1">[100]데이타!$E$221</definedName>
    <definedName name="물푸레R5">[102]데이타!$E$221</definedName>
    <definedName name="물푸레R6" localSheetId="2">[100]데이타!$E$222</definedName>
    <definedName name="물푸레R6" localSheetId="6">[101]데이타!$E$222</definedName>
    <definedName name="물푸레R6" localSheetId="1">[100]데이타!$E$222</definedName>
    <definedName name="물푸레R6">[102]데이타!$E$222</definedName>
    <definedName name="물푸레R8" localSheetId="2">[100]데이타!$E$223</definedName>
    <definedName name="물푸레R8" localSheetId="6">[101]데이타!$E$223</definedName>
    <definedName name="물푸레R8" localSheetId="1">[100]데이타!$E$223</definedName>
    <definedName name="물푸레R8">[102]데이타!$E$223</definedName>
    <definedName name="뭐가이태원이야" localSheetId="9" hidden="1">{#N/A,#N/A,FALSE,"이태원철근"}</definedName>
    <definedName name="뭐가이태원이야" localSheetId="6" hidden="1">{#N/A,#N/A,FALSE,"이태원철근"}</definedName>
    <definedName name="뭐가이태원이야" localSheetId="5" hidden="1">{#N/A,#N/A,FALSE,"이태원철근"}</definedName>
    <definedName name="뭐가이태원이야" hidden="1">{#N/A,#N/A,FALSE,"이태원철근"}</definedName>
    <definedName name="뭐가이태원이야_1" localSheetId="9" hidden="1">{#N/A,#N/A,FALSE,"이태원철근"}</definedName>
    <definedName name="뭐가이태원이야_1" localSheetId="6" hidden="1">{#N/A,#N/A,FALSE,"이태원철근"}</definedName>
    <definedName name="뭐가이태원이야_1" localSheetId="5" hidden="1">{#N/A,#N/A,FALSE,"이태원철근"}</definedName>
    <definedName name="뭐가이태원이야_1" hidden="1">{#N/A,#N/A,FALSE,"이태원철근"}</definedName>
    <definedName name="뭔데">#REF!</definedName>
    <definedName name="미선0804" localSheetId="2">[100]데이타!$E$224</definedName>
    <definedName name="미선0804" localSheetId="6">[101]데이타!$E$224</definedName>
    <definedName name="미선0804" localSheetId="1">[100]데이타!$E$224</definedName>
    <definedName name="미선0804">[102]데이타!$E$224</definedName>
    <definedName name="미선1206" localSheetId="2">[100]데이타!$E$225</definedName>
    <definedName name="미선1206" localSheetId="6">[101]데이타!$E$225</definedName>
    <definedName name="미선1206" localSheetId="1">[100]데이타!$E$225</definedName>
    <definedName name="미선1206">[102]데이타!$E$225</definedName>
    <definedName name="미송원목">#REF!</definedName>
    <definedName name="미술">#REF!</definedName>
    <definedName name="미장공" localSheetId="2">[177]노임!$B$6</definedName>
    <definedName name="미장공" localSheetId="6">#REF!</definedName>
    <definedName name="미장공" localSheetId="1">[177]노임!$B$6</definedName>
    <definedName name="미장공">[178]노임!$B$6</definedName>
    <definedName name="미지" localSheetId="3">#REF!</definedName>
    <definedName name="미지" localSheetId="2">#REF!</definedName>
    <definedName name="미지" localSheetId="6">#REF!</definedName>
    <definedName name="미지" localSheetId="1">#REF!</definedName>
    <definedName name="미지">#REF!</definedName>
    <definedName name="ㅂ" localSheetId="6">[179]!Macro10</definedName>
    <definedName name="ㅂ">'[3]#REF'!$B$7</definedName>
    <definedName name="ㅂ_1" localSheetId="9" hidden="1">{#N/A,#N/A,FALSE,"이태원철근"}</definedName>
    <definedName name="ㅂ_1" localSheetId="6" hidden="1">{#N/A,#N/A,FALSE,"이태원철근"}</definedName>
    <definedName name="ㅂ_1" localSheetId="5" hidden="1">{#N/A,#N/A,FALSE,"이태원철근"}</definedName>
    <definedName name="ㅂ_1" hidden="1">{#N/A,#N/A,FALSE,"이태원철근"}</definedName>
    <definedName name="ㅂ2ㄱ" localSheetId="9">BlankMacro1</definedName>
    <definedName name="ㅂ2ㄱ" localSheetId="6">BlankMacro1</definedName>
    <definedName name="ㅂ2ㄱ" localSheetId="5">BlankMacro1</definedName>
    <definedName name="ㅂ2ㄱ">BlankMacro1</definedName>
    <definedName name="ㅂ4ㅈ3ㅅ" localSheetId="9">ㅁㄷ고</definedName>
    <definedName name="ㅂ4ㅈ3ㅅ" localSheetId="6">용역비예산서!ㅁㄷ고</definedName>
    <definedName name="ㅂ4ㅈ3ㅅ" localSheetId="5">ㅁㄷ고</definedName>
    <definedName name="ㅂ4ㅈ3ㅅ">ㅁㄷ고</definedName>
    <definedName name="ㅂㄴ" localSheetId="9">BlankMacro1</definedName>
    <definedName name="ㅂㄴ" localSheetId="6">BlankMacro1</definedName>
    <definedName name="ㅂㄴ" localSheetId="5">BlankMacro1</definedName>
    <definedName name="ㅂㄴ">BlankMacro1</definedName>
    <definedName name="ㅂㄷ" localSheetId="9">BlankMacro1</definedName>
    <definedName name="ㅂㄷ" localSheetId="6">BlankMacro1</definedName>
    <definedName name="ㅂㄷ" localSheetId="5">BlankMacro1</definedName>
    <definedName name="ㅂㄷ">BlankMacro1</definedName>
    <definedName name="ㅂㄷㄱ" localSheetId="9">BlankMacro1</definedName>
    <definedName name="ㅂㄷㄱ" localSheetId="6">BlankMacro1</definedName>
    <definedName name="ㅂㄷㄱ" localSheetId="5">BlankMacro1</definedName>
    <definedName name="ㅂㄷㄱ">BlankMacro1</definedName>
    <definedName name="ㅂ됴" localSheetId="9">BlankMacro1</definedName>
    <definedName name="ㅂ됴" localSheetId="6">BlankMacro1</definedName>
    <definedName name="ㅂ됴" localSheetId="5">BlankMacro1</definedName>
    <definedName name="ㅂ됴">BlankMacro1</definedName>
    <definedName name="ㅂㅁ" localSheetId="9">BlankMacro1</definedName>
    <definedName name="ㅂㅁ" localSheetId="6">BlankMacro1</definedName>
    <definedName name="ㅂㅁ" localSheetId="5">BlankMacro1</definedName>
    <definedName name="ㅂㅁ">BlankMacro1</definedName>
    <definedName name="ㅂㅁㅌㅊ" localSheetId="9">BlankMacro1</definedName>
    <definedName name="ㅂㅁㅌㅊ" localSheetId="5">BlankMacro1</definedName>
    <definedName name="ㅂㅁㅌㅊ">BlankMacro1</definedName>
    <definedName name="ㅂㅂ" localSheetId="9">#REF!</definedName>
    <definedName name="ㅂㅂ" localSheetId="6">BlankMacro1</definedName>
    <definedName name="ㅂㅂ">#REF!</definedName>
    <definedName name="ㅂㅂㅂㅂ" localSheetId="9">BlankMacro1</definedName>
    <definedName name="ㅂㅂㅂㅂ" localSheetId="6" hidden="1">{#N/A,#N/A,FALSE,"포장1";#N/A,#N/A,FALSE,"포장1"}</definedName>
    <definedName name="ㅂㅂㅂㅂ" localSheetId="5">BlankMacro1</definedName>
    <definedName name="ㅂㅂㅂㅂ">BlankMacro1</definedName>
    <definedName name="ㅂㅂㅂㅂㅂ" localSheetId="9">'수량산출(토목)'!ㅂㅂㅂㅂㅂ</definedName>
    <definedName name="ㅂㅂㅂㅂㅂ" localSheetId="6">용역비예산서!ㅂㅂㅂㅂㅂ</definedName>
    <definedName name="ㅂㅂㅂㅂㅂ" localSheetId="5">'표 지'!ㅂㅂㅂㅂㅂ</definedName>
    <definedName name="ㅂㅂㅂㅂㅂ">[0]!ㅂㅂㅂㅂㅂ</definedName>
    <definedName name="ㅂㅈ" localSheetId="6">용역비예산서!ㅁㄷ고</definedName>
    <definedName name="ㅂㅈ">'[3]#REF'!$I$409</definedName>
    <definedName name="ㅂㅈㅂㅈㅂ">#REF!</definedName>
    <definedName name="ㅂㅈㅂㅈㅂㅈ">'[3]#REF'!$G$409</definedName>
    <definedName name="ㅂㅈㅈ">#REF!</definedName>
    <definedName name="ㅂㅎ" localSheetId="9">BlankMacro1</definedName>
    <definedName name="ㅂㅎ" localSheetId="6">BlankMacro1</definedName>
    <definedName name="ㅂㅎ" localSheetId="5">BlankMacro1</definedName>
    <definedName name="ㅂㅎ">BlankMacro1</definedName>
    <definedName name="ㅂㅣ" localSheetId="9">BlankMacro1</definedName>
    <definedName name="ㅂㅣ" localSheetId="6">BlankMacro1</definedName>
    <definedName name="ㅂㅣ" localSheetId="5">BlankMacro1</definedName>
    <definedName name="ㅂㅣ">BlankMacro1</definedName>
    <definedName name="바" localSheetId="0">BlankMacro1</definedName>
    <definedName name="바" localSheetId="3">BlankMacro1</definedName>
    <definedName name="바" localSheetId="2">BlankMacro1</definedName>
    <definedName name="바" localSheetId="9">BlankMacro1</definedName>
    <definedName name="바" localSheetId="6">BlankMacro1</definedName>
    <definedName name="바" localSheetId="1">BlankMacro1</definedName>
    <definedName name="바" localSheetId="5">BlankMacro1</definedName>
    <definedName name="바">BlankMacro1</definedName>
    <definedName name="바이브레타공" localSheetId="3">[112]노임단가!#REF!</definedName>
    <definedName name="바이브레타공" localSheetId="2">[110]노임단가!#REF!</definedName>
    <definedName name="바이브레타공" localSheetId="6">[110]노임단가!#REF!</definedName>
    <definedName name="바이브레타공" localSheetId="1">[110]노임단가!#REF!</definedName>
    <definedName name="바이브레타공">[112]노임단가!#REF!</definedName>
    <definedName name="바이오">#REF!</definedName>
    <definedName name="박태기" localSheetId="3">#REF!</definedName>
    <definedName name="박태기" localSheetId="2">#REF!</definedName>
    <definedName name="박태기" localSheetId="6">#REF!</definedName>
    <definedName name="박태기" localSheetId="1">#REF!</definedName>
    <definedName name="박태기">#REF!</definedName>
    <definedName name="박피">#REF!</definedName>
    <definedName name="반사" hidden="1">{#N/A,#N/A,FALSE,"포장단가"}</definedName>
    <definedName name="반송1012" localSheetId="2">[100]데이타!$E$148</definedName>
    <definedName name="반송1012" localSheetId="6">[101]데이타!$E$148</definedName>
    <definedName name="반송1012" localSheetId="1">[100]데이타!$E$148</definedName>
    <definedName name="반송1012">[102]데이타!$E$148</definedName>
    <definedName name="반송1215" localSheetId="2">[100]데이타!$E$149</definedName>
    <definedName name="반송1215" localSheetId="6">[101]데이타!$E$149</definedName>
    <definedName name="반송1215" localSheetId="1">[100]데이타!$E$149</definedName>
    <definedName name="반송1215">[102]데이타!$E$149</definedName>
    <definedName name="반송1518" localSheetId="2">[100]데이타!$E$150</definedName>
    <definedName name="반송1518" localSheetId="6">[101]데이타!$E$150</definedName>
    <definedName name="반송1518" localSheetId="1">[100]데이타!$E$150</definedName>
    <definedName name="반송1518">[102]데이타!$E$150</definedName>
    <definedName name="반송1520" localSheetId="2">[100]데이타!$E$151</definedName>
    <definedName name="반송1520" localSheetId="6">[101]데이타!$E$151</definedName>
    <definedName name="반송1520" localSheetId="1">[100]데이타!$E$151</definedName>
    <definedName name="반송1520">[102]데이타!$E$151</definedName>
    <definedName name="반송2022" localSheetId="2">[100]데이타!$E$152</definedName>
    <definedName name="반송2022" localSheetId="6">[101]데이타!$E$152</definedName>
    <definedName name="반송2022" localSheetId="1">[100]데이타!$E$152</definedName>
    <definedName name="반송2022">[102]데이타!$E$152</definedName>
    <definedName name="반여수량">#REF!</definedName>
    <definedName name="반영" localSheetId="2">[147]노무비!$B$2</definedName>
    <definedName name="반영" localSheetId="6">[145]노무비!$B$2</definedName>
    <definedName name="반영" localSheetId="1">[118]노무비!$B$2</definedName>
    <definedName name="반영">[146]노무비!$B$2</definedName>
    <definedName name="반영근" localSheetId="2">[147]노무비!$B$10</definedName>
    <definedName name="반영근" localSheetId="6">[145]노무비!$B$10</definedName>
    <definedName name="반영근" localSheetId="1">[118]노무비!$B$10</definedName>
    <definedName name="반영근">[146]노무비!$B$10</definedName>
    <definedName name="반영근1" localSheetId="2">[147]노무비!$B$8</definedName>
    <definedName name="반영근1" localSheetId="6">[145]노무비!$B$8</definedName>
    <definedName name="반영근1" localSheetId="1">[118]노무비!$B$8</definedName>
    <definedName name="반영근1">[146]노무비!$B$8</definedName>
    <definedName name="발주금액">#N/A</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방류펌프">#REF!</definedName>
    <definedName name="방송" localSheetId="0">BlankMacro1</definedName>
    <definedName name="방송" localSheetId="3">BlankMacro1</definedName>
    <definedName name="방송" localSheetId="2">BlankMacro1</definedName>
    <definedName name="방송" localSheetId="9">BlankMacro1</definedName>
    <definedName name="방송" localSheetId="6">BlankMacro1</definedName>
    <definedName name="방송" localSheetId="1">BlankMacro1</definedName>
    <definedName name="방송" localSheetId="5">BlankMacro1</definedName>
    <definedName name="방송">BlankMacro1</definedName>
    <definedName name="방송설비" localSheetId="9">#REF!</definedName>
    <definedName name="방송설비">#REF!</definedName>
    <definedName name="방수공" localSheetId="2">[177]노임!$B$7</definedName>
    <definedName name="방수공" localSheetId="6">#REF!</definedName>
    <definedName name="방수공" localSheetId="1">[177]노임!$B$7</definedName>
    <definedName name="방수공">[178]노임!$B$7</definedName>
    <definedName name="방충망">#REF!</definedName>
    <definedName name="배">#REF!</definedName>
    <definedName name="배_관_공" localSheetId="3">#REF!</definedName>
    <definedName name="배_관_공" localSheetId="2">#REF!</definedName>
    <definedName name="배_관_공" localSheetId="6">#REF!</definedName>
    <definedName name="배_관_공" localSheetId="1">#REF!</definedName>
    <definedName name="배_관_공">#REF!</definedName>
    <definedName name="배관공" localSheetId="6">#REF!</definedName>
    <definedName name="배관공">#REF!</definedName>
    <definedName name="배관공계">#REF!</definedName>
    <definedName name="배롱나무" localSheetId="3">#REF!</definedName>
    <definedName name="배롱나무" localSheetId="2">#REF!</definedName>
    <definedName name="배롱나무" localSheetId="6">#REF!</definedName>
    <definedName name="배롱나무" localSheetId="1">#REF!</definedName>
    <definedName name="배롱나무">#REF!</definedName>
    <definedName name="배수공">[180]내역서!#REF!</definedName>
    <definedName name="배전">#REF!</definedName>
    <definedName name="배전반자재단가영" localSheetId="3">#REF!</definedName>
    <definedName name="배전반자재단가영" localSheetId="2">#REF!</definedName>
    <definedName name="배전반자재단가영" localSheetId="6">#REF!</definedName>
    <definedName name="배전반자재단가영" localSheetId="1">#REF!</definedName>
    <definedName name="배전반자재단가영">#REF!</definedName>
    <definedName name="배전전공" localSheetId="6">#REF!</definedName>
    <definedName name="배전전공">#REF!</definedName>
    <definedName name="배토판19ton">"Picture 11"</definedName>
    <definedName name="배토판32ton">"Picture 10"</definedName>
    <definedName name="백02간재" localSheetId="2">'[125]기계경비(시간당)'!$H$161</definedName>
    <definedName name="백02간재" localSheetId="1">'[125]기계경비(시간당)'!$H$161</definedName>
    <definedName name="백02간재">'[126]기계경비(시간당)'!$H$161</definedName>
    <definedName name="백02간재티스제외" localSheetId="2">'[125]기계경비(시간당)'!$H$162</definedName>
    <definedName name="백02간재티스제외" localSheetId="1">'[125]기계경비(시간당)'!$H$162</definedName>
    <definedName name="백02간재티스제외">'[126]기계경비(시간당)'!$H$162</definedName>
    <definedName name="백02노무" localSheetId="2">'[125]기계경비(시간당)'!$H$153</definedName>
    <definedName name="백02노무" localSheetId="1">'[125]기계경비(시간당)'!$H$153</definedName>
    <definedName name="백02노무">'[126]기계경비(시간당)'!$H$153</definedName>
    <definedName name="백02노무야간" localSheetId="2">'[125]기계경비(시간당)'!$H$157</definedName>
    <definedName name="백02노무야간" localSheetId="1">'[125]기계경비(시간당)'!$H$157</definedName>
    <definedName name="백02노무야간">'[126]기계경비(시간당)'!$H$157</definedName>
    <definedName name="백02손료" localSheetId="2">'[125]기계경비(시간당)'!$H$149</definedName>
    <definedName name="백02손료" localSheetId="1">'[125]기계경비(시간당)'!$H$149</definedName>
    <definedName name="백02손료">'[126]기계경비(시간당)'!$H$149</definedName>
    <definedName name="백04간재" localSheetId="2">'[125]기계경비(시간당)'!$H$145</definedName>
    <definedName name="백04간재" localSheetId="1">'[125]기계경비(시간당)'!$H$145</definedName>
    <definedName name="백04간재">'[126]기계경비(시간당)'!$H$145</definedName>
    <definedName name="백04간재티스제외" localSheetId="2">'[125]기계경비(시간당)'!$H$146</definedName>
    <definedName name="백04간재티스제외" localSheetId="1">'[125]기계경비(시간당)'!$H$146</definedName>
    <definedName name="백04간재티스제외">'[126]기계경비(시간당)'!$H$146</definedName>
    <definedName name="백04노무" localSheetId="2">'[125]기계경비(시간당)'!$H$137</definedName>
    <definedName name="백04노무" localSheetId="1">'[125]기계경비(시간당)'!$H$137</definedName>
    <definedName name="백04노무">'[126]기계경비(시간당)'!$H$137</definedName>
    <definedName name="백04노무야간" localSheetId="2">'[125]기계경비(시간당)'!$H$141</definedName>
    <definedName name="백04노무야간" localSheetId="1">'[125]기계경비(시간당)'!$H$141</definedName>
    <definedName name="백04노무야간">'[126]기계경비(시간당)'!$H$141</definedName>
    <definedName name="백04손료" localSheetId="2">'[125]기계경비(시간당)'!$H$133</definedName>
    <definedName name="백04손료" localSheetId="1">'[125]기계경비(시간당)'!$H$133</definedName>
    <definedName name="백04손료">'[126]기계경비(시간당)'!$H$133</definedName>
    <definedName name="백07간재" localSheetId="2">'[125]기계경비(시간당)'!$H$129</definedName>
    <definedName name="백07간재" localSheetId="1">'[125]기계경비(시간당)'!$H$129</definedName>
    <definedName name="백07간재">'[126]기계경비(시간당)'!$H$129</definedName>
    <definedName name="백07노무" localSheetId="2">'[125]기계경비(시간당)'!$H$121</definedName>
    <definedName name="백07노무" localSheetId="1">'[125]기계경비(시간당)'!$H$121</definedName>
    <definedName name="백07노무">'[126]기계경비(시간당)'!$H$121</definedName>
    <definedName name="백07손료" localSheetId="2">'[125]기계경비(시간당)'!$H$117</definedName>
    <definedName name="백07손료" localSheetId="1">'[125]기계경비(시간당)'!$H$117</definedName>
    <definedName name="백07손료">'[126]기계경비(시간당)'!$H$117</definedName>
    <definedName name="백호02">230000</definedName>
    <definedName name="백호06">300000</definedName>
    <definedName name="백호10">250000</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백호우작업효율" localSheetId="3">#REF!</definedName>
    <definedName name="백호우작업효율" localSheetId="2">#REF!</definedName>
    <definedName name="백호우작업효율" localSheetId="6">#REF!</definedName>
    <definedName name="백호우작업효율" localSheetId="1">#REF!</definedName>
    <definedName name="백호우작업효율">#REF!</definedName>
    <definedName name="버" localSheetId="9">BlankMacro1</definedName>
    <definedName name="버" localSheetId="6">BlankMacro1</definedName>
    <definedName name="버" localSheetId="5">BlankMacro1</definedName>
    <definedName name="버">BlankMacro1</definedName>
    <definedName name="번호" localSheetId="3">'[181]Sheet1 (2)'!#REF!</definedName>
    <definedName name="번호" localSheetId="2">'[178]Sheet1 (2)'!#REF!</definedName>
    <definedName name="번호" localSheetId="6">#REF!</definedName>
    <definedName name="번호" localSheetId="1">'[178]Sheet1 (2)'!#REF!</definedName>
    <definedName name="번호">'[181]Sheet1 (2)'!#REF!</definedName>
    <definedName name="벨" localSheetId="0">BlankMacro1</definedName>
    <definedName name="벨" localSheetId="3">BlankMacro1</definedName>
    <definedName name="벨" localSheetId="2">BlankMacro1</definedName>
    <definedName name="벨" localSheetId="9">BlankMacro1</definedName>
    <definedName name="벨" localSheetId="1">BlankMacro1</definedName>
    <definedName name="벨" localSheetId="5">BlankMacro1</definedName>
    <definedName name="벨">BlankMacro1</definedName>
    <definedName name="벨트컨베이어작업공" localSheetId="3">[112]노임단가!#REF!</definedName>
    <definedName name="벨트컨베이어작업공" localSheetId="2">[110]노임단가!#REF!</definedName>
    <definedName name="벨트컨베이어작업공" localSheetId="6">[110]노임단가!#REF!</definedName>
    <definedName name="벨트컨베이어작업공" localSheetId="1">[110]노임단가!#REF!</definedName>
    <definedName name="벨트컨베이어작업공">[112]노임단가!#REF!</definedName>
    <definedName name="벽체" localSheetId="9" hidden="1">{#N/A,#N/A,FALSE,"혼합골재"}</definedName>
    <definedName name="벽체" localSheetId="6" hidden="1">{#N/A,#N/A,FALSE,"혼합골재"}</definedName>
    <definedName name="벽체" localSheetId="5" hidden="1">{#N/A,#N/A,FALSE,"혼합골재"}</definedName>
    <definedName name="벽체" hidden="1">{#N/A,#N/A,FALSE,"혼합골재"}</definedName>
    <definedName name="벽체_1" localSheetId="9" hidden="1">{#N/A,#N/A,FALSE,"혼합골재"}</definedName>
    <definedName name="벽체_1" localSheetId="6" hidden="1">{#N/A,#N/A,FALSE,"혼합골재"}</definedName>
    <definedName name="벽체_1" localSheetId="5" hidden="1">{#N/A,#N/A,FALSE,"혼합골재"}</definedName>
    <definedName name="벽체_1" hidden="1">{#N/A,#N/A,FALSE,"혼합골재"}</definedName>
    <definedName name="변간접노무비" localSheetId="3">#REF!</definedName>
    <definedName name="변간접노무비" localSheetId="2">#REF!</definedName>
    <definedName name="변간접노무비" localSheetId="6">#REF!</definedName>
    <definedName name="변간접노무비" localSheetId="1">#REF!</definedName>
    <definedName name="변간접노무비">#REF!</definedName>
    <definedName name="변경" hidden="1">{#N/A,#N/A,FALSE,"포장단가"}</definedName>
    <definedName name="변경개요1" localSheetId="3">#REF!</definedName>
    <definedName name="변경개요1" localSheetId="2">#REF!</definedName>
    <definedName name="변경개요1" localSheetId="6">#REF!</definedName>
    <definedName name="변경개요1" localSheetId="1">#REF!</definedName>
    <definedName name="변경개요1">#REF!</definedName>
    <definedName name="변경개요2" localSheetId="3">#REF!</definedName>
    <definedName name="변경개요2" localSheetId="2">#REF!</definedName>
    <definedName name="변경개요2" localSheetId="6">#REF!</definedName>
    <definedName name="변경개요2" localSheetId="1">#REF!</definedName>
    <definedName name="변경개요2">#REF!</definedName>
    <definedName name="변경개요3" localSheetId="3">#REF!</definedName>
    <definedName name="변경개요3" localSheetId="2">#REF!</definedName>
    <definedName name="변경개요3" localSheetId="6">#REF!</definedName>
    <definedName name="변경개요3" localSheetId="1">#REF!</definedName>
    <definedName name="변경개요3">#REF!</definedName>
    <definedName name="변경개요4" localSheetId="3">#REF!</definedName>
    <definedName name="변경개요4" localSheetId="2">#REF!</definedName>
    <definedName name="변경개요4" localSheetId="6">#REF!</definedName>
    <definedName name="변경개요4" localSheetId="1">#REF!</definedName>
    <definedName name="변경개요4">#REF!</definedName>
    <definedName name="변경공사원가" localSheetId="3">#REF!</definedName>
    <definedName name="변경공사원가" localSheetId="2">#REF!</definedName>
    <definedName name="변경공사원가" localSheetId="6">#REF!</definedName>
    <definedName name="변경공사원가" localSheetId="1">#REF!</definedName>
    <definedName name="변경공사원가">#REF!</definedName>
    <definedName name="변경비" localSheetId="3">#REF!</definedName>
    <definedName name="변경비" localSheetId="2">#REF!</definedName>
    <definedName name="변경비" localSheetId="6">#REF!</definedName>
    <definedName name="변경비" localSheetId="1">#REF!</definedName>
    <definedName name="변경비">#REF!</definedName>
    <definedName name="변고용보험료" localSheetId="3">#REF!</definedName>
    <definedName name="변고용보험료" localSheetId="2">#REF!</definedName>
    <definedName name="변고용보험료" localSheetId="6">#REF!</definedName>
    <definedName name="변고용보험료" localSheetId="1">#REF!</definedName>
    <definedName name="변고용보험료">#REF!</definedName>
    <definedName name="변공급가액" localSheetId="3">#REF!</definedName>
    <definedName name="변공급가액" localSheetId="2">#REF!</definedName>
    <definedName name="변공급가액" localSheetId="6">#REF!</definedName>
    <definedName name="변공급가액" localSheetId="1">#REF!</definedName>
    <definedName name="변공급가액">#REF!</definedName>
    <definedName name="변공사개요1" localSheetId="3">#REF!</definedName>
    <definedName name="변공사개요1" localSheetId="2">#REF!</definedName>
    <definedName name="변공사개요1" localSheetId="6">#REF!</definedName>
    <definedName name="변공사개요1" localSheetId="1">#REF!</definedName>
    <definedName name="변공사개요1">#REF!</definedName>
    <definedName name="변공사개요2" localSheetId="3">#REF!</definedName>
    <definedName name="변공사개요2" localSheetId="2">#REF!</definedName>
    <definedName name="변공사개요2" localSheetId="6">#REF!</definedName>
    <definedName name="변공사개요2" localSheetId="1">#REF!</definedName>
    <definedName name="변공사개요2">#REF!</definedName>
    <definedName name="변공사개요3" localSheetId="3">#REF!</definedName>
    <definedName name="변공사개요3" localSheetId="2">#REF!</definedName>
    <definedName name="변공사개요3" localSheetId="6">#REF!</definedName>
    <definedName name="변공사개요3" localSheetId="1">#REF!</definedName>
    <definedName name="변공사개요3">#REF!</definedName>
    <definedName name="변공사개요4" localSheetId="3">#REF!</definedName>
    <definedName name="변공사개요4" localSheetId="2">#REF!</definedName>
    <definedName name="변공사개요4" localSheetId="6">#REF!</definedName>
    <definedName name="변공사개요4" localSheetId="1">#REF!</definedName>
    <definedName name="변공사개요4">#REF!</definedName>
    <definedName name="변관급자재대" localSheetId="3">#REF!</definedName>
    <definedName name="변관급자재대" localSheetId="2">#REF!</definedName>
    <definedName name="변관급자재대" localSheetId="6">#REF!</definedName>
    <definedName name="변관급자재대" localSheetId="1">#REF!</definedName>
    <definedName name="변관급자재대">#REF!</definedName>
    <definedName name="변기타경비" localSheetId="3">#REF!</definedName>
    <definedName name="변기타경비" localSheetId="2">#REF!</definedName>
    <definedName name="변기타경비" localSheetId="6">#REF!</definedName>
    <definedName name="변기타경비" localSheetId="1">#REF!</definedName>
    <definedName name="변기타경비">#REF!</definedName>
    <definedName name="변노무비" localSheetId="3">#REF!</definedName>
    <definedName name="변노무비" localSheetId="2">#REF!</definedName>
    <definedName name="변노무비" localSheetId="6">#REF!</definedName>
    <definedName name="변노무비" localSheetId="1">#REF!</definedName>
    <definedName name="변노무비">#REF!</definedName>
    <definedName name="변도급액" localSheetId="3">#REF!</definedName>
    <definedName name="변도급액" localSheetId="2">#REF!</definedName>
    <definedName name="변도급액" localSheetId="6">#REF!</definedName>
    <definedName name="변도급액" localSheetId="1">#REF!</definedName>
    <definedName name="변도급액">#REF!</definedName>
    <definedName name="변보상비" localSheetId="3">#REF!</definedName>
    <definedName name="변보상비" localSheetId="2">#REF!</definedName>
    <definedName name="변보상비" localSheetId="6">#REF!</definedName>
    <definedName name="변보상비" localSheetId="1">#REF!</definedName>
    <definedName name="변보상비">#REF!</definedName>
    <definedName name="변부가가치세" localSheetId="3">#REF!</definedName>
    <definedName name="변부가가치세" localSheetId="2">#REF!</definedName>
    <definedName name="변부가가치세" localSheetId="6">#REF!</definedName>
    <definedName name="변부가가치세" localSheetId="1">#REF!</definedName>
    <definedName name="변부가가치세">#REF!</definedName>
    <definedName name="변산재보험료" localSheetId="3">#REF!</definedName>
    <definedName name="변산재보험료" localSheetId="2">#REF!</definedName>
    <definedName name="변산재보험료" localSheetId="6">#REF!</definedName>
    <definedName name="변산재보험료" localSheetId="1">#REF!</definedName>
    <definedName name="변산재보험료">#REF!</definedName>
    <definedName name="변수수료" localSheetId="3">#REF!</definedName>
    <definedName name="변수수료" localSheetId="2">#REF!</definedName>
    <definedName name="변수수료" localSheetId="6">#REF!</definedName>
    <definedName name="변수수료" localSheetId="1">#REF!</definedName>
    <definedName name="변수수료">#REF!</definedName>
    <definedName name="변순공사원가" localSheetId="3">#REF!</definedName>
    <definedName name="변순공사원가" localSheetId="2">#REF!</definedName>
    <definedName name="변순공사원가" localSheetId="6">#REF!</definedName>
    <definedName name="변순공사원가" localSheetId="1">#REF!</definedName>
    <definedName name="변순공사원가">#REF!</definedName>
    <definedName name="변안전관리비" localSheetId="3">#REF!</definedName>
    <definedName name="변안전관리비" localSheetId="2">#REF!</definedName>
    <definedName name="변안전관리비" localSheetId="6">#REF!</definedName>
    <definedName name="변안전관리비" localSheetId="1">#REF!</definedName>
    <definedName name="변안전관리비">#REF!</definedName>
    <definedName name="변압기">#REF!</definedName>
    <definedName name="변압기품"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압기품"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압기품" localSheetId="5"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압기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이윤" localSheetId="3">#REF!</definedName>
    <definedName name="변이윤" localSheetId="2">#REF!</definedName>
    <definedName name="변이윤" localSheetId="6">#REF!</definedName>
    <definedName name="변이윤" localSheetId="1">#REF!</definedName>
    <definedName name="변이윤">#REF!</definedName>
    <definedName name="변일반관리비" localSheetId="3">#REF!</definedName>
    <definedName name="변일반관리비" localSheetId="2">#REF!</definedName>
    <definedName name="변일반관리비" localSheetId="6">#REF!</definedName>
    <definedName name="변일반관리비" localSheetId="1">#REF!</definedName>
    <definedName name="변일반관리비">#REF!</definedName>
    <definedName name="변재료비" localSheetId="3">#REF!</definedName>
    <definedName name="변재료비" localSheetId="2">#REF!</definedName>
    <definedName name="변재료비" localSheetId="6">#REF!</definedName>
    <definedName name="변재료비" localSheetId="1">#REF!</definedName>
    <definedName name="변재료비">#REF!</definedName>
    <definedName name="변제간접노무비" localSheetId="3">#REF!</definedName>
    <definedName name="변제간접노무비" localSheetId="2">#REF!</definedName>
    <definedName name="변제간접노무비" localSheetId="6">#REF!</definedName>
    <definedName name="변제간접노무비" localSheetId="1">#REF!</definedName>
    <definedName name="변제간접노무비">#REF!</definedName>
    <definedName name="변제공급가액" localSheetId="3">#REF!</definedName>
    <definedName name="변제공급가액" localSheetId="2">#REF!</definedName>
    <definedName name="변제공급가액" localSheetId="6">#REF!</definedName>
    <definedName name="변제공급가액" localSheetId="1">#REF!</definedName>
    <definedName name="변제공급가액">#REF!</definedName>
    <definedName name="변제기타경비" localSheetId="3">#REF!</definedName>
    <definedName name="변제기타경비" localSheetId="2">#REF!</definedName>
    <definedName name="변제기타경비" localSheetId="6">#REF!</definedName>
    <definedName name="변제기타경비" localSheetId="1">#REF!</definedName>
    <definedName name="변제기타경비">#REF!</definedName>
    <definedName name="변제도급액" localSheetId="3">#REF!</definedName>
    <definedName name="변제도급액" localSheetId="2">#REF!</definedName>
    <definedName name="변제도급액" localSheetId="6">#REF!</definedName>
    <definedName name="변제도급액" localSheetId="1">#REF!</definedName>
    <definedName name="변제도급액">#REF!</definedName>
    <definedName name="변제부가가치세" localSheetId="3">#REF!</definedName>
    <definedName name="변제부가가치세" localSheetId="2">#REF!</definedName>
    <definedName name="변제부가가치세" localSheetId="6">#REF!</definedName>
    <definedName name="변제부가가치세" localSheetId="1">#REF!</definedName>
    <definedName name="변제부가가치세">#REF!</definedName>
    <definedName name="변제산재보험료" localSheetId="3">#REF!</definedName>
    <definedName name="변제산재보험료" localSheetId="2">#REF!</definedName>
    <definedName name="변제산재보험료" localSheetId="6">#REF!</definedName>
    <definedName name="변제산재보험료" localSheetId="1">#REF!</definedName>
    <definedName name="변제산재보험료">#REF!</definedName>
    <definedName name="변제순공사원가" localSheetId="3">#REF!</definedName>
    <definedName name="변제순공사원가" localSheetId="2">#REF!</definedName>
    <definedName name="변제순공사원가" localSheetId="6">#REF!</definedName>
    <definedName name="변제순공사원가" localSheetId="1">#REF!</definedName>
    <definedName name="변제순공사원가">#REF!</definedName>
    <definedName name="변제안전관리비" localSheetId="3">#REF!</definedName>
    <definedName name="변제안전관리비" localSheetId="2">#REF!</definedName>
    <definedName name="변제안전관리비" localSheetId="6">#REF!</definedName>
    <definedName name="변제안전관리비" localSheetId="1">#REF!</definedName>
    <definedName name="변제안전관리비">#REF!</definedName>
    <definedName name="변제이윤" localSheetId="3">#REF!</definedName>
    <definedName name="변제이윤" localSheetId="2">#REF!</definedName>
    <definedName name="변제이윤" localSheetId="6">#REF!</definedName>
    <definedName name="변제이윤" localSheetId="1">#REF!</definedName>
    <definedName name="변제이윤">#REF!</definedName>
    <definedName name="변제일반관리비" localSheetId="3">#REF!</definedName>
    <definedName name="변제일반관리비" localSheetId="2">#REF!</definedName>
    <definedName name="변제일반관리비" localSheetId="6">#REF!</definedName>
    <definedName name="변제일반관리비" localSheetId="1">#REF!</definedName>
    <definedName name="변제일반관리비">#REF!</definedName>
    <definedName name="변폐기물처리비" localSheetId="3">#REF!</definedName>
    <definedName name="변폐기물처리비" localSheetId="2">#REF!</definedName>
    <definedName name="변폐기물처리비" localSheetId="6">#REF!</definedName>
    <definedName name="변폐기물처리비" localSheetId="1">#REF!</definedName>
    <definedName name="변폐기물처리비">#REF!</definedName>
    <definedName name="별지">[182]투찰!$B$2:$K$1722</definedName>
    <definedName name="보" localSheetId="6">#REF!</definedName>
    <definedName name="보">#REF!</definedName>
    <definedName name="보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보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보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보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보_온_공" localSheetId="3">#REF!</definedName>
    <definedName name="보_온_공" localSheetId="2">#REF!</definedName>
    <definedName name="보_온_공" localSheetId="6">#REF!</definedName>
    <definedName name="보_온_공" localSheetId="1">#REF!</definedName>
    <definedName name="보_온_공">#REF!</definedName>
    <definedName name="보고서">#REF!</definedName>
    <definedName name="보도노">#REF!</definedName>
    <definedName name="보도재">#REF!</definedName>
    <definedName name="보링" localSheetId="0" hidden="1">{#N/A,#N/A,FALSE,"포장2"}</definedName>
    <definedName name="보링" localSheetId="3" hidden="1">{#N/A,#N/A,FALSE,"포장2"}</definedName>
    <definedName name="보링" localSheetId="2" hidden="1">{#N/A,#N/A,FALSE,"포장2"}</definedName>
    <definedName name="보링" localSheetId="9" hidden="1">{#N/A,#N/A,FALSE,"포장2"}</definedName>
    <definedName name="보링" localSheetId="6" hidden="1">{#N/A,#N/A,FALSE,"포장2"}</definedName>
    <definedName name="보링" localSheetId="1" hidden="1">{#N/A,#N/A,FALSE,"포장2"}</definedName>
    <definedName name="보링" localSheetId="5" hidden="1">{#N/A,#N/A,FALSE,"포장2"}</definedName>
    <definedName name="보링" hidden="1">{#N/A,#N/A,FALSE,"포장2"}</definedName>
    <definedName name="보상비" localSheetId="3">#REF!</definedName>
    <definedName name="보상비" localSheetId="2">#REF!</definedName>
    <definedName name="보상비" localSheetId="6">#REF!</definedName>
    <definedName name="보상비" localSheetId="1">#REF!</definedName>
    <definedName name="보상비">#REF!</definedName>
    <definedName name="보습제">#REF!</definedName>
    <definedName name="보온공계">#REF!</definedName>
    <definedName name="보인">#REF!</definedName>
    <definedName name="보일러" localSheetId="9">BlankMacro1</definedName>
    <definedName name="보일러" localSheetId="5">BlankMacro1</definedName>
    <definedName name="보일러">BlankMacro1</definedName>
    <definedName name="보조기층부설" localSheetId="3">#REF!</definedName>
    <definedName name="보조기층부설" localSheetId="2">#REF!</definedName>
    <definedName name="보조기층부설" localSheetId="6">#REF!</definedName>
    <definedName name="보조기층부설" localSheetId="1">#REF!</definedName>
    <definedName name="보조기층부설">#REF!</definedName>
    <definedName name="보통인부" localSheetId="3">#REF!</definedName>
    <definedName name="보통인부" localSheetId="2">#REF!</definedName>
    <definedName name="보통인부" localSheetId="6">[35]물가자료!$C$12</definedName>
    <definedName name="보통인부" localSheetId="1">#REF!</definedName>
    <definedName name="보통인부">#REF!</definedName>
    <definedName name="보통인부B10" localSheetId="2">[100]식재인부!$C$24</definedName>
    <definedName name="보통인부B10" localSheetId="6">[101]식재인부!$C$24</definedName>
    <definedName name="보통인부B10" localSheetId="1">[100]식재인부!$C$24</definedName>
    <definedName name="보통인부B10">[102]식재인부!$C$24</definedName>
    <definedName name="보통인부B4이하" localSheetId="2">[100]식재인부!$C$18</definedName>
    <definedName name="보통인부B4이하" localSheetId="6">[101]식재인부!$C$18</definedName>
    <definedName name="보통인부B4이하" localSheetId="1">[100]식재인부!$C$18</definedName>
    <definedName name="보통인부B4이하">[102]식재인부!$C$18</definedName>
    <definedName name="보통인부B5" localSheetId="2">[100]식재인부!$C$19</definedName>
    <definedName name="보통인부B5" localSheetId="6">[101]식재인부!$C$19</definedName>
    <definedName name="보통인부B5" localSheetId="1">[100]식재인부!$C$19</definedName>
    <definedName name="보통인부B5">[102]식재인부!$C$19</definedName>
    <definedName name="보통인부B6" localSheetId="2">[100]식재인부!$C$20</definedName>
    <definedName name="보통인부B6" localSheetId="6">[101]식재인부!$C$20</definedName>
    <definedName name="보통인부B6" localSheetId="1">[100]식재인부!$C$20</definedName>
    <definedName name="보통인부B6">[102]식재인부!$C$20</definedName>
    <definedName name="보통인부B8" localSheetId="2">[100]식재인부!$C$22</definedName>
    <definedName name="보통인부B8" localSheetId="6">[101]식재인부!$C$22</definedName>
    <definedName name="보통인부B8" localSheetId="1">[100]식재인부!$C$22</definedName>
    <definedName name="보통인부B8">[102]식재인부!$C$22</definedName>
    <definedName name="보통인부R10" localSheetId="2">[100]식재인부!$C$54</definedName>
    <definedName name="보통인부R10" localSheetId="6">[101]식재인부!$C$54</definedName>
    <definedName name="보통인부R10" localSheetId="1">[100]식재인부!$C$54</definedName>
    <definedName name="보통인부R10">[102]식재인부!$C$54</definedName>
    <definedName name="보통인부R12" localSheetId="2">[100]식재인부!$C$56</definedName>
    <definedName name="보통인부R12" localSheetId="6">[101]식재인부!$C$56</definedName>
    <definedName name="보통인부R12" localSheetId="1">[100]식재인부!$C$56</definedName>
    <definedName name="보통인부R12">[102]식재인부!$C$56</definedName>
    <definedName name="보통인부R15" localSheetId="2">[100]식재인부!$C$59</definedName>
    <definedName name="보통인부R15" localSheetId="6">[101]식재인부!$C$59</definedName>
    <definedName name="보통인부R15" localSheetId="1">[100]식재인부!$C$59</definedName>
    <definedName name="보통인부R15">[102]식재인부!$C$59</definedName>
    <definedName name="보통인부R4이하" localSheetId="2">[100]식재인부!$C$48</definedName>
    <definedName name="보통인부R4이하" localSheetId="6">[101]식재인부!$C$48</definedName>
    <definedName name="보통인부R4이하" localSheetId="1">[100]식재인부!$C$48</definedName>
    <definedName name="보통인부R4이하">[102]식재인부!$C$48</definedName>
    <definedName name="보통인부R5" localSheetId="2">[100]식재인부!$C$49</definedName>
    <definedName name="보통인부R5" localSheetId="6">[101]식재인부!$C$49</definedName>
    <definedName name="보통인부R5" localSheetId="1">[100]식재인부!$C$49</definedName>
    <definedName name="보통인부R5">[102]식재인부!$C$49</definedName>
    <definedName name="보통인부R6" localSheetId="2">[100]식재인부!$C$50</definedName>
    <definedName name="보통인부R6" localSheetId="6">[101]식재인부!$C$50</definedName>
    <definedName name="보통인부R6" localSheetId="1">[100]식재인부!$C$50</definedName>
    <definedName name="보통인부R6">[102]식재인부!$C$50</definedName>
    <definedName name="보통인부R7" localSheetId="2">[100]식재인부!$C$51</definedName>
    <definedName name="보통인부R7" localSheetId="6">[101]식재인부!$C$51</definedName>
    <definedName name="보통인부R7" localSheetId="1">[100]식재인부!$C$51</definedName>
    <definedName name="보통인부R7">[102]식재인부!$C$51</definedName>
    <definedName name="보통인부R8" localSheetId="2">[100]식재인부!$C$52</definedName>
    <definedName name="보통인부R8" localSheetId="6">[101]식재인부!$C$52</definedName>
    <definedName name="보통인부R8" localSheetId="1">[100]식재인부!$C$52</definedName>
    <definedName name="보통인부R8">[102]식재인부!$C$52</definedName>
    <definedName name="보통인부계">#REF!</definedName>
    <definedName name="복리">#REF!</definedName>
    <definedName name="복리후생비">#REF!</definedName>
    <definedName name="복사">#REF!</definedName>
    <definedName name="복사1줄" localSheetId="3">#REF!</definedName>
    <definedName name="복사1줄" localSheetId="2">#REF!</definedName>
    <definedName name="복사1줄" localSheetId="6">#REF!</definedName>
    <definedName name="복사1줄" localSheetId="1">#REF!</definedName>
    <definedName name="복사1줄">#REF!</definedName>
    <definedName name="복사2줄" localSheetId="3">#REF!</definedName>
    <definedName name="복사2줄" localSheetId="2">#REF!</definedName>
    <definedName name="복사2줄" localSheetId="6">#REF!</definedName>
    <definedName name="복사2줄" localSheetId="1">#REF!</definedName>
    <definedName name="복사2줄">#REF!</definedName>
    <definedName name="복사3줄" localSheetId="3">#REF!</definedName>
    <definedName name="복사3줄" localSheetId="2">#REF!</definedName>
    <definedName name="복사3줄" localSheetId="6">#REF!</definedName>
    <definedName name="복사3줄" localSheetId="1">#REF!</definedName>
    <definedName name="복사3줄">#REF!</definedName>
    <definedName name="본공사공정표"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본공사공정표"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본공사공정표"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본공사공정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본공사공정표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본공사공정표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본공사공정표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본공사공정표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본리중" localSheetId="0">갑지!감삼</definedName>
    <definedName name="본리중" localSheetId="3">'갑지(건축)'!감삼</definedName>
    <definedName name="본리중" localSheetId="2">관급자재대!감삼</definedName>
    <definedName name="본리중" localSheetId="9">'수량산출(토목)'!감삼</definedName>
    <definedName name="본리중" localSheetId="1">총괄표!감삼</definedName>
    <definedName name="본리중" localSheetId="5">'표 지'!감삼</definedName>
    <definedName name="본리중">감삼</definedName>
    <definedName name="부가가치세" localSheetId="2">'[104]단가 (2)'!$H$14</definedName>
    <definedName name="부가가치세" localSheetId="6">'[105]단가 (2)'!$H$14</definedName>
    <definedName name="부가가치세" localSheetId="1">'[106]단가 (2)'!$H$14</definedName>
    <definedName name="부가가치세">'[101]단가 (2)'!$H$14</definedName>
    <definedName name="부가가치세2" localSheetId="3">#REF!</definedName>
    <definedName name="부가가치세2" localSheetId="2">#REF!</definedName>
    <definedName name="부가가치세2" localSheetId="6">#REF!</definedName>
    <definedName name="부가가치세2" localSheetId="1">#REF!</definedName>
    <definedName name="부가가치세2">#REF!</definedName>
    <definedName name="부가가치세4" localSheetId="3">#REF!</definedName>
    <definedName name="부가가치세4" localSheetId="2">#REF!</definedName>
    <definedName name="부가가치세4" localSheetId="6">#REF!</definedName>
    <definedName name="부가가치세4" localSheetId="1">#REF!</definedName>
    <definedName name="부가가치세4">#REF!</definedName>
    <definedName name="부가세">#REF!</definedName>
    <definedName name="부대">#REF!</definedName>
    <definedName name="부대GROSS">#N/A</definedName>
    <definedName name="부대건축공사비">#N/A</definedName>
    <definedName name="부대공">#REF!</definedName>
    <definedName name="부대원가" localSheetId="0" hidden="1">{#N/A,#N/A,FALSE,"배수2"}</definedName>
    <definedName name="부대원가" localSheetId="3" hidden="1">{#N/A,#N/A,FALSE,"배수2"}</definedName>
    <definedName name="부대원가" localSheetId="2" hidden="1">{#N/A,#N/A,FALSE,"배수2"}</definedName>
    <definedName name="부대원가" localSheetId="9" hidden="1">{#N/A,#N/A,FALSE,"배수2"}</definedName>
    <definedName name="부대원가" localSheetId="6" hidden="1">{#N/A,#N/A,FALSE,"배수2"}</definedName>
    <definedName name="부대원가" localSheetId="1" hidden="1">{#N/A,#N/A,FALSE,"배수2"}</definedName>
    <definedName name="부대원가" localSheetId="5" hidden="1">{#N/A,#N/A,FALSE,"배수2"}</definedName>
    <definedName name="부대원가" hidden="1">{#N/A,#N/A,FALSE,"배수2"}</definedName>
    <definedName name="부장GROSS">#N/A</definedName>
    <definedName name="부직포노">#REF!</definedName>
    <definedName name="부직포재">#REF!</definedName>
    <definedName name="부하_부하명">#REF!</definedName>
    <definedName name="부하육성">#REF!</definedName>
    <definedName name="분" localSheetId="9" hidden="1">{#N/A,#N/A,FALSE,"이태원철근"}</definedName>
    <definedName name="분" localSheetId="6" hidden="1">{#N/A,#N/A,FALSE,"이태원철근"}</definedName>
    <definedName name="분" localSheetId="5" hidden="1">{#N/A,#N/A,FALSE,"이태원철근"}</definedName>
    <definedName name="분" hidden="1">{#N/A,#N/A,FALSE,"이태원철근"}</definedName>
    <definedName name="분_1" localSheetId="9" hidden="1">{#N/A,#N/A,FALSE,"이태원철근"}</definedName>
    <definedName name="분_1" localSheetId="6" hidden="1">{#N/A,#N/A,FALSE,"이태원철근"}</definedName>
    <definedName name="분_1" localSheetId="5" hidden="1">{#N/A,#N/A,FALSE,"이태원철근"}</definedName>
    <definedName name="분_1" hidden="1">{#N/A,#N/A,FALSE,"이태원철근"}</definedName>
    <definedName name="분강제" localSheetId="3">#REF!</definedName>
    <definedName name="분강제" localSheetId="2">#REF!</definedName>
    <definedName name="분강제" localSheetId="6">#REF!</definedName>
    <definedName name="분강제" localSheetId="1">#REF!</definedName>
    <definedName name="분강제">#REF!</definedName>
    <definedName name="분기내역" hidden="1">{#N/A,#N/A,TRUE,"대가1"}</definedName>
    <definedName name="분담이행" localSheetId="3">#REF!</definedName>
    <definedName name="분담이행" localSheetId="2">#REF!</definedName>
    <definedName name="분담이행" localSheetId="6">#REF!</definedName>
    <definedName name="분담이행" localSheetId="1">#REF!</definedName>
    <definedName name="분담이행">#REF!</definedName>
    <definedName name="분당협조" localSheetId="9" hidden="1">{#N/A,#N/A,FALSE,"이태원철근"}</definedName>
    <definedName name="분당협조" localSheetId="6" hidden="1">{#N/A,#N/A,FALSE,"이태원철근"}</definedName>
    <definedName name="분당협조" localSheetId="5" hidden="1">{#N/A,#N/A,FALSE,"이태원철근"}</definedName>
    <definedName name="분당협조" hidden="1">{#N/A,#N/A,FALSE,"이태원철근"}</definedName>
    <definedName name="분당협조_1" localSheetId="9" hidden="1">{#N/A,#N/A,FALSE,"이태원철근"}</definedName>
    <definedName name="분당협조_1" localSheetId="6" hidden="1">{#N/A,#N/A,FALSE,"이태원철근"}</definedName>
    <definedName name="분당협조_1" localSheetId="5" hidden="1">{#N/A,#N/A,FALSE,"이태원철근"}</definedName>
    <definedName name="분당협조_1" hidden="1">{#N/A,#N/A,FALSE,"이태원철근"}</definedName>
    <definedName name="분석변경" localSheetId="9" hidden="1">{#N/A,#N/A,FALSE,"변경관리예산";#N/A,#N/A,FALSE,"변경장비예산";#N/A,#N/A,FALSE,"변경준설예산";#N/A,#N/A,FALSE,"변경철구예산"}</definedName>
    <definedName name="분석변경" localSheetId="6" hidden="1">{#N/A,#N/A,FALSE,"변경관리예산";#N/A,#N/A,FALSE,"변경장비예산";#N/A,#N/A,FALSE,"변경준설예산";#N/A,#N/A,FALSE,"변경철구예산"}</definedName>
    <definedName name="분석변경" localSheetId="5" hidden="1">{#N/A,#N/A,FALSE,"변경관리예산";#N/A,#N/A,FALSE,"변경장비예산";#N/A,#N/A,FALSE,"변경준설예산";#N/A,#N/A,FALSE,"변경철구예산"}</definedName>
    <definedName name="분석변경" hidden="1">{#N/A,#N/A,FALSE,"변경관리예산";#N/A,#N/A,FALSE,"변경장비예산";#N/A,#N/A,FALSE,"변경준설예산";#N/A,#N/A,FALSE,"변경철구예산"}</definedName>
    <definedName name="분석변경_1" localSheetId="9" hidden="1">{#N/A,#N/A,FALSE,"변경관리예산";#N/A,#N/A,FALSE,"변경장비예산";#N/A,#N/A,FALSE,"변경준설예산";#N/A,#N/A,FALSE,"변경철구예산"}</definedName>
    <definedName name="분석변경_1" localSheetId="6" hidden="1">{#N/A,#N/A,FALSE,"변경관리예산";#N/A,#N/A,FALSE,"변경장비예산";#N/A,#N/A,FALSE,"변경준설예산";#N/A,#N/A,FALSE,"변경철구예산"}</definedName>
    <definedName name="분석변경_1" localSheetId="5" hidden="1">{#N/A,#N/A,FALSE,"변경관리예산";#N/A,#N/A,FALSE,"변경장비예산";#N/A,#N/A,FALSE,"변경준설예산";#N/A,#N/A,FALSE,"변경철구예산"}</definedName>
    <definedName name="분석변경_1" hidden="1">{#N/A,#N/A,FALSE,"변경관리예산";#N/A,#N/A,FALSE,"변경장비예산";#N/A,#N/A,FALSE,"변경준설예산";#N/A,#N/A,FALSE,"변경철구예산"}</definedName>
    <definedName name="분수경">#REF!</definedName>
    <definedName name="분수노">#REF!</definedName>
    <definedName name="분수재">#REF!</definedName>
    <definedName name="분전반" localSheetId="0">BlankMacro1</definedName>
    <definedName name="분전반" localSheetId="3">BlankMacro1</definedName>
    <definedName name="분전반" localSheetId="2">BlankMacro1</definedName>
    <definedName name="분전반" localSheetId="9">BlankMacro1</definedName>
    <definedName name="분전반" localSheetId="6">BlankMacro1</definedName>
    <definedName name="분전반" localSheetId="1">BlankMacro1</definedName>
    <definedName name="분전반" localSheetId="5">BlankMacro1</definedName>
    <definedName name="분전반">BlankMacro1</definedName>
    <definedName name="분전반1" localSheetId="0">BlankMacro1</definedName>
    <definedName name="분전반1" localSheetId="3">BlankMacro1</definedName>
    <definedName name="분전반1" localSheetId="2">BlankMacro1</definedName>
    <definedName name="분전반1" localSheetId="9">BlankMacro1</definedName>
    <definedName name="분전반1" localSheetId="6">BlankMacro1</definedName>
    <definedName name="분전반1" localSheetId="1">BlankMacro1</definedName>
    <definedName name="분전반1" localSheetId="5">BlankMacro1</definedName>
    <definedName name="분전반1">BlankMacro1</definedName>
    <definedName name="불도자15경" localSheetId="9">#REF!</definedName>
    <definedName name="불도자15경">#REF!</definedName>
    <definedName name="불도자15노무" localSheetId="9">#REF!</definedName>
    <definedName name="불도자15노무">#REF!</definedName>
    <definedName name="불도자15재료" localSheetId="9">#REF!</definedName>
    <definedName name="불도자15재료">#REF!</definedName>
    <definedName name="불도저삽날용량" localSheetId="3">#REF!</definedName>
    <definedName name="불도저삽날용량" localSheetId="2">#REF!</definedName>
    <definedName name="불도저삽날용량" localSheetId="6">#REF!</definedName>
    <definedName name="불도저삽날용량" localSheetId="1">#REF!</definedName>
    <definedName name="불도저삽날용량">#REF!</definedName>
    <definedName name="불도저속도조건_매립지전용불도저" localSheetId="3">#REF!</definedName>
    <definedName name="불도저속도조건_매립지전용불도저" localSheetId="2">#REF!</definedName>
    <definedName name="불도저속도조건_매립지전용불도저" localSheetId="6">#REF!</definedName>
    <definedName name="불도저속도조건_매립지전용불도저" localSheetId="1">#REF!</definedName>
    <definedName name="불도저속도조건_매립지전용불도저">#REF!</definedName>
    <definedName name="불도저속도조건_무한궤도" localSheetId="3">#REF!</definedName>
    <definedName name="불도저속도조건_무한궤도" localSheetId="2">#REF!</definedName>
    <definedName name="불도저속도조건_무한궤도" localSheetId="6">#REF!</definedName>
    <definedName name="불도저속도조건_무한궤도" localSheetId="1">#REF!</definedName>
    <definedName name="불도저속도조건_무한궤도">#REF!</definedName>
    <definedName name="불도저속도조건_타이어" localSheetId="3">#REF!</definedName>
    <definedName name="불도저속도조건_타이어" localSheetId="2">#REF!</definedName>
    <definedName name="불도저속도조건_타이어" localSheetId="6">#REF!</definedName>
    <definedName name="불도저속도조건_타이어" localSheetId="1">#REF!</definedName>
    <definedName name="불도저속도조건_타이어">#REF!</definedName>
    <definedName name="불도저작업속도" localSheetId="3">#REF!</definedName>
    <definedName name="불도저작업속도" localSheetId="2">#REF!</definedName>
    <definedName name="불도저작업속도" localSheetId="6">#REF!</definedName>
    <definedName name="불도저작업속도" localSheetId="1">#REF!</definedName>
    <definedName name="불도저작업속도">#REF!</definedName>
    <definedName name="불도저작업효율" localSheetId="3">#REF!</definedName>
    <definedName name="불도저작업효율" localSheetId="2">#REF!</definedName>
    <definedName name="불도저작업효율" localSheetId="6">#REF!</definedName>
    <definedName name="불도저작업효율" localSheetId="1">#REF!</definedName>
    <definedName name="불도저작업효율">#REF!</definedName>
    <definedName name="브02간재구조물" localSheetId="2">'[125]기계경비(시간당)'!$H$112</definedName>
    <definedName name="브02간재구조물" localSheetId="1">'[125]기계경비(시간당)'!$H$112</definedName>
    <definedName name="브02간재구조물">'[126]기계경비(시간당)'!$H$112</definedName>
    <definedName name="브02노무" localSheetId="2">'[125]기계경비(시간당)'!$H$110</definedName>
    <definedName name="브02노무" localSheetId="1">'[125]기계경비(시간당)'!$H$110</definedName>
    <definedName name="브02노무">'[126]기계경비(시간당)'!$H$110</definedName>
    <definedName name="브02노무야간" localSheetId="2">'[125]기계경비(시간당)'!$H$111</definedName>
    <definedName name="브02노무야간" localSheetId="1">'[125]기계경비(시간당)'!$H$111</definedName>
    <definedName name="브02노무야간">'[126]기계경비(시간당)'!$H$111</definedName>
    <definedName name="브02손료" localSheetId="2">'[125]기계경비(시간당)'!$H$109</definedName>
    <definedName name="브02손료" localSheetId="1">'[125]기계경비(시간당)'!$H$109</definedName>
    <definedName name="브02손료">'[126]기계경비(시간당)'!$H$109</definedName>
    <definedName name="브04간재구조물" localSheetId="2">'[125]기계경비(시간당)'!$H$105</definedName>
    <definedName name="브04간재구조물" localSheetId="1">'[125]기계경비(시간당)'!$H$105</definedName>
    <definedName name="브04간재구조물">'[126]기계경비(시간당)'!$H$105</definedName>
    <definedName name="브04노무" localSheetId="2">'[125]기계경비(시간당)'!$H$103</definedName>
    <definedName name="브04노무" localSheetId="1">'[125]기계경비(시간당)'!$H$103</definedName>
    <definedName name="브04노무">'[126]기계경비(시간당)'!$H$103</definedName>
    <definedName name="브04노무야간" localSheetId="2">'[125]기계경비(시간당)'!$H$104</definedName>
    <definedName name="브04노무야간" localSheetId="1">'[125]기계경비(시간당)'!$H$104</definedName>
    <definedName name="브04노무야간">'[126]기계경비(시간당)'!$H$104</definedName>
    <definedName name="브04손료" localSheetId="2">'[125]기계경비(시간당)'!$H$102</definedName>
    <definedName name="브04손료" localSheetId="1">'[125]기계경비(시간당)'!$H$102</definedName>
    <definedName name="브04손료">'[126]기계경비(시간당)'!$H$102</definedName>
    <definedName name="브레이드" localSheetId="2">'[125]기계경비(시간당)'!$D$28</definedName>
    <definedName name="브레이드" localSheetId="1">'[125]기계경비(시간당)'!$D$28</definedName>
    <definedName name="브레이드">'[126]기계경비(시간당)'!$D$28</definedName>
    <definedName name="비">#REF!</definedName>
    <definedName name="비_계_공" localSheetId="3">#REF!</definedName>
    <definedName name="비_계_공" localSheetId="2">#REF!</definedName>
    <definedName name="비_계_공" localSheetId="6">#REF!</definedName>
    <definedName name="비_계_공" localSheetId="1">#REF!</definedName>
    <definedName name="비_계_공">#REF!</definedName>
    <definedName name="비계">#REF!</definedName>
    <definedName name="비계공" localSheetId="6">#REF!</definedName>
    <definedName name="비계공">#REF!</definedName>
    <definedName name="비목1" localSheetId="3">#REF!</definedName>
    <definedName name="비목1" localSheetId="2">#REF!</definedName>
    <definedName name="비목1" localSheetId="6">#REF!</definedName>
    <definedName name="비목1" localSheetId="1">#REF!</definedName>
    <definedName name="비목1">#REF!</definedName>
    <definedName name="비목2" localSheetId="3">#REF!</definedName>
    <definedName name="비목2" localSheetId="2">#REF!</definedName>
    <definedName name="비목2" localSheetId="6">#REF!</definedName>
    <definedName name="비목2" localSheetId="1">#REF!</definedName>
    <definedName name="비목2">#REF!</definedName>
    <definedName name="비목3" localSheetId="3">#REF!</definedName>
    <definedName name="비목3" localSheetId="2">#REF!</definedName>
    <definedName name="비목3" localSheetId="6">#REF!</definedName>
    <definedName name="비목3" localSheetId="1">#REF!</definedName>
    <definedName name="비목3">#REF!</definedName>
    <definedName name="비목4" localSheetId="3">#REF!</definedName>
    <definedName name="비목4" localSheetId="2">#REF!</definedName>
    <definedName name="비목4" localSheetId="6">#REF!</definedName>
    <definedName name="비목4" localSheetId="1">#REF!</definedName>
    <definedName name="비목4">#REF!</definedName>
    <definedName name="비비추" localSheetId="3">#REF!</definedName>
    <definedName name="비비추" localSheetId="2">#REF!</definedName>
    <definedName name="비비추" localSheetId="6">#REF!</definedName>
    <definedName name="비비추" localSheetId="1">#REF!</definedName>
    <definedName name="비비추">#REF!</definedName>
    <definedName name="비유다">250000</definedName>
    <definedName name="비율" localSheetId="3">#REF!</definedName>
    <definedName name="비율" localSheetId="2">#REF!</definedName>
    <definedName name="비율" localSheetId="6">#REF!</definedName>
    <definedName name="비율" localSheetId="1">#REF!</definedName>
    <definedName name="비율">#REF!</definedName>
    <definedName name="비지니스레터">#REF!</definedName>
    <definedName name="ㅅ" localSheetId="0">BlankMacro1</definedName>
    <definedName name="ㅅ" localSheetId="3">BlankMacro1</definedName>
    <definedName name="ㅅ" localSheetId="2">BlankMacro1</definedName>
    <definedName name="ㅅ" localSheetId="9">BlankMacro1</definedName>
    <definedName name="ㅅ" localSheetId="6">BlankMacro1</definedName>
    <definedName name="ㅅ" localSheetId="1">BlankMacro1</definedName>
    <definedName name="ㅅ" localSheetId="5">BlankMacro1</definedName>
    <definedName name="ㅅ">BlankMacro1</definedName>
    <definedName name="ㅅ436">#N/A</definedName>
    <definedName name="ㅅ교" localSheetId="9">BlankMacro1</definedName>
    <definedName name="ㅅ교" localSheetId="5">BlankMacro1</definedName>
    <definedName name="ㅅ교">BlankMacro1</definedName>
    <definedName name="ㅅㅅㅅㅅㅅㅅㅅㅅㅅㅅㅅㅅㅅㅅㅅㅅㅅㅅㅅㅅ" localSheetId="9">BlankMacro1</definedName>
    <definedName name="ㅅㅅㅅㅅㅅㅅㅅㅅㅅㅅㅅㅅㅅㅅㅅㅅㅅㅅㅅㅅ" localSheetId="5">BlankMacro1</definedName>
    <definedName name="ㅅㅅㅅㅅㅅㅅㅅㅅㅅㅅㅅㅅㅅㅅㅅㅅㅅㅅㅅㅅ">BlankMacro1</definedName>
    <definedName name="ㅅㅎ" localSheetId="9">BlankMacro1</definedName>
    <definedName name="ㅅㅎ" localSheetId="6">BlankMacro1</definedName>
    <definedName name="ㅅㅎ" localSheetId="5">BlankMacro1</definedName>
    <definedName name="ㅅㅎ">BlankMacro1</definedName>
    <definedName name="ㅅ효" localSheetId="9">BlankMacro1</definedName>
    <definedName name="ㅅ효" localSheetId="5">BlankMacro1</definedName>
    <definedName name="ㅅ효">BlankMacro1</definedName>
    <definedName name="사" localSheetId="0">BlankMacro1</definedName>
    <definedName name="사" localSheetId="3">BlankMacro1</definedName>
    <definedName name="사" localSheetId="2">BlankMacro1</definedName>
    <definedName name="사" localSheetId="9">BlankMacro1</definedName>
    <definedName name="사" localSheetId="6">BlankMacro1</definedName>
    <definedName name="사" localSheetId="1">BlankMacro1</definedName>
    <definedName name="사" localSheetId="5">BlankMacro1</definedName>
    <definedName name="사">BlankMacro1</definedName>
    <definedName name="사공_배포함" localSheetId="3">[112]노임단가!#REF!</definedName>
    <definedName name="사공_배포함" localSheetId="2">[110]노임단가!#REF!</definedName>
    <definedName name="사공_배포함" localSheetId="6">[110]노임단가!#REF!</definedName>
    <definedName name="사공_배포함" localSheetId="1">[110]노임단가!#REF!</definedName>
    <definedName name="사공_배포함">[112]노임단가!#REF!</definedName>
    <definedName name="사급" localSheetId="0" hidden="1">{#N/A,#N/A,FALSE,"배수2"}</definedName>
    <definedName name="사급" localSheetId="3" hidden="1">{#N/A,#N/A,FALSE,"배수2"}</definedName>
    <definedName name="사급" localSheetId="2" hidden="1">{#N/A,#N/A,FALSE,"배수2"}</definedName>
    <definedName name="사급" localSheetId="9" hidden="1">{#N/A,#N/A,FALSE,"배수2"}</definedName>
    <definedName name="사급" localSheetId="6" hidden="1">{#N/A,#N/A,FALSE,"배수2"}</definedName>
    <definedName name="사급" localSheetId="1" hidden="1">{#N/A,#N/A,FALSE,"배수2"}</definedName>
    <definedName name="사급" localSheetId="5" hidden="1">{#N/A,#N/A,FALSE,"배수2"}</definedName>
    <definedName name="사급" hidden="1">{#N/A,#N/A,FALSE,"배수2"}</definedName>
    <definedName name="사급경비">#REF!</definedName>
    <definedName name="사급자재">#REF!</definedName>
    <definedName name="사급자재비" localSheetId="6">#REF!</definedName>
    <definedName name="사급자재비">#REF!</definedName>
    <definedName name="사급재료비" localSheetId="3">#REF!</definedName>
    <definedName name="사급재료비" localSheetId="2">#REF!</definedName>
    <definedName name="사급재료비" localSheetId="6">#REF!</definedName>
    <definedName name="사급재료비" localSheetId="1">#REF!</definedName>
    <definedName name="사급재료비">#REF!</definedName>
    <definedName name="사급총계">#REF!</definedName>
    <definedName name="사라" localSheetId="9">BlankMacro1</definedName>
    <definedName name="사라" localSheetId="5">BlankMacro1</definedName>
    <definedName name="사라">BlankMacro1</definedName>
    <definedName name="사리도경" localSheetId="9">#REF!</definedName>
    <definedName name="사리도경">#REF!</definedName>
    <definedName name="사리도노무" localSheetId="9">#REF!</definedName>
    <definedName name="사리도노무">#REF!</definedName>
    <definedName name="사리도재료" localSheetId="9">#REF!</definedName>
    <definedName name="사리도재료">#REF!</definedName>
    <definedName name="사막" localSheetId="9">BlankMacro1</definedName>
    <definedName name="사막" localSheetId="5">BlankMacro1</definedName>
    <definedName name="사막">BlankMacro1</definedName>
    <definedName name="사사" localSheetId="9">BlankMacro1</definedName>
    <definedName name="사사" localSheetId="5">BlankMacro1</definedName>
    <definedName name="사사">BlankMacro1</definedName>
    <definedName name="사용전검사비2" localSheetId="3">#REF!</definedName>
    <definedName name="사용전검사비2" localSheetId="2">#REF!</definedName>
    <definedName name="사용전검사비2" localSheetId="6">#REF!</definedName>
    <definedName name="사용전검사비2" localSheetId="1">#REF!</definedName>
    <definedName name="사용전검사비2">#REF!</definedName>
    <definedName name="사원GROSS">#N/A</definedName>
    <definedName name="사이지">#REF!</definedName>
    <definedName name="사인일위">#REF!</definedName>
    <definedName name="사층배관">#REF!</definedName>
    <definedName name="사층배관값">#REF!</definedName>
    <definedName name="사층접지선">#REF!</definedName>
    <definedName name="사층접지선값">#REF!</definedName>
    <definedName name="사층주간선">#REF!</definedName>
    <definedName name="사층주간선값">#REF!</definedName>
    <definedName name="사회">#REF!</definedName>
    <definedName name="산" localSheetId="9">BlankMacro1</definedName>
    <definedName name="산" localSheetId="5">BlankMacro1</definedName>
    <definedName name="산">BlankMacro1</definedName>
    <definedName name="산업기계" localSheetId="9">#REF!</definedName>
    <definedName name="산업기계">#REF!</definedName>
    <definedName name="산업대" localSheetId="3">#REF!</definedName>
    <definedName name="산업대" localSheetId="2">#REF!</definedName>
    <definedName name="산업대" localSheetId="6">#REF!</definedName>
    <definedName name="산업대" localSheetId="1">#REF!</definedName>
    <definedName name="산업대">#REF!</definedName>
    <definedName name="산재">#REF!</definedName>
    <definedName name="산재보험료" localSheetId="2">'[104]단가 (2)'!$H$7</definedName>
    <definedName name="산재보험료" localSheetId="6">'[105]단가 (2)'!$H$7</definedName>
    <definedName name="산재보험료" localSheetId="1">'[106]단가 (2)'!$H$7</definedName>
    <definedName name="산재보험료">'[101]단가 (2)'!$H$7</definedName>
    <definedName name="산재보험료2" localSheetId="3">#REF!</definedName>
    <definedName name="산재보험료2" localSheetId="2">#REF!</definedName>
    <definedName name="산재보험료2" localSheetId="6">#REF!</definedName>
    <definedName name="산재보험료2" localSheetId="1">#REF!</definedName>
    <definedName name="산재보험료2">#REF!</definedName>
    <definedName name="산재보험료4" localSheetId="3">#REF!</definedName>
    <definedName name="산재보험료4" localSheetId="2">#REF!</definedName>
    <definedName name="산재보험료4" localSheetId="6">#REF!</definedName>
    <definedName name="산재보험료4" localSheetId="1">#REF!</definedName>
    <definedName name="산재보험료4">#REF!</definedName>
    <definedName name="산재보험료요율" localSheetId="3">#REF!</definedName>
    <definedName name="산재보험료요율" localSheetId="2">#REF!</definedName>
    <definedName name="산재보험료요율" localSheetId="6">#REF!</definedName>
    <definedName name="산재보험료요율" localSheetId="1">#REF!</definedName>
    <definedName name="산재보험료요율">#REF!</definedName>
    <definedName name="산재보험료율" localSheetId="3">#REF!</definedName>
    <definedName name="산재보험료율" localSheetId="2">#REF!</definedName>
    <definedName name="산재보험료율" localSheetId="6">#REF!</definedName>
    <definedName name="산재보험료율" localSheetId="1">#REF!</definedName>
    <definedName name="산재보험료율">#REF!</definedName>
    <definedName name="산철쭉" localSheetId="3">#REF!</definedName>
    <definedName name="산철쭉" localSheetId="2">#REF!</definedName>
    <definedName name="산철쭉" localSheetId="6">#REF!</definedName>
    <definedName name="산철쭉" localSheetId="1">#REF!</definedName>
    <definedName name="산철쭉">#REF!</definedName>
    <definedName name="산출" localSheetId="2">[183]산출내역서집계표!$D$3:$L$116</definedName>
    <definedName name="산출" localSheetId="1">[183]산출내역서집계표!$D$3:$L$116</definedName>
    <definedName name="산출">[184]산출내역서집계표!$D$3:$L$116</definedName>
    <definedName name="산출1" localSheetId="2">[183]산출내역서집계표!$D$6:$L$116</definedName>
    <definedName name="산출1" localSheetId="1">[183]산출내역서집계표!$D$6:$L$116</definedName>
    <definedName name="산출1">[184]산출내역서집계표!$D$6:$L$116</definedName>
    <definedName name="산출2" localSheetId="9">BlankMacro1</definedName>
    <definedName name="산출2" localSheetId="5">BlankMacro1</definedName>
    <definedName name="산출2">BlankMacro1</definedName>
    <definedName name="산출근거" localSheetId="0">BlankMacro1</definedName>
    <definedName name="산출근거" localSheetId="3">BlankMacro1</definedName>
    <definedName name="산출근거" localSheetId="2">BlankMacro1</definedName>
    <definedName name="산출근거" localSheetId="9">BlankMacro1</definedName>
    <definedName name="산출근거" localSheetId="6">BlankMacro1</definedName>
    <definedName name="산출근거" localSheetId="1">BlankMacro1</definedName>
    <definedName name="산출근거" localSheetId="5">BlankMacro1</definedName>
    <definedName name="산출근거">BlankMacro1</definedName>
    <definedName name="산출금양" localSheetId="2">[183]산출내역서집계표!$AB$2:$AR$143</definedName>
    <definedName name="산출금양" localSheetId="1">[183]산출내역서집계표!$AB$2:$AR$143</definedName>
    <definedName name="산출금양">[184]산출내역서집계표!$AB$2:$AR$143</definedName>
    <definedName name="산출내역" localSheetId="3">#REF!</definedName>
    <definedName name="산출내역" localSheetId="2">#REF!</definedName>
    <definedName name="산출내역" localSheetId="6">#REF!</definedName>
    <definedName name="산출내역" localSheetId="1">#REF!</definedName>
    <definedName name="산출내역">#REF!</definedName>
    <definedName name="산출내역집계표" localSheetId="3">#REF!</definedName>
    <definedName name="산출내역집계표" localSheetId="2">#REF!</definedName>
    <definedName name="산출내역집계표" localSheetId="6">#REF!</definedName>
    <definedName name="산출내역집계표" localSheetId="1">#REF!</definedName>
    <definedName name="산출내역집계표">#REF!</definedName>
    <definedName name="산출냐역" localSheetId="3">#REF!</definedName>
    <definedName name="산출냐역" localSheetId="2">#REF!</definedName>
    <definedName name="산출냐역" localSheetId="6">#REF!</definedName>
    <definedName name="산출냐역" localSheetId="1">#REF!</definedName>
    <definedName name="산출냐역">#REF!</definedName>
    <definedName name="산출일위대가통신" localSheetId="9">BlankMacro1</definedName>
    <definedName name="산출일위대가통신" localSheetId="6">BlankMacro1</definedName>
    <definedName name="산출일위대가통신" localSheetId="5">BlankMacro1</definedName>
    <definedName name="산출일위대가통신">BlankMacro1</definedName>
    <definedName name="산표" localSheetId="3">#REF!</definedName>
    <definedName name="산표" localSheetId="2">#REF!</definedName>
    <definedName name="산표" localSheetId="6">#REF!</definedName>
    <definedName name="산표" localSheetId="1">#REF!</definedName>
    <definedName name="산표">#REF!</definedName>
    <definedName name="살수차">220000</definedName>
    <definedName name="삼.관리및편익시설물공" localSheetId="3">#REF!</definedName>
    <definedName name="삼.관리및편익시설물공" localSheetId="2">#REF!</definedName>
    <definedName name="삼.관리및편익시설물공" localSheetId="1">#REF!</definedName>
    <definedName name="삼.관리및편익시설물공">#REF!</definedName>
    <definedName name="삼계" localSheetId="3">[116]표지!#REF!</definedName>
    <definedName name="삼계" localSheetId="2">[114]표지!#REF!</definedName>
    <definedName name="삼계" localSheetId="6">[117]표지!#REF!</definedName>
    <definedName name="삼계" localSheetId="1">[114]표지!#REF!</definedName>
    <definedName name="삼계">[116]표지!#REF!</definedName>
    <definedName name="삼노">#REF!</definedName>
    <definedName name="삼재">#REF!</definedName>
    <definedName name="삼층배관">#REF!</definedName>
    <definedName name="삼층배관값">#REF!</definedName>
    <definedName name="삼층접지선">#REF!</definedName>
    <definedName name="삼층접지선값">#REF!</definedName>
    <definedName name="삼층주간선">#REF!</definedName>
    <definedName name="삼층주간선값">#REF!</definedName>
    <definedName name="삼호" localSheetId="0" hidden="1">{#N/A,#N/A,FALSE,"배수2"}</definedName>
    <definedName name="삼호" localSheetId="3" hidden="1">{#N/A,#N/A,FALSE,"배수2"}</definedName>
    <definedName name="삼호" localSheetId="2" hidden="1">{#N/A,#N/A,FALSE,"배수2"}</definedName>
    <definedName name="삼호" localSheetId="9" hidden="1">{#N/A,#N/A,FALSE,"배수2"}</definedName>
    <definedName name="삼호" localSheetId="6" hidden="1">{#N/A,#N/A,FALSE,"배수2"}</definedName>
    <definedName name="삼호" localSheetId="1" hidden="1">{#N/A,#N/A,FALSE,"배수2"}</definedName>
    <definedName name="삼호" localSheetId="5" hidden="1">{#N/A,#N/A,FALSE,"배수2"}</definedName>
    <definedName name="삼호" hidden="1">{#N/A,#N/A,FALSE,"배수2"}</definedName>
    <definedName name="상">#REF!</definedName>
    <definedName name="상가A">#N/A</definedName>
    <definedName name="상가B">#N/A</definedName>
    <definedName name="상담">#REF!</definedName>
    <definedName name="상수">#REF!</definedName>
    <definedName name="상일중" localSheetId="3">[116]표지!#REF!</definedName>
    <definedName name="상일중" localSheetId="2">[114]표지!#REF!</definedName>
    <definedName name="상일중" localSheetId="6">[117]표지!#REF!</definedName>
    <definedName name="상일중" localSheetId="1">[114]표지!#REF!</definedName>
    <definedName name="상일중">[116]표지!#REF!</definedName>
    <definedName name="상환금액">#REF!</definedName>
    <definedName name="새" localSheetId="9">BlankMacro1</definedName>
    <definedName name="새" localSheetId="6">BlankMacro1</definedName>
    <definedName name="새" localSheetId="5">BlankMacro1</definedName>
    <definedName name="새">BlankMacro1</definedName>
    <definedName name="새공통" localSheetId="9" hidden="1">{#N/A,#N/A,FALSE,"이태원철근"}</definedName>
    <definedName name="새공통" localSheetId="6" hidden="1">{#N/A,#N/A,FALSE,"이태원철근"}</definedName>
    <definedName name="새공통" localSheetId="5" hidden="1">{#N/A,#N/A,FALSE,"이태원철근"}</definedName>
    <definedName name="새공통" hidden="1">{#N/A,#N/A,FALSE,"이태원철근"}</definedName>
    <definedName name="새공통_1" localSheetId="9" hidden="1">{#N/A,#N/A,FALSE,"이태원철근"}</definedName>
    <definedName name="새공통_1" localSheetId="6" hidden="1">{#N/A,#N/A,FALSE,"이태원철근"}</definedName>
    <definedName name="새공통_1" localSheetId="5" hidden="1">{#N/A,#N/A,FALSE,"이태원철근"}</definedName>
    <definedName name="새공통_1" hidden="1">{#N/A,#N/A,FALSE,"이태원철근"}</definedName>
    <definedName name="새말중" localSheetId="3">[116]표지!#REF!</definedName>
    <definedName name="새말중" localSheetId="2">[114]표지!#REF!</definedName>
    <definedName name="새말중" localSheetId="6">[117]표지!#REF!</definedName>
    <definedName name="새말중" localSheetId="1">[114]표지!#REF!</definedName>
    <definedName name="새말중">[116]표지!#REF!</definedName>
    <definedName name="색재2">#REF!</definedName>
    <definedName name="생산전문가">#REF!</definedName>
    <definedName name="샤워">#REF!</definedName>
    <definedName name="서식">#REF!</definedName>
    <definedName name="서식임">#REF!</definedName>
    <definedName name="서울" localSheetId="3">#REF!</definedName>
    <definedName name="서울" localSheetId="2">#REF!</definedName>
    <definedName name="서울" localSheetId="6">#REF!</definedName>
    <definedName name="서울" localSheetId="1">#REF!</definedName>
    <definedName name="서울">#REF!</definedName>
    <definedName name="서울역" localSheetId="3">#REF!</definedName>
    <definedName name="서울역" localSheetId="2">#REF!</definedName>
    <definedName name="서울역" localSheetId="6">#REF!</definedName>
    <definedName name="서울역" localSheetId="1">#REF!</definedName>
    <definedName name="서울역">#REF!</definedName>
    <definedName name="서호" localSheetId="9">BlankMacro1</definedName>
    <definedName name="서호" localSheetId="5">BlankMacro1</definedName>
    <definedName name="서호">BlankMacro1</definedName>
    <definedName name="석재받은의뢰업체" hidden="1">255</definedName>
    <definedName name="석재타일경" localSheetId="9">#REF!</definedName>
    <definedName name="석재타일경">#REF!</definedName>
    <definedName name="석재타일노" localSheetId="9">#REF!</definedName>
    <definedName name="석재타일노">#REF!</definedName>
    <definedName name="석재타일재">#REF!</definedName>
    <definedName name="석천중" localSheetId="3">#REF!</definedName>
    <definedName name="석천중" localSheetId="2">#REF!</definedName>
    <definedName name="석천중" localSheetId="6">#REF!</definedName>
    <definedName name="석천중" localSheetId="1">#REF!</definedName>
    <definedName name="석천중">#REF!</definedName>
    <definedName name="선___반___공" localSheetId="3">[112]노임단가!#REF!</definedName>
    <definedName name="선___반___공" localSheetId="2">[110]노임단가!#REF!</definedName>
    <definedName name="선___반___공" localSheetId="6">[110]노임단가!#REF!</definedName>
    <definedName name="선___반___공" localSheetId="1">[110]노임단가!#REF!</definedName>
    <definedName name="선___반___공">[112]노임단가!#REF!</definedName>
    <definedName name="선관">#REF!</definedName>
    <definedName name="선로신설">#REF!</definedName>
    <definedName name="선로철거">#REF!</definedName>
    <definedName name="설계" localSheetId="9">'수량산출(토목)'!설계</definedName>
    <definedName name="설계" localSheetId="6">용역비예산서!설계</definedName>
    <definedName name="설계" localSheetId="5">'표 지'!설계</definedName>
    <definedName name="설계">[0]!설계</definedName>
    <definedName name="설계가">#N/A</definedName>
    <definedName name="설계내역" localSheetId="9">#REF!</definedName>
    <definedName name="설계내역">#REF!</definedName>
    <definedName name="설계내역서" localSheetId="0">BlankMacro1</definedName>
    <definedName name="설계내역서" localSheetId="3">BlankMacro1</definedName>
    <definedName name="설계내역서" localSheetId="2">BlankMacro1</definedName>
    <definedName name="설계내역서" localSheetId="9">BlankMacro1</definedName>
    <definedName name="설계내역서" localSheetId="6">BlankMacro1</definedName>
    <definedName name="설계내역서" localSheetId="1">BlankMacro1</definedName>
    <definedName name="설계내역서" localSheetId="5">BlankMacro1</definedName>
    <definedName name="설계내역서">BlankMacro1</definedName>
    <definedName name="설계내역서갑지" localSheetId="9">BlankMacro1</definedName>
    <definedName name="설계내역서갑지" localSheetId="6">BlankMacro1</definedName>
    <definedName name="설계내역서갑지" localSheetId="5">BlankMacro1</definedName>
    <definedName name="설계내역서갑지">BlankMacro1</definedName>
    <definedName name="설계단면력요약.SAP90Work" localSheetId="9">'수량산출(토목)'!설계단면력요약.SAP90Work</definedName>
    <definedName name="설계단면력요약.SAP90Work" localSheetId="6">용역비예산서!설계단면력요약.SAP90Work</definedName>
    <definedName name="설계단면력요약.SAP90Work" localSheetId="5">'표 지'!설계단면력요약.SAP90Work</definedName>
    <definedName name="설계단면력요약.SAP90Work">[0]!설계단면력요약.SAP90Work</definedName>
    <definedName name="설계서용지" localSheetId="0">BlankMacro1</definedName>
    <definedName name="설계서용지" localSheetId="3">BlankMacro1</definedName>
    <definedName name="설계서용지" localSheetId="2">BlankMacro1</definedName>
    <definedName name="설계서용지" localSheetId="9">BlankMacro1</definedName>
    <definedName name="설계서용지" localSheetId="6">BlankMacro1</definedName>
    <definedName name="설계서용지" localSheetId="1">BlankMacro1</definedName>
    <definedName name="설계서용지" localSheetId="5">BlankMacro1</definedName>
    <definedName name="설계서용지">BlankMacro1</definedName>
    <definedName name="설계설명서1" localSheetId="3">#REF!</definedName>
    <definedName name="설계설명서1" localSheetId="2">#REF!</definedName>
    <definedName name="설계설명서1" localSheetId="6">#REF!</definedName>
    <definedName name="설계설명서1" localSheetId="1">#REF!</definedName>
    <definedName name="설계설명서1">#REF!</definedName>
    <definedName name="설명" localSheetId="3">#REF!</definedName>
    <definedName name="설명" localSheetId="2">#REF!</definedName>
    <definedName name="설명" localSheetId="6">#REF!</definedName>
    <definedName name="설명" localSheetId="1">#REF!</definedName>
    <definedName name="설명">#REF!</definedName>
    <definedName name="설명1" localSheetId="3">#REF!</definedName>
    <definedName name="설명1" localSheetId="2">#REF!</definedName>
    <definedName name="설명1" localSheetId="6">#REF!</definedName>
    <definedName name="설명1" localSheetId="1">#REF!</definedName>
    <definedName name="설명1">#REF!</definedName>
    <definedName name="설명서" localSheetId="0" hidden="1">{#N/A,#N/A,FALSE,"포장1";#N/A,#N/A,FALSE,"포장1"}</definedName>
    <definedName name="설명서" localSheetId="3" hidden="1">{#N/A,#N/A,FALSE,"포장1";#N/A,#N/A,FALSE,"포장1"}</definedName>
    <definedName name="설명서" localSheetId="2" hidden="1">{#N/A,#N/A,FALSE,"포장1";#N/A,#N/A,FALSE,"포장1"}</definedName>
    <definedName name="설명서" localSheetId="9" hidden="1">{#N/A,#N/A,FALSE,"포장1";#N/A,#N/A,FALSE,"포장1"}</definedName>
    <definedName name="설명서" localSheetId="6" hidden="1">{#N/A,#N/A,FALSE,"포장1";#N/A,#N/A,FALSE,"포장1"}</definedName>
    <definedName name="설명서" localSheetId="1" hidden="1">{#N/A,#N/A,FALSE,"포장1";#N/A,#N/A,FALSE,"포장1"}</definedName>
    <definedName name="설명서" localSheetId="5" hidden="1">{#N/A,#N/A,FALSE,"포장1";#N/A,#N/A,FALSE,"포장1"}</definedName>
    <definedName name="설명서" hidden="1">{#N/A,#N/A,FALSE,"포장1";#N/A,#N/A,FALSE,"포장1"}</definedName>
    <definedName name="설비" localSheetId="9">BlankMacro1</definedName>
    <definedName name="설비" localSheetId="5">BlankMacro1</definedName>
    <definedName name="설비">BlankMacro1</definedName>
    <definedName name="설비건집계" localSheetId="9">#REF!</definedName>
    <definedName name="설비건집계">#REF!</definedName>
    <definedName name="설비서비스">#N/A</definedName>
    <definedName name="설집" localSheetId="3">#REF!</definedName>
    <definedName name="설집" localSheetId="2">#REF!</definedName>
    <definedName name="설집" localSheetId="6">#REF!</definedName>
    <definedName name="설집" localSheetId="1">#REF!</definedName>
    <definedName name="설집">#REF!</definedName>
    <definedName name="설치효대GIS산출시트" localSheetId="9"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설치효대GIS산출시트" localSheetId="6"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설치효대GIS산출시트" localSheetId="5"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설치효대GIS산출시트"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섬석교" localSheetId="3">[177]적현로!#REF!</definedName>
    <definedName name="섬석교" localSheetId="2">[175]적현로!#REF!</definedName>
    <definedName name="섬석교" localSheetId="6">[177]적현로!#REF!</definedName>
    <definedName name="섬석교" localSheetId="1">[175]적현로!#REF!</definedName>
    <definedName name="섬석교">[177]적현로!#REF!</definedName>
    <definedName name="섬유원료">#REF!</definedName>
    <definedName name="성"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능보장"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능보장"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능보장"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능보장"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능보장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능보장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능보장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능보장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당중" localSheetId="0">갑지!성당중</definedName>
    <definedName name="성당중" localSheetId="3">'갑지(건축)'!성당중</definedName>
    <definedName name="성당중" localSheetId="2">관급자재대!성당중</definedName>
    <definedName name="성당중" localSheetId="9">'수량산출(토목)'!성당중</definedName>
    <definedName name="성당중" localSheetId="1">총괄표!성당중</definedName>
    <definedName name="성당중" localSheetId="5">'표 지'!성당중</definedName>
    <definedName name="성당중">성당중</definedName>
    <definedName name="성적" localSheetId="9">#REF!</definedName>
    <definedName name="성적">#REF!</definedName>
    <definedName name="성토3" localSheetId="9">'수량산출(토목)'!성토3</definedName>
    <definedName name="성토3" localSheetId="5">'표 지'!성토3</definedName>
    <definedName name="성토3">[0]!성토3</definedName>
    <definedName name="성토도쟈" localSheetId="9">'수량산출(토목)'!성토도쟈</definedName>
    <definedName name="성토도쟈" localSheetId="5">'표 지'!성토도쟈</definedName>
    <definedName name="성토도쟈">[0]!성토도쟈</definedName>
    <definedName name="성형PU" localSheetId="9">#REF!</definedName>
    <definedName name="성형PU">#REF!</definedName>
    <definedName name="세금" localSheetId="9">#REF!</definedName>
    <definedName name="세금">#REF!</definedName>
    <definedName name="세금계산서">#N/A</definedName>
    <definedName name="세금공과">#REF!</definedName>
    <definedName name="세금과공과">#REF!</definedName>
    <definedName name="셔" localSheetId="9">BlankMacro1</definedName>
    <definedName name="셔" localSheetId="6">BlankMacro1</definedName>
    <definedName name="셔" localSheetId="5">BlankMacro1</definedName>
    <definedName name="셔">BlankMacro1</definedName>
    <definedName name="셧터공" localSheetId="3">[112]노임단가!#REF!</definedName>
    <definedName name="셧터공" localSheetId="2">[110]노임단가!#REF!</definedName>
    <definedName name="셧터공" localSheetId="6">[110]노임단가!#REF!</definedName>
    <definedName name="셧터공" localSheetId="1">[110]노임단가!#REF!</definedName>
    <definedName name="셧터공">[112]노임단가!#REF!</definedName>
    <definedName name="소" localSheetId="3">#REF!</definedName>
    <definedName name="소" localSheetId="2">#REF!</definedName>
    <definedName name="소" localSheetId="6">#REF!</definedName>
    <definedName name="소" localSheetId="1">#REF!</definedName>
    <definedName name="소">#REF!</definedName>
    <definedName name="소개소" localSheetId="3">#REF!</definedName>
    <definedName name="소개소" localSheetId="2">#REF!</definedName>
    <definedName name="소개소" localSheetId="1">#REF!</definedName>
    <definedName name="소개소">#REF!</definedName>
    <definedName name="소계" localSheetId="3">#REF!</definedName>
    <definedName name="소계" localSheetId="2">#REF!</definedName>
    <definedName name="소계" localSheetId="6">#REF!</definedName>
    <definedName name="소계" localSheetId="1">#REF!</definedName>
    <definedName name="소계">#REF!</definedName>
    <definedName name="소관경" localSheetId="3">#REF!</definedName>
    <definedName name="소관경" localSheetId="2">#REF!</definedName>
    <definedName name="소관경" localSheetId="1">#REF!</definedName>
    <definedName name="소관경">#REF!</definedName>
    <definedName name="소나무" localSheetId="3">#REF!</definedName>
    <definedName name="소나무" localSheetId="2">#REF!</definedName>
    <definedName name="소나무" localSheetId="6">#REF!</definedName>
    <definedName name="소나무" localSheetId="1">#REF!</definedName>
    <definedName name="소나무">#REF!</definedName>
    <definedName name="소모품">#REF!</definedName>
    <definedName name="소모품비">#REF!</definedName>
    <definedName name="소방" localSheetId="3">#REF!</definedName>
    <definedName name="소방" localSheetId="2">#REF!</definedName>
    <definedName name="소방" localSheetId="6">#REF!</definedName>
    <definedName name="소방" localSheetId="1">#REF!</definedName>
    <definedName name="소방">#REF!</definedName>
    <definedName name="소방2" localSheetId="2">[185]집계!$C$4:$P$1002</definedName>
    <definedName name="소방2" localSheetId="6">[171]집계!$C$4:$P$1002</definedName>
    <definedName name="소방2" localSheetId="1">[171]집계!$C$4:$P$1002</definedName>
    <definedName name="소방2">[186]집계!$C$4:$P$1002</definedName>
    <definedName name="소방공량산출서" localSheetId="0">BlankMacro1</definedName>
    <definedName name="소방공량산출서" localSheetId="3">BlankMacro1</definedName>
    <definedName name="소방공량산출서" localSheetId="2">BlankMacro1</definedName>
    <definedName name="소방공량산출서" localSheetId="9">BlankMacro1</definedName>
    <definedName name="소방공량산출서" localSheetId="6">BlankMacro1</definedName>
    <definedName name="소방공량산출서" localSheetId="1">BlankMacro1</definedName>
    <definedName name="소방공량산출서" localSheetId="5">BlankMacro1</definedName>
    <definedName name="소방공량산출서">BlankMacro1</definedName>
    <definedName name="소방내역" localSheetId="0">BlankMacro1</definedName>
    <definedName name="소방내역" localSheetId="3">BlankMacro1</definedName>
    <definedName name="소방내역" localSheetId="2">BlankMacro1</definedName>
    <definedName name="소방내역" localSheetId="9">BlankMacro1</definedName>
    <definedName name="소방내역" localSheetId="6">BlankMacro1</definedName>
    <definedName name="소방내역" localSheetId="1">BlankMacro1</definedName>
    <definedName name="소방내역" localSheetId="5">BlankMacro1</definedName>
    <definedName name="소방내역">BlankMacro1</definedName>
    <definedName name="소방내역서" localSheetId="0">BlankMacro1</definedName>
    <definedName name="소방내역서" localSheetId="3">BlankMacro1</definedName>
    <definedName name="소방내역서" localSheetId="2">BlankMacro1</definedName>
    <definedName name="소방내역서" localSheetId="9">BlankMacro1</definedName>
    <definedName name="소방내역서" localSheetId="6">BlankMacro1</definedName>
    <definedName name="소방내역서" localSheetId="1">BlankMacro1</definedName>
    <definedName name="소방내역서" localSheetId="5">BlankMacro1</definedName>
    <definedName name="소방내역서">BlankMacro1</definedName>
    <definedName name="소방단가" localSheetId="9">BlankMacro1</definedName>
    <definedName name="소방단가" localSheetId="5">BlankMacro1</definedName>
    <definedName name="소방단가">BlankMacro1</definedName>
    <definedName name="소방단가조사서" localSheetId="9">BlankMacro1</definedName>
    <definedName name="소방단가조사서" localSheetId="5">BlankMacro1</definedName>
    <definedName name="소방단가조사서">BlankMacro1</definedName>
    <definedName name="소방설비" localSheetId="3">#REF!</definedName>
    <definedName name="소방설비" localSheetId="2">#REF!</definedName>
    <definedName name="소방설비" localSheetId="6">#REF!</definedName>
    <definedName name="소방설비" localSheetId="1">#REF!</definedName>
    <definedName name="소방설비">#REF!</definedName>
    <definedName name="소방일위" localSheetId="9">BlankMacro1</definedName>
    <definedName name="소방일위" localSheetId="5">BlankMacro1</definedName>
    <definedName name="소방일위">BlankMacro1</definedName>
    <definedName name="소수력" localSheetId="3">[169]단가!#REF!</definedName>
    <definedName name="소수력" localSheetId="2">[186]단가!#REF!</definedName>
    <definedName name="소수력" localSheetId="6">[32]단가!#REF!</definedName>
    <definedName name="소수력" localSheetId="1">[186]단가!#REF!</definedName>
    <definedName name="소수력">[169]단가!#REF!</definedName>
    <definedName name="소일위대가1" localSheetId="3">#REF!</definedName>
    <definedName name="소일위대가1" localSheetId="2">#REF!</definedName>
    <definedName name="소일위대가1" localSheetId="6">#REF!</definedName>
    <definedName name="소일위대가1" localSheetId="1">#REF!</definedName>
    <definedName name="소일위대가1">#REF!</definedName>
    <definedName name="소천" hidden="1">{#N/A,#N/A,FALSE,"포장단가"}</definedName>
    <definedName name="소형B손료" localSheetId="2">'[125]기계경비(시간당)'!$H$240</definedName>
    <definedName name="소형B손료" localSheetId="1">'[125]기계경비(시간당)'!$H$240</definedName>
    <definedName name="소형B손료">'[126]기계경비(시간당)'!$H$240</definedName>
    <definedName name="송">#REF!</definedName>
    <definedName name="송산중" localSheetId="3">[116]표지!#REF!</definedName>
    <definedName name="송산중" localSheetId="2">[114]표지!#REF!</definedName>
    <definedName name="송산중" localSheetId="6">[117]표지!#REF!</definedName>
    <definedName name="송산중" localSheetId="1">[114]표지!#REF!</definedName>
    <definedName name="송산중">[116]표지!#REF!</definedName>
    <definedName name="송산초" localSheetId="3">[116]표지!#REF!</definedName>
    <definedName name="송산초" localSheetId="2">[114]표지!#REF!</definedName>
    <definedName name="송산초" localSheetId="6">[117]표지!#REF!</definedName>
    <definedName name="송산초" localSheetId="1">[114]표지!#REF!</definedName>
    <definedName name="송산초">[116]표지!#REF!</definedName>
    <definedName name="송전전공">#REF!</definedName>
    <definedName name="쇠흙손경비">#REF!</definedName>
    <definedName name="쇠흙손노무비">#REF!</definedName>
    <definedName name="쇠흙손재료비">#REF!</definedName>
    <definedName name="쇼ㅏㅓㅏㅣㅏ" localSheetId="9">BlankMacro1</definedName>
    <definedName name="쇼ㅏㅓㅏㅣㅏ" localSheetId="6">BlankMacro1</definedName>
    <definedName name="쇼ㅏㅓㅏㅣㅏ" localSheetId="5">BlankMacro1</definedName>
    <definedName name="쇼ㅏㅓㅏㅣㅏ">BlankMacro1</definedName>
    <definedName name="쇼ㅕ" localSheetId="9">BlankMacro1</definedName>
    <definedName name="쇼ㅕ" localSheetId="5">BlankMacro1</definedName>
    <definedName name="쇼ㅕ">BlankMacro1</definedName>
    <definedName name="쇼ㅕ56ㅑ" localSheetId="6">#N/A</definedName>
    <definedName name="쇼ㅕ56ㅑ">#N/A</definedName>
    <definedName name="쇼ㅕㅑ" localSheetId="9">BlankMacro1</definedName>
    <definedName name="쇼ㅕㅑ" localSheetId="6">BlankMacro1</definedName>
    <definedName name="쇼ㅕㅑ" localSheetId="5">BlankMacro1</definedName>
    <definedName name="쇼ㅕㅑ">BlankMacro1</definedName>
    <definedName name="쇼ㅕㅑㅔ" localSheetId="9">BlankMacro1</definedName>
    <definedName name="쇼ㅕㅑㅔ" localSheetId="5">BlankMacro1</definedName>
    <definedName name="쇼ㅕㅑㅔ">BlankMacro1</definedName>
    <definedName name="수____종" localSheetId="3">#REF!</definedName>
    <definedName name="수____종" localSheetId="2">#REF!</definedName>
    <definedName name="수____종" localSheetId="6">#REF!</definedName>
    <definedName name="수____종" localSheetId="1">#REF!</definedName>
    <definedName name="수____종">#REF!</definedName>
    <definedName name="수경단가" localSheetId="3">#REF!</definedName>
    <definedName name="수경단가" localSheetId="2">#REF!</definedName>
    <definedName name="수경단가" localSheetId="6">#REF!</definedName>
    <definedName name="수경단가" localSheetId="1">#REF!</definedName>
    <definedName name="수경단가">#REF!</definedName>
    <definedName name="수경단가1" localSheetId="3">#REF!</definedName>
    <definedName name="수경단가1" localSheetId="2">#REF!</definedName>
    <definedName name="수경단가1" localSheetId="6">#REF!</definedName>
    <definedName name="수경단가1" localSheetId="1">#REF!</definedName>
    <definedName name="수경단가1">#REF!</definedName>
    <definedName name="수경일위" localSheetId="3">#REF!</definedName>
    <definedName name="수경일위" localSheetId="2">#REF!</definedName>
    <definedName name="수경일위" localSheetId="6">#REF!</definedName>
    <definedName name="수경일위" localSheetId="1">#REF!</definedName>
    <definedName name="수경일위">#REF!</definedName>
    <definedName name="수도">#REF!</definedName>
    <definedName name="수도광열비">#REF!</definedName>
    <definedName name="수량" localSheetId="3">#REF!</definedName>
    <definedName name="수량" localSheetId="2">#REF!</definedName>
    <definedName name="수량" localSheetId="6">[156]내역서!B1</definedName>
    <definedName name="수량" localSheetId="1">#REF!</definedName>
    <definedName name="수량">#REF!</definedName>
    <definedName name="수량1" localSheetId="3">#REF!</definedName>
    <definedName name="수량1" localSheetId="2">#REF!</definedName>
    <definedName name="수량1" localSheetId="6">#REF!</definedName>
    <definedName name="수량1" localSheetId="1">#REF!</definedName>
    <definedName name="수량1">#REF!</definedName>
    <definedName name="수량계산">#REF!</definedName>
    <definedName name="수량산출" localSheetId="3">#REF!</definedName>
    <definedName name="수량산출" localSheetId="2">#REF!</definedName>
    <definedName name="수량산출" localSheetId="6">#REF!</definedName>
    <definedName name="수량산출" localSheetId="1">#REF!</definedName>
    <definedName name="수량산출">#REF!</definedName>
    <definedName name="수량산출2" localSheetId="0">BlankMacro1</definedName>
    <definedName name="수량산출2" localSheetId="3">BlankMacro1</definedName>
    <definedName name="수량산출2" localSheetId="2">BlankMacro1</definedName>
    <definedName name="수량산출2" localSheetId="9">BlankMacro1</definedName>
    <definedName name="수량산출2" localSheetId="6">BlankMacro1</definedName>
    <definedName name="수량산출2" localSheetId="1">BlankMacro1</definedName>
    <definedName name="수량산출2" localSheetId="5">BlankMacro1</definedName>
    <definedName name="수량산출2">BlankMacro1</definedName>
    <definedName name="수량산출5" localSheetId="0">BlankMacro1</definedName>
    <definedName name="수량산출5" localSheetId="3">BlankMacro1</definedName>
    <definedName name="수량산출5" localSheetId="2">BlankMacro1</definedName>
    <definedName name="수량산출5" localSheetId="9">BlankMacro1</definedName>
    <definedName name="수량산출5" localSheetId="6">BlankMacro1</definedName>
    <definedName name="수량산출5" localSheetId="1">BlankMacro1</definedName>
    <definedName name="수량산출5" localSheetId="5">BlankMacro1</definedName>
    <definedName name="수량산출5">BlankMacro1</definedName>
    <definedName name="수량산출서" localSheetId="3">[187]단가산출!#REF!</definedName>
    <definedName name="수량산출서" localSheetId="2">[34]단가산출!#REF!</definedName>
    <definedName name="수량산출서" localSheetId="6">[188]단가산출!#REF!</definedName>
    <definedName name="수량산출서" localSheetId="1">[185]단가산출!#REF!</definedName>
    <definedName name="수량산출서">[187]단가산출!#REF!</definedName>
    <definedName name="수량집계" localSheetId="9">'수량산출(토목)'!수량집계</definedName>
    <definedName name="수량집계" localSheetId="6">용역비예산서!수량집계</definedName>
    <definedName name="수량집계" localSheetId="5">'표 지'!수량집계</definedName>
    <definedName name="수량집계">[0]!수량집계</definedName>
    <definedName name="수량집계밀" localSheetId="9">#REF!</definedName>
    <definedName name="수량집계밀">#REF!</definedName>
    <definedName name="수량집계양">#REF!</definedName>
    <definedName name="수목" localSheetId="3">#REF!</definedName>
    <definedName name="수목" localSheetId="2">#REF!</definedName>
    <definedName name="수목" localSheetId="6">#REF!</definedName>
    <definedName name="수목" localSheetId="1">#REF!</definedName>
    <definedName name="수목">#REF!</definedName>
    <definedName name="수목단가" localSheetId="2">[110]수목단가!$A$1:$E$65536</definedName>
    <definedName name="수목단가" localSheetId="6">[110]수목단가!$A$1:$E$65536</definedName>
    <definedName name="수목단가" localSheetId="1">[110]수목단가!$A$1:$E$65536</definedName>
    <definedName name="수목단가">[112]수목단가!$A$1:$E$65536</definedName>
    <definedName name="수목보호대">#REF!</definedName>
    <definedName name="수목수량">#REF!</definedName>
    <definedName name="수목자재">#N/A</definedName>
    <definedName name="수비" hidden="1">{#N/A,#N/A,FALSE,"포장단가"}</definedName>
    <definedName name="수수꽃다리" localSheetId="3">#REF!</definedName>
    <definedName name="수수꽃다리" localSheetId="2">#REF!</definedName>
    <definedName name="수수꽃다리" localSheetId="6">#REF!</definedName>
    <definedName name="수수꽃다리" localSheetId="1">#REF!</definedName>
    <definedName name="수수꽃다리">#REF!</definedName>
    <definedName name="수수료요율" localSheetId="3">#REF!</definedName>
    <definedName name="수수료요율" localSheetId="2">#REF!</definedName>
    <definedName name="수수료요율" localSheetId="6">#REF!</definedName>
    <definedName name="수수료요율" localSheetId="1">#REF!</definedName>
    <definedName name="수수료요율">#REF!</definedName>
    <definedName name="수익">#REF!</definedName>
    <definedName name="수작업__반장" localSheetId="3">[112]노임단가!#REF!</definedName>
    <definedName name="수작업__반장" localSheetId="2">[110]노임단가!#REF!</definedName>
    <definedName name="수작업__반장" localSheetId="6">[110]노임단가!#REF!</definedName>
    <definedName name="수작업__반장" localSheetId="1">[110]노임단가!#REF!</definedName>
    <definedName name="수작업__반장">[112]노임단가!#REF!</definedName>
    <definedName name="수정">#REF!</definedName>
    <definedName name="수중_토사">[189]총집계표!#REF!</definedName>
    <definedName name="수직규준틀노무비">#REF!</definedName>
    <definedName name="수직규준틀재료비">#REF!</definedName>
    <definedName name="수직기준틀노무비">#REF!</definedName>
    <definedName name="수직기준틀재료비">#REF!</definedName>
    <definedName name="수축줄눈경비">#REF!</definedName>
    <definedName name="수축줄눈노무비">#REF!</definedName>
    <definedName name="수축줄눈재료비">#REF!</definedName>
    <definedName name="수출입실무">#REF!</definedName>
    <definedName name="수평규준틀노무비">#REF!</definedName>
    <definedName name="수평규준틀재료비">#REF!</definedName>
    <definedName name="수학">#REF!</definedName>
    <definedName name="숙직">#REF!</definedName>
    <definedName name="순공사비" localSheetId="2">'[104]단가 (2)'!$H$10</definedName>
    <definedName name="순공사비" localSheetId="6">'[105]단가 (2)'!$H$10</definedName>
    <definedName name="순공사비" localSheetId="1">'[106]단가 (2)'!$H$10</definedName>
    <definedName name="순공사비">'[101]단가 (2)'!$H$10</definedName>
    <definedName name="순공사비2" localSheetId="3">#REF!</definedName>
    <definedName name="순공사비2" localSheetId="2">#REF!</definedName>
    <definedName name="순공사비2" localSheetId="6">#REF!</definedName>
    <definedName name="순공사비2" localSheetId="1">#REF!</definedName>
    <definedName name="순공사비2">#REF!</definedName>
    <definedName name="순공사비4" localSheetId="3">#REF!</definedName>
    <definedName name="순공사비4" localSheetId="2">#REF!</definedName>
    <definedName name="순공사비4" localSheetId="6">#REF!</definedName>
    <definedName name="순공사비4" localSheetId="1">#REF!</definedName>
    <definedName name="순공사비4">#REF!</definedName>
    <definedName name="순공사원가" localSheetId="2">'[104]단가 (2)'!$H$10</definedName>
    <definedName name="순공사원가" localSheetId="6">'[105]단가 (2)'!$H$10</definedName>
    <definedName name="순공사원가" localSheetId="1">'[106]단가 (2)'!$H$10</definedName>
    <definedName name="순공사원가">'[101]단가 (2)'!$H$10</definedName>
    <definedName name="순공사원가2" localSheetId="3">#REF!</definedName>
    <definedName name="순공사원가2" localSheetId="2">#REF!</definedName>
    <definedName name="순공사원가2" localSheetId="6">#REF!</definedName>
    <definedName name="순공사원가2" localSheetId="1">#REF!</definedName>
    <definedName name="순공사원가2">#REF!</definedName>
    <definedName name="순공사원가4" localSheetId="3">#REF!</definedName>
    <definedName name="순공사원가4" localSheetId="2">#REF!</definedName>
    <definedName name="순공사원가4" localSheetId="6">#REF!</definedName>
    <definedName name="순공사원가4" localSheetId="1">#REF!</definedName>
    <definedName name="순공사원가4">#REF!</definedName>
    <definedName name="순성토" localSheetId="9">'수량산출(토목)'!순성토</definedName>
    <definedName name="순성토" localSheetId="5">'표 지'!순성토</definedName>
    <definedName name="순성토">[0]!순성토</definedName>
    <definedName name="숫자노무비" localSheetId="9">#REF!</definedName>
    <definedName name="숫자노무비">#REF!</definedName>
    <definedName name="스튜디오소계" localSheetId="9">#REF!</definedName>
    <definedName name="스튜디오소계">#REF!</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슬레이트__공" localSheetId="3">[112]노임단가!#REF!</definedName>
    <definedName name="슬레이트__공" localSheetId="2">[110]노임단가!#REF!</definedName>
    <definedName name="슬레이트__공" localSheetId="6">[110]노임단가!#REF!</definedName>
    <definedName name="슬레이트__공" localSheetId="1">[110]노임단가!#REF!</definedName>
    <definedName name="슬레이트__공">[112]노임단가!#REF!</definedName>
    <definedName name="승용교" localSheetId="9" hidden="1">{#N/A,#N/A,FALSE,"2~8번"}</definedName>
    <definedName name="승용교" localSheetId="6" hidden="1">{#N/A,#N/A,FALSE,"2~8번"}</definedName>
    <definedName name="승용교" localSheetId="5" hidden="1">{#N/A,#N/A,FALSE,"2~8번"}</definedName>
    <definedName name="승용교" hidden="1">{#N/A,#N/A,FALSE,"2~8번"}</definedName>
    <definedName name="승용교_1" localSheetId="9" hidden="1">{#N/A,#N/A,FALSE,"2~8번"}</definedName>
    <definedName name="승용교_1" localSheetId="6" hidden="1">{#N/A,#N/A,FALSE,"2~8번"}</definedName>
    <definedName name="승용교_1" localSheetId="5" hidden="1">{#N/A,#N/A,FALSE,"2~8번"}</definedName>
    <definedName name="승용교_1" hidden="1">{#N/A,#N/A,FALSE,"2~8번"}</definedName>
    <definedName name="시" localSheetId="9">#REF!</definedName>
    <definedName name="시" localSheetId="6">용역비예산서!ㅕㅣ</definedName>
    <definedName name="시" localSheetId="5" hidden="1">{#N/A,#N/A,FALSE,"포장단가"}</definedName>
    <definedName name="시">#REF!</definedName>
    <definedName name="시_험_사_4급" localSheetId="3">[112]노임단가!#REF!</definedName>
    <definedName name="시_험_사_4급" localSheetId="2">[110]노임단가!#REF!</definedName>
    <definedName name="시_험_사_4급" localSheetId="6">[110]노임단가!#REF!</definedName>
    <definedName name="시_험_사_4급" localSheetId="1">[110]노임단가!#REF!</definedName>
    <definedName name="시_험_사_4급">[112]노임단가!#REF!</definedName>
    <definedName name="시공측량사" localSheetId="3">#REF!</definedName>
    <definedName name="시공측량사" localSheetId="2">#REF!</definedName>
    <definedName name="시공측량사" localSheetId="6">#REF!</definedName>
    <definedName name="시공측량사" localSheetId="1">#REF!</definedName>
    <definedName name="시공측량사">#REF!</definedName>
    <definedName name="시리" localSheetId="0">BlankMacro1</definedName>
    <definedName name="시리" localSheetId="3">BlankMacro1</definedName>
    <definedName name="시리" localSheetId="2">BlankMacro1</definedName>
    <definedName name="시리" localSheetId="9">BlankMacro1</definedName>
    <definedName name="시리" localSheetId="6">BlankMacro1</definedName>
    <definedName name="시리" localSheetId="1">BlankMacro1</definedName>
    <definedName name="시리" localSheetId="5">BlankMacro1</definedName>
    <definedName name="시리">BlankMacro1</definedName>
    <definedName name="시멘트운반" localSheetId="9">'수량산출(토목)'!시멘트운반</definedName>
    <definedName name="시멘트운반" localSheetId="5">'표 지'!시멘트운반</definedName>
    <definedName name="시멘트운반">[0]!시멘트운반</definedName>
    <definedName name="시방서" localSheetId="9">BlankMacro1</definedName>
    <definedName name="시방서" localSheetId="5">BlankMacro1</definedName>
    <definedName name="시방서">BlankMacro1</definedName>
    <definedName name="시설물수량" localSheetId="2">[110]시설수량표!$C$1:$F$65536</definedName>
    <definedName name="시설물수량" localSheetId="6">[110]시설수량표!$C$1:$F$65536</definedName>
    <definedName name="시설물수량" localSheetId="1">[110]시설수량표!$C$1:$F$65536</definedName>
    <definedName name="시설물수량">[112]시설수량표!$C$1:$F$65536</definedName>
    <definedName name="시설수량">#REF!</definedName>
    <definedName name="시설일위" localSheetId="3">#REF!</definedName>
    <definedName name="시설일위" localSheetId="2">#REF!</definedName>
    <definedName name="시설일위" localSheetId="6">#REF!</definedName>
    <definedName name="시설일위" localSheetId="1">#REF!</definedName>
    <definedName name="시설일위">#REF!</definedName>
    <definedName name="시설일위1">#REF!</definedName>
    <definedName name="시설일위금액" localSheetId="3">#REF!</definedName>
    <definedName name="시설일위금액" localSheetId="2">#REF!</definedName>
    <definedName name="시설일위금액" localSheetId="6">#REF!</definedName>
    <definedName name="시설일위금액" localSheetId="1">#REF!</definedName>
    <definedName name="시설일위금액">#REF!</definedName>
    <definedName name="시중노임1">#N/A</definedName>
    <definedName name="시청">#REF!</definedName>
    <definedName name="시트파일" localSheetId="3">#REF!</definedName>
    <definedName name="시트파일" localSheetId="2">#REF!</definedName>
    <definedName name="시트파일" localSheetId="6">#REF!</definedName>
    <definedName name="시트파일" localSheetId="1">#REF!</definedName>
    <definedName name="시트파일">#REF!</definedName>
    <definedName name="시행" localSheetId="9" hidden="1">{#N/A,#N/A,FALSE,"이태원철근"}</definedName>
    <definedName name="시행" localSheetId="6" hidden="1">{#N/A,#N/A,FALSE,"이태원철근"}</definedName>
    <definedName name="시행" localSheetId="5" hidden="1">{#N/A,#N/A,FALSE,"이태원철근"}</definedName>
    <definedName name="시행" hidden="1">{#N/A,#N/A,FALSE,"이태원철근"}</definedName>
    <definedName name="시행_1" localSheetId="9" hidden="1">{#N/A,#N/A,FALSE,"이태원철근"}</definedName>
    <definedName name="시행_1" localSheetId="6" hidden="1">{#N/A,#N/A,FALSE,"이태원철근"}</definedName>
    <definedName name="시행_1" localSheetId="5" hidden="1">{#N/A,#N/A,FALSE,"이태원철근"}</definedName>
    <definedName name="시행_1" hidden="1">{#N/A,#N/A,FALSE,"이태원철근"}</definedName>
    <definedName name="시험__보조수" localSheetId="3">[112]노임단가!#REF!</definedName>
    <definedName name="시험__보조수" localSheetId="2">[110]노임단가!#REF!</definedName>
    <definedName name="시험__보조수" localSheetId="6">[110]노임단가!#REF!</definedName>
    <definedName name="시험__보조수" localSheetId="1">[110]노임단가!#REF!</definedName>
    <definedName name="시험__보조수">[112]노임단가!#REF!</definedName>
    <definedName name="식당">#REF!</definedName>
    <definedName name="식대">4000+1500*2</definedName>
    <definedName name="식재" localSheetId="3">#REF!</definedName>
    <definedName name="식재" localSheetId="2">#REF!</definedName>
    <definedName name="식재" localSheetId="6">#REF!</definedName>
    <definedName name="식재" localSheetId="1">#REF!</definedName>
    <definedName name="식재">#REF!</definedName>
    <definedName name="식재단가" localSheetId="3">#REF!</definedName>
    <definedName name="식재단가" localSheetId="2">#REF!</definedName>
    <definedName name="식재단가" localSheetId="6">#REF!</definedName>
    <definedName name="식재단가" localSheetId="1">#REF!</definedName>
    <definedName name="식재단가">#REF!</definedName>
    <definedName name="식재단가1">#REF!</definedName>
    <definedName name="식재수량표" localSheetId="2">[110]식재수량표!$C$1:$F$65536</definedName>
    <definedName name="식재수량표" localSheetId="6">[110]식재수량표!$C$1:$F$65536</definedName>
    <definedName name="식재수량표" localSheetId="1">[110]식재수량표!$C$1:$F$65536</definedName>
    <definedName name="식재수량표">[112]식재수량표!$C$1:$F$65536</definedName>
    <definedName name="식재일위" localSheetId="3">#REF!</definedName>
    <definedName name="식재일위" localSheetId="2">#REF!</definedName>
    <definedName name="식재일위" localSheetId="6">#REF!</definedName>
    <definedName name="식재일위" localSheetId="1">#REF!</definedName>
    <definedName name="식재일위">#REF!</definedName>
    <definedName name="신" localSheetId="9"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_1" localSheetId="9"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_1"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_1"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_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규비목집계">#REF!</definedName>
    <definedName name="신뢰성공학">#REF!</definedName>
    <definedName name="신호기" localSheetId="0">갑지!신호기</definedName>
    <definedName name="신호기" localSheetId="3">'갑지(건축)'!신호기</definedName>
    <definedName name="신호기" localSheetId="2">관급자재대!신호기</definedName>
    <definedName name="신호기" localSheetId="9">'수량산출(토목)'!신호기</definedName>
    <definedName name="신호기" localSheetId="6">용역비예산서!신호기</definedName>
    <definedName name="신호기" localSheetId="1">총괄표!신호기</definedName>
    <definedName name="신호기" localSheetId="5">'표 지'!신호기</definedName>
    <definedName name="신호기">[0]!신호기</definedName>
    <definedName name="신호등" localSheetId="9">'[187]일위대가(가설)'!#REF!</definedName>
    <definedName name="신호등">'[187]일위대가(가설)'!#REF!</definedName>
    <definedName name="실내" localSheetId="9">BlankMacro1</definedName>
    <definedName name="실내" localSheetId="5">BlankMacro1</definedName>
    <definedName name="실내">BlankMacro1</definedName>
    <definedName name="실비적용" localSheetId="9">#REF!</definedName>
    <definedName name="실비적용">#REF!</definedName>
    <definedName name="실편백10노무" localSheetId="9">#REF!</definedName>
    <definedName name="실편백10노무">#REF!</definedName>
    <definedName name="실편백10재료" localSheetId="9">#REF!</definedName>
    <definedName name="실편백10재료">#REF!</definedName>
    <definedName name="실편백15노무">#REF!</definedName>
    <definedName name="실편백15재료">#REF!</definedName>
    <definedName name="실험계획법">#REF!</definedName>
    <definedName name="ㅇ" localSheetId="0">갑지!ㅇ</definedName>
    <definedName name="ㅇ" localSheetId="3">'갑지(건축)'!ㅇ</definedName>
    <definedName name="ㅇ" localSheetId="2">관급자재대!ㅇ</definedName>
    <definedName name="ㅇ" localSheetId="9">'수량산출(토목)'!ㅇ</definedName>
    <definedName name="ㅇ" localSheetId="6">BlankMacro1</definedName>
    <definedName name="ㅇ" localSheetId="1">총괄표!ㅇ</definedName>
    <definedName name="ㅇ" localSheetId="5">'표 지'!ㅇ</definedName>
    <definedName name="ㅇ">[0]!ㅇ</definedName>
    <definedName name="ㅇ227" localSheetId="6">#REF!</definedName>
    <definedName name="ㅇ227">#REF!</definedName>
    <definedName name="ㅇ2447">#REF!</definedName>
    <definedName name="ㅇㄴㅁ" localSheetId="2" hidden="1">[187]실행철강하도!$A$1:$A$4</definedName>
    <definedName name="ㅇㄴㅁ" localSheetId="6" hidden="1">[190]실행철강하도!$A$1:$A$4</definedName>
    <definedName name="ㅇㄴㅁ" localSheetId="1" hidden="1">[187]실행철강하도!$A$1:$A$4</definedName>
    <definedName name="ㅇㄴㅁ" hidden="1">[191]실행철강하도!$A$1:$A$4</definedName>
    <definedName name="ㅇㄹ" localSheetId="3" hidden="1">#REF!</definedName>
    <definedName name="ㅇㄹ" localSheetId="2" hidden="1">#REF!</definedName>
    <definedName name="ㅇㄹ" localSheetId="6" hidden="1">#REF!</definedName>
    <definedName name="ㅇㄹ" localSheetId="1" hidden="1">#REF!</definedName>
    <definedName name="ㅇㄹ" localSheetId="5" hidden="1">#REF!</definedName>
    <definedName name="ㅇㄹ" hidden="1">#REF!</definedName>
    <definedName name="ㅇㄹㄹ" localSheetId="6" hidden="1">#REF!</definedName>
    <definedName name="ㅇㄹㄹ" localSheetId="5" hidden="1">#REF!</definedName>
    <definedName name="ㅇㄹㄹ" hidden="1">#REF!</definedName>
    <definedName name="ㅇㄹㅇㄹ" hidden="1">'[3]#REF'!$A$3:$H$292</definedName>
    <definedName name="ㅇ러ㅣㄴ이ㅏ러ㅣ" hidden="1">{#N/A,#N/A,FALSE,"Sheet1"}</definedName>
    <definedName name="ㅇㅀ" localSheetId="9">BlankMacro1</definedName>
    <definedName name="ㅇㅀ" localSheetId="6">BlankMacro1</definedName>
    <definedName name="ㅇㅀ" localSheetId="5">BlankMacro1</definedName>
    <definedName name="ㅇㅀ">BlankMacro1</definedName>
    <definedName name="ㅇㅁㄻ" hidden="1">{#N/A,#N/A,FALSE,"Sheet1"}</definedName>
    <definedName name="ㅇㅇ" localSheetId="0">BlankMacro1</definedName>
    <definedName name="ㅇㅇ" localSheetId="3">BlankMacro1</definedName>
    <definedName name="ㅇㅇ" localSheetId="2">BlankMacro1</definedName>
    <definedName name="ㅇㅇ" localSheetId="9">BlankMacro1</definedName>
    <definedName name="ㅇㅇ" localSheetId="6">BlankMacro1</definedName>
    <definedName name="ㅇㅇ" localSheetId="1">BlankMacro1</definedName>
    <definedName name="ㅇㅇ" localSheetId="5">BlankMacro1</definedName>
    <definedName name="ㅇㅇ">BlankMacro1</definedName>
    <definedName name="ㅇㅇㄹ" localSheetId="3" hidden="1">'[3]#REF'!#REF!</definedName>
    <definedName name="ㅇㅇㄹ" localSheetId="2" hidden="1">'[3]#REF'!#REF!</definedName>
    <definedName name="ㅇㅇㄹ" localSheetId="1" hidden="1">'[3]#REF'!#REF!</definedName>
    <definedName name="ㅇㅇㄹ" localSheetId="5" hidden="1">'[3]#REF'!#REF!</definedName>
    <definedName name="ㅇㅇㄹ" hidden="1">'[3]#REF'!#REF!</definedName>
    <definedName name="ㅇㅇㅇ" hidden="1">'[3]#REF'!$A$1:$A$292</definedName>
    <definedName name="ㅇㅇㅇㅇ" localSheetId="9">BlankMacro1</definedName>
    <definedName name="ㅇㅇㅇㅇ" localSheetId="5">BlankMacro1</definedName>
    <definedName name="ㅇㅇㅇㅇ">BlankMacro1</definedName>
    <definedName name="ㅇㅇㅇㅇㅇ" localSheetId="3">'[3]#REF'!#REF!</definedName>
    <definedName name="ㅇㅇㅇㅇㅇ" localSheetId="2">'[3]#REF'!#REF!</definedName>
    <definedName name="ㅇㅇㅇㅇㅇ" localSheetId="9">'[3]#REF'!#REF!</definedName>
    <definedName name="ㅇㅇㅇㅇㅇ" localSheetId="6">용역비예산서!ㅇㅇㅇㅇㅇ</definedName>
    <definedName name="ㅇㅇㅇㅇㅇ" localSheetId="1">'[3]#REF'!#REF!</definedName>
    <definedName name="ㅇㅇㅇㅇㅇ">'[3]#REF'!#REF!</definedName>
    <definedName name="ㅇㅇㅇㅇㅇㅇ" localSheetId="9">'수량산출(토목)'!ㅇㅇㅇㅇㅇㅇ</definedName>
    <definedName name="ㅇㅇㅇㅇㅇㅇ" localSheetId="6">용역비예산서!ㅇㅇㅇㅇㅇㅇ</definedName>
    <definedName name="ㅇㅇㅇㅇㅇㅇ" localSheetId="5">'표 지'!ㅇㅇㅇㅇㅇㅇ</definedName>
    <definedName name="ㅇㅇㅇㅇㅇㅇ">[0]!ㅇㅇㅇㅇㅇㅇ</definedName>
    <definedName name="ㅇㅇㅇㅇㅇㅇㅇ" localSheetId="6">용역비예산서!ㅇㅇㅇㅇㅇㅇㅇ</definedName>
    <definedName name="ㅇㅇㅇㅇㅇㅇㅇ">'[3]#REF'!$B$7</definedName>
    <definedName name="ㅇㅇㅇㅇㅇㅇㅇㅇㅇ" localSheetId="9">'수량산출(토목)'!ㅇㅇㅇㅇㅇㅇㅇㅇㅇ</definedName>
    <definedName name="ㅇㅇㅇㅇㅇㅇㅇㅇㅇ" localSheetId="6">용역비예산서!ㅇㅇㅇㅇㅇㅇㅇㅇㅇ</definedName>
    <definedName name="ㅇㅇㅇㅇㅇㅇㅇㅇㅇ" localSheetId="5">'표 지'!ㅇㅇㅇㅇㅇㅇㅇㅇㅇ</definedName>
    <definedName name="ㅇㅇㅇㅇㅇㅇㅇㅇㅇ">[0]!ㅇㅇㅇㅇㅇㅇㅇㅇㅇ</definedName>
    <definedName name="아" localSheetId="0">BlankMacro1</definedName>
    <definedName name="아" localSheetId="3">BlankMacro1</definedName>
    <definedName name="아" localSheetId="2">BlankMacro1</definedName>
    <definedName name="아" localSheetId="9">BlankMacro1</definedName>
    <definedName name="아" localSheetId="6">BlankMacro1</definedName>
    <definedName name="아" localSheetId="1">BlankMacro1</definedName>
    <definedName name="아" localSheetId="5">BlankMacro1</definedName>
    <definedName name="아">BlankMacro1</definedName>
    <definedName name="아늘믿" localSheetId="0">BlankMacro1</definedName>
    <definedName name="아늘믿" localSheetId="3">BlankMacro1</definedName>
    <definedName name="아늘믿" localSheetId="2">BlankMacro1</definedName>
    <definedName name="아늘믿" localSheetId="9">BlankMacro1</definedName>
    <definedName name="아늘믿" localSheetId="6">BlankMacro1</definedName>
    <definedName name="아늘믿" localSheetId="1">BlankMacro1</definedName>
    <definedName name="아늘믿" localSheetId="5">BlankMacro1</definedName>
    <definedName name="아늘믿">BlankMacro1</definedName>
    <definedName name="아니" localSheetId="0">BlankMacro1</definedName>
    <definedName name="아니" localSheetId="3">BlankMacro1</definedName>
    <definedName name="아니" localSheetId="2">BlankMacro1</definedName>
    <definedName name="아니" localSheetId="9">BlankMacro1</definedName>
    <definedName name="아니" localSheetId="6">BlankMacro1</definedName>
    <definedName name="아니" localSheetId="1">BlankMacro1</definedName>
    <definedName name="아니" localSheetId="5">BlankMacro1</definedName>
    <definedName name="아니">BlankMacro1</definedName>
    <definedName name="아다" localSheetId="0">BlankMacro1</definedName>
    <definedName name="아다" localSheetId="3">BlankMacro1</definedName>
    <definedName name="아다" localSheetId="2">BlankMacro1</definedName>
    <definedName name="아다" localSheetId="9">BlankMacro1</definedName>
    <definedName name="아다" localSheetId="6">BlankMacro1</definedName>
    <definedName name="아다" localSheetId="1">BlankMacro1</definedName>
    <definedName name="아다" localSheetId="5">BlankMacro1</definedName>
    <definedName name="아다">BlankMacro1</definedName>
    <definedName name="아디" localSheetId="0">BlankMacro1</definedName>
    <definedName name="아디" localSheetId="3">BlankMacro1</definedName>
    <definedName name="아디" localSheetId="2">BlankMacro1</definedName>
    <definedName name="아디" localSheetId="9">BlankMacro1</definedName>
    <definedName name="아디" localSheetId="6">BlankMacro1</definedName>
    <definedName name="아디" localSheetId="1">BlankMacro1</definedName>
    <definedName name="아디" localSheetId="5">BlankMacro1</definedName>
    <definedName name="아디">BlankMacro1</definedName>
    <definedName name="아무" localSheetId="0" hidden="1">{#N/A,#N/A,FALSE,"배수2"}</definedName>
    <definedName name="아무" localSheetId="3" hidden="1">{#N/A,#N/A,FALSE,"배수2"}</definedName>
    <definedName name="아무" localSheetId="2" hidden="1">{#N/A,#N/A,FALSE,"배수2"}</definedName>
    <definedName name="아무" localSheetId="9" hidden="1">{#N/A,#N/A,FALSE,"배수2"}</definedName>
    <definedName name="아무" localSheetId="6" hidden="1">{#N/A,#N/A,FALSE,"배수2"}</definedName>
    <definedName name="아무" localSheetId="1" hidden="1">{#N/A,#N/A,FALSE,"배수2"}</definedName>
    <definedName name="아무" localSheetId="5" hidden="1">{#N/A,#N/A,FALSE,"배수2"}</definedName>
    <definedName name="아무" hidden="1">{#N/A,#N/A,FALSE,"배수2"}</definedName>
    <definedName name="아무거나" localSheetId="0" hidden="1">{#N/A,#N/A,FALSE,"배수2"}</definedName>
    <definedName name="아무거나" localSheetId="3" hidden="1">{#N/A,#N/A,FALSE,"배수2"}</definedName>
    <definedName name="아무거나" localSheetId="2" hidden="1">{#N/A,#N/A,FALSE,"배수2"}</definedName>
    <definedName name="아무거나" localSheetId="9" hidden="1">{#N/A,#N/A,FALSE,"배수2"}</definedName>
    <definedName name="아무거나" localSheetId="6" hidden="1">{#N/A,#N/A,FALSE,"배수2"}</definedName>
    <definedName name="아무거나" localSheetId="1" hidden="1">{#N/A,#N/A,FALSE,"배수2"}</definedName>
    <definedName name="아무거나" localSheetId="5" hidden="1">{#N/A,#N/A,FALSE,"배수2"}</definedName>
    <definedName name="아무거나" hidden="1">{#N/A,#N/A,FALSE,"배수2"}</definedName>
    <definedName name="아서" localSheetId="0">BlankMacro1</definedName>
    <definedName name="아서" localSheetId="3">BlankMacro1</definedName>
    <definedName name="아서" localSheetId="2">BlankMacro1</definedName>
    <definedName name="아서" localSheetId="9">BlankMacro1</definedName>
    <definedName name="아서" localSheetId="6">BlankMacro1</definedName>
    <definedName name="아서" localSheetId="1">BlankMacro1</definedName>
    <definedName name="아서" localSheetId="5">BlankMacro1</definedName>
    <definedName name="아서">BlankMacro1</definedName>
    <definedName name="아스콘2" localSheetId="3" hidden="1">[192]조명시설!#REF!</definedName>
    <definedName name="아스콘2" localSheetId="2" hidden="1">[193]조명시설!#REF!</definedName>
    <definedName name="아스콘2" localSheetId="1" hidden="1">[32]조명시설!#REF!</definedName>
    <definedName name="아스콘2" localSheetId="5" hidden="1">[194]조명시설!#REF!</definedName>
    <definedName name="아스콘2" hidden="1">[192]조명시설!#REF!</definedName>
    <definedName name="아스타일__공" localSheetId="3">[112]노임단가!#REF!</definedName>
    <definedName name="아스타일__공" localSheetId="2">[110]노임단가!#REF!</definedName>
    <definedName name="아스타일__공" localSheetId="6">[110]노임단가!#REF!</definedName>
    <definedName name="아스타일__공" localSheetId="1">[110]노임단가!#REF!</definedName>
    <definedName name="아스타일__공">[112]노임단가!#REF!</definedName>
    <definedName name="아싸">#REF!</definedName>
    <definedName name="아아" localSheetId="9">BlankMacro1</definedName>
    <definedName name="아아" localSheetId="6">BlankMacro1</definedName>
    <definedName name="아아" localSheetId="5">BlankMacro1</definedName>
    <definedName name="아아">BlankMacro1</definedName>
    <definedName name="아연도전선관" localSheetId="3">#REF!</definedName>
    <definedName name="아연도전선관" localSheetId="2">#REF!</definedName>
    <definedName name="아연도전선관" localSheetId="6">#REF!</definedName>
    <definedName name="아연도전선관" localSheetId="1">#REF!</definedName>
    <definedName name="아연도전선관">#REF!</definedName>
    <definedName name="아왜나무12노무">#REF!</definedName>
    <definedName name="아왜나무12재료">#REF!</definedName>
    <definedName name="아이">#REF!</definedName>
    <definedName name="아호" localSheetId="9">BlankMacro1</definedName>
    <definedName name="아호" localSheetId="5">BlankMacro1</definedName>
    <definedName name="아호">BlankMacro1</definedName>
    <definedName name="아ㅓ림" localSheetId="0" hidden="1">{#N/A,#N/A,FALSE,"포장1";#N/A,#N/A,FALSE,"포장1"}</definedName>
    <definedName name="아ㅓ림" localSheetId="3" hidden="1">{#N/A,#N/A,FALSE,"포장1";#N/A,#N/A,FALSE,"포장1"}</definedName>
    <definedName name="아ㅓ림" localSheetId="2" hidden="1">{#N/A,#N/A,FALSE,"포장1";#N/A,#N/A,FALSE,"포장1"}</definedName>
    <definedName name="아ㅓ림" localSheetId="9" hidden="1">{#N/A,#N/A,FALSE,"포장1";#N/A,#N/A,FALSE,"포장1"}</definedName>
    <definedName name="아ㅓ림" localSheetId="6" hidden="1">{#N/A,#N/A,FALSE,"포장1";#N/A,#N/A,FALSE,"포장1"}</definedName>
    <definedName name="아ㅓ림" localSheetId="1" hidden="1">{#N/A,#N/A,FALSE,"포장1";#N/A,#N/A,FALSE,"포장1"}</definedName>
    <definedName name="아ㅓ림" localSheetId="5" hidden="1">{#N/A,#N/A,FALSE,"포장1";#N/A,#N/A,FALSE,"포장1"}</definedName>
    <definedName name="아ㅓ림" hidden="1">{#N/A,#N/A,FALSE,"포장1";#N/A,#N/A,FALSE,"포장1"}</definedName>
    <definedName name="안" localSheetId="9">#REF!</definedName>
    <definedName name="안" localSheetId="6">BlankMacro1</definedName>
    <definedName name="안">#REF!</definedName>
    <definedName name="안억모" localSheetId="3">#REF!</definedName>
    <definedName name="안억모" localSheetId="2">#REF!</definedName>
    <definedName name="안억모" localSheetId="1">#REF!</definedName>
    <definedName name="안억모">#REF!</definedName>
    <definedName name="안전" localSheetId="6">#REF!</definedName>
    <definedName name="안전">#REF!</definedName>
    <definedName name="안전관리기사1급" localSheetId="3">[112]노임단가!#REF!</definedName>
    <definedName name="안전관리기사1급" localSheetId="2">[110]노임단가!#REF!</definedName>
    <definedName name="안전관리기사1급" localSheetId="6">[110]노임단가!#REF!</definedName>
    <definedName name="안전관리기사1급" localSheetId="1">[110]노임단가!#REF!</definedName>
    <definedName name="안전관리기사1급">[112]노임단가!#REF!</definedName>
    <definedName name="안전관리기사2급" localSheetId="3">[112]노임단가!#REF!</definedName>
    <definedName name="안전관리기사2급" localSheetId="2">[110]노임단가!#REF!</definedName>
    <definedName name="안전관리기사2급" localSheetId="6">[110]노임단가!#REF!</definedName>
    <definedName name="안전관리기사2급" localSheetId="1">[110]노임단가!#REF!</definedName>
    <definedName name="안전관리기사2급">[112]노임단가!#REF!</definedName>
    <definedName name="안전관리비" localSheetId="2">'[104]단가 (2)'!$H$8</definedName>
    <definedName name="안전관리비" localSheetId="6">'[105]단가 (2)'!$H$8</definedName>
    <definedName name="안전관리비" localSheetId="1">'[106]단가 (2)'!$H$8</definedName>
    <definedName name="안전관리비">'[101]단가 (2)'!$H$8</definedName>
    <definedName name="안전관리비2" localSheetId="3">#REF!</definedName>
    <definedName name="안전관리비2" localSheetId="2">#REF!</definedName>
    <definedName name="안전관리비2" localSheetId="6">#REF!</definedName>
    <definedName name="안전관리비2" localSheetId="1">#REF!</definedName>
    <definedName name="안전관리비2">#REF!</definedName>
    <definedName name="안전관리비4" localSheetId="3">#REF!</definedName>
    <definedName name="안전관리비4" localSheetId="2">#REF!</definedName>
    <definedName name="안전관리비4" localSheetId="6">#REF!</definedName>
    <definedName name="안전관리비4" localSheetId="1">#REF!</definedName>
    <definedName name="안전관리비4">#REF!</definedName>
    <definedName name="안전관리비기초액" localSheetId="3">#REF!</definedName>
    <definedName name="안전관리비기초액" localSheetId="2">#REF!</definedName>
    <definedName name="안전관리비기초액" localSheetId="6">#REF!</definedName>
    <definedName name="안전관리비기초액" localSheetId="1">#REF!</definedName>
    <definedName name="안전관리비기초액">#REF!</definedName>
    <definedName name="안전관리비요율" localSheetId="3">#REF!</definedName>
    <definedName name="안전관리비요율" localSheetId="2">#REF!</definedName>
    <definedName name="안전관리비요율" localSheetId="6">#REF!</definedName>
    <definedName name="안전관리비요율" localSheetId="1">#REF!</definedName>
    <definedName name="안전관리비요율">#REF!</definedName>
    <definedName name="안전관리비율" localSheetId="3">#REF!</definedName>
    <definedName name="안전관리비율" localSheetId="2">#REF!</definedName>
    <definedName name="안전관리비율" localSheetId="6">#REF!</definedName>
    <definedName name="안전관리비율" localSheetId="1">#REF!</definedName>
    <definedName name="안전관리비율">#REF!</definedName>
    <definedName name="알파" localSheetId="9" hidden="1">{#N/A,#N/A,FALSE,"이태원철근"}</definedName>
    <definedName name="알파" localSheetId="6" hidden="1">{#N/A,#N/A,FALSE,"이태원철근"}</definedName>
    <definedName name="알파" localSheetId="5" hidden="1">{#N/A,#N/A,FALSE,"이태원철근"}</definedName>
    <definedName name="알파" hidden="1">{#N/A,#N/A,FALSE,"이태원철근"}</definedName>
    <definedName name="알파_1" localSheetId="9" hidden="1">{#N/A,#N/A,FALSE,"이태원철근"}</definedName>
    <definedName name="알파_1" localSheetId="6" hidden="1">{#N/A,#N/A,FALSE,"이태원철근"}</definedName>
    <definedName name="알파_1" localSheetId="5" hidden="1">{#N/A,#N/A,FALSE,"이태원철근"}</definedName>
    <definedName name="알파_1" hidden="1">{#N/A,#N/A,FALSE,"이태원철근"}</definedName>
    <definedName name="암거" hidden="1">#REF!</definedName>
    <definedName name="암거날개벽" hidden="1">[195]덕전리!#REF!</definedName>
    <definedName name="압량" localSheetId="0">BlankMacro1</definedName>
    <definedName name="압량" localSheetId="3">BlankMacro1</definedName>
    <definedName name="압량" localSheetId="2">BlankMacro1</definedName>
    <definedName name="압량" localSheetId="9">BlankMacro1</definedName>
    <definedName name="압량" localSheetId="6">BlankMacro1</definedName>
    <definedName name="압량" localSheetId="1">BlankMacro1</definedName>
    <definedName name="압량" localSheetId="5">BlankMacro1</definedName>
    <definedName name="압량">BlankMacro1</definedName>
    <definedName name="압량1" localSheetId="0">BlankMacro1</definedName>
    <definedName name="압량1" localSheetId="3">BlankMacro1</definedName>
    <definedName name="압량1" localSheetId="2">BlankMacro1</definedName>
    <definedName name="압량1" localSheetId="9">BlankMacro1</definedName>
    <definedName name="압량1" localSheetId="6">BlankMacro1</definedName>
    <definedName name="압량1" localSheetId="1">BlankMacro1</definedName>
    <definedName name="압량1" localSheetId="5">BlankMacro1</definedName>
    <definedName name="압량1">BlankMacro1</definedName>
    <definedName name="압량초등" localSheetId="0">BlankMacro1</definedName>
    <definedName name="압량초등" localSheetId="3">BlankMacro1</definedName>
    <definedName name="압량초등" localSheetId="2">BlankMacro1</definedName>
    <definedName name="압량초등" localSheetId="9">BlankMacro1</definedName>
    <definedName name="압량초등" localSheetId="6">BlankMacro1</definedName>
    <definedName name="압량초등" localSheetId="1">BlankMacro1</definedName>
    <definedName name="압량초등" localSheetId="5">BlankMacro1</definedName>
    <definedName name="압량초등">BlankMacro1</definedName>
    <definedName name="압착터미널" localSheetId="3">[190]전기단가조사서!#REF!</definedName>
    <definedName name="압착터미널" localSheetId="2">[192]전기단가조사서!#REF!</definedName>
    <definedName name="압착터미널" localSheetId="6">[196]전기단가조사서!#REF!</definedName>
    <definedName name="압착터미널" localSheetId="1">[192]전기단가조사서!#REF!</definedName>
    <definedName name="압착터미널">[190]전기단가조사서!#REF!</definedName>
    <definedName name="앞지" localSheetId="9" hidden="1">{#N/A,#N/A,FALSE,"이태원철근"}</definedName>
    <definedName name="앞지" localSheetId="6" hidden="1">{#N/A,#N/A,FALSE,"이태원철근"}</definedName>
    <definedName name="앞지" localSheetId="5" hidden="1">{#N/A,#N/A,FALSE,"이태원철근"}</definedName>
    <definedName name="앞지" hidden="1">{#N/A,#N/A,FALSE,"이태원철근"}</definedName>
    <definedName name="앞지_1" localSheetId="9" hidden="1">{#N/A,#N/A,FALSE,"이태원철근"}</definedName>
    <definedName name="앞지_1" localSheetId="6" hidden="1">{#N/A,#N/A,FALSE,"이태원철근"}</definedName>
    <definedName name="앞지_1" localSheetId="5" hidden="1">{#N/A,#N/A,FALSE,"이태원철근"}</definedName>
    <definedName name="앞지_1" hidden="1">{#N/A,#N/A,FALSE,"이태원철근"}</definedName>
    <definedName name="앵커볼트" localSheetId="3">#REF!</definedName>
    <definedName name="앵커볼트" localSheetId="2">#REF!</definedName>
    <definedName name="앵커볼트" localSheetId="6">#REF!</definedName>
    <definedName name="앵커볼트" localSheetId="1">#REF!</definedName>
    <definedName name="앵커볼트">#REF!</definedName>
    <definedName name="약" localSheetId="3">#REF!</definedName>
    <definedName name="약" localSheetId="2">#REF!</definedName>
    <definedName name="약" localSheetId="6">#REF!</definedName>
    <definedName name="약" localSheetId="1">#REF!</definedName>
    <definedName name="약">#REF!</definedName>
    <definedName name="양___생___공" localSheetId="3">[112]노임단가!#REF!</definedName>
    <definedName name="양___생___공" localSheetId="2">[110]노임단가!#REF!</definedName>
    <definedName name="양___생___공" localSheetId="6">[110]노임단가!#REF!</definedName>
    <definedName name="양___생___공" localSheetId="1">[110]노임단가!#REF!</definedName>
    <definedName name="양___생___공">[112]노임단가!#REF!</definedName>
    <definedName name="양매자0403" localSheetId="2">[100]데이타!$E$168</definedName>
    <definedName name="양매자0403" localSheetId="6">[101]데이타!$E$168</definedName>
    <definedName name="양매자0403" localSheetId="1">[100]데이타!$E$168</definedName>
    <definedName name="양매자0403">[102]데이타!$E$168</definedName>
    <definedName name="양매자0505" localSheetId="2">[100]데이타!$E$169</definedName>
    <definedName name="양매자0505" localSheetId="6">[101]데이타!$E$169</definedName>
    <definedName name="양매자0505" localSheetId="1">[100]데이타!$E$169</definedName>
    <definedName name="양매자0505">[102]데이타!$E$169</definedName>
    <definedName name="양매자0606" localSheetId="2">[100]데이타!$E$170</definedName>
    <definedName name="양매자0606" localSheetId="6">[101]데이타!$E$170</definedName>
    <definedName name="양매자0606" localSheetId="1">[100]데이타!$E$170</definedName>
    <definedName name="양매자0606">[102]데이타!$E$170</definedName>
    <definedName name="양생경비">#REF!</definedName>
    <definedName name="양생노무비">#REF!</definedName>
    <definedName name="양생재료비">#REF!</definedName>
    <definedName name="양은초" localSheetId="3">#REF!</definedName>
    <definedName name="양은초" localSheetId="2">#REF!</definedName>
    <definedName name="양은초" localSheetId="6">#REF!</definedName>
    <definedName name="양은초" localSheetId="1">#REF!</definedName>
    <definedName name="양은초">#REF!</definedName>
    <definedName name="양호">#REF!</definedName>
    <definedName name="어" localSheetId="9">BlankMacro1</definedName>
    <definedName name="어" localSheetId="5">BlankMacro1</definedName>
    <definedName name="어">BlankMacro1</definedName>
    <definedName name="어야" localSheetId="9">BlankMacro1</definedName>
    <definedName name="어야" localSheetId="5">BlankMacro1</definedName>
    <definedName name="어야">BlankMacro1</definedName>
    <definedName name="어학" localSheetId="9">#REF!</definedName>
    <definedName name="어학">#REF!</definedName>
    <definedName name="억이상" localSheetId="0" hidden="1">{#N/A,#N/A,FALSE,"2~8번"}</definedName>
    <definedName name="억이상" localSheetId="3" hidden="1">{#N/A,#N/A,FALSE,"2~8번"}</definedName>
    <definedName name="억이상" localSheetId="2" hidden="1">{#N/A,#N/A,FALSE,"2~8번"}</definedName>
    <definedName name="억이상" localSheetId="9" hidden="1">{#N/A,#N/A,FALSE,"2~8번"}</definedName>
    <definedName name="억이상" localSheetId="6" hidden="1">{#N/A,#N/A,FALSE,"2~8번"}</definedName>
    <definedName name="억이상" localSheetId="1" hidden="1">{#N/A,#N/A,FALSE,"2~8번"}</definedName>
    <definedName name="억이상" localSheetId="5" hidden="1">{#N/A,#N/A,FALSE,"2~8번"}</definedName>
    <definedName name="억이상" hidden="1">{#N/A,#N/A,FALSE,"2~8번"}</definedName>
    <definedName name="업" localSheetId="0" hidden="1">{#N/A,#N/A,FALSE,"포장2"}</definedName>
    <definedName name="업" localSheetId="3" hidden="1">{#N/A,#N/A,FALSE,"포장2"}</definedName>
    <definedName name="업" localSheetId="2" hidden="1">{#N/A,#N/A,FALSE,"포장2"}</definedName>
    <definedName name="업" localSheetId="9" hidden="1">{#N/A,#N/A,FALSE,"포장2"}</definedName>
    <definedName name="업" localSheetId="6" hidden="1">{#N/A,#N/A,FALSE,"포장2"}</definedName>
    <definedName name="업" localSheetId="1" hidden="1">{#N/A,#N/A,FALSE,"포장2"}</definedName>
    <definedName name="업" localSheetId="5" hidden="1">{#N/A,#N/A,FALSE,"포장2"}</definedName>
    <definedName name="업" hidden="1">{#N/A,#N/A,FALSE,"포장2"}</definedName>
    <definedName name="업종" localSheetId="0" hidden="1">{#N/A,#N/A,FALSE,"포장2"}</definedName>
    <definedName name="업종" localSheetId="3" hidden="1">{#N/A,#N/A,FALSE,"포장2"}</definedName>
    <definedName name="업종" localSheetId="2" hidden="1">{#N/A,#N/A,FALSE,"포장2"}</definedName>
    <definedName name="업종" localSheetId="9" hidden="1">{#N/A,#N/A,FALSE,"포장2"}</definedName>
    <definedName name="업종" localSheetId="6" hidden="1">{#N/A,#N/A,FALSE,"포장2"}</definedName>
    <definedName name="업종" localSheetId="1" hidden="1">{#N/A,#N/A,FALSE,"포장2"}</definedName>
    <definedName name="업종" localSheetId="5" hidden="1">{#N/A,#N/A,FALSE,"포장2"}</definedName>
    <definedName name="업종" hidden="1">{#N/A,#N/A,FALSE,"포장2"}</definedName>
    <definedName name="업체" localSheetId="0" hidden="1">{#N/A,#N/A,FALSE,"구조2"}</definedName>
    <definedName name="업체" localSheetId="3" hidden="1">{#N/A,#N/A,FALSE,"구조2"}</definedName>
    <definedName name="업체" localSheetId="2" hidden="1">{#N/A,#N/A,FALSE,"구조2"}</definedName>
    <definedName name="업체" localSheetId="9" hidden="1">{#N/A,#N/A,FALSE,"구조2"}</definedName>
    <definedName name="업체" localSheetId="6" hidden="1">{#N/A,#N/A,FALSE,"구조2"}</definedName>
    <definedName name="업체" localSheetId="1" hidden="1">{#N/A,#N/A,FALSE,"구조2"}</definedName>
    <definedName name="업체" localSheetId="5" hidden="1">{#N/A,#N/A,FALSE,"구조2"}</definedName>
    <definedName name="업체" hidden="1">{#N/A,#N/A,FALSE,"구조2"}</definedName>
    <definedName name="업체순위" localSheetId="0" hidden="1">{#N/A,#N/A,FALSE,"배수2"}</definedName>
    <definedName name="업체순위" localSheetId="3" hidden="1">{#N/A,#N/A,FALSE,"배수2"}</definedName>
    <definedName name="업체순위" localSheetId="2" hidden="1">{#N/A,#N/A,FALSE,"배수2"}</definedName>
    <definedName name="업체순위" localSheetId="9" hidden="1">{#N/A,#N/A,FALSE,"배수2"}</definedName>
    <definedName name="업체순위" localSheetId="6" hidden="1">{#N/A,#N/A,FALSE,"배수2"}</definedName>
    <definedName name="업체순위" localSheetId="1" hidden="1">{#N/A,#N/A,FALSE,"배수2"}</definedName>
    <definedName name="업체순위" localSheetId="5" hidden="1">{#N/A,#N/A,FALSE,"배수2"}</definedName>
    <definedName name="업체순위" hidden="1">{#N/A,#N/A,FALSE,"배수2"}</definedName>
    <definedName name="에" localSheetId="0">[0]!집</definedName>
    <definedName name="에" localSheetId="3">[0]!집</definedName>
    <definedName name="에" localSheetId="2">[0]!집</definedName>
    <definedName name="에" localSheetId="9">[0]!집</definedName>
    <definedName name="에" localSheetId="1">총괄표!집</definedName>
    <definedName name="에" localSheetId="5">[0]!집</definedName>
    <definedName name="에">[0]!집</definedName>
    <definedName name="여비교통" localSheetId="9">#REF!</definedName>
    <definedName name="여비교통">#REF!</definedName>
    <definedName name="여비교통비" localSheetId="9">#REF!</definedName>
    <definedName name="여비교통비">#REF!</definedName>
    <definedName name="연___돌___공" localSheetId="3">[112]노임단가!#REF!</definedName>
    <definedName name="연___돌___공" localSheetId="2">[110]노임단가!#REF!</definedName>
    <definedName name="연___돌___공" localSheetId="6">[110]노임단가!#REF!</definedName>
    <definedName name="연___돌___공" localSheetId="1">[110]노임단가!#REF!</definedName>
    <definedName name="연___돌___공">[112]노임단가!#REF!</definedName>
    <definedName name="연구개발">#REF!</definedName>
    <definedName name="연금보험료요율" localSheetId="3">#REF!</definedName>
    <definedName name="연금보험료요율" localSheetId="2">#REF!</definedName>
    <definedName name="연금보험료요율" localSheetId="6">#REF!</definedName>
    <definedName name="연금보험료요율" localSheetId="1">#REF!</definedName>
    <definedName name="연금보험료요율">#REF!</definedName>
    <definedName name="연면적" localSheetId="6">#REF!</definedName>
    <definedName name="연면적">#REF!</definedName>
    <definedName name="연수도서관" localSheetId="3">[116]표지!#REF!</definedName>
    <definedName name="연수도서관" localSheetId="2">[114]표지!#REF!</definedName>
    <definedName name="연수도서관" localSheetId="6">[117]표지!#REF!</definedName>
    <definedName name="연수도서관" localSheetId="1">[114]표지!#REF!</definedName>
    <definedName name="연수도서관">[116]표지!#REF!</definedName>
    <definedName name="연습" localSheetId="3">#REF!</definedName>
    <definedName name="연습" localSheetId="2">#REF!</definedName>
    <definedName name="연습" localSheetId="6">#REF!</definedName>
    <definedName name="연습" localSheetId="1">#REF!</definedName>
    <definedName name="연습">#REF!</definedName>
    <definedName name="연접도움말" localSheetId="3">[127]!연접도움말</definedName>
    <definedName name="연접도움말" localSheetId="2">[126]!연접도움말</definedName>
    <definedName name="연접도움말" localSheetId="6">[128]!연접도움말</definedName>
    <definedName name="연접도움말" localSheetId="1">[126]!연접도움말</definedName>
    <definedName name="연접도움말">[127]!연접도움말</definedName>
    <definedName name="열차무선전화설비">#REF!</definedName>
    <definedName name="영_림__기_사" localSheetId="3">[112]노임단가!#REF!</definedName>
    <definedName name="영_림__기_사" localSheetId="2">[110]노임단가!#REF!</definedName>
    <definedName name="영_림__기_사" localSheetId="6">[110]노임단가!#REF!</definedName>
    <definedName name="영_림__기_사" localSheetId="1">[110]노임단가!#REF!</definedName>
    <definedName name="영_림__기_사">[112]노임단가!#REF!</definedName>
    <definedName name="영문공정표"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영문공정표"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영문공정표"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영문공정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영문공정표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영문공정표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영문공정표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영문공정표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영산홍" localSheetId="3">#REF!</definedName>
    <definedName name="영산홍" localSheetId="2">#REF!</definedName>
    <definedName name="영산홍" localSheetId="6">#REF!</definedName>
    <definedName name="영산홍" localSheetId="1">#REF!</definedName>
    <definedName name="영산홍">#REF!</definedName>
    <definedName name="영상산업" localSheetId="9">ㅁㅈ됻</definedName>
    <definedName name="영상산업" localSheetId="6">용역비예산서!ㅁㅈ됻</definedName>
    <definedName name="영상산업" localSheetId="5">ㅁㅈ됻</definedName>
    <definedName name="영상산업">ㅁㅈ됻</definedName>
    <definedName name="영양고" localSheetId="0">BlankMacro1</definedName>
    <definedName name="영양고" localSheetId="3">BlankMacro1</definedName>
    <definedName name="영양고" localSheetId="2">BlankMacro1</definedName>
    <definedName name="영양고" localSheetId="9">BlankMacro1</definedName>
    <definedName name="영양고" localSheetId="6">BlankMacro1</definedName>
    <definedName name="영양고" localSheetId="1">BlankMacro1</definedName>
    <definedName name="영양고" localSheetId="5">BlankMacro1</definedName>
    <definedName name="영양고">BlankMacro1</definedName>
    <definedName name="영어" localSheetId="9">#REF!</definedName>
    <definedName name="영어">#REF!</definedName>
    <definedName name="영주시관내" localSheetId="3">[177]적현로!#REF!</definedName>
    <definedName name="영주시관내" localSheetId="2">[175]적현로!#REF!</definedName>
    <definedName name="영주시관내" localSheetId="6">[177]적현로!#REF!</definedName>
    <definedName name="영주시관내" localSheetId="1">[175]적현로!#REF!</definedName>
    <definedName name="영주시관내">[177]적현로!#REF!</definedName>
    <definedName name="영주우회도로" localSheetId="2">[197]산출내역서집계표!$D$3:$L$116</definedName>
    <definedName name="영주우회도로" localSheetId="6">[93]산출내역서집계표!$D$3:$L$116</definedName>
    <definedName name="영주우회도로" localSheetId="1">[197]산출내역서집계표!$D$3:$L$116</definedName>
    <definedName name="영주우회도로">[91]산출내역서집계표!$D$3:$L$116</definedName>
    <definedName name="예">#REF!</definedName>
    <definedName name="예산내역GI" localSheetId="9"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예산내역GI"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예산내역GI" localSheetId="5"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예산내역GI"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예산비교표" localSheetId="0">갑지!예산비교표</definedName>
    <definedName name="예산비교표" localSheetId="3">'갑지(건축)'!예산비교표</definedName>
    <definedName name="예산비교표" localSheetId="2">관급자재대!예산비교표</definedName>
    <definedName name="예산비교표" localSheetId="9">'수량산출(토목)'!예산비교표</definedName>
    <definedName name="예산비교표" localSheetId="1">총괄표!예산비교표</definedName>
    <definedName name="예산비교표" localSheetId="5">'표 지'!예산비교표</definedName>
    <definedName name="예산비교표">예산비교표</definedName>
    <definedName name="예절" localSheetId="9">#REF!</definedName>
    <definedName name="예절">#REF!</definedName>
    <definedName name="예정가" localSheetId="0" hidden="1">{#N/A,#N/A,FALSE,"포장2"}</definedName>
    <definedName name="예정가" localSheetId="3" hidden="1">{#N/A,#N/A,FALSE,"포장2"}</definedName>
    <definedName name="예정가" localSheetId="2" hidden="1">{#N/A,#N/A,FALSE,"포장2"}</definedName>
    <definedName name="예정가" localSheetId="9" hidden="1">{#N/A,#N/A,FALSE,"포장2"}</definedName>
    <definedName name="예정가" localSheetId="6" hidden="1">{#N/A,#N/A,FALSE,"포장2"}</definedName>
    <definedName name="예정가" localSheetId="1" hidden="1">{#N/A,#N/A,FALSE,"포장2"}</definedName>
    <definedName name="예정가" localSheetId="5" hidden="1">{#N/A,#N/A,FALSE,"포장2"}</definedName>
    <definedName name="예정가" hidden="1">{#N/A,#N/A,FALSE,"포장2"}</definedName>
    <definedName name="오" localSheetId="2" hidden="1">[91]실행철강하도!$A$1:$A$4</definedName>
    <definedName name="오" localSheetId="6" hidden="1">[92]실행철강하도!$A$1:$A$4</definedName>
    <definedName name="오" localSheetId="1" hidden="1">[91]실행철강하도!$A$1:$A$4</definedName>
    <definedName name="오" hidden="1">[93]실행철강하도!$A$1:$A$4</definedName>
    <definedName name="오나" localSheetId="9">BlankMacro1</definedName>
    <definedName name="오나" localSheetId="5">BlankMacro1</definedName>
    <definedName name="오나">BlankMacro1</definedName>
    <definedName name="오노" localSheetId="9">BlankMacro1</definedName>
    <definedName name="오노" localSheetId="5">BlankMacro1</definedName>
    <definedName name="오노">BlankMacro1</definedName>
    <definedName name="오정고" localSheetId="3">#REF!</definedName>
    <definedName name="오정고" localSheetId="2">#REF!</definedName>
    <definedName name="오정고" localSheetId="6">#REF!</definedName>
    <definedName name="오정고" localSheetId="1">#REF!</definedName>
    <definedName name="오정고">#REF!</definedName>
    <definedName name="오층배관">#REF!</definedName>
    <definedName name="오층배관값">#REF!</definedName>
    <definedName name="오층접지선">#REF!</definedName>
    <definedName name="오층접지선값">#REF!</definedName>
    <definedName name="오층주간선">#REF!</definedName>
    <definedName name="오층주간선값">#REF!</definedName>
    <definedName name="오호">#REF!</definedName>
    <definedName name="옥상배관">#REF!</definedName>
    <definedName name="옥상배관값">#REF!</definedName>
    <definedName name="옥상접지선">#REF!</definedName>
    <definedName name="옥상접지선값">#REF!</definedName>
    <definedName name="옥상주간선">#REF!</definedName>
    <definedName name="옥상주간선값">#REF!</definedName>
    <definedName name="옥외공사" localSheetId="9" hidden="1">{#N/A,#N/A,FALSE,"이태원철근"}</definedName>
    <definedName name="옥외공사" localSheetId="6" hidden="1">{#N/A,#N/A,FALSE,"이태원철근"}</definedName>
    <definedName name="옥외공사" localSheetId="5" hidden="1">{#N/A,#N/A,FALSE,"이태원철근"}</definedName>
    <definedName name="옥외공사" hidden="1">{#N/A,#N/A,FALSE,"이태원철근"}</definedName>
    <definedName name="옥외공사_1" localSheetId="9" hidden="1">{#N/A,#N/A,FALSE,"이태원철근"}</definedName>
    <definedName name="옥외공사_1" localSheetId="6" hidden="1">{#N/A,#N/A,FALSE,"이태원철근"}</definedName>
    <definedName name="옥외공사_1" localSheetId="5" hidden="1">{#N/A,#N/A,FALSE,"이태원철근"}</definedName>
    <definedName name="옥외공사_1" hidden="1">{#N/A,#N/A,FALSE,"이태원철근"}</definedName>
    <definedName name="옥외대비" localSheetId="9" hidden="1">{#N/A,#N/A,FALSE,"이태원철근"}</definedName>
    <definedName name="옥외대비" localSheetId="6" hidden="1">{#N/A,#N/A,FALSE,"이태원철근"}</definedName>
    <definedName name="옥외대비" localSheetId="5" hidden="1">{#N/A,#N/A,FALSE,"이태원철근"}</definedName>
    <definedName name="옥외대비" hidden="1">{#N/A,#N/A,FALSE,"이태원철근"}</definedName>
    <definedName name="옥외대비_1" localSheetId="9" hidden="1">{#N/A,#N/A,FALSE,"이태원철근"}</definedName>
    <definedName name="옥외대비_1" localSheetId="6" hidden="1">{#N/A,#N/A,FALSE,"이태원철근"}</definedName>
    <definedName name="옥외대비_1" localSheetId="5" hidden="1">{#N/A,#N/A,FALSE,"이태원철근"}</definedName>
    <definedName name="옥외대비_1" hidden="1">{#N/A,#N/A,FALSE,"이태원철근"}</definedName>
    <definedName name="온___돌___공" localSheetId="3">[112]노임단가!#REF!</definedName>
    <definedName name="온___돌___공" localSheetId="2">[110]노임단가!#REF!</definedName>
    <definedName name="온___돌___공" localSheetId="6">[110]노임단가!#REF!</definedName>
    <definedName name="온___돌___공" localSheetId="1">[110]노임단가!#REF!</definedName>
    <definedName name="온___돌___공">[112]노임단가!#REF!</definedName>
    <definedName name="올ㅇ" localSheetId="6">#REF!</definedName>
    <definedName name="올ㅇ">#REF!</definedName>
    <definedName name="옹" localSheetId="9" hidden="1">{#N/A,#N/A,FALSE,"골재소요량";#N/A,#N/A,FALSE,"골재소요량"}</definedName>
    <definedName name="옹" localSheetId="6" hidden="1">{#N/A,#N/A,FALSE,"골재소요량";#N/A,#N/A,FALSE,"골재소요량"}</definedName>
    <definedName name="옹" localSheetId="5" hidden="1">{#N/A,#N/A,FALSE,"골재소요량";#N/A,#N/A,FALSE,"골재소요량"}</definedName>
    <definedName name="옹" hidden="1">{#N/A,#N/A,FALSE,"골재소요량";#N/A,#N/A,FALSE,"골재소요량"}</definedName>
    <definedName name="옹_1" localSheetId="9" hidden="1">{#N/A,#N/A,FALSE,"골재소요량";#N/A,#N/A,FALSE,"골재소요량"}</definedName>
    <definedName name="옹_1" localSheetId="6" hidden="1">{#N/A,#N/A,FALSE,"골재소요량";#N/A,#N/A,FALSE,"골재소요량"}</definedName>
    <definedName name="옹_1" localSheetId="5" hidden="1">{#N/A,#N/A,FALSE,"골재소요량";#N/A,#N/A,FALSE,"골재소요량"}</definedName>
    <definedName name="옹_1" hidden="1">{#N/A,#N/A,FALSE,"골재소요량";#N/A,#N/A,FALSE,"골재소요량"}</definedName>
    <definedName name="옹1.85" hidden="1">{#N/A,#N/A,FALSE,"포장단가"}</definedName>
    <definedName name="옹벽" localSheetId="9" hidden="1">{#N/A,#N/A,FALSE,"혼합골재"}</definedName>
    <definedName name="옹벽" localSheetId="6" hidden="1">{#N/A,#N/A,FALSE,"혼합골재"}</definedName>
    <definedName name="옹벽" localSheetId="5" hidden="1">{#N/A,#N/A,FALSE,"혼합골재"}</definedName>
    <definedName name="옹벽" hidden="1">{#N/A,#N/A,FALSE,"혼합골재"}</definedName>
    <definedName name="옹벽_1" localSheetId="9" hidden="1">{#N/A,#N/A,FALSE,"혼합골재"}</definedName>
    <definedName name="옹벽_1" localSheetId="6" hidden="1">{#N/A,#N/A,FALSE,"혼합골재"}</definedName>
    <definedName name="옹벽_1" localSheetId="5" hidden="1">{#N/A,#N/A,FALSE,"혼합골재"}</definedName>
    <definedName name="옹벽_1" hidden="1">{#N/A,#N/A,FALSE,"혼합골재"}</definedName>
    <definedName name="옹벽수량집계표" localSheetId="9" hidden="1">{#N/A,#N/A,FALSE,"2~8번"}</definedName>
    <definedName name="옹벽수량집계표" localSheetId="6" hidden="1">{#N/A,#N/A,FALSE,"2~8번"}</definedName>
    <definedName name="옹벽수량집계표" localSheetId="5" hidden="1">{#N/A,#N/A,FALSE,"2~8번"}</definedName>
    <definedName name="옹벽수량집계표" hidden="1">{#N/A,#N/A,FALSE,"2~8번"}</definedName>
    <definedName name="옹벽수량집계표_1" localSheetId="9" hidden="1">{#N/A,#N/A,FALSE,"2~8번"}</definedName>
    <definedName name="옹벽수량집계표_1" localSheetId="6" hidden="1">{#N/A,#N/A,FALSE,"2~8번"}</definedName>
    <definedName name="옹벽수량집계표_1" localSheetId="5" hidden="1">{#N/A,#N/A,FALSE,"2~8번"}</definedName>
    <definedName name="옹벽수량집계표_1" hidden="1">{#N/A,#N/A,FALSE,"2~8번"}</definedName>
    <definedName name="옹벽수량집계표총괄" localSheetId="9" hidden="1">{#N/A,#N/A,FALSE,"혼합골재"}</definedName>
    <definedName name="옹벽수량집계표총괄" localSheetId="6" hidden="1">{#N/A,#N/A,FALSE,"혼합골재"}</definedName>
    <definedName name="옹벽수량집계표총괄" localSheetId="5" hidden="1">{#N/A,#N/A,FALSE,"혼합골재"}</definedName>
    <definedName name="옹벽수량집계표총괄" hidden="1">{#N/A,#N/A,FALSE,"혼합골재"}</definedName>
    <definedName name="옹벽수량집계표총괄_1" localSheetId="9" hidden="1">{#N/A,#N/A,FALSE,"혼합골재"}</definedName>
    <definedName name="옹벽수량집계표총괄_1" localSheetId="6" hidden="1">{#N/A,#N/A,FALSE,"혼합골재"}</definedName>
    <definedName name="옹벽수량집계표총괄_1" localSheetId="5" hidden="1">{#N/A,#N/A,FALSE,"혼합골재"}</definedName>
    <definedName name="옹벽수량집계표총괄_1" hidden="1">{#N/A,#N/A,FALSE,"혼합골재"}</definedName>
    <definedName name="완도" localSheetId="0" hidden="1">{#N/A,#N/A,FALSE,"포장2"}</definedName>
    <definedName name="완도" localSheetId="3" hidden="1">{#N/A,#N/A,FALSE,"포장2"}</definedName>
    <definedName name="완도" localSheetId="2" hidden="1">{#N/A,#N/A,FALSE,"포장2"}</definedName>
    <definedName name="완도" localSheetId="9" hidden="1">{#N/A,#N/A,FALSE,"포장2"}</definedName>
    <definedName name="완도" localSheetId="6" hidden="1">{#N/A,#N/A,FALSE,"포장2"}</definedName>
    <definedName name="완도" localSheetId="1" hidden="1">{#N/A,#N/A,FALSE,"포장2"}</definedName>
    <definedName name="완도" localSheetId="5" hidden="1">{#N/A,#N/A,FALSE,"포장2"}</definedName>
    <definedName name="완도" hidden="1">{#N/A,#N/A,FALSE,"포장2"}</definedName>
    <definedName name="왕">[198]내역서!#REF!</definedName>
    <definedName name="왕벚나무" localSheetId="3">#REF!</definedName>
    <definedName name="왕벚나무" localSheetId="2">#REF!</definedName>
    <definedName name="왕벚나무" localSheetId="6">#REF!</definedName>
    <definedName name="왕벚나무" localSheetId="1">#REF!</definedName>
    <definedName name="왕벚나무">#REF!</definedName>
    <definedName name="왜" localSheetId="0">BlankMacro1</definedName>
    <definedName name="왜" localSheetId="3">BlankMacro1</definedName>
    <definedName name="왜" localSheetId="2">BlankMacro1</definedName>
    <definedName name="왜" localSheetId="9">BlankMacro1</definedName>
    <definedName name="왜" localSheetId="6">BlankMacro1</definedName>
    <definedName name="왜" localSheetId="1">BlankMacro1</definedName>
    <definedName name="왜" localSheetId="5">BlankMacro1</definedName>
    <definedName name="왜">BlankMacro1</definedName>
    <definedName name="왜관" localSheetId="0">BlankMacro1</definedName>
    <definedName name="왜관" localSheetId="3">BlankMacro1</definedName>
    <definedName name="왜관" localSheetId="2">BlankMacro1</definedName>
    <definedName name="왜관" localSheetId="9">BlankMacro1</definedName>
    <definedName name="왜관" localSheetId="6">BlankMacro1</definedName>
    <definedName name="왜관" localSheetId="1">BlankMacro1</definedName>
    <definedName name="왜관" localSheetId="5">BlankMacro1</definedName>
    <definedName name="왜관">BlankMacro1</definedName>
    <definedName name="왜관초등" localSheetId="0">BlankMacro1</definedName>
    <definedName name="왜관초등" localSheetId="3">BlankMacro1</definedName>
    <definedName name="왜관초등" localSheetId="2">BlankMacro1</definedName>
    <definedName name="왜관초등" localSheetId="9">BlankMacro1</definedName>
    <definedName name="왜관초등" localSheetId="6">BlankMacro1</definedName>
    <definedName name="왜관초등" localSheetId="1">BlankMacro1</definedName>
    <definedName name="왜관초등" localSheetId="5">BlankMacro1</definedName>
    <definedName name="왜관초등">BlankMacro1</definedName>
    <definedName name="왜성도라지" localSheetId="3">#REF!</definedName>
    <definedName name="왜성도라지" localSheetId="2">#REF!</definedName>
    <definedName name="왜성도라지" localSheetId="6">#REF!</definedName>
    <definedName name="왜성도라지" localSheetId="1">#REF!</definedName>
    <definedName name="왜성도라지">#REF!</definedName>
    <definedName name="외국">#REF!</definedName>
    <definedName name="요아" localSheetId="9">BlankMacro1</definedName>
    <definedName name="요아" localSheetId="5">BlankMacro1</definedName>
    <definedName name="요아">BlankMacro1</definedName>
    <definedName name="요약공정"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요약공정"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요약공정"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요약공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요약공정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요약공정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요약공정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요약공정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요율" localSheetId="3">#REF!</definedName>
    <definedName name="요율" localSheetId="2">#REF!</definedName>
    <definedName name="요율" localSheetId="6">#REF!</definedName>
    <definedName name="요율" localSheetId="1">#REF!</definedName>
    <definedName name="요율">#REF!</definedName>
    <definedName name="요율인쇄" localSheetId="3">#REF!</definedName>
    <definedName name="요율인쇄" localSheetId="2">#REF!</definedName>
    <definedName name="요율인쇄" localSheetId="6">#REF!</definedName>
    <definedName name="요율인쇄" localSheetId="1">#REF!</definedName>
    <definedName name="요율인쇄">#REF!</definedName>
    <definedName name="용역계획서" hidden="1">'[12]방송(체육관)'!#REF!</definedName>
    <definedName name="용연1">#REF!</definedName>
    <definedName name="용용" localSheetId="0" hidden="1">{#N/A,#N/A,FALSE,"포장2"}</definedName>
    <definedName name="용용" localSheetId="3" hidden="1">{#N/A,#N/A,FALSE,"포장2"}</definedName>
    <definedName name="용용" localSheetId="2" hidden="1">{#N/A,#N/A,FALSE,"포장2"}</definedName>
    <definedName name="용용" localSheetId="9" hidden="1">{#N/A,#N/A,FALSE,"포장2"}</definedName>
    <definedName name="용용" localSheetId="6" hidden="1">{#N/A,#N/A,FALSE,"포장2"}</definedName>
    <definedName name="용용" localSheetId="1" hidden="1">{#N/A,#N/A,FALSE,"포장2"}</definedName>
    <definedName name="용용" localSheetId="5" hidden="1">{#N/A,#N/A,FALSE,"포장2"}</definedName>
    <definedName name="용용" hidden="1">{#N/A,#N/A,FALSE,"포장2"}</definedName>
    <definedName name="용접">#REF!</definedName>
    <definedName name="용접200경비">#REF!</definedName>
    <definedName name="용접300경비">#REF!</definedName>
    <definedName name="용접공" localSheetId="2">'[125]기계경비(시간당)'!$D$13</definedName>
    <definedName name="용접공" localSheetId="6">[35]물가자료!$C$22</definedName>
    <definedName name="용접공" localSheetId="1">'[125]기계경비(시간당)'!$D$13</definedName>
    <definedName name="용접공">'[126]기계경비(시간당)'!$D$13</definedName>
    <definedName name="용접공_일반" localSheetId="3">#REF!</definedName>
    <definedName name="용접공_일반" localSheetId="2">#REF!</definedName>
    <definedName name="용접공_일반" localSheetId="6">#REF!</definedName>
    <definedName name="용접공_일반" localSheetId="1">#REF!</definedName>
    <definedName name="용접공_일반">#REF!</definedName>
    <definedName name="용지비">#REF!</definedName>
    <definedName name="용지비1">#REF!</definedName>
    <definedName name="우___물___공" localSheetId="3">[112]노임단가!#REF!</definedName>
    <definedName name="우___물___공" localSheetId="2">[110]노임단가!#REF!</definedName>
    <definedName name="우___물___공" localSheetId="6">[110]노임단가!#REF!</definedName>
    <definedName name="우___물___공" localSheetId="1">[110]노임단가!#REF!</definedName>
    <definedName name="우___물___공">[112]노임단가!#REF!</definedName>
    <definedName name="우리"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우리"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우리"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우리"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우리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우리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우리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우리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운반">#REF!</definedName>
    <definedName name="운반거리계수" localSheetId="3">#REF!</definedName>
    <definedName name="운반거리계수" localSheetId="2">#REF!</definedName>
    <definedName name="운반거리계수" localSheetId="6">#REF!</definedName>
    <definedName name="운반거리계수" localSheetId="1">#REF!</definedName>
    <definedName name="운반거리계수">#REF!</definedName>
    <definedName name="운반비" localSheetId="6">#REF!</definedName>
    <definedName name="운반비">#REF!</definedName>
    <definedName name="운반비1">#REF!</definedName>
    <definedName name="운전">#REF!</definedName>
    <definedName name="운전사" localSheetId="6">#REF!</definedName>
    <definedName name="운전사">#REF!</definedName>
    <definedName name="운전사_운반" localSheetId="2">'[125]기계경비(시간당)'!$D$7</definedName>
    <definedName name="운전사_운반" localSheetId="1">'[125]기계경비(시간당)'!$D$7</definedName>
    <definedName name="운전사_운반">'[126]기계경비(시간당)'!$D$7</definedName>
    <definedName name="운전조">#REF!</definedName>
    <definedName name="울산관리팀">#REF!</definedName>
    <definedName name="울진내역" localSheetId="9">BlankMacro1</definedName>
    <definedName name="울진내역" localSheetId="5">BlankMacro1</definedName>
    <definedName name="울진내역">BlankMacro1</definedName>
    <definedName name="원" localSheetId="3">#REF!</definedName>
    <definedName name="원" localSheetId="2">#REF!</definedName>
    <definedName name="원" localSheetId="6">#REF!</definedName>
    <definedName name="원" localSheetId="1">#REF!</definedName>
    <definedName name="원">#REF!</definedName>
    <definedName name="원_가_계_산_서">#REF!</definedName>
    <definedName name="원가" localSheetId="0">BlankMacro1</definedName>
    <definedName name="원가" localSheetId="3">BlankMacro1</definedName>
    <definedName name="원가" localSheetId="2">BlankMacro1</definedName>
    <definedName name="원가" localSheetId="9">BlankMacro1</definedName>
    <definedName name="원가" localSheetId="6">BlankMacro1</definedName>
    <definedName name="원가" localSheetId="1">BlankMacro1</definedName>
    <definedName name="원가" localSheetId="5">BlankMacro1</definedName>
    <definedName name="원가">BlankMacro1</definedName>
    <definedName name="원가1" localSheetId="9">BlankMacro1</definedName>
    <definedName name="원가1" localSheetId="6">BlankMacro1</definedName>
    <definedName name="원가1" localSheetId="5">BlankMacro1</definedName>
    <definedName name="원가1">BlankMacro1</definedName>
    <definedName name="원가3" localSheetId="9">BlankMacro1</definedName>
    <definedName name="원가3" localSheetId="5">BlankMacro1</definedName>
    <definedName name="원가3">BlankMacro1</definedName>
    <definedName name="원가계산" localSheetId="0">갑지!템플리트모듈6</definedName>
    <definedName name="원가계산" localSheetId="3">'갑지(건축)'!템플리트모듈6</definedName>
    <definedName name="원가계산" localSheetId="2">관급자재대!템플리트모듈6</definedName>
    <definedName name="원가계산" localSheetId="9">템플리트모듈6</definedName>
    <definedName name="원가계산" localSheetId="6">용역비예산서!템플리트모듈6</definedName>
    <definedName name="원가계산" localSheetId="1">총괄표!템플리트모듈6</definedName>
    <definedName name="원가계산" localSheetId="5">템플리트모듈6</definedName>
    <definedName name="원가계산">템플리트모듈6</definedName>
    <definedName name="원가계산서" localSheetId="3">#REF!</definedName>
    <definedName name="원가계산서" localSheetId="2">#REF!</definedName>
    <definedName name="원가계산서" localSheetId="6">#REF!</definedName>
    <definedName name="원가계산서" localSheetId="1">#REF!</definedName>
    <definedName name="원가계산서">#REF!</definedName>
    <definedName name="원가계산서2">#REF!</definedName>
    <definedName name="원가계신" localSheetId="3">#REF!</definedName>
    <definedName name="원가계신" localSheetId="2">#REF!</definedName>
    <definedName name="원가계신" localSheetId="6">#REF!</definedName>
    <definedName name="원가계신" localSheetId="1">#REF!</definedName>
    <definedName name="원가계신">#REF!</definedName>
    <definedName name="원가회계">#REF!</definedName>
    <definedName name="원금">#REF!</definedName>
    <definedName name="원길" localSheetId="3">#REF!</definedName>
    <definedName name="원길" localSheetId="2">#REF!</definedName>
    <definedName name="원길" localSheetId="6">#REF!</definedName>
    <definedName name="원길" localSheetId="1">#REF!</definedName>
    <definedName name="원길">#REF!</definedName>
    <definedName name="원길이" localSheetId="3">[199]관급!#REF!</definedName>
    <definedName name="원길이" localSheetId="2">[93]관급!#REF!</definedName>
    <definedName name="원길이" localSheetId="6">[200]관급!#REF!</definedName>
    <definedName name="원길이" localSheetId="1">[93]관급!#REF!</definedName>
    <definedName name="원길이">[199]관급!#REF!</definedName>
    <definedName name="원남내역" localSheetId="2" hidden="1">[199]실행철강하도!$A$1:$A$4</definedName>
    <definedName name="원남내역" localSheetId="6" hidden="1">[201]실행철강하도!$A$1:$A$4</definedName>
    <definedName name="원남내역" localSheetId="1" hidden="1">[199]실행철강하도!$A$1:$A$4</definedName>
    <definedName name="원남내역" hidden="1">[202]실행철강하도!$A$1:$A$4</definedName>
    <definedName name="원지반다짐" localSheetId="3">#REF!</definedName>
    <definedName name="원지반다짐" localSheetId="2">#REF!</definedName>
    <definedName name="원지반다짐" localSheetId="6">#REF!</definedName>
    <definedName name="원지반다짐" localSheetId="1">#REF!</definedName>
    <definedName name="원지반다짐">#REF!</definedName>
    <definedName name="원파고라노">#REF!</definedName>
    <definedName name="원파고라재">#REF!</definedName>
    <definedName name="월드건설" localSheetId="9" hidden="1">{#N/A,#N/A,FALSE,"이태원철근"}</definedName>
    <definedName name="월드건설" localSheetId="6" hidden="1">{#N/A,#N/A,FALSE,"이태원철근"}</definedName>
    <definedName name="월드건설" localSheetId="5" hidden="1">{#N/A,#N/A,FALSE,"이태원철근"}</definedName>
    <definedName name="월드건설" hidden="1">{#N/A,#N/A,FALSE,"이태원철근"}</definedName>
    <definedName name="월드건설_1" localSheetId="9" hidden="1">{#N/A,#N/A,FALSE,"이태원철근"}</definedName>
    <definedName name="월드건설_1" localSheetId="6" hidden="1">{#N/A,#N/A,FALSE,"이태원철근"}</definedName>
    <definedName name="월드건설_1" localSheetId="5" hidden="1">{#N/A,#N/A,FALSE,"이태원철근"}</definedName>
    <definedName name="월드건설_1" hidden="1">{#N/A,#N/A,FALSE,"이태원철근"}</definedName>
    <definedName name="위치">#N/A</definedName>
    <definedName name="유동표">[95]내역서!#REF!</definedName>
    <definedName name="유리알버드">'[103]단가 및 재료비'!$S$143</definedName>
    <definedName name="유압식백호우0.4경비">[103]중기사용료산출근거!$G$215</definedName>
    <definedName name="유압식백호우0.4노무비">[103]중기사용료산출근거!$G$219</definedName>
    <definedName name="유압식백호우0.4재료비">[103]중기사용료산출근거!$G$223</definedName>
    <definedName name="유치원">#REF!</definedName>
    <definedName name="육등급" localSheetId="3">[177]적현로!#REF!</definedName>
    <definedName name="육등급" localSheetId="2">[175]적현로!#REF!</definedName>
    <definedName name="육등급" localSheetId="6">[177]적현로!#REF!</definedName>
    <definedName name="육등급" localSheetId="1">[175]적현로!#REF!</definedName>
    <definedName name="육등급">[177]적현로!#REF!</definedName>
    <definedName name="육층배관">#REF!</definedName>
    <definedName name="육층배관값">#REF!</definedName>
    <definedName name="육층접지선">#REF!</definedName>
    <definedName name="육층접지선값">#REF!</definedName>
    <definedName name="육층주간선">#REF!</definedName>
    <definedName name="육층주간선값">#REF!</definedName>
    <definedName name="융착성도료청색">'[103]단가 및 재료비'!$S$215</definedName>
    <definedName name="은정이" localSheetId="9">BlankMacro1</definedName>
    <definedName name="은정이" localSheetId="5">BlankMacro1</definedName>
    <definedName name="은정이">BlankMacro1</definedName>
    <definedName name="은행나무" localSheetId="3">#REF!</definedName>
    <definedName name="은행나무" localSheetId="2">#REF!</definedName>
    <definedName name="은행나무" localSheetId="6">#REF!</definedName>
    <definedName name="은행나무" localSheetId="1">#REF!</definedName>
    <definedName name="은행나무">#REF!</definedName>
    <definedName name="을지1">#REF!</definedName>
    <definedName name="음악">#REF!</definedName>
    <definedName name="의" localSheetId="0" hidden="1">{#N/A,#N/A,FALSE,"운반시간"}</definedName>
    <definedName name="의" localSheetId="3" hidden="1">{#N/A,#N/A,FALSE,"운반시간"}</definedName>
    <definedName name="의" localSheetId="2" hidden="1">{#N/A,#N/A,FALSE,"운반시간"}</definedName>
    <definedName name="의" localSheetId="9" hidden="1">{#N/A,#N/A,FALSE,"운반시간"}</definedName>
    <definedName name="의" localSheetId="6" hidden="1">{#N/A,#N/A,FALSE,"운반시간"}</definedName>
    <definedName name="의" localSheetId="1" hidden="1">{#N/A,#N/A,FALSE,"운반시간"}</definedName>
    <definedName name="의" localSheetId="5" hidden="1">{#N/A,#N/A,FALSE,"운반시간"}</definedName>
    <definedName name="의" hidden="1">{#N/A,#N/A,FALSE,"운반시간"}</definedName>
    <definedName name="이" localSheetId="9">#REF!</definedName>
    <definedName name="이" localSheetId="6">BlankMacro1</definedName>
    <definedName name="이">#REF!</definedName>
    <definedName name="이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각지주목">#REF!</definedName>
    <definedName name="이경식">#REF!</definedName>
    <definedName name="이공구가설비" localSheetId="3">#REF!</definedName>
    <definedName name="이공구가설비" localSheetId="2">#REF!</definedName>
    <definedName name="이공구가설비" localSheetId="1">#REF!</definedName>
    <definedName name="이공구가설비">#REF!</definedName>
    <definedName name="이공구간접노무비" localSheetId="3">#REF!</definedName>
    <definedName name="이공구간접노무비" localSheetId="2">#REF!</definedName>
    <definedName name="이공구간접노무비" localSheetId="1">#REF!</definedName>
    <definedName name="이공구간접노무비">#REF!</definedName>
    <definedName name="이공구공사원가" localSheetId="3">#REF!</definedName>
    <definedName name="이공구공사원가" localSheetId="2">#REF!</definedName>
    <definedName name="이공구공사원가" localSheetId="1">#REF!</definedName>
    <definedName name="이공구공사원가">#REF!</definedName>
    <definedName name="이공구기타경비" localSheetId="3">#REF!</definedName>
    <definedName name="이공구기타경비" localSheetId="2">#REF!</definedName>
    <definedName name="이공구기타경비" localSheetId="1">#REF!</definedName>
    <definedName name="이공구기타경비">#REF!</definedName>
    <definedName name="이공구부가가치세">#REF!</definedName>
    <definedName name="이공구산재보험료" localSheetId="3">#REF!</definedName>
    <definedName name="이공구산재보험료" localSheetId="2">#REF!</definedName>
    <definedName name="이공구산재보험료" localSheetId="1">#REF!</definedName>
    <definedName name="이공구산재보험료">#REF!</definedName>
    <definedName name="이공구안전관리비" localSheetId="3">#REF!</definedName>
    <definedName name="이공구안전관리비" localSheetId="2">#REF!</definedName>
    <definedName name="이공구안전관리비" localSheetId="1">#REF!</definedName>
    <definedName name="이공구안전관리비">#REF!</definedName>
    <definedName name="이공구이윤" localSheetId="3">#REF!</definedName>
    <definedName name="이공구이윤" localSheetId="2">#REF!</definedName>
    <definedName name="이공구이윤" localSheetId="1">#REF!</definedName>
    <definedName name="이공구이윤">#REF!</definedName>
    <definedName name="이공구일반관리비" localSheetId="3">#REF!</definedName>
    <definedName name="이공구일반관리비" localSheetId="2">#REF!</definedName>
    <definedName name="이공구일반관리비" localSheetId="1">#REF!</definedName>
    <definedName name="이공구일반관리비">#REF!</definedName>
    <definedName name="이노">#REF!</definedName>
    <definedName name="이대GROSS">#N/A</definedName>
    <definedName name="이런">#REF!</definedName>
    <definedName name="이름" localSheetId="0" hidden="1">{#N/A,#N/A,FALSE,"구조1"}</definedName>
    <definedName name="이름" localSheetId="3" hidden="1">{#N/A,#N/A,FALSE,"구조1"}</definedName>
    <definedName name="이름" localSheetId="2" hidden="1">{#N/A,#N/A,FALSE,"구조1"}</definedName>
    <definedName name="이름" localSheetId="9" hidden="1">{#N/A,#N/A,FALSE,"구조1"}</definedName>
    <definedName name="이름" localSheetId="6" hidden="1">{#N/A,#N/A,FALSE,"구조1"}</definedName>
    <definedName name="이름" localSheetId="1" hidden="1">{#N/A,#N/A,FALSE,"구조1"}</definedName>
    <definedName name="이름" localSheetId="5" hidden="1">{#N/A,#N/A,FALSE,"구조1"}</definedName>
    <definedName name="이름" hidden="1">{#N/A,#N/A,FALSE,"구조1"}</definedName>
    <definedName name="이름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름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름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름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름니"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름니"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름니"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름니"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름니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름니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름니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름니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문화">#REF!</definedName>
    <definedName name="이상">#REF!</definedName>
    <definedName name="이식" localSheetId="3">#REF!</definedName>
    <definedName name="이식" localSheetId="2">#REF!</definedName>
    <definedName name="이식" localSheetId="6">#REF!</definedName>
    <definedName name="이식" localSheetId="1">#REF!</definedName>
    <definedName name="이식">#REF!</definedName>
    <definedName name="이식단가" localSheetId="3">#REF!</definedName>
    <definedName name="이식단가" localSheetId="2">#REF!</definedName>
    <definedName name="이식단가" localSheetId="6">#REF!</definedName>
    <definedName name="이식단가" localSheetId="1">#REF!</definedName>
    <definedName name="이식단가">#REF!</definedName>
    <definedName name="이식단가1" localSheetId="3">#REF!</definedName>
    <definedName name="이식단가1" localSheetId="2">#REF!</definedName>
    <definedName name="이식단가1" localSheetId="6">#REF!</definedName>
    <definedName name="이식단가1" localSheetId="1">#REF!</definedName>
    <definedName name="이식단가1">#REF!</definedName>
    <definedName name="이식일위" localSheetId="3">#REF!</definedName>
    <definedName name="이식일위" localSheetId="2">#REF!</definedName>
    <definedName name="이식일위" localSheetId="6">#REF!</definedName>
    <definedName name="이식일위" localSheetId="1">#REF!</definedName>
    <definedName name="이식일위">#REF!</definedName>
    <definedName name="이윤" localSheetId="2">'[104]단가 (2)'!$H$12</definedName>
    <definedName name="이윤" localSheetId="6">'[105]단가 (2)'!$H$12</definedName>
    <definedName name="이윤" localSheetId="1">'[106]단가 (2)'!$H$12</definedName>
    <definedName name="이윤">'[101]단가 (2)'!$H$12</definedName>
    <definedName name="이윤2" localSheetId="3">#REF!</definedName>
    <definedName name="이윤2" localSheetId="2">#REF!</definedName>
    <definedName name="이윤2" localSheetId="6">#REF!</definedName>
    <definedName name="이윤2" localSheetId="1">#REF!</definedName>
    <definedName name="이윤2">#REF!</definedName>
    <definedName name="이윤4" localSheetId="3">#REF!</definedName>
    <definedName name="이윤4" localSheetId="2">#REF!</definedName>
    <definedName name="이윤4" localSheetId="6">#REF!</definedName>
    <definedName name="이윤4" localSheetId="1">#REF!</definedName>
    <definedName name="이윤4">#REF!</definedName>
    <definedName name="이윤요율" localSheetId="3">#REF!</definedName>
    <definedName name="이윤요율" localSheetId="2">#REF!</definedName>
    <definedName name="이윤요율" localSheetId="6">#REF!</definedName>
    <definedName name="이윤요율" localSheetId="1">#REF!</definedName>
    <definedName name="이윤요율">#REF!</definedName>
    <definedName name="이윤율" localSheetId="3">#REF!</definedName>
    <definedName name="이윤율" localSheetId="2">#REF!</definedName>
    <definedName name="이윤율" localSheetId="6">#REF!</definedName>
    <definedName name="이윤율" localSheetId="1">#REF!</definedName>
    <definedName name="이윤율">#REF!</definedName>
    <definedName name="이음용접소모재" localSheetId="3">#REF!</definedName>
    <definedName name="이음용접소모재" localSheetId="2">#REF!</definedName>
    <definedName name="이음용접소모재" localSheetId="6">#REF!</definedName>
    <definedName name="이음용접소모재" localSheetId="1">#REF!</definedName>
    <definedName name="이음용접소모재">#REF!</definedName>
    <definedName name="이음용접시간" localSheetId="3">#REF!</definedName>
    <definedName name="이음용접시간" localSheetId="2">#REF!</definedName>
    <definedName name="이음용접시간" localSheetId="6">#REF!</definedName>
    <definedName name="이음용접시간" localSheetId="1">#REF!</definedName>
    <definedName name="이음용접시간">#REF!</definedName>
    <definedName name="이이"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자">#REF!</definedName>
    <definedName name="이자율">0.125</definedName>
    <definedName name="이재">#REF!</definedName>
    <definedName name="이정" localSheetId="9" hidden="1">{#N/A,#N/A,FALSE,"2~8번"}</definedName>
    <definedName name="이정" localSheetId="6" hidden="1">{#N/A,#N/A,FALSE,"2~8번"}</definedName>
    <definedName name="이정" localSheetId="5" hidden="1">{#N/A,#N/A,FALSE,"2~8번"}</definedName>
    <definedName name="이정" hidden="1">{#N/A,#N/A,FALSE,"2~8번"}</definedName>
    <definedName name="이종훈" hidden="1">[111]전기!$A$4:$A$163</definedName>
    <definedName name="이층배관">#REF!</definedName>
    <definedName name="이층배관값">#REF!</definedName>
    <definedName name="이층접지선">#REF!</definedName>
    <definedName name="이층접지선값">#REF!</definedName>
    <definedName name="이층주간선">#REF!</definedName>
    <definedName name="이층주간선값">#REF!</definedName>
    <definedName name="이홍복"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홍복"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홍복"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홍복"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홍복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홍복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홍복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홍복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히">#REF!</definedName>
    <definedName name="익산경찰서" localSheetId="3">[116]표지!#REF!</definedName>
    <definedName name="익산경찰서" localSheetId="2">[114]표지!#REF!</definedName>
    <definedName name="익산경찰서" localSheetId="6">[117]표지!#REF!</definedName>
    <definedName name="익산경찰서" localSheetId="1">[114]표지!#REF!</definedName>
    <definedName name="익산경찰서">[116]표지!#REF!</definedName>
    <definedName name="인건비" localSheetId="3">#REF!</definedName>
    <definedName name="인건비" localSheetId="2">#REF!</definedName>
    <definedName name="인건비" localSheetId="6">#REF!</definedName>
    <definedName name="인건비" localSheetId="1">#REF!</definedName>
    <definedName name="인건비">#REF!</definedName>
    <definedName name="인공" localSheetId="6">#REF!</definedName>
    <definedName name="인공">#REF!</definedName>
    <definedName name="인동덩쿨" localSheetId="3">#REF!</definedName>
    <definedName name="인동덩쿨" localSheetId="2">#REF!</definedName>
    <definedName name="인동덩쿨" localSheetId="6">#REF!</definedName>
    <definedName name="인동덩쿨" localSheetId="1">#REF!</definedName>
    <definedName name="인동덩쿨">#REF!</definedName>
    <definedName name="인력터파기" localSheetId="3">#REF!</definedName>
    <definedName name="인력터파기" localSheetId="2">#REF!</definedName>
    <definedName name="인력터파기" localSheetId="6">#REF!</definedName>
    <definedName name="인력터파기" localSheetId="1">#REF!</definedName>
    <definedName name="인력터파기">#REF!</definedName>
    <definedName name="인문사회" localSheetId="3">[116]표지!#REF!</definedName>
    <definedName name="인문사회" localSheetId="2">[114]표지!#REF!</definedName>
    <definedName name="인문사회" localSheetId="6">[117]표지!#REF!</definedName>
    <definedName name="인문사회" localSheetId="1">[114]표지!#REF!</definedName>
    <definedName name="인문사회">[116]표지!#REF!</definedName>
    <definedName name="인상익" localSheetId="0">BlankMacro1</definedName>
    <definedName name="인상익" localSheetId="3">BlankMacro1</definedName>
    <definedName name="인상익" localSheetId="2">BlankMacro1</definedName>
    <definedName name="인상익" localSheetId="9">BlankMacro1</definedName>
    <definedName name="인상익" localSheetId="6">BlankMacro1</definedName>
    <definedName name="인상익" localSheetId="1">BlankMacro1</definedName>
    <definedName name="인상익" localSheetId="5">BlankMacro1</definedName>
    <definedName name="인상익">BlankMacro1</definedName>
    <definedName name="인쇄영역" localSheetId="9">#REF!</definedName>
    <definedName name="인쇄영역">#REF!</definedName>
    <definedName name="인쇄제목" localSheetId="9">#REF!</definedName>
    <definedName name="인쇄제목">#REF!</definedName>
    <definedName name="인양제내역서" localSheetId="2">[202]전체!$B$1:$H$248</definedName>
    <definedName name="인양제내역서" localSheetId="6">[197]전체!$B$1:$H$248</definedName>
    <definedName name="인양제내역서" localSheetId="1">[202]전체!$B$1:$H$248</definedName>
    <definedName name="인양제내역서">[203]전체!$B$1:$H$248</definedName>
    <definedName name="인원" localSheetId="6">#REF!</definedName>
    <definedName name="인원">#REF!</definedName>
    <definedName name="인원산출표" localSheetId="9">BlankMacro1</definedName>
    <definedName name="인원산출표" localSheetId="5">BlankMacro1</definedName>
    <definedName name="인원산출표">BlankMacro1</definedName>
    <definedName name="인입비">#N/A</definedName>
    <definedName name="인테리어소계" localSheetId="9">#REF!</definedName>
    <definedName name="인테리어소계">#REF!</definedName>
    <definedName name="일" localSheetId="2" hidden="1">[91]실행철강하도!$A$1:$A$4</definedName>
    <definedName name="일" localSheetId="6" hidden="1">#REF!</definedName>
    <definedName name="일" localSheetId="1" hidden="1">[91]실행철강하도!$A$1:$A$4</definedName>
    <definedName name="일" localSheetId="5" hidden="1">#REF!</definedName>
    <definedName name="일" hidden="1">[93]실행철강하도!$A$1:$A$4</definedName>
    <definedName name="일.관">#REF!</definedName>
    <definedName name="일.화장실및관리실" localSheetId="3">#REF!</definedName>
    <definedName name="일.화장실및관리실" localSheetId="2">#REF!</definedName>
    <definedName name="일.화장실및관리실" localSheetId="1">#REF!</definedName>
    <definedName name="일.화장실및관리실">#REF!</definedName>
    <definedName name="일공구가설">#REF!</definedName>
    <definedName name="일공구직영비" localSheetId="3">#REF!</definedName>
    <definedName name="일공구직영비" localSheetId="2">#REF!</definedName>
    <definedName name="일공구직영비" localSheetId="1">#REF!</definedName>
    <definedName name="일공구직영비">#REF!</definedName>
    <definedName name="일대">#REF!</definedName>
    <definedName name="일련번호" localSheetId="3">#REF!</definedName>
    <definedName name="일련번호" localSheetId="2">#REF!</definedName>
    <definedName name="일련번호" localSheetId="1">#REF!</definedName>
    <definedName name="일련번호">#REF!</definedName>
    <definedName name="일반">#REF!</definedName>
    <definedName name="일반관리">#REF!</definedName>
    <definedName name="일반관리비" localSheetId="2">'[104]단가 (2)'!$H$11</definedName>
    <definedName name="일반관리비" localSheetId="6">'[105]단가 (2)'!$H$11</definedName>
    <definedName name="일반관리비" localSheetId="1">'[106]단가 (2)'!$H$11</definedName>
    <definedName name="일반관리비">'[101]단가 (2)'!$H$11</definedName>
    <definedName name="일반관리비2" localSheetId="3">#REF!</definedName>
    <definedName name="일반관리비2" localSheetId="2">#REF!</definedName>
    <definedName name="일반관리비2" localSheetId="6">#REF!</definedName>
    <definedName name="일반관리비2" localSheetId="1">#REF!</definedName>
    <definedName name="일반관리비2">#REF!</definedName>
    <definedName name="일반관리비4" localSheetId="3">#REF!</definedName>
    <definedName name="일반관리비4" localSheetId="2">#REF!</definedName>
    <definedName name="일반관리비4" localSheetId="6">#REF!</definedName>
    <definedName name="일반관리비4" localSheetId="1">#REF!</definedName>
    <definedName name="일반관리비4">#REF!</definedName>
    <definedName name="일반관리비요율" localSheetId="3">#REF!</definedName>
    <definedName name="일반관리비요율" localSheetId="2">#REF!</definedName>
    <definedName name="일반관리비요율" localSheetId="6">#REF!</definedName>
    <definedName name="일반관리비요율" localSheetId="1">#REF!</definedName>
    <definedName name="일반관리비요율">#REF!</definedName>
    <definedName name="일반관리비율" localSheetId="3">#REF!</definedName>
    <definedName name="일반관리비율" localSheetId="2">#REF!</definedName>
    <definedName name="일반관리비율" localSheetId="6">#REF!</definedName>
    <definedName name="일반관리비율" localSheetId="1">#REF!</definedName>
    <definedName name="일반관리비율">#REF!</definedName>
    <definedName name="일반교실">#REF!</definedName>
    <definedName name="일반통신설비">#REF!</definedName>
    <definedName name="일산신도시" localSheetId="2">[203]일위대가!$A$4:$M$38</definedName>
    <definedName name="일산신도시" localSheetId="6">[204]일위대가!$A$4:$M$38</definedName>
    <definedName name="일산신도시" localSheetId="1">[203]일위대가!$A$4:$M$38</definedName>
    <definedName name="일산신도시">[205]일위대가!$A$4:$M$38</definedName>
    <definedName name="일위" localSheetId="2">[205]일위총괄!$A$4:$L$23</definedName>
    <definedName name="일위" localSheetId="6">#REF!,#REF!</definedName>
    <definedName name="일위" localSheetId="1">[205]일위총괄!$A$4:$L$23</definedName>
    <definedName name="일위">[206]일위총괄!$A$4:$L$23</definedName>
    <definedName name="일위2">[207]일위대가목록!$A$2:$G$45000</definedName>
    <definedName name="일위단가" localSheetId="6">[208]일위단가!$A$3:$K$89</definedName>
    <definedName name="일위단가">#REF!</definedName>
    <definedName name="일위대가" localSheetId="2">[110]일위목록!$A$1:$G$65536</definedName>
    <definedName name="일위대가" localSheetId="6">#REF!</definedName>
    <definedName name="일위대가" localSheetId="1">[110]일위목록!$A$1:$G$65536</definedName>
    <definedName name="일위대가">[112]일위목록!$A$1:$G$65536</definedName>
    <definedName name="일위대가_1" localSheetId="9" hidden="1">{#N/A,#N/A,FALSE,"골재소요량";#N/A,#N/A,FALSE,"골재소요량"}</definedName>
    <definedName name="일위대가_1" localSheetId="6" hidden="1">{#N/A,#N/A,FALSE,"골재소요량";#N/A,#N/A,FALSE,"골재소요량"}</definedName>
    <definedName name="일위대가_1" localSheetId="5" hidden="1">{#N/A,#N/A,FALSE,"골재소요량";#N/A,#N/A,FALSE,"골재소요량"}</definedName>
    <definedName name="일위대가_1" hidden="1">{#N/A,#N/A,FALSE,"골재소요량";#N/A,#N/A,FALSE,"골재소요량"}</definedName>
    <definedName name="일위대가1">#REF!</definedName>
    <definedName name="일위대가2" localSheetId="3">#REF!</definedName>
    <definedName name="일위대가2" localSheetId="2">#REF!</definedName>
    <definedName name="일위대가2" localSheetId="6">#REF!</definedName>
    <definedName name="일위대가2" localSheetId="1">#REF!</definedName>
    <definedName name="일위대가2">#REF!</definedName>
    <definedName name="일위대가목록" localSheetId="9">BlankMacro1</definedName>
    <definedName name="일위대가목록" localSheetId="6">BlankMacro1</definedName>
    <definedName name="일위대가목록" localSheetId="5">BlankMacro1</definedName>
    <definedName name="일위대가목록">BlankMacro1</definedName>
    <definedName name="일위대가표" localSheetId="3">#REF!</definedName>
    <definedName name="일위대가표" localSheetId="2">#REF!</definedName>
    <definedName name="일위대가표" localSheetId="6">#REF!</definedName>
    <definedName name="일위대가표" localSheetId="1">#REF!</definedName>
    <definedName name="일위대가표">#REF!</definedName>
    <definedName name="일위목록" localSheetId="2">[206]일위목록!$A$7:$J$32</definedName>
    <definedName name="일위목록" localSheetId="6">BlankMacro1</definedName>
    <definedName name="일위목록" localSheetId="1">[206]일위목록!$A$7:$J$32</definedName>
    <definedName name="일위목록">[209]일위목록!$A$7:$J$32</definedName>
    <definedName name="일위산출">#REF!</definedName>
    <definedName name="일위산출1">#REF!</definedName>
    <definedName name="일위샘플" localSheetId="9">BlankMacro1</definedName>
    <definedName name="일위샘플" localSheetId="5">BlankMacro1</definedName>
    <definedName name="일위샘플">BlankMacro1</definedName>
    <definedName name="일위총" localSheetId="2">[209]일위총괄!$A$4:$L$21</definedName>
    <definedName name="일위총" localSheetId="1">[209]일위총괄!$A$4:$L$21</definedName>
    <definedName name="일위총">[210]일위총괄!$A$4:$L$21</definedName>
    <definedName name="일위호표" localSheetId="3">#REF!</definedName>
    <definedName name="일위호표" localSheetId="2">#REF!</definedName>
    <definedName name="일위호표" localSheetId="6">#REF!</definedName>
    <definedName name="일위호표" localSheetId="1">#REF!</definedName>
    <definedName name="일위호표">#REF!</definedName>
    <definedName name="일층배관">#REF!</definedName>
    <definedName name="일층배관값">#REF!</definedName>
    <definedName name="일층접지선">#REF!</definedName>
    <definedName name="일층접지선값">#REF!</definedName>
    <definedName name="일층주간선">#REF!</definedName>
    <definedName name="일층주간선값">#REF!</definedName>
    <definedName name="임" localSheetId="2">[197]산출내역서집계표!$AB$2:$AR$143</definedName>
    <definedName name="임" localSheetId="6">[93]산출내역서집계표!$AB$2:$AR$143</definedName>
    <definedName name="임" localSheetId="1">[197]산출내역서집계표!$AB$2:$AR$143</definedName>
    <definedName name="임">[91]산출내역서집계표!$AB$2:$AR$143</definedName>
    <definedName name="임시" localSheetId="3">[200]관급자재!#REF!</definedName>
    <definedName name="임시" localSheetId="2">[211]관급자재!#REF!</definedName>
    <definedName name="임시" localSheetId="6">[205]관급자재!#REF!</definedName>
    <definedName name="임시" localSheetId="1">[211]관급자재!#REF!</definedName>
    <definedName name="임시">[200]관급자재!#REF!</definedName>
    <definedName name="임직" localSheetId="6">#REF!</definedName>
    <definedName name="임직">#REF!</definedName>
    <definedName name="임형" localSheetId="0" hidden="1">{#N/A,#N/A,FALSE,"포장2"}</definedName>
    <definedName name="임형" localSheetId="3" hidden="1">{#N/A,#N/A,FALSE,"포장2"}</definedName>
    <definedName name="임형" localSheetId="2" hidden="1">{#N/A,#N/A,FALSE,"포장2"}</definedName>
    <definedName name="임형" localSheetId="9" hidden="1">{#N/A,#N/A,FALSE,"포장2"}</definedName>
    <definedName name="임형" localSheetId="6" hidden="1">{#N/A,#N/A,FALSE,"포장2"}</definedName>
    <definedName name="임형" localSheetId="1" hidden="1">{#N/A,#N/A,FALSE,"포장2"}</definedName>
    <definedName name="임형" localSheetId="5" hidden="1">{#N/A,#N/A,FALSE,"포장2"}</definedName>
    <definedName name="임형" hidden="1">{#N/A,#N/A,FALSE,"포장2"}</definedName>
    <definedName name="입력선택" localSheetId="6">#REF!</definedName>
    <definedName name="입력선택">#REF!</definedName>
    <definedName name="입력하세요" localSheetId="3">[212]제경비!#REF!</definedName>
    <definedName name="입력하세요" localSheetId="2">[200]제경비!#REF!</definedName>
    <definedName name="입력하세요" localSheetId="6">[213]제경비!#REF!</definedName>
    <definedName name="입력하세요" localSheetId="1">[200]제경비!#REF!</definedName>
    <definedName name="입력하세요">[212]제경비!#REF!</definedName>
    <definedName name="입찰금액안" localSheetId="3" hidden="1">[213]집계표!#REF!</definedName>
    <definedName name="입찰금액안" localSheetId="2" hidden="1">[212]집계표!#REF!</definedName>
    <definedName name="입찰금액안" localSheetId="6" hidden="1">[214]집계표!#REF!</definedName>
    <definedName name="입찰금액안" localSheetId="1" hidden="1">[212]집계표!#REF!</definedName>
    <definedName name="입찰금액안" localSheetId="5" hidden="1">[213]집계표!#REF!</definedName>
    <definedName name="입찰금액안" hidden="1">[213]집계표!#REF!</definedName>
    <definedName name="입찰내역" localSheetId="3">#REF!</definedName>
    <definedName name="입찰내역" localSheetId="2">#REF!</definedName>
    <definedName name="입찰내역" localSheetId="6">#REF!</definedName>
    <definedName name="입찰내역" localSheetId="1">#REF!</definedName>
    <definedName name="입찰내역">#REF!</definedName>
    <definedName name="ㅈ45ㅕ5ㄷ6" localSheetId="9">'수량산출(토목)'!ㅈ45ㅕ5ㄷ6</definedName>
    <definedName name="ㅈ45ㅕ5ㄷ6" localSheetId="6">용역비예산서!ㅈ45ㅕ5ㄷ6</definedName>
    <definedName name="ㅈ45ㅕ5ㄷ6" localSheetId="5">'표 지'!ㅈ45ㅕ5ㄷ6</definedName>
    <definedName name="ㅈ45ㅕ5ㄷ6">ㅈ45ㅕ5ㄷ6</definedName>
    <definedName name="ㅈ45ㅕ6ㅑ7" localSheetId="9">BlankMacro1</definedName>
    <definedName name="ㅈ45ㅕ6ㅑ7" localSheetId="6">BlankMacro1</definedName>
    <definedName name="ㅈ45ㅕ6ㅑ7" localSheetId="5">BlankMacro1</definedName>
    <definedName name="ㅈ45ㅕ6ㅑ7">BlankMacro1</definedName>
    <definedName name="ㅈ56ㅑㅕ" localSheetId="9">BlankMacro1</definedName>
    <definedName name="ㅈ56ㅑㅕ" localSheetId="6">BlankMacro1</definedName>
    <definedName name="ㅈ56ㅑㅕ" localSheetId="5">BlankMacro1</definedName>
    <definedName name="ㅈ56ㅑㅕ">BlankMacro1</definedName>
    <definedName name="ㅈ게ㅐ" localSheetId="9">BlankMacro1</definedName>
    <definedName name="ㅈ게ㅐ" localSheetId="6">BlankMacro1</definedName>
    <definedName name="ㅈ게ㅐ" localSheetId="5">BlankMacro1</definedName>
    <definedName name="ㅈ게ㅐ">BlankMacro1</definedName>
    <definedName name="ㅈㄷㄱ" localSheetId="9">BlankMacro1</definedName>
    <definedName name="ㅈㄷㄱ" localSheetId="6">[215]약품공급2!#REF!</definedName>
    <definedName name="ㅈㄷㄱ" localSheetId="5">BlankMacro1</definedName>
    <definedName name="ㅈㄷㄱ">BlankMacro1</definedName>
    <definedName name="ㅈㄷㅅ" localSheetId="9">갸</definedName>
    <definedName name="ㅈㄷㅅ" localSheetId="6">용역비예산서!갸</definedName>
    <definedName name="ㅈㄷㅅ" localSheetId="5">갸</definedName>
    <definedName name="ㅈㄷㅅ">갸</definedName>
    <definedName name="ㅈㄷㅅㅎ죠" localSheetId="9">BlankMacro1</definedName>
    <definedName name="ㅈㄷㅅㅎ죠" localSheetId="6">BlankMacro1</definedName>
    <definedName name="ㅈㄷㅅㅎ죠" localSheetId="5">BlankMacro1</definedName>
    <definedName name="ㅈㄷㅅㅎ죠">BlankMacro1</definedName>
    <definedName name="ㅈㄷㅈㄷ">'[3]#REF'!$G$140</definedName>
    <definedName name="ㅈㄷㅎ" localSheetId="9">BlankMacro1</definedName>
    <definedName name="ㅈㄷㅎ" localSheetId="6">BlankMacro1</definedName>
    <definedName name="ㅈㄷㅎ" localSheetId="5">BlankMacro1</definedName>
    <definedName name="ㅈㄷㅎ">BlankMacro1</definedName>
    <definedName name="ㅈ듀" localSheetId="9">BlankMacro1</definedName>
    <definedName name="ㅈ듀" localSheetId="6">BlankMacro1</definedName>
    <definedName name="ㅈ듀" localSheetId="5">BlankMacro1</definedName>
    <definedName name="ㅈ듀">BlankMacro1</definedName>
    <definedName name="ㅈㄹ파ㅣ" localSheetId="9">BlankMacro1</definedName>
    <definedName name="ㅈㄹ파ㅣ" localSheetId="6">BlankMacro1</definedName>
    <definedName name="ㅈㄹ파ㅣ" localSheetId="5">BlankMacro1</definedName>
    <definedName name="ㅈㄹ파ㅣ">BlankMacro1</definedName>
    <definedName name="ㅈ셔ㅓ67ㅏㅑ7ㅑ" localSheetId="9">BlankMacro1</definedName>
    <definedName name="ㅈ셔ㅓ67ㅏㅑ7ㅑ" localSheetId="6">BlankMacro1</definedName>
    <definedName name="ㅈ셔ㅓ67ㅏㅑ7ㅑ" localSheetId="5">BlankMacro1</definedName>
    <definedName name="ㅈ셔ㅓ67ㅏㅑ7ㅑ">BlankMacro1</definedName>
    <definedName name="ㅈㅈ" localSheetId="9" hidden="1">{#N/A,#N/A,FALSE,"표지목차"}</definedName>
    <definedName name="ㅈㅈ" localSheetId="6" hidden="1">{#N/A,#N/A,FALSE,"표지목차"}</definedName>
    <definedName name="ㅈㅈ" localSheetId="5" hidden="1">{#N/A,#N/A,FALSE,"표지목차"}</definedName>
    <definedName name="ㅈㅈ" hidden="1">{#N/A,#N/A,FALSE,"표지목차"}</definedName>
    <definedName name="ㅈㅈㅈㅈ" localSheetId="0">갑지!ㅈㅈㅈㅈ</definedName>
    <definedName name="ㅈㅈㅈㅈ" localSheetId="3">'갑지(건축)'!ㅈㅈㅈㅈ</definedName>
    <definedName name="ㅈㅈㅈㅈ" localSheetId="2">관급자재대!ㅈㅈㅈㅈ</definedName>
    <definedName name="ㅈㅈㅈㅈ" localSheetId="9">'수량산출(토목)'!ㅈㅈㅈㅈ</definedName>
    <definedName name="ㅈㅈㅈㅈ" localSheetId="6">#REF!</definedName>
    <definedName name="ㅈㅈㅈㅈ" localSheetId="1">총괄표!ㅈㅈㅈㅈ</definedName>
    <definedName name="ㅈㅈㅈㅈ" localSheetId="5">'표 지'!ㅈㅈㅈㅈ</definedName>
    <definedName name="ㅈㅈㅈㅈ">ㅈㅈㅈㅈ</definedName>
    <definedName name="ㅈㅈㅈㅈㅈㅈㅈㅈㅈㅈㅂ" localSheetId="9">BlankMacro1</definedName>
    <definedName name="ㅈㅈㅈㅈㅈㅈㅈㅈㅈㅈㅂ" localSheetId="5">BlankMacro1</definedName>
    <definedName name="ㅈㅈㅈㅈㅈㅈㅈㅈㅈㅈㅂ">BlankMacro1</definedName>
    <definedName name="자" localSheetId="0">BlankMacro1</definedName>
    <definedName name="자" localSheetId="3">BlankMacro1</definedName>
    <definedName name="자" localSheetId="2">BlankMacro1</definedName>
    <definedName name="자" localSheetId="9">BlankMacro1</definedName>
    <definedName name="자" localSheetId="6">BlankMacro1</definedName>
    <definedName name="자" localSheetId="1">BlankMacro1</definedName>
    <definedName name="자" localSheetId="5">BlankMacro1</definedName>
    <definedName name="자">BlankMacro1</definedName>
    <definedName name="자1" localSheetId="9">[216]자재단가비교표!#REF!</definedName>
    <definedName name="자1">[216]자재단가비교표!#REF!</definedName>
    <definedName name="자10" localSheetId="9">[216]자재단가비교표!#REF!</definedName>
    <definedName name="자10">[216]자재단가비교표!#REF!</definedName>
    <definedName name="자11">[216]자재단가비교표!#REF!</definedName>
    <definedName name="자12">[216]자재단가비교표!#REF!</definedName>
    <definedName name="자13">[216]자재단가비교표!#REF!</definedName>
    <definedName name="자14">[216]자재단가비교표!#REF!</definedName>
    <definedName name="자15">[216]자재단가비교표!#REF!</definedName>
    <definedName name="자16">[216]자재단가비교표!#REF!</definedName>
    <definedName name="자17">[216]자재단가비교표!#REF!</definedName>
    <definedName name="자18">[216]자재단가비교표!#REF!</definedName>
    <definedName name="자19">[216]자재단가비교표!#REF!</definedName>
    <definedName name="자2">[216]자재단가비교표!#REF!</definedName>
    <definedName name="자20">[216]자재단가비교표!#REF!</definedName>
    <definedName name="자21">[216]자재단가비교표!#REF!</definedName>
    <definedName name="자22">[216]자재단가비교표!#REF!</definedName>
    <definedName name="자23">[216]자재단가비교표!#REF!</definedName>
    <definedName name="자24">[216]자재단가비교표!#REF!</definedName>
    <definedName name="자25">[216]자재단가비교표!#REF!</definedName>
    <definedName name="자26">[216]자재단가비교표!#REF!</definedName>
    <definedName name="자27">[216]자재단가비교표!#REF!</definedName>
    <definedName name="자28">[216]자재단가비교표!#REF!</definedName>
    <definedName name="자29">[216]자재단가비교표!#REF!</definedName>
    <definedName name="자3">[216]자재단가비교표!#REF!</definedName>
    <definedName name="자30">[216]자재단가비교표!#REF!</definedName>
    <definedName name="자31">[216]자재단가비교표!#REF!</definedName>
    <definedName name="자32">[216]자재단가비교표!#REF!</definedName>
    <definedName name="자33">[216]자재단가비교표!#REF!</definedName>
    <definedName name="자34">[216]자재단가비교표!#REF!</definedName>
    <definedName name="자35">[216]자재단가비교표!#REF!</definedName>
    <definedName name="자36">[216]자재단가비교표!#REF!</definedName>
    <definedName name="자37">[216]자재단가비교표!#REF!</definedName>
    <definedName name="자38">[216]자재단가비교표!#REF!</definedName>
    <definedName name="자39">[216]자재단가비교표!#REF!</definedName>
    <definedName name="자4">[216]자재단가비교표!#REF!</definedName>
    <definedName name="자40">[216]자재단가비교표!#REF!</definedName>
    <definedName name="자41">[216]자재단가비교표!#REF!</definedName>
    <definedName name="자42">[216]자재단가비교표!#REF!</definedName>
    <definedName name="자43">[216]자재단가비교표!#REF!</definedName>
    <definedName name="자44">[216]자재단가비교표!#REF!</definedName>
    <definedName name="자45">[216]자재단가비교표!#REF!</definedName>
    <definedName name="자46">[216]자재단가비교표!#REF!</definedName>
    <definedName name="자47">[216]자재단가비교표!#REF!</definedName>
    <definedName name="자48">[216]자재단가비교표!#REF!</definedName>
    <definedName name="자49">[216]자재단가비교표!#REF!</definedName>
    <definedName name="자5">[216]자재단가비교표!#REF!</definedName>
    <definedName name="자50">[216]자재단가비교표!#REF!</definedName>
    <definedName name="자51">[216]자재단가비교표!#REF!</definedName>
    <definedName name="자52">[216]자재단가비교표!#REF!</definedName>
    <definedName name="자53">[216]자재단가비교표!#REF!</definedName>
    <definedName name="자54">[216]자재단가비교표!#REF!</definedName>
    <definedName name="자55">[216]자재단가비교표!#REF!</definedName>
    <definedName name="자56">[216]자재단가비교표!#REF!</definedName>
    <definedName name="자57">[216]자재단가비교표!#REF!</definedName>
    <definedName name="자58">[216]자재단가비교표!#REF!</definedName>
    <definedName name="자59">[216]자재단가비교표!#REF!</definedName>
    <definedName name="자6">[216]자재단가비교표!#REF!</definedName>
    <definedName name="자60">[216]자재단가비교표!#REF!</definedName>
    <definedName name="자61">[216]자재단가비교표!#REF!</definedName>
    <definedName name="자62">[216]자재단가비교표!#REF!</definedName>
    <definedName name="자63">[216]자재단가비교표!#REF!</definedName>
    <definedName name="자64">[216]자재단가비교표!#REF!</definedName>
    <definedName name="자65">[216]자재단가비교표!#REF!</definedName>
    <definedName name="자66">[216]자재단가비교표!#REF!</definedName>
    <definedName name="자67">[216]자재단가비교표!#REF!</definedName>
    <definedName name="자68">[216]자재단가비교표!#REF!</definedName>
    <definedName name="자69">[216]자재단가비교표!#REF!</definedName>
    <definedName name="자7">[216]자재단가비교표!#REF!</definedName>
    <definedName name="자70">[216]자재단가비교표!#REF!</definedName>
    <definedName name="자71">[216]자재단가비교표!#REF!</definedName>
    <definedName name="자72">[216]자재단가비교표!#REF!</definedName>
    <definedName name="자73">[216]자재단가비교표!#REF!</definedName>
    <definedName name="자74">[216]자재단가비교표!#REF!</definedName>
    <definedName name="자75">[216]자재단가비교표!#REF!</definedName>
    <definedName name="자76">[216]자재단가비교표!#REF!</definedName>
    <definedName name="자77">[216]자재단가비교표!#REF!</definedName>
    <definedName name="자78">[216]자재단가비교표!#REF!</definedName>
    <definedName name="자79">[216]자재단가비교표!#REF!</definedName>
    <definedName name="자8">[216]자재단가비교표!#REF!</definedName>
    <definedName name="자80">[216]자재단가비교표!#REF!</definedName>
    <definedName name="자81">[216]자재단가비교표!#REF!</definedName>
    <definedName name="자9">[216]자재단가비교표!#REF!</definedName>
    <definedName name="자갈운반" localSheetId="9">'수량산출(토목)'!자갈운반</definedName>
    <definedName name="자갈운반" localSheetId="5">'표 지'!자갈운반</definedName>
    <definedName name="자갈운반">[0]!자갈운반</definedName>
    <definedName name="자귀나무" localSheetId="3">#REF!</definedName>
    <definedName name="자귀나무" localSheetId="2">#REF!</definedName>
    <definedName name="자귀나무" localSheetId="6">#REF!</definedName>
    <definedName name="자귀나무" localSheetId="1">#REF!</definedName>
    <definedName name="자귀나무">#REF!</definedName>
    <definedName name="자동안내방송설비">#REF!</definedName>
    <definedName name="자동제어1차공량산출" localSheetId="0">BlankMacro1</definedName>
    <definedName name="자동제어1차공량산출" localSheetId="3">BlankMacro1</definedName>
    <definedName name="자동제어1차공량산출" localSheetId="2">BlankMacro1</definedName>
    <definedName name="자동제어1차공량산출" localSheetId="9">BlankMacro1</definedName>
    <definedName name="자동제어1차공량산출" localSheetId="6">BlankMacro1</definedName>
    <definedName name="자동제어1차공량산출" localSheetId="1">BlankMacro1</definedName>
    <definedName name="자동제어1차공량산출" localSheetId="5">BlankMacro1</definedName>
    <definedName name="자동제어1차공량산출">BlankMacro1</definedName>
    <definedName name="자동화재탐지설비" localSheetId="9">#REF!</definedName>
    <definedName name="자동화재탐지설비">#REF!</definedName>
    <definedName name="자일중" localSheetId="3">[116]표지!#REF!</definedName>
    <definedName name="자일중" localSheetId="2">[114]표지!#REF!</definedName>
    <definedName name="자일중" localSheetId="6">[117]표지!#REF!</definedName>
    <definedName name="자일중" localSheetId="1">[114]표지!#REF!</definedName>
    <definedName name="자일중">[116]표지!#REF!</definedName>
    <definedName name="자일초" localSheetId="3">[116]표지!#REF!</definedName>
    <definedName name="자일초" localSheetId="2">[114]표지!#REF!</definedName>
    <definedName name="자일초" localSheetId="6">[117]표지!#REF!</definedName>
    <definedName name="자일초" localSheetId="1">[114]표지!#REF!</definedName>
    <definedName name="자일초">[116]표지!#REF!</definedName>
    <definedName name="자재" localSheetId="0" hidden="1">{#N/A,#N/A,FALSE,"포장2"}</definedName>
    <definedName name="자재" localSheetId="3" hidden="1">{#N/A,#N/A,FALSE,"포장2"}</definedName>
    <definedName name="자재" localSheetId="2" hidden="1">{#N/A,#N/A,FALSE,"포장2"}</definedName>
    <definedName name="자재" localSheetId="9" hidden="1">{#N/A,#N/A,FALSE,"포장2"}</definedName>
    <definedName name="자재" localSheetId="6">[217]내역서1!$G$60</definedName>
    <definedName name="자재" localSheetId="1" hidden="1">{#N/A,#N/A,FALSE,"포장2"}</definedName>
    <definedName name="자재" localSheetId="5" hidden="1">{#N/A,#N/A,FALSE,"포장2"}</definedName>
    <definedName name="자재" hidden="1">{#N/A,#N/A,FALSE,"포장2"}</definedName>
    <definedName name="자재1" localSheetId="0" hidden="1">{#N/A,#N/A,FALSE,"포장2"}</definedName>
    <definedName name="자재1" localSheetId="3" hidden="1">{#N/A,#N/A,FALSE,"포장2"}</definedName>
    <definedName name="자재1" localSheetId="2" hidden="1">{#N/A,#N/A,FALSE,"포장2"}</definedName>
    <definedName name="자재1" localSheetId="9" hidden="1">{#N/A,#N/A,FALSE,"포장2"}</definedName>
    <definedName name="자재1" localSheetId="6" hidden="1">{#N/A,#N/A,FALSE,"포장2"}</definedName>
    <definedName name="자재1" localSheetId="1" hidden="1">{#N/A,#N/A,FALSE,"포장2"}</definedName>
    <definedName name="자재1" localSheetId="5" hidden="1">{#N/A,#N/A,FALSE,"포장2"}</definedName>
    <definedName name="자재1" hidden="1">{#N/A,#N/A,FALSE,"포장2"}</definedName>
    <definedName name="자재2" localSheetId="0" hidden="1">{#N/A,#N/A,FALSE,"구조2"}</definedName>
    <definedName name="자재2" localSheetId="3" hidden="1">{#N/A,#N/A,FALSE,"구조2"}</definedName>
    <definedName name="자재2" localSheetId="2" hidden="1">{#N/A,#N/A,FALSE,"구조2"}</definedName>
    <definedName name="자재2" localSheetId="9" hidden="1">{#N/A,#N/A,FALSE,"구조2"}</definedName>
    <definedName name="자재2" localSheetId="6" hidden="1">{#N/A,#N/A,FALSE,"구조2"}</definedName>
    <definedName name="자재2" localSheetId="1" hidden="1">{#N/A,#N/A,FALSE,"구조2"}</definedName>
    <definedName name="자재2" localSheetId="5" hidden="1">{#N/A,#N/A,FALSE,"구조2"}</definedName>
    <definedName name="자재2" hidden="1">{#N/A,#N/A,FALSE,"구조2"}</definedName>
    <definedName name="자재공" localSheetId="3">#REF!</definedName>
    <definedName name="자재공" localSheetId="2">#REF!</definedName>
    <definedName name="자재공" localSheetId="6">#REF!</definedName>
    <definedName name="자재공" localSheetId="1">#REF!</definedName>
    <definedName name="자재공">#REF!</definedName>
    <definedName name="자재단가" localSheetId="2">[110]자재단가!$A$1:$E$65536</definedName>
    <definedName name="자재단가" localSheetId="6">#REF!</definedName>
    <definedName name="자재단가" localSheetId="1">[110]자재단가!$A$1:$E$65536</definedName>
    <definedName name="자재단가">[112]자재단가!$A$1:$E$65536</definedName>
    <definedName name="자재단가표">#REF!</definedName>
    <definedName name="자재대" localSheetId="3">#REF!</definedName>
    <definedName name="자재대" localSheetId="2">#REF!</definedName>
    <definedName name="자재대" localSheetId="6">#REF!</definedName>
    <definedName name="자재대" localSheetId="1">#REF!</definedName>
    <definedName name="자재대">#REF!</definedName>
    <definedName name="자재비">#REF!</definedName>
    <definedName name="자재승인일정표" localSheetId="3">#REF!</definedName>
    <definedName name="자재승인일정표" localSheetId="2">#REF!</definedName>
    <definedName name="자재승인일정표" localSheetId="1">#REF!</definedName>
    <definedName name="자재승인일정표">#REF!</definedName>
    <definedName name="작업">#REF!</definedName>
    <definedName name="잔디_평떼" localSheetId="3">#REF!</definedName>
    <definedName name="잔디_평떼" localSheetId="2">#REF!</definedName>
    <definedName name="잔디_평떼" localSheetId="6">#REF!</definedName>
    <definedName name="잔디_평떼" localSheetId="1">#REF!</definedName>
    <definedName name="잔디_평떼">#REF!</definedName>
    <definedName name="잔디5경">#REF!</definedName>
    <definedName name="잔디5노무">#REF!</definedName>
    <definedName name="잔디5재료">#REF!</definedName>
    <definedName name="잔액">#REF!</definedName>
    <definedName name="잔자갈노">#REF!</definedName>
    <definedName name="잔자갈재">#REF!</definedName>
    <definedName name="잔존">#REF!</definedName>
    <definedName name="잔토">#REF!</definedName>
    <definedName name="잔토처리" localSheetId="9">'수량산출(토목)'!잔토처리</definedName>
    <definedName name="잔토처리" localSheetId="5">'표 지'!잔토처리</definedName>
    <definedName name="잔토처리">[0]!잔토처리</definedName>
    <definedName name="잠___함___공" localSheetId="3">[112]노임단가!#REF!</definedName>
    <definedName name="잠___함___공" localSheetId="2">[110]노임단가!#REF!</definedName>
    <definedName name="잠___함___공" localSheetId="6">[110]노임단가!#REF!</definedName>
    <definedName name="잠___함___공" localSheetId="1">[110]노임단가!#REF!</definedName>
    <definedName name="잠___함___공">[112]노임단가!#REF!</definedName>
    <definedName name="잡석노">#REF!</definedName>
    <definedName name="잡석재">#REF!</definedName>
    <definedName name="잣나무" localSheetId="3">#REF!</definedName>
    <definedName name="잣나무" localSheetId="2">#REF!</definedName>
    <definedName name="잣나무" localSheetId="6">#REF!</definedName>
    <definedName name="잣나무" localSheetId="1">#REF!</definedName>
    <definedName name="잣나무">#REF!</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[218]현장설명!#REF!</definedName>
    <definedName name="장비부표">#REF!</definedName>
    <definedName name="장비인건비" localSheetId="3">#REF!</definedName>
    <definedName name="장비인건비" localSheetId="2">#REF!</definedName>
    <definedName name="장비인건비" localSheetId="1">#REF!</definedName>
    <definedName name="장비인건비">#REF!</definedName>
    <definedName name="장산교" localSheetId="3">#REF!</definedName>
    <definedName name="장산교" localSheetId="2">#REF!</definedName>
    <definedName name="장산교" localSheetId="6">#REF!</definedName>
    <definedName name="장산교" localSheetId="1">#REF!</definedName>
    <definedName name="장산교">#REF!</definedName>
    <definedName name="재">#REF!</definedName>
    <definedName name="재6907001">#REF!</definedName>
    <definedName name="재6907003">#REF!</definedName>
    <definedName name="재6907004">#REF!</definedName>
    <definedName name="재6907005">#REF!</definedName>
    <definedName name="재6907006">#REF!</definedName>
    <definedName name="재6907007">#REF!</definedName>
    <definedName name="재6907008">#REF!</definedName>
    <definedName name="재6907009">#REF!</definedName>
    <definedName name="재6907010">#REF!</definedName>
    <definedName name="재6907011">#REF!</definedName>
    <definedName name="재6907012">#REF!</definedName>
    <definedName name="재6907013">#REF!</definedName>
    <definedName name="재6907014">#REF!</definedName>
    <definedName name="재6908002">#REF!</definedName>
    <definedName name="재6908003">#REF!</definedName>
    <definedName name="재6908004">#REF!</definedName>
    <definedName name="재6908005">#REF!</definedName>
    <definedName name="재6908006">#REF!</definedName>
    <definedName name="재6908007">#REF!</definedName>
    <definedName name="재6908008">#REF!</definedName>
    <definedName name="재6908009">#REF!</definedName>
    <definedName name="재6908031">#REF!</definedName>
    <definedName name="재6908032">#REF!</definedName>
    <definedName name="재6908033">#REF!</definedName>
    <definedName name="재6908034">#REF!</definedName>
    <definedName name="재6908035">#REF!</definedName>
    <definedName name="재6908036">#REF!</definedName>
    <definedName name="재6908037">#REF!</definedName>
    <definedName name="재6908038">#REF!</definedName>
    <definedName name="재6910002">#REF!</definedName>
    <definedName name="재6910004">#REF!</definedName>
    <definedName name="재6910006">#REF!</definedName>
    <definedName name="재6910007">#REF!</definedName>
    <definedName name="재6910008">#REF!</definedName>
    <definedName name="재6910009">#REF!</definedName>
    <definedName name="재6910010">#REF!</definedName>
    <definedName name="재6910011">#REF!</definedName>
    <definedName name="재6910012">#REF!</definedName>
    <definedName name="재6911002">#REF!</definedName>
    <definedName name="재6912008">#REF!</definedName>
    <definedName name="재6912009">#REF!</definedName>
    <definedName name="재6912010">#REF!</definedName>
    <definedName name="재6912011">#REF!</definedName>
    <definedName name="재6912012">#REF!</definedName>
    <definedName name="재6912013">#REF!</definedName>
    <definedName name="재6912014">#REF!</definedName>
    <definedName name="재6912016">#REF!</definedName>
    <definedName name="재6914001">#REF!</definedName>
    <definedName name="재6917001">#REF!</definedName>
    <definedName name="재6917002">#REF!</definedName>
    <definedName name="재6917003">#REF!</definedName>
    <definedName name="재6917004">#REF!</definedName>
    <definedName name="재6917005">#REF!</definedName>
    <definedName name="재6917308">#REF!</definedName>
    <definedName name="재6917309">#REF!</definedName>
    <definedName name="재6917310">#REF!</definedName>
    <definedName name="재6917311">#REF!</definedName>
    <definedName name="재6917312">#REF!</definedName>
    <definedName name="재6918003">#REF!</definedName>
    <definedName name="재6918004">#REF!</definedName>
    <definedName name="재6918005">#REF!</definedName>
    <definedName name="재6918006">#REF!</definedName>
    <definedName name="재6918007">#REF!</definedName>
    <definedName name="재6918008">#REF!</definedName>
    <definedName name="재6918009">#REF!</definedName>
    <definedName name="재6918010">#REF!</definedName>
    <definedName name="재6918011">#REF!</definedName>
    <definedName name="재6918012">#REF!</definedName>
    <definedName name="재6918013">#REF!</definedName>
    <definedName name="재6918014">#REF!</definedName>
    <definedName name="재6918102">#REF!</definedName>
    <definedName name="재6918103">#REF!</definedName>
    <definedName name="재6918104">#REF!</definedName>
    <definedName name="재6918105">#REF!</definedName>
    <definedName name="재6918106">#REF!</definedName>
    <definedName name="재6918107">#REF!</definedName>
    <definedName name="재6918108">#REF!</definedName>
    <definedName name="재6918109">#REF!</definedName>
    <definedName name="재6919007">#REF!</definedName>
    <definedName name="재6919008">#REF!</definedName>
    <definedName name="재6919009">#REF!</definedName>
    <definedName name="재6919010">#REF!</definedName>
    <definedName name="재6919011">#REF!</definedName>
    <definedName name="재6919012">#REF!</definedName>
    <definedName name="재6922002">#REF!</definedName>
    <definedName name="재6922004">#REF!</definedName>
    <definedName name="재6922006">#REF!</definedName>
    <definedName name="재6922007">#REF!</definedName>
    <definedName name="재6922008">#REF!</definedName>
    <definedName name="재6922009">#REF!</definedName>
    <definedName name="재6922010">#REF!</definedName>
    <definedName name="재6922140">#REF!</definedName>
    <definedName name="재6922142">#REF!</definedName>
    <definedName name="재6922143">#REF!</definedName>
    <definedName name="재6922144">#REF!</definedName>
    <definedName name="재6923007">#REF!</definedName>
    <definedName name="재6923008">#REF!</definedName>
    <definedName name="재6923009">#REF!</definedName>
    <definedName name="재6923010">#REF!</definedName>
    <definedName name="재6923011">#REF!</definedName>
    <definedName name="재6926003">#REF!</definedName>
    <definedName name="재6926004">#REF!</definedName>
    <definedName name="재6926005">#REF!</definedName>
    <definedName name="재6926006">#REF!</definedName>
    <definedName name="재6926007">#REF!</definedName>
    <definedName name="재6926008">#REF!</definedName>
    <definedName name="재6926009">#REF!</definedName>
    <definedName name="재6926010">#REF!</definedName>
    <definedName name="재6926011">#REF!</definedName>
    <definedName name="재6926012">#REF!</definedName>
    <definedName name="재6926030">#REF!</definedName>
    <definedName name="재6926032">#REF!</definedName>
    <definedName name="재6926033">#REF!</definedName>
    <definedName name="재6926034">#REF!</definedName>
    <definedName name="재6926035">#REF!</definedName>
    <definedName name="재6926036">#REF!</definedName>
    <definedName name="재6926038">#REF!</definedName>
    <definedName name="재6926050">#REF!</definedName>
    <definedName name="재6926052">#REF!</definedName>
    <definedName name="재6926053">#REF!</definedName>
    <definedName name="재6926054">#REF!</definedName>
    <definedName name="재6926055">#REF!</definedName>
    <definedName name="재6927001">#REF!</definedName>
    <definedName name="재6927002">#REF!</definedName>
    <definedName name="재6927003">#REF!</definedName>
    <definedName name="재6927004">#REF!</definedName>
    <definedName name="재6927005">#REF!</definedName>
    <definedName name="재6927006">#REF!</definedName>
    <definedName name="재6927007">#REF!</definedName>
    <definedName name="재6927008">#REF!</definedName>
    <definedName name="재6927009">#REF!</definedName>
    <definedName name="재6927010">#REF!</definedName>
    <definedName name="재6933006">#REF!</definedName>
    <definedName name="재6933007">#REF!</definedName>
    <definedName name="재6933008">#REF!</definedName>
    <definedName name="재6933009">#REF!</definedName>
    <definedName name="재6933010">#REF!</definedName>
    <definedName name="재6933011">#REF!</definedName>
    <definedName name="재6933012">#REF!</definedName>
    <definedName name="재6933014">#REF!</definedName>
    <definedName name="재6934006">#REF!</definedName>
    <definedName name="재6934007">#REF!</definedName>
    <definedName name="재6934008">#REF!</definedName>
    <definedName name="재6934009">#REF!</definedName>
    <definedName name="재6934010">#REF!</definedName>
    <definedName name="재6934011">#REF!</definedName>
    <definedName name="재6934012">#REF!</definedName>
    <definedName name="재6934014">#REF!</definedName>
    <definedName name="재6935012">#REF!</definedName>
    <definedName name="재6936009">#REF!</definedName>
    <definedName name="재6936010">#REF!</definedName>
    <definedName name="재6936012">#REF!</definedName>
    <definedName name="재6943101">#REF!</definedName>
    <definedName name="재6943102">#REF!</definedName>
    <definedName name="재6943103">#REF!</definedName>
    <definedName name="재6943104">#REF!</definedName>
    <definedName name="재6943105">#REF!</definedName>
    <definedName name="재6943106">#REF!</definedName>
    <definedName name="재6943107">#REF!</definedName>
    <definedName name="재6946141">#REF!</definedName>
    <definedName name="재6946142">#REF!</definedName>
    <definedName name="재6946143">#REF!</definedName>
    <definedName name="재6946144">#REF!</definedName>
    <definedName name="재6946145">#REF!</definedName>
    <definedName name="재6946146">#REF!</definedName>
    <definedName name="재6946147">#REF!</definedName>
    <definedName name="재6946148">#REF!</definedName>
    <definedName name="재6946149">#REF!</definedName>
    <definedName name="재6946150">#REF!</definedName>
    <definedName name="재6946189">#REF!</definedName>
    <definedName name="재6946190">#REF!</definedName>
    <definedName name="재6946192">#REF!</definedName>
    <definedName name="재6946342">#REF!</definedName>
    <definedName name="재6946343">#REF!</definedName>
    <definedName name="재6946344">#REF!</definedName>
    <definedName name="재6946345">#REF!</definedName>
    <definedName name="재6946346">#REF!</definedName>
    <definedName name="재6946347">#REF!</definedName>
    <definedName name="재6946348">#REF!</definedName>
    <definedName name="재6946349">#REF!</definedName>
    <definedName name="재6946387">#REF!</definedName>
    <definedName name="재6946388">#REF!</definedName>
    <definedName name="재6946389">#REF!</definedName>
    <definedName name="재6946390">#REF!</definedName>
    <definedName name="재6946391">#REF!</definedName>
    <definedName name="재6946392">#REF!</definedName>
    <definedName name="재6946393">#REF!</definedName>
    <definedName name="재6946394">#REF!</definedName>
    <definedName name="재6946395">#REF!</definedName>
    <definedName name="재6946397">#REF!</definedName>
    <definedName name="재6946491">#REF!</definedName>
    <definedName name="재6946590">#REF!</definedName>
    <definedName name="재6946591">#REF!</definedName>
    <definedName name="재6946592">#REF!</definedName>
    <definedName name="재6947109">#REF!</definedName>
    <definedName name="재6947111">#REF!</definedName>
    <definedName name="재6948001">#REF!</definedName>
    <definedName name="재6949200">#REF!</definedName>
    <definedName name="재6949201">#REF!</definedName>
    <definedName name="재6949202">#REF!</definedName>
    <definedName name="재6949203">#REF!</definedName>
    <definedName name="재6949204">#REF!</definedName>
    <definedName name="재6949205">#REF!</definedName>
    <definedName name="재6949206">#REF!</definedName>
    <definedName name="재6949207">#REF!</definedName>
    <definedName name="재6949208">#REF!</definedName>
    <definedName name="재6953069">#REF!</definedName>
    <definedName name="재6953070">#REF!</definedName>
    <definedName name="재6953071">#REF!</definedName>
    <definedName name="재6954146">#REF!</definedName>
    <definedName name="재6954147">#REF!</definedName>
    <definedName name="재6954148">#REF!</definedName>
    <definedName name="재6956119">#REF!</definedName>
    <definedName name="재6956120">#REF!</definedName>
    <definedName name="재6956121">#REF!</definedName>
    <definedName name="재6959002">#REF!</definedName>
    <definedName name="재6959003">#REF!</definedName>
    <definedName name="재6959004">#REF!</definedName>
    <definedName name="재6959005">#REF!</definedName>
    <definedName name="재6960009">#REF!</definedName>
    <definedName name="재6960203">#REF!</definedName>
    <definedName name="재6962021">#REF!</definedName>
    <definedName name="재6962058">#REF!</definedName>
    <definedName name="재6962104">#REF!</definedName>
    <definedName name="재6962106">#REF!</definedName>
    <definedName name="재6962107">#REF!</definedName>
    <definedName name="재6962201">#REF!</definedName>
    <definedName name="재6962202">#REF!</definedName>
    <definedName name="재6962203">#REF!</definedName>
    <definedName name="재6962204">#REF!</definedName>
    <definedName name="재6962205">#REF!</definedName>
    <definedName name="재6962408">#REF!</definedName>
    <definedName name="재6962409">#REF!</definedName>
    <definedName name="재6963000">#REF!</definedName>
    <definedName name="재6963001">#REF!</definedName>
    <definedName name="재6963004">#REF!</definedName>
    <definedName name="재6963011">#REF!</definedName>
    <definedName name="재6965002">#REF!</definedName>
    <definedName name="재6967001">#REF!</definedName>
    <definedName name="재6968002">#REF!</definedName>
    <definedName name="재6968004">#REF!</definedName>
    <definedName name="재6968020">#REF!</definedName>
    <definedName name="재6969003">#REF!</definedName>
    <definedName name="재6969004">#REF!</definedName>
    <definedName name="재6969168">#REF!</definedName>
    <definedName name="재6970004">#REF!</definedName>
    <definedName name="재6970013">#REF!</definedName>
    <definedName name="재6970014">#REF!</definedName>
    <definedName name="재6971200">#REF!</definedName>
    <definedName name="재6971204">#REF!</definedName>
    <definedName name="재6974505">#REF!</definedName>
    <definedName name="재6982006">#REF!</definedName>
    <definedName name="재6982007">#REF!</definedName>
    <definedName name="재6982008">#REF!</definedName>
    <definedName name="재6982009">#REF!</definedName>
    <definedName name="재6982010">#REF!</definedName>
    <definedName name="재6982012">#REF!</definedName>
    <definedName name="재6982081">#REF!</definedName>
    <definedName name="재6982082">#REF!</definedName>
    <definedName name="재6982083">#REF!</definedName>
    <definedName name="재6982084">#REF!</definedName>
    <definedName name="재6982085">#REF!</definedName>
    <definedName name="재6982086">#REF!</definedName>
    <definedName name="재6982087">#REF!</definedName>
    <definedName name="재6982088">#REF!</definedName>
    <definedName name="재6982089">#REF!</definedName>
    <definedName name="재6982090">#REF!</definedName>
    <definedName name="재6982091">#REF!</definedName>
    <definedName name="재6982092">#REF!</definedName>
    <definedName name="재6982165">#REF!</definedName>
    <definedName name="재6982166">#REF!</definedName>
    <definedName name="재6982167">#REF!</definedName>
    <definedName name="재6982168">#REF!</definedName>
    <definedName name="재6982174">#REF!</definedName>
    <definedName name="재6982175">#REF!</definedName>
    <definedName name="재6982176">#REF!</definedName>
    <definedName name="재6982177">#REF!</definedName>
    <definedName name="재6982178">#REF!</definedName>
    <definedName name="재6982179">#REF!</definedName>
    <definedName name="재6982180">#REF!</definedName>
    <definedName name="재6982181">#REF!</definedName>
    <definedName name="재6982182">#REF!</definedName>
    <definedName name="재6982185">#REF!</definedName>
    <definedName name="재6982186">#REF!</definedName>
    <definedName name="재6982260">#REF!</definedName>
    <definedName name="재6982261">#REF!</definedName>
    <definedName name="재6982265">#REF!</definedName>
    <definedName name="재6982266">#REF!</definedName>
    <definedName name="재6982267">#REF!</definedName>
    <definedName name="재6982268">#REF!</definedName>
    <definedName name="재6982269">#REF!</definedName>
    <definedName name="재6982270">#REF!</definedName>
    <definedName name="재6982272">#REF!</definedName>
    <definedName name="재6982294">#REF!</definedName>
    <definedName name="재6982295">#REF!</definedName>
    <definedName name="재6982296">#REF!</definedName>
    <definedName name="재6982297">#REF!</definedName>
    <definedName name="재6982299">#REF!</definedName>
    <definedName name="재6982303">#REF!</definedName>
    <definedName name="재6982304">#REF!</definedName>
    <definedName name="재6982320">#REF!</definedName>
    <definedName name="재6982321">#REF!</definedName>
    <definedName name="재6982322">#REF!</definedName>
    <definedName name="재6982323">#REF!</definedName>
    <definedName name="재6982324">#REF!</definedName>
    <definedName name="재6982325">#REF!</definedName>
    <definedName name="재6982326">#REF!</definedName>
    <definedName name="재6982328">#REF!</definedName>
    <definedName name="재6982487">#REF!</definedName>
    <definedName name="재6982488">#REF!</definedName>
    <definedName name="재6982489">#REF!</definedName>
    <definedName name="재6982490">#REF!</definedName>
    <definedName name="재6982491">#REF!</definedName>
    <definedName name="재6982492">#REF!</definedName>
    <definedName name="재6982501">#REF!</definedName>
    <definedName name="재6982502">#REF!</definedName>
    <definedName name="재6982503">#REF!</definedName>
    <definedName name="재6982504">#REF!</definedName>
    <definedName name="재6982505">#REF!</definedName>
    <definedName name="재6982506">#REF!</definedName>
    <definedName name="재6982512">#REF!</definedName>
    <definedName name="재6982513">#REF!</definedName>
    <definedName name="재6982514">#REF!</definedName>
    <definedName name="재6982515">#REF!</definedName>
    <definedName name="재6982516">#REF!</definedName>
    <definedName name="재6985001">#REF!</definedName>
    <definedName name="재6985003">#REF!</definedName>
    <definedName name="재6985004">#REF!</definedName>
    <definedName name="재6985006">#REF!</definedName>
    <definedName name="재6985007">#REF!</definedName>
    <definedName name="재6985008">#REF!</definedName>
    <definedName name="재6985009">#REF!</definedName>
    <definedName name="재6985010">#REF!</definedName>
    <definedName name="재6985011">#REF!</definedName>
    <definedName name="재6985012">#REF!</definedName>
    <definedName name="재6985015">#REF!</definedName>
    <definedName name="재6985016">#REF!</definedName>
    <definedName name="재6985017">#REF!</definedName>
    <definedName name="재6985018">#REF!</definedName>
    <definedName name="재6985019">#REF!</definedName>
    <definedName name="재6985020">#REF!</definedName>
    <definedName name="재6985021">#REF!</definedName>
    <definedName name="재6986011">#REF!</definedName>
    <definedName name="재6999050">#REF!</definedName>
    <definedName name="재6999051">#REF!</definedName>
    <definedName name="재6999053">#REF!</definedName>
    <definedName name="재6999054">#REF!</definedName>
    <definedName name="재6999055">#REF!</definedName>
    <definedName name="재6999056">#REF!</definedName>
    <definedName name="재6999057">#REF!</definedName>
    <definedName name="재6999058">#REF!</definedName>
    <definedName name="재6999059">#REF!</definedName>
    <definedName name="재6999060">#REF!</definedName>
    <definedName name="재6999061">#REF!</definedName>
    <definedName name="재6999062">#REF!</definedName>
    <definedName name="재6999063">#REF!</definedName>
    <definedName name="재6999066">#REF!</definedName>
    <definedName name="재6999067">#REF!</definedName>
    <definedName name="재6999068">#REF!</definedName>
    <definedName name="재6999069">#REF!</definedName>
    <definedName name="재6999070">#REF!</definedName>
    <definedName name="재6999071">#REF!</definedName>
    <definedName name="재6999072">#REF!</definedName>
    <definedName name="재6999073">#REF!</definedName>
    <definedName name="재6999074">#REF!</definedName>
    <definedName name="재6999076">#REF!</definedName>
    <definedName name="재6999078">#REF!</definedName>
    <definedName name="재6999079">#REF!</definedName>
    <definedName name="재6999080">#REF!</definedName>
    <definedName name="재6999081">#REF!</definedName>
    <definedName name="재6999082">#REF!</definedName>
    <definedName name="재6999083">#REF!</definedName>
    <definedName name="재6999084">#REF!</definedName>
    <definedName name="재6999085">#REF!</definedName>
    <definedName name="재6999086">#REF!</definedName>
    <definedName name="재6999088">#REF!</definedName>
    <definedName name="재6999089">#REF!</definedName>
    <definedName name="재6999090">#REF!</definedName>
    <definedName name="재6999091">#REF!</definedName>
    <definedName name="재6999092">#REF!</definedName>
    <definedName name="재6999093">#REF!</definedName>
    <definedName name="재6999094">#REF!</definedName>
    <definedName name="재6999095">#REF!</definedName>
    <definedName name="재6999096">#REF!</definedName>
    <definedName name="재6999098">#REF!</definedName>
    <definedName name="재6999099">#REF!</definedName>
    <definedName name="재6999100">#REF!</definedName>
    <definedName name="재6999101">#REF!</definedName>
    <definedName name="재6999102">#REF!</definedName>
    <definedName name="재6999104">#REF!</definedName>
    <definedName name="재6999105">#REF!</definedName>
    <definedName name="재6999106">#REF!</definedName>
    <definedName name="재6999107">#REF!</definedName>
    <definedName name="재6999108">#REF!</definedName>
    <definedName name="재6999110">#REF!</definedName>
    <definedName name="재6999111">#REF!</definedName>
    <definedName name="재6999112">#REF!</definedName>
    <definedName name="재6999113">#REF!</definedName>
    <definedName name="재6999114">#REF!</definedName>
    <definedName name="재6999115">#REF!</definedName>
    <definedName name="재6999116">#REF!</definedName>
    <definedName name="재6999117">#REF!</definedName>
    <definedName name="재6999118">#REF!</definedName>
    <definedName name="재6999119">#REF!</definedName>
    <definedName name="재6999120">#REF!</definedName>
    <definedName name="재6999121">#REF!</definedName>
    <definedName name="재6999122">#REF!</definedName>
    <definedName name="재량">#REF!</definedName>
    <definedName name="재료비" localSheetId="2">'[104]단가 (2)'!$J$5</definedName>
    <definedName name="재료비" localSheetId="6">[219]건축내역!#REF!</definedName>
    <definedName name="재료비" localSheetId="1">'[106]단가 (2)'!$J$5</definedName>
    <definedName name="재료비">'[101]단가 (2)'!$J$5</definedName>
    <definedName name="재료비1" localSheetId="3">#REF!</definedName>
    <definedName name="재료비1" localSheetId="2">#REF!</definedName>
    <definedName name="재료비1" localSheetId="6">#REF!</definedName>
    <definedName name="재료비1" localSheetId="1">#REF!</definedName>
    <definedName name="재료비1">#REF!</definedName>
    <definedName name="재료비2" localSheetId="3">#REF!</definedName>
    <definedName name="재료비2" localSheetId="2">#REF!</definedName>
    <definedName name="재료비2" localSheetId="6">#REF!</definedName>
    <definedName name="재료비2" localSheetId="1">#REF!</definedName>
    <definedName name="재료비2">#REF!</definedName>
    <definedName name="재료비3" localSheetId="3">#REF!</definedName>
    <definedName name="재료비3" localSheetId="2">#REF!</definedName>
    <definedName name="재료비3" localSheetId="6">#REF!</definedName>
    <definedName name="재료비3" localSheetId="1">#REF!</definedName>
    <definedName name="재료비3">#REF!</definedName>
    <definedName name="재료비4" localSheetId="3">#REF!</definedName>
    <definedName name="재료비4" localSheetId="2">#REF!</definedName>
    <definedName name="재료비4" localSheetId="6">#REF!</definedName>
    <definedName name="재료비4" localSheetId="1">#REF!</definedName>
    <definedName name="재료비4">#REF!</definedName>
    <definedName name="재료비합계">#REF!</definedName>
    <definedName name="재료집계3" localSheetId="3">#REF!</definedName>
    <definedName name="재료집계3" localSheetId="2">#REF!</definedName>
    <definedName name="재료집계3" localSheetId="6">#REF!</definedName>
    <definedName name="재료집계3" localSheetId="1">#REF!</definedName>
    <definedName name="재료집계3">#REF!</definedName>
    <definedName name="재료할증" localSheetId="3">#REF!</definedName>
    <definedName name="재료할증" localSheetId="2">#REF!</definedName>
    <definedName name="재료할증" localSheetId="6">#REF!</definedName>
    <definedName name="재료할증" localSheetId="1">#REF!</definedName>
    <definedName name="재료할증">#REF!</definedName>
    <definedName name="쟁료비" localSheetId="3">[148]건축내역!#REF!</definedName>
    <definedName name="쟁료비" localSheetId="2">[146]건축내역!#REF!</definedName>
    <definedName name="쟁료비" localSheetId="6">[148]건축내역!#REF!</definedName>
    <definedName name="쟁료비" localSheetId="1">[146]건축내역!#REF!</definedName>
    <definedName name="쟁료비">[148]건축내역!#REF!</definedName>
    <definedName name="저">#REF!</definedName>
    <definedName name="저기" localSheetId="9">BlankMacro1</definedName>
    <definedName name="저기" localSheetId="5">BlankMacro1</definedName>
    <definedName name="저기">BlankMacro1</definedName>
    <definedName name="저수전기실">#N/A</definedName>
    <definedName name="저압" localSheetId="9">#REF!</definedName>
    <definedName name="저압">#REF!</definedName>
    <definedName name="저압케이블" localSheetId="3">#REF!</definedName>
    <definedName name="저압케이블" localSheetId="2">#REF!</definedName>
    <definedName name="저압케이블" localSheetId="6">#REF!</definedName>
    <definedName name="저압케이블" localSheetId="1">#REF!</definedName>
    <definedName name="저압케이블">#REF!</definedName>
    <definedName name="저압케이블전공">#REF!</definedName>
    <definedName name="저케">#REF!</definedName>
    <definedName name="전1">#REF!</definedName>
    <definedName name="전2">#REF!</definedName>
    <definedName name="전관방송공량">[123]총괄표!#REF!</definedName>
    <definedName name="전기" localSheetId="3">#REF!</definedName>
    <definedName name="전기" localSheetId="2">#REF!</definedName>
    <definedName name="전기" localSheetId="6">#REF!</definedName>
    <definedName name="전기" localSheetId="1">#REF!</definedName>
    <definedName name="전기">#REF!</definedName>
    <definedName name="전기공사1급">#REF!</definedName>
    <definedName name="전기공사2급">#REF!</definedName>
    <definedName name="전기공사원가" localSheetId="0">BlankMacro1</definedName>
    <definedName name="전기공사원가" localSheetId="3">BlankMacro1</definedName>
    <definedName name="전기공사원가" localSheetId="2">BlankMacro1</definedName>
    <definedName name="전기공사원가" localSheetId="9">BlankMacro1</definedName>
    <definedName name="전기공사원가" localSheetId="6">BlankMacro1</definedName>
    <definedName name="전기공사원가" localSheetId="1">BlankMacro1</definedName>
    <definedName name="전기공사원가" localSheetId="5">BlankMacro1</definedName>
    <definedName name="전기공사원가">BlankMacro1</definedName>
    <definedName name="전기공사원가내역" localSheetId="0">BlankMacro1</definedName>
    <definedName name="전기공사원가내역" localSheetId="3">BlankMacro1</definedName>
    <definedName name="전기공사원가내역" localSheetId="2">BlankMacro1</definedName>
    <definedName name="전기공사원가내역" localSheetId="9">BlankMacro1</definedName>
    <definedName name="전기공사원가내역" localSheetId="6">BlankMacro1</definedName>
    <definedName name="전기공사원가내역" localSheetId="1">BlankMacro1</definedName>
    <definedName name="전기공사원가내역" localSheetId="5">BlankMacro1</definedName>
    <definedName name="전기공사원가내역">BlankMacro1</definedName>
    <definedName name="전기내역" localSheetId="0">BlankMacro1</definedName>
    <definedName name="전기내역" localSheetId="3">BlankMacro1</definedName>
    <definedName name="전기내역" localSheetId="2">BlankMacro1</definedName>
    <definedName name="전기내역" localSheetId="9">BlankMacro1</definedName>
    <definedName name="전기내역" localSheetId="6">BlankMacro1</definedName>
    <definedName name="전기내역" localSheetId="1">BlankMacro1</definedName>
    <definedName name="전기내역" localSheetId="5">BlankMacro1</definedName>
    <definedName name="전기내역">BlankMacro1</definedName>
    <definedName name="전기내역06" localSheetId="0">BlankMacro1</definedName>
    <definedName name="전기내역06" localSheetId="3">BlankMacro1</definedName>
    <definedName name="전기내역06" localSheetId="2">BlankMacro1</definedName>
    <definedName name="전기내역06" localSheetId="9">BlankMacro1</definedName>
    <definedName name="전기내역06" localSheetId="1">BlankMacro1</definedName>
    <definedName name="전기내역06" localSheetId="5">BlankMacro1</definedName>
    <definedName name="전기내역06">BlankMacro1</definedName>
    <definedName name="전기내역1" localSheetId="0">BlankMacro1</definedName>
    <definedName name="전기내역1" localSheetId="3">BlankMacro1</definedName>
    <definedName name="전기내역1" localSheetId="2">BlankMacro1</definedName>
    <definedName name="전기내역1" localSheetId="9">BlankMacro1</definedName>
    <definedName name="전기내역1" localSheetId="6">BlankMacro1</definedName>
    <definedName name="전기내역1" localSheetId="1">BlankMacro1</definedName>
    <definedName name="전기내역1" localSheetId="5">BlankMacro1</definedName>
    <definedName name="전기내역1">BlankMacro1</definedName>
    <definedName name="전기변경1" localSheetId="9">BlankMacro1</definedName>
    <definedName name="전기변경1" localSheetId="6">BlankMacro1</definedName>
    <definedName name="전기변경1" localSheetId="5">BlankMacro1</definedName>
    <definedName name="전기변경1">BlankMacro1</definedName>
    <definedName name="전기변경3" localSheetId="9">BlankMacro1</definedName>
    <definedName name="전기변경3" localSheetId="6">BlankMacro1</definedName>
    <definedName name="전기변경3" localSheetId="5">BlankMacro1</definedName>
    <definedName name="전기변경3">BlankMacro1</definedName>
    <definedName name="전기사양_SAMPLE"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전기사양_SAMPLE"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전기사양_SAMPLE"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전기사양_SAMPLE"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전기사양_SAMPLE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전기사양_SAMPLE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전기사양_SAMPLE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전기사양_SAMPLE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전기서비스">#N/A</definedName>
    <definedName name="전기수량">'[220]Macro(전선)'!$H$1</definedName>
    <definedName name="전기수량2">'[220]Macro(전선)'!$I$1</definedName>
    <definedName name="전기수량3">'[220]Macro(전선)'!$J$1</definedName>
    <definedName name="전기수량4">'[220]Macro(전선)'!$K$1</definedName>
    <definedName name="전기수량5">'[220]Macro(전선)'!$A$1</definedName>
    <definedName name="전기수량6">'[220]Macro(전선)'!$P$1</definedName>
    <definedName name="전기수량8">'[220]Macro(전선)'!$L$1</definedName>
    <definedName name="전기재료관" localSheetId="6">#REF!</definedName>
    <definedName name="전기재료관">#REF!</definedName>
    <definedName name="전등신설">#REF!</definedName>
    <definedName name="전략수립과정">#REF!</definedName>
    <definedName name="전략수립전문가">#REF!</definedName>
    <definedName name="전략의사결정">#REF!</definedName>
    <definedName name="전력">#REF!</definedName>
    <definedName name="전력간선" localSheetId="0">BlankMacro1</definedName>
    <definedName name="전력간선" localSheetId="3">BlankMacro1</definedName>
    <definedName name="전력간선" localSheetId="2">BlankMacro1</definedName>
    <definedName name="전력간선" localSheetId="9">BlankMacro1</definedName>
    <definedName name="전력간선" localSheetId="6">BlankMacro1</definedName>
    <definedName name="전력간선" localSheetId="1">BlankMacro1</definedName>
    <definedName name="전력간선" localSheetId="5">BlankMacro1</definedName>
    <definedName name="전력간선">BlankMacro1</definedName>
    <definedName name="전선_관" localSheetId="3">[127]!전선_관</definedName>
    <definedName name="전선_관" localSheetId="2">[126]!전선_관</definedName>
    <definedName name="전선_관" localSheetId="6">[128]!전선_관</definedName>
    <definedName name="전선_관" localSheetId="1">[126]!전선_관</definedName>
    <definedName name="전선_관">[127]!전선_관</definedName>
    <definedName name="전선관" localSheetId="3">#REF!</definedName>
    <definedName name="전선관" localSheetId="2">#REF!</definedName>
    <definedName name="전선관" localSheetId="6">#REF!</definedName>
    <definedName name="전선관" localSheetId="1">#REF!</definedName>
    <definedName name="전선관">#REF!</definedName>
    <definedName name="전선관부속품비" localSheetId="2">[206]요율!$B$2</definedName>
    <definedName name="전선관부속품비" localSheetId="6">[210]요율!$B$2</definedName>
    <definedName name="전선관부속품비" localSheetId="1">[206]요율!$B$2</definedName>
    <definedName name="전선관부속품비">[209]요율!$B$2</definedName>
    <definedName name="전열">#N/A</definedName>
    <definedName name="전자조합">[221]내역서!#REF!</definedName>
    <definedName name="전지1">#REF!</definedName>
    <definedName name="전지3">#REF!</definedName>
    <definedName name="전체">#REF!</definedName>
    <definedName name="전화및TV공시청설비">#REF!</definedName>
    <definedName name="절">#REF!</definedName>
    <definedName name="절단경비">#REF!</definedName>
    <definedName name="절단노무비">#REF!</definedName>
    <definedName name="절단재료비">#REF!</definedName>
    <definedName name="절삭" localSheetId="3">#REF!</definedName>
    <definedName name="절삭" localSheetId="2">#REF!</definedName>
    <definedName name="절삭" localSheetId="6">#REF!</definedName>
    <definedName name="절삭" localSheetId="1">#REF!</definedName>
    <definedName name="절삭">#REF!</definedName>
    <definedName name="절삭2" localSheetId="3">#REF!</definedName>
    <definedName name="절삭2" localSheetId="2">#REF!</definedName>
    <definedName name="절삭2" localSheetId="6">#REF!</definedName>
    <definedName name="절삭2" localSheetId="1">#REF!</definedName>
    <definedName name="절삭2">#REF!</definedName>
    <definedName name="절취">#REF!</definedName>
    <definedName name="절토" localSheetId="9">'수량산출(토목)'!절토</definedName>
    <definedName name="절토" localSheetId="5">'표 지'!절토</definedName>
    <definedName name="절토">[0]!절토</definedName>
    <definedName name="점수표" localSheetId="3">#REF!</definedName>
    <definedName name="점수표" localSheetId="2">#REF!</definedName>
    <definedName name="점수표" localSheetId="6">#REF!</definedName>
    <definedName name="점수표" localSheetId="1">#REF!</definedName>
    <definedName name="점수표">#REF!</definedName>
    <definedName name="점토노">#REF!</definedName>
    <definedName name="점토재">#REF!</definedName>
    <definedName name="접지용전선" localSheetId="3">#REF!</definedName>
    <definedName name="접지용전선" localSheetId="2">#REF!</definedName>
    <definedName name="접지용전선" localSheetId="6">#REF!</definedName>
    <definedName name="접지용전선" localSheetId="1">#REF!</definedName>
    <definedName name="접지용전선">#REF!</definedName>
    <definedName name="정___비___공" localSheetId="3">[112]노임단가!#REF!</definedName>
    <definedName name="정___비___공" localSheetId="2">[110]노임단가!#REF!</definedName>
    <definedName name="정___비___공" localSheetId="6">[110]노임단가!#REF!</definedName>
    <definedName name="정___비___공" localSheetId="1">[110]노임단가!#REF!</definedName>
    <definedName name="정___비___공">[112]노임단가!#REF!</definedName>
    <definedName name="정모">[193]약품공급2!#REF!</definedName>
    <definedName name="정정" localSheetId="3">'[94]2000년1차'!#REF!</definedName>
    <definedName name="정정" localSheetId="2">'[95]2000년1차'!#REF!</definedName>
    <definedName name="정정" localSheetId="6">'[96]2000년1차'!#REF!</definedName>
    <definedName name="정정" localSheetId="1">'[27]2000년1차'!#REF!</definedName>
    <definedName name="정정">'[94]2000년1차'!#REF!</definedName>
    <definedName name="정화조">#N/A</definedName>
    <definedName name="제___재___공" localSheetId="3">[112]노임단가!#REF!</definedName>
    <definedName name="제___재___공" localSheetId="2">[110]노임단가!#REF!</definedName>
    <definedName name="제___재___공" localSheetId="6">[110]노임단가!#REF!</definedName>
    <definedName name="제___재___공" localSheetId="1">[110]노임단가!#REF!</definedName>
    <definedName name="제___재___공">[112]노임단가!#REF!</definedName>
    <definedName name="제1호표" localSheetId="6">#REF!</definedName>
    <definedName name="제1호표">#REF!</definedName>
    <definedName name="제2호표" localSheetId="6">#REF!</definedName>
    <definedName name="제2호표">#REF!</definedName>
    <definedName name="제3호표" localSheetId="6">#REF!</definedName>
    <definedName name="제3호표">#REF!</definedName>
    <definedName name="제4호표" localSheetId="6">#REF!</definedName>
    <definedName name="제4호표">#REF!</definedName>
    <definedName name="제5호표" localSheetId="6">#REF!</definedName>
    <definedName name="제5호표">#REF!</definedName>
    <definedName name="제6호표" localSheetId="6">#REF!</definedName>
    <definedName name="제6호표">#REF!</definedName>
    <definedName name="제거">#REF!</definedName>
    <definedName name="제경비율">#REF!</definedName>
    <definedName name="제목" localSheetId="9" hidden="1">{#N/A,#N/A,FALSE,"2~8번"}</definedName>
    <definedName name="제목" localSheetId="6" hidden="1">{#N/A,#N/A,FALSE,"2~8번"}</definedName>
    <definedName name="제목" localSheetId="5" hidden="1">{#N/A,#N/A,FALSE,"2~8번"}</definedName>
    <definedName name="제목" hidden="1">{#N/A,#N/A,FALSE,"2~8번"}</definedName>
    <definedName name="제어케이블" localSheetId="3">#REF!</definedName>
    <definedName name="제어케이블" localSheetId="2">#REF!</definedName>
    <definedName name="제어케이블" localSheetId="6">#REF!</definedName>
    <definedName name="제어케이블" localSheetId="1">#REF!</definedName>
    <definedName name="제어케이블">#REF!</definedName>
    <definedName name="제일안과병원" localSheetId="6">#REF!</definedName>
    <definedName name="제일안과병원">#REF!</definedName>
    <definedName name="제작및설치비">#REF!</definedName>
    <definedName name="제작및설치비1">#REF!</definedName>
    <definedName name="제잡비" localSheetId="3">#REF!</definedName>
    <definedName name="제잡비" localSheetId="2">#REF!</definedName>
    <definedName name="제잡비" localSheetId="6">#REF!</definedName>
    <definedName name="제잡비" localSheetId="1">#REF!</definedName>
    <definedName name="제잡비">#REF!</definedName>
    <definedName name="조경공" localSheetId="2">[118]데이타!$E$658</definedName>
    <definedName name="조경공" localSheetId="6">[119]데이타!$E$658</definedName>
    <definedName name="조경공" localSheetId="1">[120]데이타!$E$658</definedName>
    <definedName name="조경공">[117]데이타!$E$658</definedName>
    <definedName name="조경공B10" localSheetId="2">[100]식재인부!$B$24</definedName>
    <definedName name="조경공B10" localSheetId="6">[101]식재인부!$B$24</definedName>
    <definedName name="조경공B10" localSheetId="1">[100]식재인부!$B$24</definedName>
    <definedName name="조경공B10">[102]식재인부!$B$24</definedName>
    <definedName name="조경공B4이하" localSheetId="2">[100]식재인부!$B$18</definedName>
    <definedName name="조경공B4이하" localSheetId="6">[101]식재인부!$B$18</definedName>
    <definedName name="조경공B4이하" localSheetId="1">[100]식재인부!$B$18</definedName>
    <definedName name="조경공B4이하">[102]식재인부!$B$18</definedName>
    <definedName name="조경공B5" localSheetId="2">[100]식재인부!$B$19</definedName>
    <definedName name="조경공B5" localSheetId="6">[101]식재인부!$B$19</definedName>
    <definedName name="조경공B5" localSheetId="1">[100]식재인부!$B$19</definedName>
    <definedName name="조경공B5">[102]식재인부!$B$19</definedName>
    <definedName name="조경공B6" localSheetId="2">[100]식재인부!$B$20</definedName>
    <definedName name="조경공B6" localSheetId="6">[101]식재인부!$B$20</definedName>
    <definedName name="조경공B6" localSheetId="1">[100]식재인부!$B$20</definedName>
    <definedName name="조경공B6">[102]식재인부!$B$20</definedName>
    <definedName name="조경공B8" localSheetId="2">[100]식재인부!$B$22</definedName>
    <definedName name="조경공B8" localSheetId="6">[101]식재인부!$B$22</definedName>
    <definedName name="조경공B8" localSheetId="1">[100]식재인부!$B$22</definedName>
    <definedName name="조경공B8">[102]식재인부!$B$22</definedName>
    <definedName name="조경공R10" localSheetId="2">[100]식재인부!$B$54</definedName>
    <definedName name="조경공R10" localSheetId="6">[101]식재인부!$B$54</definedName>
    <definedName name="조경공R10" localSheetId="1">[100]식재인부!$B$54</definedName>
    <definedName name="조경공R10">[102]식재인부!$B$54</definedName>
    <definedName name="조경공R12" localSheetId="2">[100]식재인부!$B$56</definedName>
    <definedName name="조경공R12" localSheetId="6">[101]식재인부!$B$56</definedName>
    <definedName name="조경공R12" localSheetId="1">[100]식재인부!$B$56</definedName>
    <definedName name="조경공R12">[102]식재인부!$B$56</definedName>
    <definedName name="조경공R15" localSheetId="2">[100]식재인부!$B$59</definedName>
    <definedName name="조경공R15" localSheetId="6">[101]식재인부!$B$59</definedName>
    <definedName name="조경공R15" localSheetId="1">[100]식재인부!$B$59</definedName>
    <definedName name="조경공R15">[102]식재인부!$B$59</definedName>
    <definedName name="조경공R4이하" localSheetId="2">[100]식재인부!$B$48</definedName>
    <definedName name="조경공R4이하" localSheetId="6">[101]식재인부!$B$48</definedName>
    <definedName name="조경공R4이하" localSheetId="1">[100]식재인부!$B$48</definedName>
    <definedName name="조경공R4이하">[102]식재인부!$B$48</definedName>
    <definedName name="조경공R5" localSheetId="2">[100]식재인부!$B$49</definedName>
    <definedName name="조경공R5" localSheetId="6">[101]식재인부!$B$49</definedName>
    <definedName name="조경공R5" localSheetId="1">[100]식재인부!$B$49</definedName>
    <definedName name="조경공R5">[102]식재인부!$B$49</definedName>
    <definedName name="조경공R6" localSheetId="2">[100]식재인부!$B$50</definedName>
    <definedName name="조경공R6" localSheetId="6">[101]식재인부!$B$50</definedName>
    <definedName name="조경공R6" localSheetId="1">[100]식재인부!$B$50</definedName>
    <definedName name="조경공R6">[102]식재인부!$B$50</definedName>
    <definedName name="조경공R7" localSheetId="2">[100]식재인부!$B$51</definedName>
    <definedName name="조경공R7" localSheetId="6">[101]식재인부!$B$51</definedName>
    <definedName name="조경공R7" localSheetId="1">[100]식재인부!$B$51</definedName>
    <definedName name="조경공R7">[102]식재인부!$B$51</definedName>
    <definedName name="조경공R8" localSheetId="2">[100]식재인부!$B$52</definedName>
    <definedName name="조경공R8" localSheetId="6">[101]식재인부!$B$52</definedName>
    <definedName name="조경공R8" localSheetId="1">[100]식재인부!$B$52</definedName>
    <definedName name="조경공R8">[102]식재인부!$B$52</definedName>
    <definedName name="조경수간보호" localSheetId="3">#REF!</definedName>
    <definedName name="조경수간보호" localSheetId="2">#REF!</definedName>
    <definedName name="조경수간보호" localSheetId="6">#REF!</definedName>
    <definedName name="조경수간보호" localSheetId="1">#REF!</definedName>
    <definedName name="조경수간보호">#REF!</definedName>
    <definedName name="조경전정" localSheetId="3">#REF!</definedName>
    <definedName name="조경전정" localSheetId="2">#REF!</definedName>
    <definedName name="조경전정" localSheetId="6">#REF!</definedName>
    <definedName name="조경전정" localSheetId="1">#REF!</definedName>
    <definedName name="조경전정">#REF!</definedName>
    <definedName name="조달수수료">#REF!</definedName>
    <definedName name="조달수수료요율" localSheetId="3">#REF!</definedName>
    <definedName name="조달수수료요율" localSheetId="2">#REF!</definedName>
    <definedName name="조달수수료요율" localSheetId="6">#REF!</definedName>
    <definedName name="조달수수료요율" localSheetId="1">#REF!</definedName>
    <definedName name="조달수수료요율">#REF!</definedName>
    <definedName name="조력공">#REF!</definedName>
    <definedName name="조명단가">#REF!</definedName>
    <definedName name="조명단가1">#REF!</definedName>
    <definedName name="조명율표">[222]조명율표!$B$4:$F$495</definedName>
    <definedName name="조명장치소계">#REF!</definedName>
    <definedName name="조사가" localSheetId="3" hidden="1">[223]입찰안!#REF!</definedName>
    <definedName name="조사가" localSheetId="2" hidden="1">[94]입찰안!#REF!</definedName>
    <definedName name="조사가" localSheetId="6" hidden="1">[224]입찰안!#REF!</definedName>
    <definedName name="조사가" localSheetId="1" hidden="1">[94]입찰안!#REF!</definedName>
    <definedName name="조사가" localSheetId="5" hidden="1">[223]입찰안!#REF!</definedName>
    <definedName name="조사가" hidden="1">[223]입찰안!#REF!</definedName>
    <definedName name="조수">#REF!</definedName>
    <definedName name="조원공_1.1_1.5" localSheetId="2">[100]식재인부!$B$5</definedName>
    <definedName name="조원공_1.1_1.5" localSheetId="6">[101]식재인부!$B$5</definedName>
    <definedName name="조원공_1.1_1.5" localSheetId="1">[100]식재인부!$B$5</definedName>
    <definedName name="조원공_1.1_1.5">[102]식재인부!$B$5</definedName>
    <definedName name="조장" localSheetId="6">#REF!</definedName>
    <definedName name="조장">#REF!</definedName>
    <definedName name="조적공">#REF!</definedName>
    <definedName name="조조조조" localSheetId="9">BlankMacro1</definedName>
    <definedName name="조조조조" localSheetId="6">BlankMacro1</definedName>
    <definedName name="조조조조" localSheetId="5">BlankMacro1</definedName>
    <definedName name="조조조조">BlankMacro1</definedName>
    <definedName name="조조조조좆" localSheetId="9">BlankMacro1</definedName>
    <definedName name="조조조조좆" localSheetId="6">BlankMacro1</definedName>
    <definedName name="조조조조좆" localSheetId="5">BlankMacro1</definedName>
    <definedName name="조조조조좆">BlankMacro1</definedName>
    <definedName name="조직개발" localSheetId="9">#REF!</definedName>
    <definedName name="조직개발">#REF!</definedName>
    <definedName name="조합노" localSheetId="9">#REF!</definedName>
    <definedName name="조합노">#REF!</definedName>
    <definedName name="조합재" localSheetId="9">#REF!</definedName>
    <definedName name="조합재">#REF!</definedName>
    <definedName name="조형가이즈까3010" localSheetId="2">[100]데이타!$E$11</definedName>
    <definedName name="조형가이즈까3010" localSheetId="6">[101]데이타!$E$11</definedName>
    <definedName name="조형가이즈까3010" localSheetId="1">[100]데이타!$E$11</definedName>
    <definedName name="조형가이즈까3010">[102]데이타!$E$11</definedName>
    <definedName name="조형가이즈까3012" localSheetId="2">[100]데이타!$E$12</definedName>
    <definedName name="조형가이즈까3012" localSheetId="6">[101]데이타!$E$12</definedName>
    <definedName name="조형가이즈까3012" localSheetId="1">[100]데이타!$E$12</definedName>
    <definedName name="조형가이즈까3012">[102]데이타!$E$12</definedName>
    <definedName name="조형가이즈까3014" localSheetId="2">[100]데이타!$E$13</definedName>
    <definedName name="조형가이즈까3014" localSheetId="6">[101]데이타!$E$13</definedName>
    <definedName name="조형가이즈까3014" localSheetId="1">[100]데이타!$E$13</definedName>
    <definedName name="조형가이즈까3014">[102]데이타!$E$13</definedName>
    <definedName name="조형가이즈까3516" localSheetId="2">[100]데이타!$E$14</definedName>
    <definedName name="조형가이즈까3516" localSheetId="6">[101]데이타!$E$14</definedName>
    <definedName name="조형가이즈까3516" localSheetId="1">[100]데이타!$E$14</definedName>
    <definedName name="조형가이즈까3516">[102]데이타!$E$14</definedName>
    <definedName name="주목" localSheetId="3">#REF!</definedName>
    <definedName name="주목" localSheetId="2">#REF!</definedName>
    <definedName name="주목" localSheetId="6">#REF!</definedName>
    <definedName name="주목" localSheetId="1">#REF!</definedName>
    <definedName name="주목">#REF!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주노">#REF!</definedName>
    <definedName name="주주재">#REF!</definedName>
    <definedName name="주차장토공" localSheetId="3">#REF!</definedName>
    <definedName name="주차장토공" localSheetId="2">#REF!</definedName>
    <definedName name="주차장토공" localSheetId="6">#REF!</definedName>
    <definedName name="주차장토공" localSheetId="1">#REF!</definedName>
    <definedName name="주차장토공">#REF!</definedName>
    <definedName name="죽전5차" localSheetId="9" hidden="1">{#N/A,#N/A,FALSE,"이태원철근"}</definedName>
    <definedName name="죽전5차" localSheetId="6" hidden="1">{#N/A,#N/A,FALSE,"이태원철근"}</definedName>
    <definedName name="죽전5차" localSheetId="5" hidden="1">{#N/A,#N/A,FALSE,"이태원철근"}</definedName>
    <definedName name="죽전5차" hidden="1">{#N/A,#N/A,FALSE,"이태원철근"}</definedName>
    <definedName name="죽전5차_1" localSheetId="9" hidden="1">{#N/A,#N/A,FALSE,"이태원철근"}</definedName>
    <definedName name="죽전5차_1" localSheetId="6" hidden="1">{#N/A,#N/A,FALSE,"이태원철근"}</definedName>
    <definedName name="죽전5차_1" localSheetId="5" hidden="1">{#N/A,#N/A,FALSE,"이태원철근"}</definedName>
    <definedName name="죽전5차_1" hidden="1">{#N/A,#N/A,FALSE,"이태원철근"}</definedName>
    <definedName name="줄사철" localSheetId="3">#REF!</definedName>
    <definedName name="줄사철" localSheetId="2">#REF!</definedName>
    <definedName name="줄사철" localSheetId="6">#REF!</definedName>
    <definedName name="줄사철" localSheetId="1">#REF!</definedName>
    <definedName name="줄사철">#REF!</definedName>
    <definedName name="중강당내역서">'[123]중강당 내역'!#REF!</definedName>
    <definedName name="중강딩공량">[225]내역서1!$G$40</definedName>
    <definedName name="중기기사">#REF!</definedName>
    <definedName name="중기목록">#REF!</definedName>
    <definedName name="중기운전기사" localSheetId="2">'[125]기계경비(시간당)'!$D$4</definedName>
    <definedName name="중기운전기사" localSheetId="1">'[125]기계경비(시간당)'!$D$4</definedName>
    <definedName name="중기운전기사">'[126]기계경비(시간당)'!$D$4</definedName>
    <definedName name="중대가시설2">#N/A</definedName>
    <definedName name="중량산출" localSheetId="9" hidden="1">{#N/A,#N/A,FALSE,"Sheet1"}</definedName>
    <definedName name="중량산출" localSheetId="6" hidden="1">{#N/A,#N/A,FALSE,"Sheet1"}</definedName>
    <definedName name="중량산출" localSheetId="5" hidden="1">{#N/A,#N/A,FALSE,"Sheet1"}</definedName>
    <definedName name="중량산출" hidden="1">{#N/A,#N/A,FALSE,"Sheet1"}</definedName>
    <definedName name="중량산출_1" localSheetId="9" hidden="1">{#N/A,#N/A,FALSE,"Sheet1"}</definedName>
    <definedName name="중량산출_1" localSheetId="6" hidden="1">{#N/A,#N/A,FALSE,"Sheet1"}</definedName>
    <definedName name="중량산출_1" localSheetId="5" hidden="1">{#N/A,#N/A,FALSE,"Sheet1"}</definedName>
    <definedName name="중량산출_1" hidden="1">{#N/A,#N/A,FALSE,"Sheet1"}</definedName>
    <definedName name="중유">'[103]단가 및 재료비'!$U$34</definedName>
    <definedName name="중추2교대거푸집집계" localSheetId="9" hidden="1">{#N/A,#N/A,FALSE,"배수1"}</definedName>
    <definedName name="중추2교대거푸집집계" localSheetId="6" hidden="1">{#N/A,#N/A,FALSE,"배수1"}</definedName>
    <definedName name="중추2교대거푸집집계" localSheetId="5" hidden="1">{#N/A,#N/A,FALSE,"배수1"}</definedName>
    <definedName name="중추2교대거푸집집계" hidden="1">{#N/A,#N/A,FALSE,"배수1"}</definedName>
    <definedName name="중폭">#REF!</definedName>
    <definedName name="지" localSheetId="0" hidden="1">{#N/A,#N/A,FALSE,"배수2"}</definedName>
    <definedName name="지" localSheetId="3" hidden="1">{#N/A,#N/A,FALSE,"배수2"}</definedName>
    <definedName name="지" localSheetId="2" hidden="1">{#N/A,#N/A,FALSE,"배수2"}</definedName>
    <definedName name="지" localSheetId="9" hidden="1">{#N/A,#N/A,FALSE,"배수2"}</definedName>
    <definedName name="지" localSheetId="6">용역비예산서!지</definedName>
    <definedName name="지" localSheetId="1" hidden="1">{#N/A,#N/A,FALSE,"배수2"}</definedName>
    <definedName name="지" localSheetId="5" hidden="1">{#N/A,#N/A,FALSE,"배수2"}</definedName>
    <definedName name="지" hidden="1">{#N/A,#N/A,FALSE,"배수2"}</definedName>
    <definedName name="지곡" localSheetId="3">#REF!</definedName>
    <definedName name="지곡" localSheetId="2">#REF!</definedName>
    <definedName name="지곡" localSheetId="6">#REF!</definedName>
    <definedName name="지곡" localSheetId="1">#REF!</definedName>
    <definedName name="지곡">#REF!</definedName>
    <definedName name="지급미포함차액" localSheetId="0">'[115]4.고용보험'!#REF!</definedName>
    <definedName name="지급미포함차액" localSheetId="3">'[115]4.고용보험'!#REF!</definedName>
    <definedName name="지급미포함차액" localSheetId="2">'[116]4.고용보험'!#REF!</definedName>
    <definedName name="지급미포함차액" localSheetId="1">'[116]4.고용보험'!#REF!</definedName>
    <definedName name="지급미포함차액">'[115]4.고용보험'!#REF!</definedName>
    <definedName name="지급수수">#REF!</definedName>
    <definedName name="지급수수료">#REF!</definedName>
    <definedName name="지급자재비" localSheetId="0">'[115]4.고용보험'!#REF!</definedName>
    <definedName name="지급자재비" localSheetId="3">'[115]4.고용보험'!#REF!</definedName>
    <definedName name="지급자재비" localSheetId="2">'[116]4.고용보험'!#REF!</definedName>
    <definedName name="지급자재비" localSheetId="1">'[116]4.고용보험'!#REF!</definedName>
    <definedName name="지급자재비">'[115]4.고용보험'!#REF!</definedName>
    <definedName name="지산최초" localSheetId="6">#REF!</definedName>
    <definedName name="지산최초">#REF!</definedName>
    <definedName name="지역" localSheetId="0" hidden="1">{#N/A,#N/A,FALSE,"포장2"}</definedName>
    <definedName name="지역" localSheetId="3" hidden="1">{#N/A,#N/A,FALSE,"포장2"}</definedName>
    <definedName name="지역" localSheetId="2" hidden="1">{#N/A,#N/A,FALSE,"포장2"}</definedName>
    <definedName name="지역" localSheetId="9" hidden="1">{#N/A,#N/A,FALSE,"포장2"}</definedName>
    <definedName name="지역" localSheetId="6">#N/A</definedName>
    <definedName name="지역" localSheetId="1" hidden="1">{#N/A,#N/A,FALSE,"포장2"}</definedName>
    <definedName name="지역" localSheetId="5" hidden="1">{#N/A,#N/A,FALSE,"포장2"}</definedName>
    <definedName name="지역" hidden="1">{#N/A,#N/A,FALSE,"포장2"}</definedName>
    <definedName name="지역업체" localSheetId="0" hidden="1">{#N/A,#N/A,FALSE,"배수2"}</definedName>
    <definedName name="지역업체" localSheetId="3" hidden="1">{#N/A,#N/A,FALSE,"배수2"}</definedName>
    <definedName name="지역업체" localSheetId="2" hidden="1">{#N/A,#N/A,FALSE,"배수2"}</definedName>
    <definedName name="지역업체" localSheetId="9" hidden="1">{#N/A,#N/A,FALSE,"배수2"}</definedName>
    <definedName name="지역업체" localSheetId="6" hidden="1">{#N/A,#N/A,FALSE,"배수2"}</definedName>
    <definedName name="지역업체" localSheetId="1" hidden="1">{#N/A,#N/A,FALSE,"배수2"}</definedName>
    <definedName name="지역업체" localSheetId="5" hidden="1">{#N/A,#N/A,FALSE,"배수2"}</definedName>
    <definedName name="지역업체" hidden="1">{#N/A,#N/A,FALSE,"배수2"}</definedName>
    <definedName name="지움" localSheetId="9" hidden="1">{#N/A,#N/A,FALSE,"속도"}</definedName>
    <definedName name="지움" localSheetId="6" hidden="1">{#N/A,#N/A,FALSE,"속도"}</definedName>
    <definedName name="지움" localSheetId="5" hidden="1">{#N/A,#N/A,FALSE,"속도"}</definedName>
    <definedName name="지움" hidden="1">{#N/A,#N/A,FALSE,"속도"}</definedName>
    <definedName name="지움2" localSheetId="9" hidden="1">{#N/A,#N/A,FALSE,"토공2"}</definedName>
    <definedName name="지움2" localSheetId="6" hidden="1">{#N/A,#N/A,FALSE,"토공2"}</definedName>
    <definedName name="지움2" localSheetId="5" hidden="1">{#N/A,#N/A,FALSE,"토공2"}</definedName>
    <definedName name="지움2" hidden="1">{#N/A,#N/A,FALSE,"토공2"}</definedName>
    <definedName name="지움3" localSheetId="9" hidden="1">{#N/A,#N/A,FALSE,"표지목차"}</definedName>
    <definedName name="지움3" localSheetId="6" hidden="1">{#N/A,#N/A,FALSE,"표지목차"}</definedName>
    <definedName name="지움3" localSheetId="5" hidden="1">{#N/A,#N/A,FALSE,"표지목차"}</definedName>
    <definedName name="지움3" hidden="1">{#N/A,#N/A,FALSE,"표지목차"}</definedName>
    <definedName name="지원" localSheetId="9">BlankMacro1</definedName>
    <definedName name="지원" localSheetId="6">BlankMacro1</definedName>
    <definedName name="지원" localSheetId="5">BlankMacro1</definedName>
    <definedName name="지원">BlankMacro1</definedName>
    <definedName name="지원앱" localSheetId="9">BlankMacro1</definedName>
    <definedName name="지원앱" localSheetId="6">BlankMacro1</definedName>
    <definedName name="지원앱" localSheetId="5">BlankMacro1</definedName>
    <definedName name="지원앱">BlankMacro1</definedName>
    <definedName name="지적기사_1급" localSheetId="3">#REF!</definedName>
    <definedName name="지적기사_1급" localSheetId="2">#REF!</definedName>
    <definedName name="지적기사_1급" localSheetId="6">#REF!</definedName>
    <definedName name="지적기사_1급" localSheetId="1">#REF!</definedName>
    <definedName name="지적기사_1급">#REF!</definedName>
    <definedName name="지적기사_2급" localSheetId="3">#REF!</definedName>
    <definedName name="지적기사_2급" localSheetId="2">#REF!</definedName>
    <definedName name="지적기사_2급" localSheetId="6">#REF!</definedName>
    <definedName name="지적기사_2급" localSheetId="1">#REF!</definedName>
    <definedName name="지적기사_2급">#REF!</definedName>
    <definedName name="지주">#N/A</definedName>
    <definedName name="지중" localSheetId="2">[226]단가비교표_공통1!$A$94</definedName>
    <definedName name="지중" localSheetId="6">[223]단가비교표_공통1!$A$94</definedName>
    <definedName name="지중" localSheetId="1">[95]단가비교표_공통1!$A$94</definedName>
    <definedName name="지중">[227]단가비교표_공통1!$A$94</definedName>
    <definedName name="지중자재" localSheetId="3">#REF!</definedName>
    <definedName name="지중자재" localSheetId="2">#REF!</definedName>
    <definedName name="지중자재" localSheetId="6">#REF!</definedName>
    <definedName name="지중자재" localSheetId="1">#REF!</definedName>
    <definedName name="지중자재">#REF!</definedName>
    <definedName name="지철" localSheetId="0" hidden="1">{#N/A,#N/A,FALSE,"포장2"}</definedName>
    <definedName name="지철" localSheetId="3" hidden="1">{#N/A,#N/A,FALSE,"포장2"}</definedName>
    <definedName name="지철" localSheetId="2" hidden="1">{#N/A,#N/A,FALSE,"포장2"}</definedName>
    <definedName name="지철" localSheetId="9" hidden="1">{#N/A,#N/A,FALSE,"포장2"}</definedName>
    <definedName name="지철" localSheetId="6" hidden="1">{#N/A,#N/A,FALSE,"포장2"}</definedName>
    <definedName name="지철" localSheetId="1" hidden="1">{#N/A,#N/A,FALSE,"포장2"}</definedName>
    <definedName name="지철" localSheetId="5" hidden="1">{#N/A,#N/A,FALSE,"포장2"}</definedName>
    <definedName name="지철" hidden="1">{#N/A,#N/A,FALSE,"포장2"}</definedName>
    <definedName name="지철자재" localSheetId="0" hidden="1">{#N/A,#N/A,FALSE,"포장2"}</definedName>
    <definedName name="지철자재" localSheetId="3" hidden="1">{#N/A,#N/A,FALSE,"포장2"}</definedName>
    <definedName name="지철자재" localSheetId="2" hidden="1">{#N/A,#N/A,FALSE,"포장2"}</definedName>
    <definedName name="지철자재" localSheetId="9" hidden="1">{#N/A,#N/A,FALSE,"포장2"}</definedName>
    <definedName name="지철자재" localSheetId="6" hidden="1">{#N/A,#N/A,FALSE,"포장2"}</definedName>
    <definedName name="지철자재" localSheetId="1" hidden="1">{#N/A,#N/A,FALSE,"포장2"}</definedName>
    <definedName name="지철자재" localSheetId="5" hidden="1">{#N/A,#N/A,FALSE,"포장2"}</definedName>
    <definedName name="지철자재" hidden="1">{#N/A,#N/A,FALSE,"포장2"}</definedName>
    <definedName name="지토" localSheetId="0" hidden="1">{#N/A,#N/A,FALSE,"포장1";#N/A,#N/A,FALSE,"포장1"}</definedName>
    <definedName name="지토" localSheetId="3" hidden="1">{#N/A,#N/A,FALSE,"포장1";#N/A,#N/A,FALSE,"포장1"}</definedName>
    <definedName name="지토" localSheetId="2" hidden="1">{#N/A,#N/A,FALSE,"포장1";#N/A,#N/A,FALSE,"포장1"}</definedName>
    <definedName name="지토" localSheetId="9" hidden="1">{#N/A,#N/A,FALSE,"포장1";#N/A,#N/A,FALSE,"포장1"}</definedName>
    <definedName name="지토" localSheetId="6" hidden="1">{#N/A,#N/A,FALSE,"포장1";#N/A,#N/A,FALSE,"포장1"}</definedName>
    <definedName name="지토" localSheetId="1" hidden="1">{#N/A,#N/A,FALSE,"포장1";#N/A,#N/A,FALSE,"포장1"}</definedName>
    <definedName name="지토" localSheetId="5" hidden="1">{#N/A,#N/A,FALSE,"포장1";#N/A,#N/A,FALSE,"포장1"}</definedName>
    <definedName name="지토" hidden="1">{#N/A,#N/A,FALSE,"포장1";#N/A,#N/A,FALSE,"포장1"}</definedName>
    <definedName name="지토자재" localSheetId="0" hidden="1">{#N/A,#N/A,FALSE,"포장2"}</definedName>
    <definedName name="지토자재" localSheetId="3" hidden="1">{#N/A,#N/A,FALSE,"포장2"}</definedName>
    <definedName name="지토자재" localSheetId="2" hidden="1">{#N/A,#N/A,FALSE,"포장2"}</definedName>
    <definedName name="지토자재" localSheetId="9" hidden="1">{#N/A,#N/A,FALSE,"포장2"}</definedName>
    <definedName name="지토자재" localSheetId="6" hidden="1">{#N/A,#N/A,FALSE,"포장2"}</definedName>
    <definedName name="지토자재" localSheetId="1" hidden="1">{#N/A,#N/A,FALSE,"포장2"}</definedName>
    <definedName name="지토자재" localSheetId="5" hidden="1">{#N/A,#N/A,FALSE,"포장2"}</definedName>
    <definedName name="지토자재" hidden="1">{#N/A,#N/A,FALSE,"포장2"}</definedName>
    <definedName name="지품2" hidden="1">{#N/A,#N/A,FALSE,"포장단가"}</definedName>
    <definedName name="지하배관">#REF!</definedName>
    <definedName name="지하배관값">#REF!</definedName>
    <definedName name="지하접지선">#REF!</definedName>
    <definedName name="지하접지선값">#REF!</definedName>
    <definedName name="지하주간선">#REF!</definedName>
    <definedName name="지하주간선값">#REF!</definedName>
    <definedName name="지하주차장A">#N/A</definedName>
    <definedName name="지하주차장B">#N/A</definedName>
    <definedName name="직노">#REF!</definedName>
    <definedName name="직영비" localSheetId="3">#REF!</definedName>
    <definedName name="직영비" localSheetId="2">#REF!</definedName>
    <definedName name="직영비" localSheetId="1">#REF!</definedName>
    <definedName name="직영비">#REF!</definedName>
    <definedName name="직접" localSheetId="3">#REF!</definedName>
    <definedName name="직접" localSheetId="2">#REF!</definedName>
    <definedName name="직접" localSheetId="6">#REF!</definedName>
    <definedName name="직접" localSheetId="1">#REF!</definedName>
    <definedName name="직접">#REF!</definedName>
    <definedName name="직접경비" localSheetId="2">'[104]단가 (2)'!$K$5</definedName>
    <definedName name="직접경비" localSheetId="6">'[105]단가 (2)'!$K$5</definedName>
    <definedName name="직접경비" localSheetId="1">'[106]단가 (2)'!$K$5</definedName>
    <definedName name="직접경비">'[101]단가 (2)'!$K$5</definedName>
    <definedName name="직접공사비" localSheetId="3">#REF!</definedName>
    <definedName name="직접공사비" localSheetId="2">#REF!</definedName>
    <definedName name="직접공사비" localSheetId="1">#REF!</definedName>
    <definedName name="직접공사비">#REF!</definedName>
    <definedName name="직접노무비" localSheetId="2">'[104]단가 (2)'!$I$5</definedName>
    <definedName name="직접노무비" localSheetId="6">'[105]단가 (2)'!$I$5</definedName>
    <definedName name="직접노무비" localSheetId="1">'[106]단가 (2)'!$I$5</definedName>
    <definedName name="직접노무비">'[101]단가 (2)'!$I$5</definedName>
    <definedName name="직접노물비">#REF!</definedName>
    <definedName name="직접재료비" localSheetId="0">'[115]4.고용보험'!#REF!</definedName>
    <definedName name="직접재료비" localSheetId="3">'[115]4.고용보험'!#REF!</definedName>
    <definedName name="직접재료비" localSheetId="2">'[116]4.고용보험'!#REF!</definedName>
    <definedName name="직접재료비" localSheetId="6">[227]일위대가표!#REF!</definedName>
    <definedName name="직접재료비" localSheetId="1">'[116]4.고용보험'!#REF!</definedName>
    <definedName name="직접재료비">'[115]4.고용보험'!#REF!</definedName>
    <definedName name="직접재료비합" localSheetId="2">[227]총괄표!$E$30</definedName>
    <definedName name="직접재료비합" localSheetId="6">[228]총괄표!$E$30</definedName>
    <definedName name="직접재료비합" localSheetId="1">[227]총괄표!$E$30</definedName>
    <definedName name="직접재료비합">[229]총괄표!$E$30</definedName>
    <definedName name="직종" localSheetId="6">#REF!</definedName>
    <definedName name="직종">#REF!</definedName>
    <definedName name="진동로라">250000</definedName>
    <definedName name="진동로울러자주식4.4경비">[103]중기사용료산출근거!#REF!</definedName>
    <definedName name="진동로울러자주식4.4노무비">[103]중기사용료산출근거!#REF!</definedName>
    <definedName name="진동로울러자주식4.4재료비">[103]중기사용료산출근거!#REF!</definedName>
    <definedName name="진동롤라경">#REF!</definedName>
    <definedName name="진동롤라노무">#REF!</definedName>
    <definedName name="진동롤라재료">#REF!</definedName>
    <definedName name="진석" localSheetId="9">#REF!,#REF!</definedName>
    <definedName name="진석">#REF!,#REF!</definedName>
    <definedName name="진성" localSheetId="0">BlankMacro1</definedName>
    <definedName name="진성" localSheetId="3">BlankMacro1</definedName>
    <definedName name="진성" localSheetId="2">BlankMacro1</definedName>
    <definedName name="진성" localSheetId="9">BlankMacro1</definedName>
    <definedName name="진성" localSheetId="6">BlankMacro1</definedName>
    <definedName name="진성" localSheetId="1">BlankMacro1</definedName>
    <definedName name="진성" localSheetId="5">BlankMacro1</definedName>
    <definedName name="진성">BlankMacro1</definedName>
    <definedName name="진성초등" localSheetId="0">BlankMacro1</definedName>
    <definedName name="진성초등" localSheetId="3">BlankMacro1</definedName>
    <definedName name="진성초등" localSheetId="2">BlankMacro1</definedName>
    <definedName name="진성초등" localSheetId="9">BlankMacro1</definedName>
    <definedName name="진성초등" localSheetId="6">BlankMacro1</definedName>
    <definedName name="진성초등" localSheetId="1">BlankMacro1</definedName>
    <definedName name="진성초등" localSheetId="5">BlankMacro1</definedName>
    <definedName name="진성초등">BlankMacro1</definedName>
    <definedName name="진짜원가" localSheetId="3">#REF!</definedName>
    <definedName name="진짜원가" localSheetId="2">#REF!</definedName>
    <definedName name="진짜원가" localSheetId="1">#REF!</definedName>
    <definedName name="진짜원가">#REF!</definedName>
    <definedName name="집" localSheetId="0">갑지!집</definedName>
    <definedName name="집" localSheetId="3">'갑지(건축)'!집</definedName>
    <definedName name="집" localSheetId="2">관급자재대!집</definedName>
    <definedName name="집" localSheetId="6">#N/A</definedName>
    <definedName name="집" localSheetId="1">총괄표!집</definedName>
    <definedName name="집">#N/A</definedName>
    <definedName name="집게표총괄">#N/A</definedName>
    <definedName name="집계" localSheetId="3">#REF!</definedName>
    <definedName name="집계" localSheetId="2">#REF!</definedName>
    <definedName name="집계" localSheetId="6">#REF!</definedName>
    <definedName name="집계" localSheetId="1">#REF!</definedName>
    <definedName name="집계">#REF!</definedName>
    <definedName name="집계1" localSheetId="3">#REF!</definedName>
    <definedName name="집계1" localSheetId="2">#REF!</definedName>
    <definedName name="집계1" localSheetId="6">#REF!</definedName>
    <definedName name="집계1" localSheetId="1">#REF!</definedName>
    <definedName name="집계1">#REF!</definedName>
    <definedName name="집계2" localSheetId="3">#REF!</definedName>
    <definedName name="집계2" localSheetId="2">#REF!</definedName>
    <definedName name="집계2" localSheetId="6">#REF!</definedName>
    <definedName name="집계2" localSheetId="1">#REF!</definedName>
    <definedName name="집계2">#REF!</definedName>
    <definedName name="집계서" localSheetId="0">BlankMacro1</definedName>
    <definedName name="집계서" localSheetId="3">BlankMacro1</definedName>
    <definedName name="집계서" localSheetId="2">BlankMacro1</definedName>
    <definedName name="집계서" localSheetId="9">BlankMacro1</definedName>
    <definedName name="집계서" localSheetId="6">BlankMacro1</definedName>
    <definedName name="집계서" localSheetId="1">BlankMacro1</definedName>
    <definedName name="집계서" localSheetId="5">BlankMacro1</definedName>
    <definedName name="집계서">BlankMacro1</definedName>
    <definedName name="집계소계" localSheetId="0">[0]!템플리트모듈6</definedName>
    <definedName name="집계소계" localSheetId="3">[0]!템플리트모듈6</definedName>
    <definedName name="집계소계" localSheetId="2">[0]!템플리트모듈6</definedName>
    <definedName name="집계소계" localSheetId="9">[0]!템플리트모듈6</definedName>
    <definedName name="집계소계" localSheetId="1">총괄표!템플리트모듈6</definedName>
    <definedName name="집계소계" localSheetId="5">[0]!템플리트모듈6</definedName>
    <definedName name="집계소계">[0]!템플리트모듈6</definedName>
    <definedName name="집계표" localSheetId="3">#REF!</definedName>
    <definedName name="집계표" localSheetId="2">#REF!</definedName>
    <definedName name="집계표" localSheetId="6">#REF!</definedName>
    <definedName name="집계표" localSheetId="1">#REF!</definedName>
    <definedName name="집계표">#REF!</definedName>
    <definedName name="집계표_1" localSheetId="9" hidden="1">{#N/A,#N/A,FALSE,"이태원철근"}</definedName>
    <definedName name="집계표_1" localSheetId="6" hidden="1">{#N/A,#N/A,FALSE,"이태원철근"}</definedName>
    <definedName name="집계표_1" localSheetId="5" hidden="1">{#N/A,#N/A,FALSE,"이태원철근"}</definedName>
    <definedName name="집계표_1" hidden="1">{#N/A,#N/A,FALSE,"이태원철근"}</definedName>
    <definedName name="집계표2" localSheetId="0">갑지!집</definedName>
    <definedName name="집계표2" localSheetId="3">'갑지(건축)'!집</definedName>
    <definedName name="집계표2" localSheetId="2">관급자재대!집</definedName>
    <definedName name="집계표2" localSheetId="9">집</definedName>
    <definedName name="집계표2" localSheetId="6">용역비예산서!집</definedName>
    <definedName name="집계표2" localSheetId="1">총괄표!집</definedName>
    <definedName name="집계표2" localSheetId="5">집</definedName>
    <definedName name="집계표2">집</definedName>
    <definedName name="집계표3" localSheetId="0">집</definedName>
    <definedName name="집계표3" localSheetId="3">[0]!집</definedName>
    <definedName name="집계표3" localSheetId="2">[0]!집</definedName>
    <definedName name="집계표3" localSheetId="9">집</definedName>
    <definedName name="집계표3" localSheetId="1">총괄표!집</definedName>
    <definedName name="집계표3" localSheetId="5">집</definedName>
    <definedName name="집계표3">집</definedName>
    <definedName name="집계표5" localSheetId="0">갑지!관급자재2</definedName>
    <definedName name="집계표5" localSheetId="3">'갑지(건축)'!관급자재2</definedName>
    <definedName name="집계표5" localSheetId="2">관급자재대!관급자재2</definedName>
    <definedName name="집계표5" localSheetId="9">'수량산출(토목)'!관급자재2</definedName>
    <definedName name="집계표5" localSheetId="1">총괄표!관급자재2</definedName>
    <definedName name="집계표5" localSheetId="5">'표 지'!관급자재2</definedName>
    <definedName name="집계표5">관급자재2</definedName>
    <definedName name="집계표총괄">#N/A</definedName>
    <definedName name="짱" localSheetId="9">[230]내역서!#REF!</definedName>
    <definedName name="짱">[230]내역서!#REF!</definedName>
    <definedName name="ㅊ1555" localSheetId="9">#REF!</definedName>
    <definedName name="ㅊ1555">#REF!</definedName>
    <definedName name="ㅊ3030" localSheetId="3">#REF!</definedName>
    <definedName name="ㅊ3030" localSheetId="2">#REF!</definedName>
    <definedName name="ㅊ3030" localSheetId="6">#REF!</definedName>
    <definedName name="ㅊ3030" localSheetId="1">#REF!</definedName>
    <definedName name="ㅊ3030">#REF!</definedName>
    <definedName name="ㅊㅇ" localSheetId="0">템플리트모듈6</definedName>
    <definedName name="ㅊㅇ" localSheetId="3">[0]!템플리트모듈6</definedName>
    <definedName name="ㅊㅇ" localSheetId="2">[0]!템플리트모듈6</definedName>
    <definedName name="ㅊㅇ" localSheetId="9">템플리트모듈6</definedName>
    <definedName name="ㅊㅇ" localSheetId="1">총괄표!템플리트모듈6</definedName>
    <definedName name="ㅊㅇ" localSheetId="5">템플리트모듈6</definedName>
    <definedName name="ㅊㅇ">템플리트모듈6</definedName>
    <definedName name="ㅊ퓨" localSheetId="9">BlankMacro1</definedName>
    <definedName name="ㅊ퓨" localSheetId="6">BlankMacro1</definedName>
    <definedName name="ㅊ퓨" localSheetId="5">BlankMacro1</definedName>
    <definedName name="ㅊ퓨">BlankMacro1</definedName>
    <definedName name="차" localSheetId="0">BlankMacro1</definedName>
    <definedName name="차" localSheetId="3">BlankMacro1</definedName>
    <definedName name="차" localSheetId="2">BlankMacro1</definedName>
    <definedName name="차" localSheetId="9">BlankMacro1</definedName>
    <definedName name="차" localSheetId="6">BlankMacro1</definedName>
    <definedName name="차" localSheetId="1">BlankMacro1</definedName>
    <definedName name="차" localSheetId="5">BlankMacro1</definedName>
    <definedName name="차">BlankMacro1</definedName>
    <definedName name="차장GROSS">#N/A</definedName>
    <definedName name="착공월" localSheetId="6">#REF!</definedName>
    <definedName name="착공월">#REF!</definedName>
    <definedName name="착암공" localSheetId="2">'[125]기계경비(시간당)'!$D$12</definedName>
    <definedName name="착암공" localSheetId="1">'[125]기계경비(시간당)'!$D$12</definedName>
    <definedName name="착암공">'[126]기계경비(시간당)'!$D$12</definedName>
    <definedName name="찰샇기" localSheetId="5" hidden="1">#REF!</definedName>
    <definedName name="찰샇기" hidden="1">#REF!</definedName>
    <definedName name="창" localSheetId="0">템플리트모듈6</definedName>
    <definedName name="창" localSheetId="3">[0]!템플리트모듈6</definedName>
    <definedName name="창" localSheetId="2">[0]!템플리트모듈6</definedName>
    <definedName name="창" localSheetId="9">템플리트모듈6</definedName>
    <definedName name="창" localSheetId="1">총괄표!템플리트모듈6</definedName>
    <definedName name="창" localSheetId="5">템플리트모듈6</definedName>
    <definedName name="창">템플리트모듈6</definedName>
    <definedName name="창고" localSheetId="9">#REF!</definedName>
    <definedName name="창고">#REF!</definedName>
    <definedName name="창의력개발" localSheetId="9">#REF!</definedName>
    <definedName name="창의력개발">#REF!</definedName>
    <definedName name="창호" localSheetId="0">템플리트모듈6</definedName>
    <definedName name="창호" localSheetId="3">[0]!템플리트모듈6</definedName>
    <definedName name="창호" localSheetId="2">[0]!템플리트모듈6</definedName>
    <definedName name="창호" localSheetId="9">템플리트모듈6</definedName>
    <definedName name="창호" localSheetId="1">총괄표!템플리트모듈6</definedName>
    <definedName name="창호" localSheetId="5">템플리트모듈6</definedName>
    <definedName name="창호">템플리트모듈6</definedName>
    <definedName name="창호2" localSheetId="0">갑지!창호2</definedName>
    <definedName name="창호2" localSheetId="3">'갑지(건축)'!창호2</definedName>
    <definedName name="창호2" localSheetId="2">관급자재대!창호2</definedName>
    <definedName name="창호2" localSheetId="9">'수량산출(토목)'!창호2</definedName>
    <definedName name="창호2" localSheetId="1">총괄표!창호2</definedName>
    <definedName name="창호2" localSheetId="5">'표 지'!창호2</definedName>
    <definedName name="창호2">창호2</definedName>
    <definedName name="창호대가">#N/A</definedName>
    <definedName name="채권관리" localSheetId="9">#REF!</definedName>
    <definedName name="채권관리">#REF!</definedName>
    <definedName name="채권관리응용" localSheetId="9">#REF!</definedName>
    <definedName name="채권관리응용">#REF!</definedName>
    <definedName name="천상" localSheetId="3">[169]단가!#REF!</definedName>
    <definedName name="천상" localSheetId="2">[186]단가!#REF!</definedName>
    <definedName name="천상" localSheetId="6">[32]단가!#REF!</definedName>
    <definedName name="천상" localSheetId="1">[186]단가!#REF!</definedName>
    <definedName name="천상">[169]단가!#REF!</definedName>
    <definedName name="철____공" localSheetId="3">#REF!</definedName>
    <definedName name="철____공" localSheetId="2">#REF!</definedName>
    <definedName name="철____공" localSheetId="6">#REF!</definedName>
    <definedName name="철____공" localSheetId="1">#REF!</definedName>
    <definedName name="철____공">#REF!</definedName>
    <definedName name="철_골_공" localSheetId="3">#REF!</definedName>
    <definedName name="철_골_공" localSheetId="2">#REF!</definedName>
    <definedName name="철_골_공" localSheetId="6">#REF!</definedName>
    <definedName name="철_골_공" localSheetId="1">#REF!</definedName>
    <definedName name="철_골_공">#REF!</definedName>
    <definedName name="철거공사비">#N/A</definedName>
    <definedName name="철거자재">#REF!</definedName>
    <definedName name="철골공">#REF!</definedName>
    <definedName name="철공" localSheetId="2">[177]노임!$B$4</definedName>
    <definedName name="철공" localSheetId="6">#REF!</definedName>
    <definedName name="철공" localSheetId="1">[177]노임!$B$4</definedName>
    <definedName name="철공">[178]노임!$B$4</definedName>
    <definedName name="철근13">#REF!</definedName>
    <definedName name="철근공">[35]물가자료!$C$4</definedName>
    <definedName name="철근노">#REF!</definedName>
    <definedName name="철근용접노무">#REF!</definedName>
    <definedName name="철근용접재료">#REF!</definedName>
    <definedName name="철근운반" localSheetId="9">'수량산출(토목)'!철근운반</definedName>
    <definedName name="철근운반" localSheetId="5">'표 지'!철근운반</definedName>
    <definedName name="철근운반">[0]!철근운반</definedName>
    <definedName name="철근재" localSheetId="9">#REF!</definedName>
    <definedName name="철근재">#REF!</definedName>
    <definedName name="철도__궤도공" localSheetId="3">[112]노임단가!#REF!</definedName>
    <definedName name="철도__궤도공" localSheetId="2">[110]노임단가!#REF!</definedName>
    <definedName name="철도__궤도공" localSheetId="6">[110]노임단가!#REF!</definedName>
    <definedName name="철도__궤도공" localSheetId="1">[110]노임단가!#REF!</definedName>
    <definedName name="철도__궤도공">[112]노임단가!#REF!</definedName>
    <definedName name="철선">'[103]단가 및 재료비'!$S$172</definedName>
    <definedName name="철콘부대외" localSheetId="9" hidden="1">{#N/A,#N/A,FALSE,"Sheet1"}</definedName>
    <definedName name="철콘부대외" localSheetId="6" hidden="1">{#N/A,#N/A,FALSE,"Sheet1"}</definedName>
    <definedName name="철콘부대외" localSheetId="5" hidden="1">{#N/A,#N/A,FALSE,"Sheet1"}</definedName>
    <definedName name="철콘부대외" hidden="1">{#N/A,#N/A,FALSE,"Sheet1"}</definedName>
    <definedName name="철콘부대외_1" localSheetId="9" hidden="1">{#N/A,#N/A,FALSE,"Sheet1"}</definedName>
    <definedName name="철콘부대외_1" localSheetId="6" hidden="1">{#N/A,#N/A,FALSE,"Sheet1"}</definedName>
    <definedName name="철콘부대외_1" localSheetId="5" hidden="1">{#N/A,#N/A,FALSE,"Sheet1"}</definedName>
    <definedName name="철콘부대외_1" hidden="1">{#N/A,#N/A,FALSE,"Sheet1"}</definedName>
    <definedName name="철콘산출" localSheetId="9">BlankMacro1</definedName>
    <definedName name="철콘산출" localSheetId="5">BlankMacro1</definedName>
    <definedName name="철콘산출">BlankMacro1</definedName>
    <definedName name="청" localSheetId="3">[32]!Macro14</definedName>
    <definedName name="청" localSheetId="2">[33]!Macro14</definedName>
    <definedName name="청" localSheetId="6">[72]!Macro14</definedName>
    <definedName name="청" localSheetId="1">[34]!Macro14</definedName>
    <definedName name="청">[32]!Macro14</definedName>
    <definedName name="청단풍" localSheetId="3">#REF!</definedName>
    <definedName name="청단풍" localSheetId="2">#REF!</definedName>
    <definedName name="청단풍" localSheetId="6">#REF!</definedName>
    <definedName name="청단풍" localSheetId="1">#REF!</definedName>
    <definedName name="청단풍">#REF!</definedName>
    <definedName name="청천200" localSheetId="3">'[231]200'!#REF!</definedName>
    <definedName name="청천200" localSheetId="2">'[229]200'!#REF!</definedName>
    <definedName name="청천200" localSheetId="6">'[232]200'!#REF!</definedName>
    <definedName name="청천200" localSheetId="1">'[229]200'!#REF!</definedName>
    <definedName name="청천200">'[231]200'!#REF!</definedName>
    <definedName name="총" localSheetId="0" hidden="1">{#N/A,#N/A,FALSE,"부대1"}</definedName>
    <definedName name="총" localSheetId="3" hidden="1">{#N/A,#N/A,FALSE,"부대1"}</definedName>
    <definedName name="총" localSheetId="2" hidden="1">{#N/A,#N/A,FALSE,"부대1"}</definedName>
    <definedName name="총" localSheetId="9" hidden="1">{#N/A,#N/A,FALSE,"부대1"}</definedName>
    <definedName name="총" localSheetId="6" hidden="1">{#N/A,#N/A,FALSE,"부대1"}</definedName>
    <definedName name="총" localSheetId="1" hidden="1">{#N/A,#N/A,FALSE,"부대1"}</definedName>
    <definedName name="총" localSheetId="5" hidden="1">{#N/A,#N/A,FALSE,"부대1"}</definedName>
    <definedName name="총" hidden="1">{#N/A,#N/A,FALSE,"부대1"}</definedName>
    <definedName name="총_원_가" localSheetId="3">[233]손익분석!#REF!</definedName>
    <definedName name="총_원_가" localSheetId="2">[231]손익분석!#REF!</definedName>
    <definedName name="총_원_가" localSheetId="6">[234]손익분석!#REF!</definedName>
    <definedName name="총_원_가" localSheetId="1">[231]손익분석!#REF!</definedName>
    <definedName name="총_원_가">[233]손익분석!#REF!</definedName>
    <definedName name="총계" localSheetId="3">#REF!</definedName>
    <definedName name="총계" localSheetId="2">#REF!</definedName>
    <definedName name="총계" localSheetId="6">#REF!</definedName>
    <definedName name="총계" localSheetId="1">#REF!</definedName>
    <definedName name="총계">#REF!</definedName>
    <definedName name="총괄" localSheetId="0">집</definedName>
    <definedName name="총괄" localSheetId="3">[0]!집</definedName>
    <definedName name="총괄" localSheetId="2">[0]!집</definedName>
    <definedName name="총괄" localSheetId="9">집</definedName>
    <definedName name="총괄" localSheetId="6">#REF!</definedName>
    <definedName name="총괄" localSheetId="1">총괄표!집</definedName>
    <definedName name="총괄" localSheetId="5">집</definedName>
    <definedName name="총괄">집</definedName>
    <definedName name="총괄7" localSheetId="9"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괄7"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괄7"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괄7"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괄7_1" localSheetId="9"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괄7_1"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괄7_1"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괄7_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괄관급" localSheetId="0">갑지!총괄관급</definedName>
    <definedName name="총괄관급" localSheetId="3">'갑지(건축)'!총괄관급</definedName>
    <definedName name="총괄관급" localSheetId="2">관급자재대!총괄관급</definedName>
    <definedName name="총괄관급" localSheetId="9">'수량산출(토목)'!총괄관급</definedName>
    <definedName name="총괄관급" localSheetId="1">총괄표!총괄관급</definedName>
    <definedName name="총괄관급" localSheetId="5">'표 지'!총괄관급</definedName>
    <definedName name="총괄관급">총괄관급</definedName>
    <definedName name="총괄표" localSheetId="3">#REF!</definedName>
    <definedName name="총괄표" localSheetId="2">#REF!</definedName>
    <definedName name="총괄표" localSheetId="6">#REF!</definedName>
    <definedName name="총괄표" localSheetId="1">#REF!</definedName>
    <definedName name="총괄표">#REF!</definedName>
    <definedName name="총노무" localSheetId="3">#REF!</definedName>
    <definedName name="총노무" localSheetId="2">#REF!</definedName>
    <definedName name="총노무" localSheetId="1">#REF!</definedName>
    <definedName name="총노무">#REF!</definedName>
    <definedName name="총원가">#REF!</definedName>
    <definedName name="총원가2">#REF!</definedName>
    <definedName name="총이윤">#REF!</definedName>
    <definedName name="총자재" localSheetId="3">#REF!</definedName>
    <definedName name="총자재" localSheetId="2">#REF!</definedName>
    <definedName name="총자재" localSheetId="1">#REF!</definedName>
    <definedName name="총자재">#REF!</definedName>
    <definedName name="총집계" localSheetId="0">BlankMacro1</definedName>
    <definedName name="총집계" localSheetId="3">BlankMacro1</definedName>
    <definedName name="총집계" localSheetId="2">BlankMacro1</definedName>
    <definedName name="총집계" localSheetId="9">BlankMacro1</definedName>
    <definedName name="총집계" localSheetId="6">BlankMacro1</definedName>
    <definedName name="총집계" localSheetId="1">BlankMacro1</definedName>
    <definedName name="총집계" localSheetId="5">BlankMacro1</definedName>
    <definedName name="총집계">BlankMacro1</definedName>
    <definedName name="총집계_1" localSheetId="9"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집계_1" localSheetId="6"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집계_1" localSheetId="5"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집계_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토탈" localSheetId="3">#REF!</definedName>
    <definedName name="총토탈" localSheetId="2">#REF!</definedName>
    <definedName name="총토탈" localSheetId="6">#REF!</definedName>
    <definedName name="총토탈" localSheetId="1">#REF!</definedName>
    <definedName name="총토탈">#REF!</definedName>
    <definedName name="총토탈1" localSheetId="3">#REF!</definedName>
    <definedName name="총토탈1" localSheetId="2">#REF!</definedName>
    <definedName name="총토탈1" localSheetId="6">#REF!</definedName>
    <definedName name="총토탈1" localSheetId="1">#REF!</definedName>
    <definedName name="총토탈1">#REF!</definedName>
    <definedName name="총토탈2" localSheetId="3">#REF!</definedName>
    <definedName name="총토탈2" localSheetId="2">#REF!</definedName>
    <definedName name="총토탈2" localSheetId="6">#REF!</definedName>
    <definedName name="총토탈2" localSheetId="1">#REF!</definedName>
    <definedName name="총토탈2">#REF!</definedName>
    <definedName name="최종견적가"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최종견적가"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최종견적가"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최종견적가"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최종견적가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최종견적가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최종견적가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최종견적가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최초집계" localSheetId="0">[0]!템플리트모듈6</definedName>
    <definedName name="최초집계" localSheetId="3">[0]!템플리트모듈6</definedName>
    <definedName name="최초집계" localSheetId="2">[0]!템플리트모듈6</definedName>
    <definedName name="최초집계" localSheetId="9">[0]!템플리트모듈6</definedName>
    <definedName name="최초집계" localSheetId="1">총괄표!템플리트모듈6</definedName>
    <definedName name="최초집계" localSheetId="5">[0]!템플리트모듈6</definedName>
    <definedName name="최초집계">[0]!템플리트모듈6</definedName>
    <definedName name="추별1" localSheetId="9">#REF!</definedName>
    <definedName name="추별1">#REF!</definedName>
    <definedName name="추정" localSheetId="0" hidden="1">{#N/A,#N/A,FALSE,"포장2"}</definedName>
    <definedName name="추정" localSheetId="3" hidden="1">{#N/A,#N/A,FALSE,"포장2"}</definedName>
    <definedName name="추정" localSheetId="2" hidden="1">{#N/A,#N/A,FALSE,"포장2"}</definedName>
    <definedName name="추정" localSheetId="9" hidden="1">{#N/A,#N/A,FALSE,"포장2"}</definedName>
    <definedName name="추정" localSheetId="6" hidden="1">{#N/A,#N/A,FALSE,"포장2"}</definedName>
    <definedName name="추정" localSheetId="1" hidden="1">{#N/A,#N/A,FALSE,"포장2"}</definedName>
    <definedName name="추정" localSheetId="5" hidden="1">{#N/A,#N/A,FALSE,"포장2"}</definedName>
    <definedName name="추정" hidden="1">{#N/A,#N/A,FALSE,"포장2"}</definedName>
    <definedName name="춘사관" localSheetId="3">[116]표지!#REF!</definedName>
    <definedName name="춘사관" localSheetId="2">[114]표지!#REF!</definedName>
    <definedName name="춘사관" localSheetId="6">[117]표지!#REF!</definedName>
    <definedName name="춘사관" localSheetId="1">[114]표지!#REF!</definedName>
    <definedName name="춘사관">[116]표지!#REF!</definedName>
    <definedName name="춘사관건립" localSheetId="3">[116]표지!#REF!</definedName>
    <definedName name="춘사관건립" localSheetId="2">[114]표지!#REF!</definedName>
    <definedName name="춘사관건립" localSheetId="6">[117]표지!#REF!</definedName>
    <definedName name="춘사관건립" localSheetId="1">[114]표지!#REF!</definedName>
    <definedName name="춘사관건립">[116]표지!#REF!</definedName>
    <definedName name="출처" localSheetId="3">#REF!</definedName>
    <definedName name="출처" localSheetId="2">#REF!</definedName>
    <definedName name="출처" localSheetId="6">#REF!</definedName>
    <definedName name="출처" localSheetId="1">#REF!</definedName>
    <definedName name="출처">#REF!</definedName>
    <definedName name="출처2" localSheetId="3">#REF!</definedName>
    <definedName name="출처2" localSheetId="2">#REF!</definedName>
    <definedName name="출처2" localSheetId="6">#REF!</definedName>
    <definedName name="출처2" localSheetId="1">#REF!</definedName>
    <definedName name="출처2">#REF!</definedName>
    <definedName name="충돌">#N/A</definedName>
    <definedName name="측량" localSheetId="6">#REF!</definedName>
    <definedName name="측량">#REF!</definedName>
    <definedName name="치즐">'[103]단가 및 재료비'!$U$39</definedName>
    <definedName name="ㅋ" localSheetId="6">#REF!</definedName>
    <definedName name="ㅋ">#REF!</definedName>
    <definedName name="ㅋㅊ">#REF!</definedName>
    <definedName name="ㅋㅋ" localSheetId="0">BlankMacro1</definedName>
    <definedName name="ㅋㅋ" localSheetId="3">BlankMacro1</definedName>
    <definedName name="ㅋㅋ" localSheetId="2">BlankMacro1</definedName>
    <definedName name="ㅋㅋ" localSheetId="9">BlankMacro1</definedName>
    <definedName name="ㅋㅋ" localSheetId="6">BlankMacro1</definedName>
    <definedName name="ㅋㅋ" localSheetId="1">BlankMacro1</definedName>
    <definedName name="ㅋㅋ" localSheetId="5">BlankMacro1</definedName>
    <definedName name="ㅋㅋ">BlankMacro1</definedName>
    <definedName name="캇타간재" localSheetId="2">'[125]기계경비(시간당)'!$H$92</definedName>
    <definedName name="캇타간재" localSheetId="1">'[125]기계경비(시간당)'!$H$92</definedName>
    <definedName name="캇타간재">'[126]기계경비(시간당)'!$H$92</definedName>
    <definedName name="캇타노무" localSheetId="2">'[125]기계경비(시간당)'!$H$88</definedName>
    <definedName name="캇타노무" localSheetId="1">'[125]기계경비(시간당)'!$H$88</definedName>
    <definedName name="캇타노무">'[126]기계경비(시간당)'!$H$88</definedName>
    <definedName name="캇타손료" localSheetId="2">'[125]기계경비(시간당)'!$H$87</definedName>
    <definedName name="캇타손료" localSheetId="1">'[125]기계경비(시간당)'!$H$87</definedName>
    <definedName name="캇타손료">'[126]기계경비(시간당)'!$H$87</definedName>
    <definedName name="커뮤니케이션">#REF!</definedName>
    <definedName name="컴">#REF!</definedName>
    <definedName name="컴퓨">#REF!</definedName>
    <definedName name="컴퓨터기획">#REF!</definedName>
    <definedName name="케이블" localSheetId="3">#REF!</definedName>
    <definedName name="케이블" localSheetId="2">#REF!</definedName>
    <definedName name="케이블" localSheetId="6">#REF!</definedName>
    <definedName name="케이블" localSheetId="1">#REF!</definedName>
    <definedName name="케이블">#REF!</definedName>
    <definedName name="콘" localSheetId="2">[222]토공사!$B$10</definedName>
    <definedName name="콘" localSheetId="6">[235]토공사!$B$10</definedName>
    <definedName name="콘" localSheetId="1">[226]토공사!$B$10</definedName>
    <definedName name="콘">[236]토공사!$B$10</definedName>
    <definedName name="콘노">#REF!</definedName>
    <definedName name="콘재">#REF!</definedName>
    <definedName name="콘크">#REF!</definedName>
    <definedName name="콘크리트" localSheetId="9">'수량산출(토목)'!콘크리트</definedName>
    <definedName name="콘크리트" localSheetId="6">용역비예산서!콘크리트</definedName>
    <definedName name="콘크리트" localSheetId="5">'표 지'!콘크리트</definedName>
    <definedName name="콘크리트">[0]!콘크리트</definedName>
    <definedName name="콘크리트공">[35]물가자료!$C$24</definedName>
    <definedName name="콘크리트공_광의" localSheetId="3">[112]노임단가!#REF!</definedName>
    <definedName name="콘크리트공_광의" localSheetId="2">[110]노임단가!#REF!</definedName>
    <definedName name="콘크리트공_광의" localSheetId="6">[110]노임단가!#REF!</definedName>
    <definedName name="콘크리트공_광의" localSheetId="1">[110]노임단가!#REF!</definedName>
    <definedName name="콘크리트공_광의">[112]노임단가!#REF!</definedName>
    <definedName name="콘크리트산출" localSheetId="9">BlankMacro1</definedName>
    <definedName name="콘크리트산출" localSheetId="5">BlankMacro1</definedName>
    <definedName name="콘크리트산출">BlankMacro1</definedName>
    <definedName name="콘크리트캇타320경비">[103]중기사용료산출근거!$G$245</definedName>
    <definedName name="콘크리트캇타320노무비">[103]중기사용료산출근거!$G$249</definedName>
    <definedName name="콘크리트캇타320재료비">[103]중기사용료산출근거!$G$253</definedName>
    <definedName name="콤팩터경비">#REF!</definedName>
    <definedName name="콤팩터노무비">#REF!</definedName>
    <definedName name="콤팩터재료비">#REF!</definedName>
    <definedName name="크레인">#REF!</definedName>
    <definedName name="클레임">#REF!</definedName>
    <definedName name="타이어경">#REF!</definedName>
    <definedName name="타이어노무">#REF!</definedName>
    <definedName name="타이어로라">250000</definedName>
    <definedName name="타이어재료">#REF!</definedName>
    <definedName name="탈의">#REF!</definedName>
    <definedName name="태빈" localSheetId="3">#REF!</definedName>
    <definedName name="태빈" localSheetId="2">#REF!</definedName>
    <definedName name="태빈" localSheetId="6">#REF!</definedName>
    <definedName name="태빈" localSheetId="1">#REF!</definedName>
    <definedName name="태빈">#REF!</definedName>
    <definedName name="태산목10노무">#REF!</definedName>
    <definedName name="태산목10재료">#REF!</definedName>
    <definedName name="태산목12노무">#REF!</definedName>
    <definedName name="태산목12재료">#REF!</definedName>
    <definedName name="태영지급" localSheetId="0" hidden="1">{#N/A,#N/A,FALSE,"부대1"}</definedName>
    <definedName name="태영지급" localSheetId="3" hidden="1">{#N/A,#N/A,FALSE,"부대1"}</definedName>
    <definedName name="태영지급" localSheetId="2" hidden="1">{#N/A,#N/A,FALSE,"부대1"}</definedName>
    <definedName name="태영지급" localSheetId="9" hidden="1">{#N/A,#N/A,FALSE,"부대1"}</definedName>
    <definedName name="태영지급" localSheetId="6" hidden="1">{#N/A,#N/A,FALSE,"부대1"}</definedName>
    <definedName name="태영지급" localSheetId="1" hidden="1">{#N/A,#N/A,FALSE,"부대1"}</definedName>
    <definedName name="태영지급" localSheetId="5" hidden="1">{#N/A,#N/A,FALSE,"부대1"}</definedName>
    <definedName name="태영지급" hidden="1">{#N/A,#N/A,FALSE,"부대1"}</definedName>
    <definedName name="태중산출근거" localSheetId="9">BlankMacro1</definedName>
    <definedName name="태중산출근거" localSheetId="5">BlankMacro1</definedName>
    <definedName name="태중산출근거">BlankMacro1</definedName>
    <definedName name="터" localSheetId="3">[190]전기단가조사서!#REF!</definedName>
    <definedName name="터" localSheetId="2">[192]전기단가조사서!#REF!</definedName>
    <definedName name="터" localSheetId="6">[196]전기단가조사서!#REF!</definedName>
    <definedName name="터" localSheetId="1">[192]전기단가조사서!#REF!</definedName>
    <definedName name="터">[190]전기단가조사서!#REF!</definedName>
    <definedName name="터라기2">[236]오억미만!#REF!</definedName>
    <definedName name="터파기">#REF!</definedName>
    <definedName name="터파기1">[236]오억미만!#REF!</definedName>
    <definedName name="터파기2">[236]오억미만!#REF!</definedName>
    <definedName name="터파기계산" localSheetId="3">[127]!터파기계산</definedName>
    <definedName name="터파기계산" localSheetId="2">[126]!터파기계산</definedName>
    <definedName name="터파기계산" localSheetId="6">[128]!터파기계산</definedName>
    <definedName name="터파기계산" localSheetId="1">[126]!터파기계산</definedName>
    <definedName name="터파기계산">[127]!터파기계산</definedName>
    <definedName name="터파기기계0.4경비">#REF!</definedName>
    <definedName name="터파기기계0.4노무비">#REF!</definedName>
    <definedName name="터파기기계0.4재료비">#REF!</definedName>
    <definedName name="템플리트모듈1" localSheetId="0">갑지!템플리트모듈6</definedName>
    <definedName name="템플리트모듈1" localSheetId="3">'갑지(건축)'!템플리트모듈6</definedName>
    <definedName name="템플리트모듈1" localSheetId="2">관급자재대!템플리트모듈6</definedName>
    <definedName name="템플리트모듈1" localSheetId="9">템플리트모듈6</definedName>
    <definedName name="템플리트모듈1" localSheetId="6">용역비예산서!템플리트모듈6</definedName>
    <definedName name="템플리트모듈1" localSheetId="1">총괄표!템플리트모듈6</definedName>
    <definedName name="템플리트모듈1" localSheetId="5">템플리트모듈6</definedName>
    <definedName name="템플리트모듈1">템플리트모듈6</definedName>
    <definedName name="템플리트모듈2" localSheetId="0">갑지!템플리트모듈6</definedName>
    <definedName name="템플리트모듈2" localSheetId="3">'갑지(건축)'!템플리트모듈6</definedName>
    <definedName name="템플리트모듈2" localSheetId="2">관급자재대!템플리트모듈6</definedName>
    <definedName name="템플리트모듈2" localSheetId="9">템플리트모듈6</definedName>
    <definedName name="템플리트모듈2" localSheetId="6">용역비예산서!템플리트모듈6</definedName>
    <definedName name="템플리트모듈2" localSheetId="1">총괄표!템플리트모듈6</definedName>
    <definedName name="템플리트모듈2" localSheetId="5">템플리트모듈6</definedName>
    <definedName name="템플리트모듈2">템플리트모듈6</definedName>
    <definedName name="템플리트모듈3" localSheetId="0">갑지!템플리트모듈6</definedName>
    <definedName name="템플리트모듈3" localSheetId="3">'갑지(건축)'!템플리트모듈6</definedName>
    <definedName name="템플리트모듈3" localSheetId="2">관급자재대!템플리트모듈6</definedName>
    <definedName name="템플리트모듈3" localSheetId="9">템플리트모듈6</definedName>
    <definedName name="템플리트모듈3" localSheetId="6">용역비예산서!템플리트모듈6</definedName>
    <definedName name="템플리트모듈3" localSheetId="1">총괄표!템플리트모듈6</definedName>
    <definedName name="템플리트모듈3" localSheetId="5">템플리트모듈6</definedName>
    <definedName name="템플리트모듈3">템플리트모듈6</definedName>
    <definedName name="템플리트모듈4" localSheetId="0">갑지!템플리트모듈6</definedName>
    <definedName name="템플리트모듈4" localSheetId="3">'갑지(건축)'!템플리트모듈6</definedName>
    <definedName name="템플리트모듈4" localSheetId="2">관급자재대!템플리트모듈6</definedName>
    <definedName name="템플리트모듈4" localSheetId="9">템플리트모듈6</definedName>
    <definedName name="템플리트모듈4" localSheetId="6">용역비예산서!템플리트모듈6</definedName>
    <definedName name="템플리트모듈4" localSheetId="1">총괄표!템플리트모듈6</definedName>
    <definedName name="템플리트모듈4" localSheetId="5">템플리트모듈6</definedName>
    <definedName name="템플리트모듈4">템플리트모듈6</definedName>
    <definedName name="템플리트모듈5" localSheetId="0">갑지!템플리트모듈6</definedName>
    <definedName name="템플리트모듈5" localSheetId="3">'갑지(건축)'!템플리트모듈6</definedName>
    <definedName name="템플리트모듈5" localSheetId="2">관급자재대!템플리트모듈6</definedName>
    <definedName name="템플리트모듈5" localSheetId="9">템플리트모듈6</definedName>
    <definedName name="템플리트모듈5" localSheetId="6">용역비예산서!템플리트모듈6</definedName>
    <definedName name="템플리트모듈5" localSheetId="1">총괄표!템플리트모듈6</definedName>
    <definedName name="템플리트모듈5" localSheetId="5">템플리트모듈6</definedName>
    <definedName name="템플리트모듈5">템플리트모듈6</definedName>
    <definedName name="템플리트모듈6" localSheetId="0">갑지!템플리트모듈6</definedName>
    <definedName name="템플리트모듈6" localSheetId="3">'갑지(건축)'!템플리트모듈6</definedName>
    <definedName name="템플리트모듈6" localSheetId="2">관급자재대!템플리트모듈6</definedName>
    <definedName name="템플리트모듈6" localSheetId="6">#N/A</definedName>
    <definedName name="템플리트모듈6" localSheetId="1">총괄표!템플리트모듈6</definedName>
    <definedName name="템플리트모듈6">#N/A</definedName>
    <definedName name="토" localSheetId="3" hidden="1">#REF!</definedName>
    <definedName name="토" localSheetId="2" hidden="1">#REF!</definedName>
    <definedName name="토" localSheetId="6" hidden="1">#REF!</definedName>
    <definedName name="토" localSheetId="1" hidden="1">#REF!</definedName>
    <definedName name="토" localSheetId="5" hidden="1">#REF!</definedName>
    <definedName name="토" hidden="1">#REF!</definedName>
    <definedName name="토공" localSheetId="0" hidden="1">{#N/A,#N/A,FALSE,"포장2"}</definedName>
    <definedName name="토공" localSheetId="3" hidden="1">{#N/A,#N/A,FALSE,"포장2"}</definedName>
    <definedName name="토공" localSheetId="2" hidden="1">{#N/A,#N/A,FALSE,"포장2"}</definedName>
    <definedName name="토공" localSheetId="9" hidden="1">{#N/A,#N/A,FALSE,"포장2"}</definedName>
    <definedName name="토공" localSheetId="6">#REF!</definedName>
    <definedName name="토공" localSheetId="1" hidden="1">{#N/A,#N/A,FALSE,"포장2"}</definedName>
    <definedName name="토공" localSheetId="5" hidden="1">{#N/A,#N/A,FALSE,"포장2"}</definedName>
    <definedName name="토공" hidden="1">{#N/A,#N/A,FALSE,"포장2"}</definedName>
    <definedName name="토공11" localSheetId="0" hidden="1">{#N/A,#N/A,FALSE,"포장2"}</definedName>
    <definedName name="토공11" localSheetId="3" hidden="1">{#N/A,#N/A,FALSE,"포장2"}</definedName>
    <definedName name="토공11" localSheetId="2" hidden="1">{#N/A,#N/A,FALSE,"포장2"}</definedName>
    <definedName name="토공11" localSheetId="9" hidden="1">{#N/A,#N/A,FALSE,"포장2"}</definedName>
    <definedName name="토공11" localSheetId="6" hidden="1">{#N/A,#N/A,FALSE,"포장2"}</definedName>
    <definedName name="토공11" localSheetId="1" hidden="1">{#N/A,#N/A,FALSE,"포장2"}</definedName>
    <definedName name="토공11" localSheetId="5" hidden="1">{#N/A,#N/A,FALSE,"포장2"}</definedName>
    <definedName name="토공11" hidden="1">{#N/A,#N/A,FALSE,"포장2"}</definedName>
    <definedName name="토공및흙막이공사비">#N/A</definedName>
    <definedName name="토공사" localSheetId="2">[237]정렬!$B$2:$E$1204</definedName>
    <definedName name="토공사" localSheetId="6">[238]정렬!$B$2:$E$1204</definedName>
    <definedName name="토공사" localSheetId="1">[237]정렬!$B$2:$E$1204</definedName>
    <definedName name="토공사">[239]정렬!$B$2:$E$1204</definedName>
    <definedName name="토목">#REF!</definedName>
    <definedName name="토목공사" localSheetId="9" hidden="1">{#N/A,#N/A,FALSE,"이태원철근"}</definedName>
    <definedName name="토목공사" localSheetId="6" hidden="1">{#N/A,#N/A,FALSE,"이태원철근"}</definedName>
    <definedName name="토목공사" localSheetId="5" hidden="1">{#N/A,#N/A,FALSE,"이태원철근"}</definedName>
    <definedName name="토목공사" hidden="1">{#N/A,#N/A,FALSE,"이태원철근"}</definedName>
    <definedName name="토목공사_1" localSheetId="9" hidden="1">{#N/A,#N/A,FALSE,"이태원철근"}</definedName>
    <definedName name="토목공사_1" localSheetId="6" hidden="1">{#N/A,#N/A,FALSE,"이태원철근"}</definedName>
    <definedName name="토목공사_1" localSheetId="5" hidden="1">{#N/A,#N/A,FALSE,"이태원철근"}</definedName>
    <definedName name="토목공사_1" hidden="1">{#N/A,#N/A,FALSE,"이태원철근"}</definedName>
    <definedName name="토목내역" localSheetId="3">#REF!</definedName>
    <definedName name="토목내역" localSheetId="2">#REF!</definedName>
    <definedName name="토목내역" localSheetId="6">#REF!</definedName>
    <definedName name="토목내역" localSheetId="1">#REF!</definedName>
    <definedName name="토목내역">#REF!</definedName>
    <definedName name="토목설계" localSheetId="0" hidden="1">{#N/A,#N/A,FALSE,"골재소요량";#N/A,#N/A,FALSE,"골재소요량"}</definedName>
    <definedName name="토목설계" localSheetId="3" hidden="1">{#N/A,#N/A,FALSE,"골재소요량";#N/A,#N/A,FALSE,"골재소요량"}</definedName>
    <definedName name="토목설계" localSheetId="2" hidden="1">{#N/A,#N/A,FALSE,"골재소요량";#N/A,#N/A,FALSE,"골재소요량"}</definedName>
    <definedName name="토목설계" localSheetId="9" hidden="1">{#N/A,#N/A,FALSE,"골재소요량";#N/A,#N/A,FALSE,"골재소요량"}</definedName>
    <definedName name="토목설계" localSheetId="6" hidden="1">{#N/A,#N/A,FALSE,"골재소요량";#N/A,#N/A,FALSE,"골재소요량"}</definedName>
    <definedName name="토목설계" localSheetId="1" hidden="1">{#N/A,#N/A,FALSE,"골재소요량";#N/A,#N/A,FALSE,"골재소요량"}</definedName>
    <definedName name="토목설계" localSheetId="5" hidden="1">{#N/A,#N/A,FALSE,"골재소요량";#N/A,#N/A,FALSE,"골재소요량"}</definedName>
    <definedName name="토목설계" hidden="1">{#N/A,#N/A,FALSE,"골재소요량";#N/A,#N/A,FALSE,"골재소요량"}</definedName>
    <definedName name="토목실견적" localSheetId="9" hidden="1">{#N/A,#N/A,FALSE,"이태원철근"}</definedName>
    <definedName name="토목실견적" localSheetId="6" hidden="1">{#N/A,#N/A,FALSE,"이태원철근"}</definedName>
    <definedName name="토목실견적" localSheetId="5" hidden="1">{#N/A,#N/A,FALSE,"이태원철근"}</definedName>
    <definedName name="토목실견적" hidden="1">{#N/A,#N/A,FALSE,"이태원철근"}</definedName>
    <definedName name="토목실견적_1" localSheetId="9" hidden="1">{#N/A,#N/A,FALSE,"이태원철근"}</definedName>
    <definedName name="토목실견적_1" localSheetId="6" hidden="1">{#N/A,#N/A,FALSE,"이태원철근"}</definedName>
    <definedName name="토목실견적_1" localSheetId="5" hidden="1">{#N/A,#N/A,FALSE,"이태원철근"}</definedName>
    <definedName name="토목실견적_1" hidden="1">{#N/A,#N/A,FALSE,"이태원철근"}</definedName>
    <definedName name="토적" localSheetId="3">#REF!</definedName>
    <definedName name="토적" localSheetId="2">#REF!</definedName>
    <definedName name="토적" localSheetId="6">#REF!</definedName>
    <definedName name="토적" localSheetId="1">#REF!</definedName>
    <definedName name="토적">#REF!</definedName>
    <definedName name="토적1" localSheetId="3">#REF!</definedName>
    <definedName name="토적1" localSheetId="2">#REF!</definedName>
    <definedName name="토적1" localSheetId="6">#REF!</definedName>
    <definedName name="토적1" localSheetId="1">#REF!</definedName>
    <definedName name="토적1">#REF!</definedName>
    <definedName name="토적표" localSheetId="6">#REF!</definedName>
    <definedName name="토적표" localSheetId="5" hidden="1">#REF!</definedName>
    <definedName name="토적표" hidden="1">#REF!</definedName>
    <definedName name="토적표01" hidden="1">#REF!</definedName>
    <definedName name="톱밥퇴비">#REF!</definedName>
    <definedName name="통1" localSheetId="3">#REF!</definedName>
    <definedName name="통1" localSheetId="2">#REF!</definedName>
    <definedName name="통1" localSheetId="1">#REF!</definedName>
    <definedName name="통1">#REF!</definedName>
    <definedName name="통2">#REF!</definedName>
    <definedName name="통내" localSheetId="2">[147]노무비!$B$8</definedName>
    <definedName name="통내" localSheetId="6">[145]노무비!$B$8</definedName>
    <definedName name="통내" localSheetId="1">[118]노무비!$B$8</definedName>
    <definedName name="통내">[146]노무비!$B$8</definedName>
    <definedName name="통설" localSheetId="2">[147]노무비!$B$10</definedName>
    <definedName name="통설" localSheetId="6">[145]노무비!$B$10</definedName>
    <definedName name="통설" localSheetId="1">[118]노무비!$B$10</definedName>
    <definedName name="통설">[146]노무비!$B$10</definedName>
    <definedName name="통신" localSheetId="0">BlankMacro1</definedName>
    <definedName name="통신" localSheetId="3">BlankMacro1</definedName>
    <definedName name="통신" localSheetId="2">BlankMacro1</definedName>
    <definedName name="통신" localSheetId="9">BlankMacro1</definedName>
    <definedName name="통신" localSheetId="6">BlankMacro1</definedName>
    <definedName name="통신" localSheetId="1">BlankMacro1</definedName>
    <definedName name="통신" localSheetId="5">BlankMacro1</definedName>
    <definedName name="통신">BlankMacro1</definedName>
    <definedName name="통신관련산업기사" localSheetId="2">[239]시중노임단가!$B$12</definedName>
    <definedName name="통신관련산업기사" localSheetId="6">[240]시중노임단가!$B$12</definedName>
    <definedName name="통신관련산업기사" localSheetId="1">[239]시중노임단가!$B$12</definedName>
    <definedName name="통신관련산업기사">[241]시중노임단가!$B$12</definedName>
    <definedName name="통신기사1급">#REF!</definedName>
    <definedName name="통신기사2급">#REF!</definedName>
    <definedName name="통신내선공">#REF!</definedName>
    <definedName name="통신설비공" localSheetId="2">[239]시중노임단가!$B$14</definedName>
    <definedName name="통신설비공" localSheetId="6">[240]시중노임단가!$B$14</definedName>
    <definedName name="통신설비공" localSheetId="1">[239]시중노임단가!$B$14</definedName>
    <definedName name="통신설비공">[241]시중노임단가!$B$14</definedName>
    <definedName name="통신수탁공사비" localSheetId="3">[82]관급!#REF!</definedName>
    <definedName name="통신수탁공사비" localSheetId="2">[241]관급!#REF!</definedName>
    <definedName name="통신수탁공사비" localSheetId="6">[242]관급!#REF!</definedName>
    <definedName name="통신수탁공사비" localSheetId="1">[241]관급!#REF!</definedName>
    <definedName name="통신수탁공사비">[82]관급!#REF!</definedName>
    <definedName name="통신외선공">#REF!</definedName>
    <definedName name="통신일위대가" localSheetId="0">BlankMacro1</definedName>
    <definedName name="통신일위대가" localSheetId="3">BlankMacro1</definedName>
    <definedName name="통신일위대가" localSheetId="2">BlankMacro1</definedName>
    <definedName name="통신일위대가" localSheetId="9">BlankMacro1</definedName>
    <definedName name="통신일위대가" localSheetId="6">BlankMacro1</definedName>
    <definedName name="통신일위대가" localSheetId="1">BlankMacro1</definedName>
    <definedName name="통신일위대가" localSheetId="5">BlankMacro1</definedName>
    <definedName name="통신일위대가">BlankMacro1</definedName>
    <definedName name="통신집계" localSheetId="0">BlankMacro1</definedName>
    <definedName name="통신집계" localSheetId="3">BlankMacro1</definedName>
    <definedName name="통신집계" localSheetId="2">BlankMacro1</definedName>
    <definedName name="통신집계" localSheetId="9">BlankMacro1</definedName>
    <definedName name="통신집계" localSheetId="6">BlankMacro1</definedName>
    <definedName name="통신집계" localSheetId="1">BlankMacro1</definedName>
    <definedName name="통신집계" localSheetId="5">BlankMacro1</definedName>
    <definedName name="통신집계">BlankMacro1</definedName>
    <definedName name="통신케이블공" localSheetId="9">#REF!</definedName>
    <definedName name="통신케이블공">#REF!</definedName>
    <definedName name="통일로" localSheetId="3">#REF!</definedName>
    <definedName name="통일로" localSheetId="2">#REF!</definedName>
    <definedName name="통일로" localSheetId="6">#REF!</definedName>
    <definedName name="통일로" localSheetId="1">#REF!</definedName>
    <definedName name="통일로">#REF!</definedName>
    <definedName name="통케">#REF!</definedName>
    <definedName name="퇴직공제부금비" localSheetId="3">#REF!</definedName>
    <definedName name="퇴직공제부금비" localSheetId="2">#REF!</definedName>
    <definedName name="퇴직공제부금비" localSheetId="1">#REF!</definedName>
    <definedName name="퇴직공제부금비">#REF!</definedName>
    <definedName name="퇴직공제부금비요율" localSheetId="3">#REF!</definedName>
    <definedName name="퇴직공제부금비요율" localSheetId="2">#REF!</definedName>
    <definedName name="퇴직공제부금비요율" localSheetId="6">#REF!</definedName>
    <definedName name="퇴직공제부금비요율" localSheetId="1">#REF!</definedName>
    <definedName name="퇴직공제부금비요율">#REF!</definedName>
    <definedName name="투3" localSheetId="0" hidden="1">{#N/A,#N/A,FALSE,"배수2"}</definedName>
    <definedName name="투3" localSheetId="3" hidden="1">{#N/A,#N/A,FALSE,"배수2"}</definedName>
    <definedName name="투3" localSheetId="2" hidden="1">{#N/A,#N/A,FALSE,"배수2"}</definedName>
    <definedName name="투3" localSheetId="9" hidden="1">{#N/A,#N/A,FALSE,"배수2"}</definedName>
    <definedName name="투3" localSheetId="6" hidden="1">{#N/A,#N/A,FALSE,"배수2"}</definedName>
    <definedName name="투3" localSheetId="1" hidden="1">{#N/A,#N/A,FALSE,"배수2"}</definedName>
    <definedName name="투3" localSheetId="5" hidden="1">{#N/A,#N/A,FALSE,"배수2"}</definedName>
    <definedName name="투3" hidden="1">{#N/A,#N/A,FALSE,"배수2"}</definedName>
    <definedName name="투간접노무비" localSheetId="3">#REF!</definedName>
    <definedName name="투간접노무비" localSheetId="2">#REF!</definedName>
    <definedName name="투간접노무비" localSheetId="6">#REF!</definedName>
    <definedName name="투간접노무비" localSheetId="1">#REF!</definedName>
    <definedName name="투간접노무비">#REF!</definedName>
    <definedName name="투경비" localSheetId="3">#REF!</definedName>
    <definedName name="투경비" localSheetId="2">#REF!</definedName>
    <definedName name="투경비" localSheetId="6">#REF!</definedName>
    <definedName name="투경비" localSheetId="1">#REF!</definedName>
    <definedName name="투경비">#REF!</definedName>
    <definedName name="투고용보험료" localSheetId="3">#REF!</definedName>
    <definedName name="투고용보험료" localSheetId="2">#REF!</definedName>
    <definedName name="투고용보험료" localSheetId="6">#REF!</definedName>
    <definedName name="투고용보험료" localSheetId="1">#REF!</definedName>
    <definedName name="투고용보험료">#REF!</definedName>
    <definedName name="투공급가액" localSheetId="3">#REF!</definedName>
    <definedName name="투공급가액" localSheetId="2">#REF!</definedName>
    <definedName name="투공급가액" localSheetId="6">#REF!</definedName>
    <definedName name="투공급가액" localSheetId="1">#REF!</definedName>
    <definedName name="투공급가액">#REF!</definedName>
    <definedName name="투공사원가" localSheetId="3">#REF!</definedName>
    <definedName name="투공사원가" localSheetId="2">#REF!</definedName>
    <definedName name="투공사원가" localSheetId="6">#REF!</definedName>
    <definedName name="투공사원가" localSheetId="1">#REF!</definedName>
    <definedName name="투공사원가">#REF!</definedName>
    <definedName name="투기타경비" localSheetId="3">#REF!</definedName>
    <definedName name="투기타경비" localSheetId="2">#REF!</definedName>
    <definedName name="투기타경비" localSheetId="6">#REF!</definedName>
    <definedName name="투기타경비" localSheetId="1">#REF!</definedName>
    <definedName name="투기타경비">#REF!</definedName>
    <definedName name="투노무비" localSheetId="3">#REF!</definedName>
    <definedName name="투노무비" localSheetId="2">#REF!</definedName>
    <definedName name="투노무비" localSheetId="6">#REF!</definedName>
    <definedName name="투노무비" localSheetId="1">#REF!</definedName>
    <definedName name="투노무비">#REF!</definedName>
    <definedName name="투도급액" localSheetId="3">#REF!</definedName>
    <definedName name="투도급액" localSheetId="2">#REF!</definedName>
    <definedName name="투도급액" localSheetId="6">#REF!</definedName>
    <definedName name="투도급액" localSheetId="1">#REF!</definedName>
    <definedName name="투도급액">#REF!</definedName>
    <definedName name="투부가가치세" localSheetId="3">#REF!</definedName>
    <definedName name="투부가가치세" localSheetId="2">#REF!</definedName>
    <definedName name="투부가가치세" localSheetId="6">#REF!</definedName>
    <definedName name="투부가가치세" localSheetId="1">#REF!</definedName>
    <definedName name="투부가가치세">#REF!</definedName>
    <definedName name="투산재보험료" localSheetId="3">#REF!</definedName>
    <definedName name="투산재보험료" localSheetId="2">#REF!</definedName>
    <definedName name="투산재보험료" localSheetId="6">#REF!</definedName>
    <definedName name="투산재보험료" localSheetId="1">#REF!</definedName>
    <definedName name="투산재보험료">#REF!</definedName>
    <definedName name="투순공사원가" localSheetId="3">#REF!</definedName>
    <definedName name="투순공사원가" localSheetId="2">#REF!</definedName>
    <definedName name="투순공사원가" localSheetId="6">#REF!</definedName>
    <definedName name="투순공사원가" localSheetId="1">#REF!</definedName>
    <definedName name="투순공사원가">#REF!</definedName>
    <definedName name="투안전관리비" localSheetId="3">#REF!</definedName>
    <definedName name="투안전관리비" localSheetId="2">#REF!</definedName>
    <definedName name="투안전관리비" localSheetId="6">#REF!</definedName>
    <definedName name="투안전관리비" localSheetId="1">#REF!</definedName>
    <definedName name="투안전관리비">#REF!</definedName>
    <definedName name="투이윤" localSheetId="3">#REF!</definedName>
    <definedName name="투이윤" localSheetId="2">#REF!</definedName>
    <definedName name="투이윤" localSheetId="6">#REF!</definedName>
    <definedName name="투이윤" localSheetId="1">#REF!</definedName>
    <definedName name="투이윤">#REF!</definedName>
    <definedName name="투일반관리비" localSheetId="3">#REF!</definedName>
    <definedName name="투일반관리비" localSheetId="2">#REF!</definedName>
    <definedName name="투일반관리비" localSheetId="6">#REF!</definedName>
    <definedName name="투일반관리비" localSheetId="1">#REF!</definedName>
    <definedName name="투일반관리비">#REF!</definedName>
    <definedName name="투재료비" localSheetId="3">#REF!</definedName>
    <definedName name="투재료비" localSheetId="2">#REF!</definedName>
    <definedName name="투재료비" localSheetId="6">#REF!</definedName>
    <definedName name="투재료비" localSheetId="1">#REF!</definedName>
    <definedName name="투재료비">#REF!</definedName>
    <definedName name="투찰표" localSheetId="0" hidden="1">{#N/A,#N/A,FALSE,"부대1"}</definedName>
    <definedName name="투찰표" localSheetId="3" hidden="1">{#N/A,#N/A,FALSE,"부대1"}</definedName>
    <definedName name="투찰표" localSheetId="2" hidden="1">{#N/A,#N/A,FALSE,"부대1"}</definedName>
    <definedName name="투찰표" localSheetId="9" hidden="1">{#N/A,#N/A,FALSE,"부대1"}</definedName>
    <definedName name="투찰표" localSheetId="6" hidden="1">{#N/A,#N/A,FALSE,"부대1"}</definedName>
    <definedName name="투찰표" localSheetId="1" hidden="1">{#N/A,#N/A,FALSE,"부대1"}</definedName>
    <definedName name="투찰표" localSheetId="5" hidden="1">{#N/A,#N/A,FALSE,"부대1"}</definedName>
    <definedName name="투찰표" hidden="1">{#N/A,#N/A,FALSE,"부대1"}</definedName>
    <definedName name="투폐기물처리비" localSheetId="3">#REF!</definedName>
    <definedName name="투폐기물처리비" localSheetId="2">#REF!</definedName>
    <definedName name="투폐기물처리비" localSheetId="6">#REF!</definedName>
    <definedName name="투폐기물처리비" localSheetId="1">#REF!</definedName>
    <definedName name="투폐기물처리비">#REF!</definedName>
    <definedName name="트랜스월드">#REF!</definedName>
    <definedName name="특">#REF!</definedName>
    <definedName name="특고">#REF!</definedName>
    <definedName name="특고압">#REF!</definedName>
    <definedName name="특급" localSheetId="2">[82]sw1!$I$4,[82]sw1!$I$22,[82]sw1!$I$40,[82]sw1!$I$58,[82]sw1!$I$76,[82]sw1!$I$94</definedName>
    <definedName name="특급" localSheetId="6">[83]sw1!$I$4,[83]sw1!$I$22,[83]sw1!$I$40,[83]sw1!$I$58,[83]sw1!$I$76,[83]sw1!$I$94</definedName>
    <definedName name="특급" localSheetId="1">[82]sw1!$I$4,[82]sw1!$I$22,[82]sw1!$I$40,[82]sw1!$I$58,[82]sw1!$I$76,[82]sw1!$I$94</definedName>
    <definedName name="특급">[84]sw1!$I$4,[84]sw1!$I$22,[84]sw1!$I$40,[84]sw1!$I$58,[84]sw1!$I$76,[84]sw1!$I$94</definedName>
    <definedName name="특급기술자" localSheetId="3">#REF!,#REF!,#REF!,#REF!,#REF!,#REF!</definedName>
    <definedName name="특급기술자" localSheetId="2">#REF!,#REF!,#REF!,#REF!,#REF!,#REF!</definedName>
    <definedName name="특급기술자" localSheetId="6">#REF!,#REF!,#REF!,#REF!,#REF!,#REF!</definedName>
    <definedName name="특급기술자" localSheetId="1">#REF!,#REF!,#REF!,#REF!,#REF!,#REF!</definedName>
    <definedName name="특급기술자">#REF!,#REF!,#REF!,#REF!,#REF!,#REF!</definedName>
    <definedName name="특급자" localSheetId="3">#REF!,#REF!,#REF!,#REF!,#REF!,#REF!</definedName>
    <definedName name="특급자" localSheetId="2">#REF!,#REF!,#REF!,#REF!,#REF!,#REF!</definedName>
    <definedName name="특급자" localSheetId="6">#REF!,#REF!,#REF!,#REF!,#REF!,#REF!</definedName>
    <definedName name="특급자" localSheetId="1">#REF!,#REF!,#REF!,#REF!,#REF!,#REF!</definedName>
    <definedName name="특급자">#REF!,#REF!,#REF!,#REF!,#REF!,#REF!</definedName>
    <definedName name="특기시방서" localSheetId="9">BlankMacro1</definedName>
    <definedName name="특기시방서" localSheetId="5">BlankMacro1</definedName>
    <definedName name="특기시방서">BlankMacro1</definedName>
    <definedName name="특별" localSheetId="9">#REF!</definedName>
    <definedName name="특별">#REF!</definedName>
    <definedName name="특별인부" localSheetId="3">#REF!</definedName>
    <definedName name="특별인부" localSheetId="2">#REF!</definedName>
    <definedName name="특별인부" localSheetId="6">[35]물가자료!$C$11</definedName>
    <definedName name="특별인부" localSheetId="1">#REF!</definedName>
    <definedName name="특별인부">#REF!</definedName>
    <definedName name="특수">#REF!</definedName>
    <definedName name="특수비계공">#REF!</definedName>
    <definedName name="특케">#REF!</definedName>
    <definedName name="특허기본">#REF!</definedName>
    <definedName name="팀비젼창출">#REF!</definedName>
    <definedName name="ㅍ" localSheetId="9">BlankMacro1</definedName>
    <definedName name="ㅍ" localSheetId="6">BlankMacro1</definedName>
    <definedName name="ㅍ" localSheetId="5">BlankMacro1</definedName>
    <definedName name="ㅍ">BlankMacro1</definedName>
    <definedName name="ㅍ3">#N/A</definedName>
    <definedName name="ㅍ49" localSheetId="9">#REF!</definedName>
    <definedName name="ㅍ49">#REF!</definedName>
    <definedName name="ㅍㅊ" localSheetId="9">BlankMacro1</definedName>
    <definedName name="ㅍㅊ" localSheetId="6">BlankMacro1</definedName>
    <definedName name="ㅍㅊ" localSheetId="5">BlankMacro1</definedName>
    <definedName name="ㅍㅊ">BlankMacro1</definedName>
    <definedName name="파" localSheetId="9">'[243]인건-측정'!#REF!</definedName>
    <definedName name="파">'[243]인건-측정'!#REF!</definedName>
    <definedName name="파고라노" localSheetId="9">#REF!</definedName>
    <definedName name="파고라노">#REF!</definedName>
    <definedName name="파고라재" localSheetId="9">#REF!</definedName>
    <definedName name="파고라재">#REF!</definedName>
    <definedName name="파상형PE전선관" localSheetId="3">#REF!</definedName>
    <definedName name="파상형PE전선관" localSheetId="2">#REF!</definedName>
    <definedName name="파상형PE전선관" localSheetId="6">#REF!</definedName>
    <definedName name="파상형PE전선관" localSheetId="1">#REF!</definedName>
    <definedName name="파상형PE전선관">#REF!</definedName>
    <definedName name="파이프펜던트">[53]DATA!$E$17:$F$26</definedName>
    <definedName name="파일" localSheetId="5" hidden="1">#REF!</definedName>
    <definedName name="파일" hidden="1">#REF!</definedName>
    <definedName name="파주와동" localSheetId="3">[116]표지!#REF!</definedName>
    <definedName name="파주와동" localSheetId="2">[114]표지!#REF!</definedName>
    <definedName name="파주와동" localSheetId="6">[117]표지!#REF!</definedName>
    <definedName name="파주와동" localSheetId="1">[114]표지!#REF!</definedName>
    <definedName name="파주와동">[116]표지!#REF!</definedName>
    <definedName name="파호" localSheetId="9">BlankMacro1</definedName>
    <definedName name="파호" localSheetId="5">BlankMacro1</definedName>
    <definedName name="파호">BlankMacro1</definedName>
    <definedName name="판넬자재" localSheetId="3">#REF!</definedName>
    <definedName name="판넬자재" localSheetId="2">#REF!</definedName>
    <definedName name="판넬자재" localSheetId="6">#REF!</definedName>
    <definedName name="판넬자재" localSheetId="1">#REF!</definedName>
    <definedName name="판넬자재">#REF!</definedName>
    <definedName name="판석노">#REF!</definedName>
    <definedName name="판석재">#REF!</definedName>
    <definedName name="팔" localSheetId="3" hidden="1">#REF!</definedName>
    <definedName name="팔" localSheetId="2" hidden="1">#REF!</definedName>
    <definedName name="팔" localSheetId="6" hidden="1">#REF!</definedName>
    <definedName name="팔" localSheetId="1" hidden="1">#REF!</definedName>
    <definedName name="팔" localSheetId="5" hidden="1">#REF!</definedName>
    <definedName name="팔" hidden="1">#REF!</definedName>
    <definedName name="팽창탱크">#REF!</definedName>
    <definedName name="펌프장">[193]약품공급2!#REF!</definedName>
    <definedName name="페기물" localSheetId="3">#REF!</definedName>
    <definedName name="페기물" localSheetId="2">#REF!</definedName>
    <definedName name="페기물" localSheetId="1">#REF!</definedName>
    <definedName name="페기물">#REF!</definedName>
    <definedName name="평균N치" localSheetId="3">#REF!</definedName>
    <definedName name="평균N치" localSheetId="2">#REF!</definedName>
    <definedName name="평균N치" localSheetId="6">#REF!</definedName>
    <definedName name="평균N치" localSheetId="1">#REF!</definedName>
    <definedName name="평균N치">#REF!</definedName>
    <definedName name="평의자" localSheetId="3">#REF!</definedName>
    <definedName name="평의자" localSheetId="2">#REF!</definedName>
    <definedName name="평의자" localSheetId="6">#REF!</definedName>
    <definedName name="평의자" localSheetId="1">#REF!</definedName>
    <definedName name="평의자">#REF!</definedName>
    <definedName name="평의자노">#REF!</definedName>
    <definedName name="평의자재">#REF!</definedName>
    <definedName name="평형_48세대">#N/A</definedName>
    <definedName name="폐기량산출" localSheetId="0">갑지!폐기량산출</definedName>
    <definedName name="폐기량산출" localSheetId="3">'갑지(건축)'!폐기량산출</definedName>
    <definedName name="폐기량산출" localSheetId="2">관급자재대!폐기량산출</definedName>
    <definedName name="폐기량산출" localSheetId="9">'수량산출(토목)'!폐기량산출</definedName>
    <definedName name="폐기량산출" localSheetId="1">총괄표!폐기량산출</definedName>
    <definedName name="폐기량산출" localSheetId="5">'표 지'!폐기량산출</definedName>
    <definedName name="폐기량산출">폐기량산출</definedName>
    <definedName name="폐기물내역서" localSheetId="0">갑지!템플리트모듈6</definedName>
    <definedName name="폐기물내역서" localSheetId="3">'갑지(건축)'!템플리트모듈6</definedName>
    <definedName name="폐기물내역서" localSheetId="2">관급자재대!템플리트모듈6</definedName>
    <definedName name="폐기물내역서" localSheetId="9">템플리트모듈6</definedName>
    <definedName name="폐기물내역서" localSheetId="6">용역비예산서!템플리트모듈6</definedName>
    <definedName name="폐기물내역서" localSheetId="1">총괄표!템플리트모듈6</definedName>
    <definedName name="폐기물내역서" localSheetId="5">템플리트모듈6</definedName>
    <definedName name="폐기물내역서">템플리트모듈6</definedName>
    <definedName name="폐기물집계표" localSheetId="0">갑지!집</definedName>
    <definedName name="폐기물집계표" localSheetId="3">'갑지(건축)'!집</definedName>
    <definedName name="폐기물집계표" localSheetId="2">관급자재대!집</definedName>
    <definedName name="폐기물집계표" localSheetId="9">집</definedName>
    <definedName name="폐기물집계표" localSheetId="6">용역비예산서!집</definedName>
    <definedName name="폐기물집계표" localSheetId="1">총괄표!집</definedName>
    <definedName name="폐기물집계표" localSheetId="5">집</definedName>
    <definedName name="폐기물집계표">집</definedName>
    <definedName name="폐기물처리비" localSheetId="3">#REF!</definedName>
    <definedName name="폐기물처리비" localSheetId="2">#REF!</definedName>
    <definedName name="폐기물처리비" localSheetId="6">#REF!</definedName>
    <definedName name="폐기물처리비" localSheetId="1">#REF!</definedName>
    <definedName name="폐기물처리비">#REF!</definedName>
    <definedName name="폐김" localSheetId="0">템플리트모듈6</definedName>
    <definedName name="폐김" localSheetId="3">[0]!템플리트모듈6</definedName>
    <definedName name="폐김" localSheetId="2">[0]!템플리트모듈6</definedName>
    <definedName name="폐김" localSheetId="9">템플리트모듈6</definedName>
    <definedName name="폐김" localSheetId="1">총괄표!템플리트모듈6</definedName>
    <definedName name="폐김" localSheetId="5">템플리트모듈6</definedName>
    <definedName name="폐김">템플리트모듈6</definedName>
    <definedName name="폐추니아" localSheetId="9">#REF!</definedName>
    <definedName name="폐추니아">#REF!</definedName>
    <definedName name="포설공">'[103]단가 및 재료비'!$AA$72</definedName>
    <definedName name="포장공">#REF!</definedName>
    <definedName name="포항학전" localSheetId="3">[177]적현로!#REF!</definedName>
    <definedName name="포항학전" localSheetId="2">[175]적현로!#REF!</definedName>
    <definedName name="포항학전" localSheetId="6">[177]적현로!#REF!</definedName>
    <definedName name="포항학전" localSheetId="1">[175]적현로!#REF!</definedName>
    <definedName name="포항학전">[177]적현로!#REF!</definedName>
    <definedName name="표면보호경비">#REF!</definedName>
    <definedName name="표면보호노무비">#REF!</definedName>
    <definedName name="표면보호재료비">#REF!</definedName>
    <definedName name="표준안전관리비">#REF!</definedName>
    <definedName name="표지" localSheetId="2">[114]표지!$B$2:$G$14</definedName>
    <definedName name="표지" localSheetId="6">[117]표지!$B$2:$G$14</definedName>
    <definedName name="표지" localSheetId="1">[114]표지!$B$2:$G$14</definedName>
    <definedName name="표지" localSheetId="5" hidden="1">#REF!</definedName>
    <definedName name="표지">[116]표지!$B$2:$G$14</definedName>
    <definedName name="표지1" localSheetId="2">[114]표지!$A$1:$G$14</definedName>
    <definedName name="표지1" localSheetId="6">[117]표지!$A$1:$G$14</definedName>
    <definedName name="표지1" localSheetId="1">[114]표지!$A$1:$G$14</definedName>
    <definedName name="표지1">[116]표지!$A$1:$G$14</definedName>
    <definedName name="표지2" localSheetId="5" hidden="1">#REF!</definedName>
    <definedName name="표지2">#REF!</definedName>
    <definedName name="푸" localSheetId="9">BlankMacro1</definedName>
    <definedName name="푸" localSheetId="6">BlankMacro1</definedName>
    <definedName name="푸" localSheetId="5">BlankMacro1</definedName>
    <definedName name="푸">BlankMacro1</definedName>
    <definedName name="풀박스" localSheetId="3">[190]전기단가조사서!#REF!</definedName>
    <definedName name="풀박스" localSheetId="2">[192]전기단가조사서!#REF!</definedName>
    <definedName name="풀박스" localSheetId="6">[196]전기단가조사서!#REF!</definedName>
    <definedName name="풀박스" localSheetId="1">[192]전기단가조사서!#REF!</definedName>
    <definedName name="풀박스">[190]전기단가조사서!#REF!</definedName>
    <definedName name="품셈">#REF!</definedName>
    <definedName name="품셈공종">[36]품셈TABLE!$C$2:$C$50</definedName>
    <definedName name="품셈단가">[36]품셈TABLE!$D$2:$D$50</definedName>
    <definedName name="품위내역서" localSheetId="0">BlankMacro1</definedName>
    <definedName name="품위내역서" localSheetId="3">BlankMacro1</definedName>
    <definedName name="품위내역서" localSheetId="2">BlankMacro1</definedName>
    <definedName name="품위내역서" localSheetId="9">BlankMacro1</definedName>
    <definedName name="품위내역서" localSheetId="6">BlankMacro1</definedName>
    <definedName name="품위내역서" localSheetId="1">BlankMacro1</definedName>
    <definedName name="품위내역서" localSheetId="5">BlankMacro1</definedName>
    <definedName name="품위내역서">BlankMacro1</definedName>
    <definedName name="품의서" localSheetId="9">#REF!</definedName>
    <definedName name="품의서">#REF!</definedName>
    <definedName name="품질관리일반" localSheetId="9">#REF!</definedName>
    <definedName name="품질관리일반">#REF!</definedName>
    <definedName name="품질시험비" localSheetId="9">#REF!</definedName>
    <definedName name="품질시험비">#REF!</definedName>
    <definedName name="퓨ㅜ" localSheetId="9">BlankMacro1</definedName>
    <definedName name="퓨ㅜ" localSheetId="6">BlankMacro1</definedName>
    <definedName name="퓨ㅜ" localSheetId="5">BlankMacro1</definedName>
    <definedName name="퓨ㅜ">BlankMacro1</definedName>
    <definedName name="프" localSheetId="9">#REF!</definedName>
    <definedName name="프">#REF!</definedName>
    <definedName name="프라이드">'[103]단가 및 재료비'!$S$144</definedName>
    <definedName name="프로판가스">'[103]단가 및 재료비'!$S$145</definedName>
    <definedName name="프리젠테이션">#REF!</definedName>
    <definedName name="플라타너스B8" localSheetId="2">[100]데이타!$E$552</definedName>
    <definedName name="플라타너스B8" localSheetId="6">[101]데이타!$E$552</definedName>
    <definedName name="플라타너스B8" localSheetId="1">[100]데이타!$E$552</definedName>
    <definedName name="플라타너스B8">[102]데이타!$E$552</definedName>
    <definedName name="플랜트기계설치공" localSheetId="3">#REF!</definedName>
    <definedName name="플랜트기계설치공" localSheetId="2">#REF!</definedName>
    <definedName name="플랜트기계설치공" localSheetId="6">#REF!</definedName>
    <definedName name="플랜트기계설치공" localSheetId="1">#REF!</definedName>
    <definedName name="플랜트기계설치공">#REF!</definedName>
    <definedName name="플랜트배관공" localSheetId="3">#REF!</definedName>
    <definedName name="플랜트배관공" localSheetId="2">#REF!</definedName>
    <definedName name="플랜트배관공" localSheetId="6">#REF!</definedName>
    <definedName name="플랜트배관공" localSheetId="1">#REF!</definedName>
    <definedName name="플랜트배관공">#REF!</definedName>
    <definedName name="플랜트용접공" localSheetId="3">#REF!</definedName>
    <definedName name="플랜트용접공" localSheetId="2">#REF!</definedName>
    <definedName name="플랜트용접공" localSheetId="6">#REF!</definedName>
    <definedName name="플랜트용접공" localSheetId="1">#REF!</definedName>
    <definedName name="플랜트용접공">#REF!</definedName>
    <definedName name="플랜트전공" localSheetId="3">#REF!</definedName>
    <definedName name="플랜트전공" localSheetId="2">#REF!</definedName>
    <definedName name="플랜트전공" localSheetId="6">#REF!</definedName>
    <definedName name="플랜트전공" localSheetId="1">#REF!</definedName>
    <definedName name="플랜트전공">#REF!</definedName>
    <definedName name="플랜트제관공" localSheetId="3">#REF!</definedName>
    <definedName name="플랜트제관공" localSheetId="2">#REF!</definedName>
    <definedName name="플랜트제관공" localSheetId="6">#REF!</definedName>
    <definedName name="플랜트제관공" localSheetId="1">#REF!</definedName>
    <definedName name="플랜트제관공">#REF!</definedName>
    <definedName name="피로티" localSheetId="9" hidden="1">{#N/A,#N/A,FALSE,"이태원철근"}</definedName>
    <definedName name="피로티" localSheetId="6" hidden="1">{#N/A,#N/A,FALSE,"이태원철근"}</definedName>
    <definedName name="피로티" localSheetId="5" hidden="1">{#N/A,#N/A,FALSE,"이태원철근"}</definedName>
    <definedName name="피로티" hidden="1">{#N/A,#N/A,FALSE,"이태원철근"}</definedName>
    <definedName name="피로티_1" localSheetId="9" hidden="1">{#N/A,#N/A,FALSE,"이태원철근"}</definedName>
    <definedName name="피로티_1" localSheetId="6" hidden="1">{#N/A,#N/A,FALSE,"이태원철근"}</definedName>
    <definedName name="피로티_1" localSheetId="5" hidden="1">{#N/A,#N/A,FALSE,"이태원철근"}</definedName>
    <definedName name="피로티_1" hidden="1">{#N/A,#N/A,FALSE,"이태원철근"}</definedName>
    <definedName name="피로티1" localSheetId="9" hidden="1">{#N/A,#N/A,FALSE,"이태원철근"}</definedName>
    <definedName name="피로티1" localSheetId="6" hidden="1">{#N/A,#N/A,FALSE,"이태원철근"}</definedName>
    <definedName name="피로티1" localSheetId="5" hidden="1">{#N/A,#N/A,FALSE,"이태원철근"}</definedName>
    <definedName name="피로티1" hidden="1">{#N/A,#N/A,FALSE,"이태원철근"}</definedName>
    <definedName name="피로티1_1" localSheetId="9" hidden="1">{#N/A,#N/A,FALSE,"이태원철근"}</definedName>
    <definedName name="피로티1_1" localSheetId="6" hidden="1">{#N/A,#N/A,FALSE,"이태원철근"}</definedName>
    <definedName name="피로티1_1" localSheetId="5" hidden="1">{#N/A,#N/A,FALSE,"이태원철근"}</definedName>
    <definedName name="피로티1_1" hidden="1">{#N/A,#N/A,FALSE,"이태원철근"}</definedName>
    <definedName name="필터링">#REF!,#REF!,#REF!</definedName>
    <definedName name="ㅎ" localSheetId="9" hidden="1">{#N/A,#N/A,FALSE,"이태원철근"}</definedName>
    <definedName name="ㅎ" localSheetId="6" hidden="1">{#N/A,#N/A,FALSE,"이태원철근"}</definedName>
    <definedName name="ㅎ" localSheetId="5" hidden="1">{#N/A,#N/A,FALSE,"이태원철근"}</definedName>
    <definedName name="ㅎ" hidden="1">{#N/A,#N/A,FALSE,"이태원철근"}</definedName>
    <definedName name="ㅎ_1" localSheetId="9" hidden="1">{#N/A,#N/A,FALSE,"이태원철근"}</definedName>
    <definedName name="ㅎ_1" localSheetId="6" hidden="1">{#N/A,#N/A,FALSE,"이태원철근"}</definedName>
    <definedName name="ㅎ_1" localSheetId="5" hidden="1">{#N/A,#N/A,FALSE,"이태원철근"}</definedName>
    <definedName name="ㅎ_1" hidden="1">{#N/A,#N/A,FALSE,"이태원철근"}</definedName>
    <definedName name="ㅎ314">#REF!</definedName>
    <definedName name="ㅎ384">#REF!</definedName>
    <definedName name="ㅎ662" localSheetId="6">#REF!</definedName>
    <definedName name="ㅎ662">#REF!</definedName>
    <definedName name="ㅎㄱㄱ" localSheetId="9">BlankMacro1</definedName>
    <definedName name="ㅎㄱㄱ" localSheetId="5">BlankMacro1</definedName>
    <definedName name="ㅎㄱㄱ">BlankMacro1</definedName>
    <definedName name="ㅎ노ㅠ" localSheetId="9" hidden="1">{#N/A,#N/A,FALSE,"배수1"}</definedName>
    <definedName name="ㅎ노ㅠ" localSheetId="6" hidden="1">{#N/A,#N/A,FALSE,"배수1"}</definedName>
    <definedName name="ㅎ노ㅠ" localSheetId="5" hidden="1">{#N/A,#N/A,FALSE,"배수1"}</definedName>
    <definedName name="ㅎ노ㅠ" hidden="1">{#N/A,#N/A,FALSE,"배수1"}</definedName>
    <definedName name="ㅎㄹㄹ" localSheetId="9">BlankMacro1</definedName>
    <definedName name="ㅎㄹㄹ" localSheetId="5">BlankMacro1</definedName>
    <definedName name="ㅎㄹㄹ">BlankMacro1</definedName>
    <definedName name="ㅎㄹㅇ" localSheetId="9">BlankMacro1</definedName>
    <definedName name="ㅎㄹㅇ" localSheetId="5">BlankMacro1</definedName>
    <definedName name="ㅎㄹㅇ">BlankMacro1</definedName>
    <definedName name="ㅎㅇㄶ" localSheetId="9">#REF!</definedName>
    <definedName name="ㅎㅇㄶ">#REF!</definedName>
    <definedName name="ㅎㅎ" localSheetId="6" hidden="1">{#N/A,#N/A,FALSE,"골재소요량";#N/A,#N/A,FALSE,"골재소요량"}</definedName>
    <definedName name="ㅎㅎ">#REF!</definedName>
    <definedName name="ㅎㅎㅎ" localSheetId="9" hidden="1">{#N/A,#N/A,FALSE,"배수2"}</definedName>
    <definedName name="ㅎㅎㅎ" localSheetId="6" hidden="1">{#N/A,#N/A,FALSE,"배수2"}</definedName>
    <definedName name="ㅎㅎㅎ" localSheetId="5" hidden="1">{#N/A,#N/A,FALSE,"배수2"}</definedName>
    <definedName name="ㅎㅎㅎ" hidden="1">{#N/A,#N/A,FALSE,"배수2"}</definedName>
    <definedName name="ㅎㅎㅎㅎ" localSheetId="9">BlankMacro1</definedName>
    <definedName name="ㅎㅎㅎㅎ" localSheetId="6">#REF!</definedName>
    <definedName name="ㅎㅎㅎㅎ" localSheetId="5">BlankMacro1</definedName>
    <definedName name="ㅎㅎㅎㅎ">BlankMacro1</definedName>
    <definedName name="ㅎㅎㅎㅎㅎㅎ" localSheetId="9">#REF!</definedName>
    <definedName name="ㅎㅎㅎㅎㅎㅎ">#REF!</definedName>
    <definedName name="ㅎㅎㅎㅎㅎㅎㅎㅎㅎㅎㅎㅎㅎ" localSheetId="9">#REF!</definedName>
    <definedName name="ㅎㅎㅎㅎㅎㅎㅎㅎㅎㅎㅎㅎㅎ">#REF!</definedName>
    <definedName name="하" localSheetId="9">BlankMacro1</definedName>
    <definedName name="하" localSheetId="6">BlankMacro1</definedName>
    <definedName name="하" localSheetId="5">BlankMacro1</definedName>
    <definedName name="하">BlankMacro1</definedName>
    <definedName name="하5" localSheetId="9">#REF!</definedName>
    <definedName name="하5">#REF!</definedName>
    <definedName name="하6" localSheetId="9">#REF!</definedName>
    <definedName name="하6">#REF!</definedName>
    <definedName name="하7" localSheetId="9">#REF!</definedName>
    <definedName name="하7">#REF!</definedName>
    <definedName name="하8">#REF!</definedName>
    <definedName name="하나" localSheetId="9">BlankMacro1</definedName>
    <definedName name="하나" localSheetId="6">BlankMacro1</definedName>
    <definedName name="하나" localSheetId="5">BlankMacro1</definedName>
    <definedName name="하나">BlankMacro1</definedName>
    <definedName name="하나2" localSheetId="9">BlankMacro1</definedName>
    <definedName name="하나2" localSheetId="6">BlankMacro1</definedName>
    <definedName name="하나2" localSheetId="5">BlankMacro1</definedName>
    <definedName name="하나2">BlankMacro1</definedName>
    <definedName name="하도" localSheetId="0" hidden="1">{#N/A,#N/A,FALSE,"이정표"}</definedName>
    <definedName name="하도" localSheetId="3" hidden="1">{#N/A,#N/A,FALSE,"이정표"}</definedName>
    <definedName name="하도" localSheetId="2" hidden="1">{#N/A,#N/A,FALSE,"이정표"}</definedName>
    <definedName name="하도" localSheetId="9" hidden="1">{#N/A,#N/A,FALSE,"이정표"}</definedName>
    <definedName name="하도" localSheetId="6" hidden="1">{#N/A,#N/A,FALSE,"이정표"}</definedName>
    <definedName name="하도" localSheetId="1" hidden="1">{#N/A,#N/A,FALSE,"이정표"}</definedName>
    <definedName name="하도" localSheetId="5" hidden="1">{#N/A,#N/A,FALSE,"이정표"}</definedName>
    <definedName name="하도" hidden="1">{#N/A,#N/A,FALSE,"이정표"}</definedName>
    <definedName name="하도급" localSheetId="2">[197]산출내역서집계표!$D$6:$L$116</definedName>
    <definedName name="하도급" localSheetId="6">[93]산출내역서집계표!$D$6:$L$116</definedName>
    <definedName name="하도급" localSheetId="1">[197]산출내역서집계표!$D$6:$L$116</definedName>
    <definedName name="하도급">[91]산출내역서집계표!$D$6:$L$116</definedName>
    <definedName name="하도급1" localSheetId="3">#REF!</definedName>
    <definedName name="하도급1" localSheetId="2">#REF!</definedName>
    <definedName name="하도급1" localSheetId="6">#REF!</definedName>
    <definedName name="하도급1" localSheetId="1">#REF!</definedName>
    <definedName name="하도급1">#REF!</definedName>
    <definedName name="하도급2" localSheetId="3">#REF!</definedName>
    <definedName name="하도급2" localSheetId="2">#REF!</definedName>
    <definedName name="하도급2" localSheetId="6">#REF!</definedName>
    <definedName name="하도급2" localSheetId="1">#REF!</definedName>
    <definedName name="하도급2">#REF!</definedName>
    <definedName name="하도급3" localSheetId="3">#REF!</definedName>
    <definedName name="하도급3" localSheetId="2">#REF!</definedName>
    <definedName name="하도급3" localSheetId="6">#REF!</definedName>
    <definedName name="하도급3" localSheetId="1">#REF!</definedName>
    <definedName name="하도급3">#REF!</definedName>
    <definedName name="하도급4" localSheetId="3">#REF!</definedName>
    <definedName name="하도급4" localSheetId="2">#REF!</definedName>
    <definedName name="하도급4" localSheetId="6">#REF!</definedName>
    <definedName name="하도급4" localSheetId="1">#REF!</definedName>
    <definedName name="하도급4">#REF!</definedName>
    <definedName name="하도급5" localSheetId="3">#REF!</definedName>
    <definedName name="하도급5" localSheetId="2">#REF!</definedName>
    <definedName name="하도급5" localSheetId="6">#REF!</definedName>
    <definedName name="하도급5" localSheetId="1">#REF!</definedName>
    <definedName name="하도급5">#REF!</definedName>
    <definedName name="하도급6" localSheetId="3">#REF!</definedName>
    <definedName name="하도급6" localSheetId="2">#REF!</definedName>
    <definedName name="하도급6" localSheetId="6">#REF!</definedName>
    <definedName name="하도급6" localSheetId="1">#REF!</definedName>
    <definedName name="하도급6">#REF!</definedName>
    <definedName name="하도급ㄴ역" localSheetId="3">#REF!</definedName>
    <definedName name="하도급ㄴ역" localSheetId="2">#REF!</definedName>
    <definedName name="하도급ㄴ역" localSheetId="6">#REF!</definedName>
    <definedName name="하도급ㄴ역" localSheetId="1">#REF!</definedName>
    <definedName name="하도급ㄴ역">#REF!</definedName>
    <definedName name="하도급내역" localSheetId="3">#REF!</definedName>
    <definedName name="하도급내역" localSheetId="2">#REF!</definedName>
    <definedName name="하도급내역" localSheetId="6">#REF!</definedName>
    <definedName name="하도급내역" localSheetId="1">#REF!</definedName>
    <definedName name="하도급내역">#REF!</definedName>
    <definedName name="하도급사항" localSheetId="3">#REF!</definedName>
    <definedName name="하도급사항" localSheetId="2">#REF!</definedName>
    <definedName name="하도급사항" localSheetId="6">#REF!</definedName>
    <definedName name="하도급사항" localSheetId="1">#REF!</definedName>
    <definedName name="하도급사항">#REF!</definedName>
    <definedName name="하도급원가1" localSheetId="3">#REF!</definedName>
    <definedName name="하도급원가1" localSheetId="2">#REF!</definedName>
    <definedName name="하도급원가1" localSheetId="6">#REF!</definedName>
    <definedName name="하도급원가1" localSheetId="1">#REF!</definedName>
    <definedName name="하도급원가1">#REF!</definedName>
    <definedName name="하도급원가2" localSheetId="3">#REF!</definedName>
    <definedName name="하도급원가2" localSheetId="2">#REF!</definedName>
    <definedName name="하도급원가2" localSheetId="6">#REF!</definedName>
    <definedName name="하도급원가2" localSheetId="1">#REF!</definedName>
    <definedName name="하도급원가2">#REF!</definedName>
    <definedName name="하도업체명">#N/A</definedName>
    <definedName name="하라" localSheetId="9">BlankMacro1</definedName>
    <definedName name="하라" localSheetId="5">BlankMacro1</definedName>
    <definedName name="하라">BlankMacro1</definedName>
    <definedName name="하리" localSheetId="9">BlankMacro1</definedName>
    <definedName name="하리" localSheetId="5">BlankMacro1</definedName>
    <definedName name="하리">BlankMacro1</definedName>
    <definedName name="하이" localSheetId="9">BlankMacro1</definedName>
    <definedName name="하이" localSheetId="5">BlankMacro1</definedName>
    <definedName name="하이">BlankMacro1</definedName>
    <definedName name="하한선" localSheetId="0" hidden="1">{#N/A,#N/A,FALSE,"배수2"}</definedName>
    <definedName name="하한선" localSheetId="3" hidden="1">{#N/A,#N/A,FALSE,"배수2"}</definedName>
    <definedName name="하한선" localSheetId="2" hidden="1">{#N/A,#N/A,FALSE,"배수2"}</definedName>
    <definedName name="하한선" localSheetId="9" hidden="1">{#N/A,#N/A,FALSE,"배수2"}</definedName>
    <definedName name="하한선" localSheetId="6" hidden="1">{#N/A,#N/A,FALSE,"배수2"}</definedName>
    <definedName name="하한선" localSheetId="1" hidden="1">{#N/A,#N/A,FALSE,"배수2"}</definedName>
    <definedName name="하한선" localSheetId="5" hidden="1">{#N/A,#N/A,FALSE,"배수2"}</definedName>
    <definedName name="하한선" hidden="1">{#N/A,#N/A,FALSE,"배수2"}</definedName>
    <definedName name="하히" localSheetId="9">BlankMacro1</definedName>
    <definedName name="하히" localSheetId="6">BlankMacro1</definedName>
    <definedName name="하히" localSheetId="5">BlankMacro1</definedName>
    <definedName name="하히">BlankMacro1</definedName>
    <definedName name="학생" localSheetId="9">#REF!</definedName>
    <definedName name="학생">#REF!</definedName>
    <definedName name="한" localSheetId="3" hidden="1">#REF!</definedName>
    <definedName name="한" localSheetId="2" hidden="1">#REF!</definedName>
    <definedName name="한" localSheetId="6" hidden="1">#REF!</definedName>
    <definedName name="한" localSheetId="1" hidden="1">#REF!</definedName>
    <definedName name="한" localSheetId="5" hidden="1">#REF!</definedName>
    <definedName name="한" hidden="1">#REF!</definedName>
    <definedName name="한_1" localSheetId="9" hidden="1">{#N/A,#N/A,FALSE,"조골재"}</definedName>
    <definedName name="한_1" localSheetId="6" hidden="1">{#N/A,#N/A,FALSE,"조골재"}</definedName>
    <definedName name="한_1" localSheetId="5" hidden="1">{#N/A,#N/A,FALSE,"조골재"}</definedName>
    <definedName name="한_1" hidden="1">{#N/A,#N/A,FALSE,"조골재"}</definedName>
    <definedName name="한국학" localSheetId="3">[116]표지!#REF!</definedName>
    <definedName name="한국학" localSheetId="2">[114]표지!#REF!</definedName>
    <definedName name="한국학" localSheetId="6">[117]표지!#REF!</definedName>
    <definedName name="한국학" localSheetId="1">[114]표지!#REF!</definedName>
    <definedName name="한국학">[116]표지!#REF!</definedName>
    <definedName name="한글" localSheetId="9">BlankMacro1</definedName>
    <definedName name="한글" localSheetId="5">BlankMacro1</definedName>
    <definedName name="한글">BlankMacro1</definedName>
    <definedName name="한글노무비" localSheetId="9">#REF!</definedName>
    <definedName name="한글노무비">#REF!</definedName>
    <definedName name="한동" localSheetId="9" hidden="1">{#N/A,#N/A,FALSE,"단가표지"}</definedName>
    <definedName name="한동" localSheetId="6" hidden="1">{#N/A,#N/A,FALSE,"단가표지"}</definedName>
    <definedName name="한동" localSheetId="5" hidden="1">{#N/A,#N/A,FALSE,"단가표지"}</definedName>
    <definedName name="한동" hidden="1">{#N/A,#N/A,FALSE,"단가표지"}</definedName>
    <definedName name="한동_1" localSheetId="9" hidden="1">{#N/A,#N/A,FALSE,"단가표지"}</definedName>
    <definedName name="한동_1" localSheetId="6" hidden="1">{#N/A,#N/A,FALSE,"단가표지"}</definedName>
    <definedName name="한동_1" localSheetId="5" hidden="1">{#N/A,#N/A,FALSE,"단가표지"}</definedName>
    <definedName name="한동_1" hidden="1">{#N/A,#N/A,FALSE,"단가표지"}</definedName>
    <definedName name="한라구절초" localSheetId="3">#REF!</definedName>
    <definedName name="한라구절초" localSheetId="2">#REF!</definedName>
    <definedName name="한라구절초" localSheetId="6">#REF!</definedName>
    <definedName name="한라구절초" localSheetId="1">#REF!</definedName>
    <definedName name="한라구절초">#REF!</definedName>
    <definedName name="한전수탁공사비2" localSheetId="3">#REF!</definedName>
    <definedName name="한전수탁공사비2" localSheetId="2">#REF!</definedName>
    <definedName name="한전수탁공사비2" localSheetId="6">#REF!</definedName>
    <definedName name="한전수탁공사비2" localSheetId="1">#REF!</definedName>
    <definedName name="한전수탁공사비2">#REF!</definedName>
    <definedName name="한전수탁비" localSheetId="2">'[104]단가 (2)'!$H$17</definedName>
    <definedName name="한전수탁비" localSheetId="6">'[105]단가 (2)'!$H$17</definedName>
    <definedName name="한전수탁비" localSheetId="1">'[106]단가 (2)'!$H$17</definedName>
    <definedName name="한전수탁비">'[101]단가 (2)'!$H$17</definedName>
    <definedName name="할석공">#REF!</definedName>
    <definedName name="할증">#REF!</definedName>
    <definedName name="할증율">#REF!</definedName>
    <definedName name="함석공계">#REF!</definedName>
    <definedName name="합6907001">#REF!</definedName>
    <definedName name="합6907003">#REF!</definedName>
    <definedName name="합6907004">#REF!</definedName>
    <definedName name="합6907005">#REF!</definedName>
    <definedName name="합6907006">#REF!</definedName>
    <definedName name="합6907007">#REF!</definedName>
    <definedName name="합6907008">#REF!</definedName>
    <definedName name="합6907009">#REF!</definedName>
    <definedName name="합6907010">#REF!</definedName>
    <definedName name="합6907011">#REF!</definedName>
    <definedName name="합6907012">#REF!</definedName>
    <definedName name="합6907013">#REF!</definedName>
    <definedName name="합6907014">#REF!</definedName>
    <definedName name="합6908002">#REF!</definedName>
    <definedName name="합6908003">#REF!</definedName>
    <definedName name="합6908004">#REF!</definedName>
    <definedName name="합6908005">#REF!</definedName>
    <definedName name="합6908006">#REF!</definedName>
    <definedName name="합6908007">#REF!</definedName>
    <definedName name="합6908008">#REF!</definedName>
    <definedName name="합6908009">#REF!</definedName>
    <definedName name="합6908031">#REF!</definedName>
    <definedName name="합6908032">#REF!</definedName>
    <definedName name="합6908033">#REF!</definedName>
    <definedName name="합6908034">#REF!</definedName>
    <definedName name="합6908035">#REF!</definedName>
    <definedName name="합6908036">#REF!</definedName>
    <definedName name="합6908037">#REF!</definedName>
    <definedName name="합6908038">#REF!</definedName>
    <definedName name="합6910002">#REF!</definedName>
    <definedName name="합6910004">#REF!</definedName>
    <definedName name="합6910006">#REF!</definedName>
    <definedName name="합6910007">#REF!</definedName>
    <definedName name="합6910008">#REF!</definedName>
    <definedName name="합6910009">#REF!</definedName>
    <definedName name="합6910010">#REF!</definedName>
    <definedName name="합6910011">#REF!</definedName>
    <definedName name="합6910012">#REF!</definedName>
    <definedName name="합6911002">#REF!</definedName>
    <definedName name="합6912008">#REF!</definedName>
    <definedName name="합6912009">#REF!</definedName>
    <definedName name="합6912010">#REF!</definedName>
    <definedName name="합6912011">#REF!</definedName>
    <definedName name="합6912012">#REF!</definedName>
    <definedName name="합6912013">#REF!</definedName>
    <definedName name="합6912014">#REF!</definedName>
    <definedName name="합6912016">#REF!</definedName>
    <definedName name="합6914001">#REF!</definedName>
    <definedName name="합6917001">#REF!</definedName>
    <definedName name="합6917002">#REF!</definedName>
    <definedName name="합6917003">#REF!</definedName>
    <definedName name="합6917004">#REF!</definedName>
    <definedName name="합6917005">#REF!</definedName>
    <definedName name="합6917308">#REF!</definedName>
    <definedName name="합6943101">#REF!</definedName>
    <definedName name="합6943102">#REF!</definedName>
    <definedName name="합6943103">#REF!</definedName>
    <definedName name="합6943104">#REF!</definedName>
    <definedName name="합6943105">#REF!</definedName>
    <definedName name="합6943106">#REF!</definedName>
    <definedName name="합6943107">#REF!</definedName>
    <definedName name="합6948001">#REF!</definedName>
    <definedName name="합6959002">#REF!</definedName>
    <definedName name="합6959003">#REF!</definedName>
    <definedName name="합6959004">#REF!</definedName>
    <definedName name="합6959005">#REF!</definedName>
    <definedName name="합6960203">#REF!</definedName>
    <definedName name="합6963001">#REF!</definedName>
    <definedName name="합6963004">#REF!</definedName>
    <definedName name="합6963011">#REF!</definedName>
    <definedName name="합6967001">#REF!</definedName>
    <definedName name="합6968002">#REF!</definedName>
    <definedName name="합6968004">#REF!</definedName>
    <definedName name="합6968020">#REF!</definedName>
    <definedName name="합6982087">#REF!</definedName>
    <definedName name="합6982089">#REF!</definedName>
    <definedName name="합6982090">#REF!</definedName>
    <definedName name="합6982091">#REF!</definedName>
    <definedName name="합6982092">#REF!</definedName>
    <definedName name="합6982320">#REF!</definedName>
    <definedName name="합6982321">#REF!</definedName>
    <definedName name="합6982322">#REF!</definedName>
    <definedName name="합6982323">#REF!</definedName>
    <definedName name="합6982324">#REF!</definedName>
    <definedName name="합6982325">#REF!</definedName>
    <definedName name="합6982326">#REF!</definedName>
    <definedName name="합계" localSheetId="0">갑지!합계</definedName>
    <definedName name="합계" localSheetId="3">'갑지(건축)'!합계</definedName>
    <definedName name="합계" localSheetId="2">관급자재대!합계</definedName>
    <definedName name="합계" localSheetId="9">'수량산출(토목)'!합계</definedName>
    <definedName name="합계" localSheetId="6">용역비예산서!합계</definedName>
    <definedName name="합계" localSheetId="1">총괄표!합계</definedName>
    <definedName name="합계" localSheetId="5">'표 지'!합계</definedName>
    <definedName name="합계">[0]!합계</definedName>
    <definedName name="합계1" localSheetId="9">#REF!</definedName>
    <definedName name="합계1">#REF!</definedName>
    <definedName name="합계2">#REF!</definedName>
    <definedName name="합계3">#REF!</definedName>
    <definedName name="합판">'[103]단가 및 재료비'!$S$170</definedName>
    <definedName name="합판노">#REF!</definedName>
    <definedName name="합판재">#REF!</definedName>
    <definedName name="해당화" localSheetId="3">#REF!</definedName>
    <definedName name="해당화" localSheetId="2">#REF!</definedName>
    <definedName name="해당화" localSheetId="6">#REF!</definedName>
    <definedName name="해당화" localSheetId="1">#REF!</definedName>
    <definedName name="해당화">#REF!</definedName>
    <definedName name="해머계수" localSheetId="3">#REF!</definedName>
    <definedName name="해머계수" localSheetId="2">#REF!</definedName>
    <definedName name="해머계수" localSheetId="6">#REF!</definedName>
    <definedName name="해머계수" localSheetId="1">#REF!</definedName>
    <definedName name="해머계수">#REF!</definedName>
    <definedName name="행선안내게시기설비">#REF!</definedName>
    <definedName name="허하" localSheetId="9">BlankMacro1</definedName>
    <definedName name="허하" localSheetId="5">BlankMacro1</definedName>
    <definedName name="허하">BlankMacro1</definedName>
    <definedName name="허ㅏㅣ" localSheetId="9">BlankMacro1</definedName>
    <definedName name="허ㅏㅣ" localSheetId="6">BlankMacro1</definedName>
    <definedName name="허ㅏㅣ" localSheetId="5">BlankMacro1</definedName>
    <definedName name="허ㅏㅣ">BlankMacro1</definedName>
    <definedName name="허ㅏㅣㅣ" localSheetId="9">'수량산출(토목)'!허ㅏㅣㅣ</definedName>
    <definedName name="허ㅏㅣㅣ" localSheetId="6">용역비예산서!허ㅏㅣㅣ</definedName>
    <definedName name="허ㅏㅣㅣ" localSheetId="5">'표 지'!허ㅏㅣㅣ</definedName>
    <definedName name="허ㅏㅣㅣ">허ㅏㅣㅣ</definedName>
    <definedName name="허ㅗ러" localSheetId="9">BlankMacro1</definedName>
    <definedName name="허ㅗ러" localSheetId="5">BlankMacro1</definedName>
    <definedName name="허ㅗ러">BlankMacro1</definedName>
    <definedName name="헌" localSheetId="9">BlankMacro1</definedName>
    <definedName name="헌" localSheetId="5">BlankMacro1</definedName>
    <definedName name="헌">BlankMacro1</definedName>
    <definedName name="현___도___사" localSheetId="3">[112]노임단가!#REF!</definedName>
    <definedName name="현___도___사" localSheetId="2">[110]노임단가!#REF!</definedName>
    <definedName name="현___도___사" localSheetId="6">[110]노임단가!#REF!</definedName>
    <definedName name="현___도___사" localSheetId="1">[110]노임단가!#REF!</definedName>
    <definedName name="현___도___사">[112]노임단가!#REF!</definedName>
    <definedName name="현설품의">#REF!</definedName>
    <definedName name="현지사무원급료" localSheetId="0">[244]원가계산서!#REF!</definedName>
    <definedName name="현지사무원급료" localSheetId="3">[244]원가계산서!#REF!</definedName>
    <definedName name="현지사무원급료" localSheetId="2">[240]원가계산서!#REF!</definedName>
    <definedName name="현지사무원급료" localSheetId="1">#REF!</definedName>
    <definedName name="현지사무원급료">#REF!</definedName>
    <definedName name="현찰계약금">#N/A</definedName>
    <definedName name="현흥" localSheetId="0">BlankMacro1</definedName>
    <definedName name="현흥" localSheetId="3">BlankMacro1</definedName>
    <definedName name="현흥" localSheetId="2">BlankMacro1</definedName>
    <definedName name="현흥" localSheetId="9">BlankMacro1</definedName>
    <definedName name="현흥" localSheetId="6">BlankMacro1</definedName>
    <definedName name="현흥" localSheetId="1">BlankMacro1</definedName>
    <definedName name="현흥" localSheetId="5">BlankMacro1</definedName>
    <definedName name="현흥">BlankMacro1</definedName>
    <definedName name="현흥초" localSheetId="0">BlankMacro1</definedName>
    <definedName name="현흥초" localSheetId="3">BlankMacro1</definedName>
    <definedName name="현흥초" localSheetId="2">BlankMacro1</definedName>
    <definedName name="현흥초" localSheetId="9">BlankMacro1</definedName>
    <definedName name="현흥초" localSheetId="6">BlankMacro1</definedName>
    <definedName name="현흥초" localSheetId="1">BlankMacro1</definedName>
    <definedName name="현흥초" localSheetId="5">BlankMacro1</definedName>
    <definedName name="현흥초">BlankMacro1</definedName>
    <definedName name="현흥초등" localSheetId="0">BlankMacro1</definedName>
    <definedName name="현흥초등" localSheetId="3">BlankMacro1</definedName>
    <definedName name="현흥초등" localSheetId="2">BlankMacro1</definedName>
    <definedName name="현흥초등" localSheetId="9">BlankMacro1</definedName>
    <definedName name="현흥초등" localSheetId="6">BlankMacro1</definedName>
    <definedName name="현흥초등" localSheetId="1">BlankMacro1</definedName>
    <definedName name="현흥초등" localSheetId="5">BlankMacro1</definedName>
    <definedName name="현흥초등">BlankMacro1</definedName>
    <definedName name="협" localSheetId="0" hidden="1">{#N/A,#N/A,FALSE,"배수2"}</definedName>
    <definedName name="협" localSheetId="3" hidden="1">{#N/A,#N/A,FALSE,"배수2"}</definedName>
    <definedName name="협" localSheetId="2" hidden="1">{#N/A,#N/A,FALSE,"배수2"}</definedName>
    <definedName name="협" localSheetId="9" hidden="1">{#N/A,#N/A,FALSE,"배수2"}</definedName>
    <definedName name="협" localSheetId="6" hidden="1">{#N/A,#N/A,FALSE,"배수2"}</definedName>
    <definedName name="협" localSheetId="1" hidden="1">{#N/A,#N/A,FALSE,"배수2"}</definedName>
    <definedName name="협" localSheetId="5" hidden="1">{#N/A,#N/A,FALSE,"배수2"}</definedName>
    <definedName name="협" hidden="1">{#N/A,#N/A,FALSE,"배수2"}</definedName>
    <definedName name="협력" localSheetId="0" hidden="1">{#N/A,#N/A,FALSE,"포장2"}</definedName>
    <definedName name="협력" localSheetId="3" hidden="1">{#N/A,#N/A,FALSE,"포장2"}</definedName>
    <definedName name="협력" localSheetId="2" hidden="1">{#N/A,#N/A,FALSE,"포장2"}</definedName>
    <definedName name="협력" localSheetId="9" hidden="1">{#N/A,#N/A,FALSE,"포장2"}</definedName>
    <definedName name="협력" localSheetId="6" hidden="1">{#N/A,#N/A,FALSE,"포장2"}</definedName>
    <definedName name="협력" localSheetId="1" hidden="1">{#N/A,#N/A,FALSE,"포장2"}</definedName>
    <definedName name="협력" localSheetId="5" hidden="1">{#N/A,#N/A,FALSE,"포장2"}</definedName>
    <definedName name="협력" hidden="1">{#N/A,#N/A,FALSE,"포장2"}</definedName>
    <definedName name="협력업체" localSheetId="0" hidden="1">{#N/A,#N/A,FALSE,"포장2"}</definedName>
    <definedName name="협력업체" localSheetId="3" hidden="1">{#N/A,#N/A,FALSE,"포장2"}</definedName>
    <definedName name="협력업체" localSheetId="2" hidden="1">{#N/A,#N/A,FALSE,"포장2"}</definedName>
    <definedName name="협력업체" localSheetId="9" hidden="1">{#N/A,#N/A,FALSE,"포장2"}</definedName>
    <definedName name="협력업체" localSheetId="6" hidden="1">{#N/A,#N/A,FALSE,"포장2"}</definedName>
    <definedName name="협력업체" localSheetId="1" hidden="1">{#N/A,#N/A,FALSE,"포장2"}</definedName>
    <definedName name="협력업체" localSheetId="5" hidden="1">{#N/A,#N/A,FALSE,"포장2"}</definedName>
    <definedName name="협력업체" hidden="1">{#N/A,#N/A,FALSE,"포장2"}</definedName>
    <definedName name="협상능력">#REF!</definedName>
    <definedName name="협철" localSheetId="0" hidden="1">{#N/A,#N/A,FALSE,"포장2"}</definedName>
    <definedName name="협철" localSheetId="3" hidden="1">{#N/A,#N/A,FALSE,"포장2"}</definedName>
    <definedName name="협철" localSheetId="2" hidden="1">{#N/A,#N/A,FALSE,"포장2"}</definedName>
    <definedName name="협철" localSheetId="9" hidden="1">{#N/A,#N/A,FALSE,"포장2"}</definedName>
    <definedName name="협철" localSheetId="6" hidden="1">{#N/A,#N/A,FALSE,"포장2"}</definedName>
    <definedName name="협철" localSheetId="1" hidden="1">{#N/A,#N/A,FALSE,"포장2"}</definedName>
    <definedName name="협철" localSheetId="5" hidden="1">{#N/A,#N/A,FALSE,"포장2"}</definedName>
    <definedName name="협철" hidden="1">{#N/A,#N/A,FALSE,"포장2"}</definedName>
    <definedName name="협토" localSheetId="0" hidden="1">{#N/A,#N/A,FALSE,"포장1";#N/A,#N/A,FALSE,"포장1"}</definedName>
    <definedName name="협토" localSheetId="3" hidden="1">{#N/A,#N/A,FALSE,"포장1";#N/A,#N/A,FALSE,"포장1"}</definedName>
    <definedName name="협토" localSheetId="2" hidden="1">{#N/A,#N/A,FALSE,"포장1";#N/A,#N/A,FALSE,"포장1"}</definedName>
    <definedName name="협토" localSheetId="9" hidden="1">{#N/A,#N/A,FALSE,"포장1";#N/A,#N/A,FALSE,"포장1"}</definedName>
    <definedName name="협토" localSheetId="6" hidden="1">{#N/A,#N/A,FALSE,"포장1";#N/A,#N/A,FALSE,"포장1"}</definedName>
    <definedName name="협토" localSheetId="1" hidden="1">{#N/A,#N/A,FALSE,"포장1";#N/A,#N/A,FALSE,"포장1"}</definedName>
    <definedName name="협토" localSheetId="5" hidden="1">{#N/A,#N/A,FALSE,"포장1";#N/A,#N/A,FALSE,"포장1"}</definedName>
    <definedName name="협토" hidden="1">{#N/A,#N/A,FALSE,"포장1";#N/A,#N/A,FALSE,"포장1"}</definedName>
    <definedName name="협토1" localSheetId="0" hidden="1">{#N/A,#N/A,FALSE,"포장2"}</definedName>
    <definedName name="협토1" localSheetId="3" hidden="1">{#N/A,#N/A,FALSE,"포장2"}</definedName>
    <definedName name="협토1" localSheetId="2" hidden="1">{#N/A,#N/A,FALSE,"포장2"}</definedName>
    <definedName name="협토1" localSheetId="9" hidden="1">{#N/A,#N/A,FALSE,"포장2"}</definedName>
    <definedName name="협토1" localSheetId="6" hidden="1">{#N/A,#N/A,FALSE,"포장2"}</definedName>
    <definedName name="협토1" localSheetId="1" hidden="1">{#N/A,#N/A,FALSE,"포장2"}</definedName>
    <definedName name="협토1" localSheetId="5" hidden="1">{#N/A,#N/A,FALSE,"포장2"}</definedName>
    <definedName name="협토1" hidden="1">{#N/A,#N/A,FALSE,"포장2"}</definedName>
    <definedName name="협토자재" localSheetId="0" hidden="1">{#N/A,#N/A,FALSE,"포장2"}</definedName>
    <definedName name="협토자재" localSheetId="3" hidden="1">{#N/A,#N/A,FALSE,"포장2"}</definedName>
    <definedName name="협토자재" localSheetId="2" hidden="1">{#N/A,#N/A,FALSE,"포장2"}</definedName>
    <definedName name="협토자재" localSheetId="9" hidden="1">{#N/A,#N/A,FALSE,"포장2"}</definedName>
    <definedName name="협토자재" localSheetId="6" hidden="1">{#N/A,#N/A,FALSE,"포장2"}</definedName>
    <definedName name="협토자재" localSheetId="1" hidden="1">{#N/A,#N/A,FALSE,"포장2"}</definedName>
    <definedName name="협토자재" localSheetId="5" hidden="1">{#N/A,#N/A,FALSE,"포장2"}</definedName>
    <definedName name="협토자재" hidden="1">{#N/A,#N/A,FALSE,"포장2"}</definedName>
    <definedName name="형제" localSheetId="0" hidden="1">{#N/A,#N/A,FALSE,"포장2"}</definedName>
    <definedName name="형제" localSheetId="3" hidden="1">{#N/A,#N/A,FALSE,"포장2"}</definedName>
    <definedName name="형제" localSheetId="2" hidden="1">{#N/A,#N/A,FALSE,"포장2"}</definedName>
    <definedName name="형제" localSheetId="9" hidden="1">{#N/A,#N/A,FALSE,"포장2"}</definedName>
    <definedName name="형제" localSheetId="6" hidden="1">{#N/A,#N/A,FALSE,"포장2"}</definedName>
    <definedName name="형제" localSheetId="1" hidden="1">{#N/A,#N/A,FALSE,"포장2"}</definedName>
    <definedName name="형제" localSheetId="5" hidden="1">{#N/A,#N/A,FALSE,"포장2"}</definedName>
    <definedName name="형제" hidden="1">{#N/A,#N/A,FALSE,"포장2"}</definedName>
    <definedName name="형틀">#REF!</definedName>
    <definedName name="형틀목공" localSheetId="3">#REF!</definedName>
    <definedName name="형틀목공" localSheetId="2">#REF!</definedName>
    <definedName name="형틀목공" localSheetId="6">[235]토공사!$B$13</definedName>
    <definedName name="형틀목공" localSheetId="1">#REF!</definedName>
    <definedName name="형틀목공">#REF!</definedName>
    <definedName name="호" localSheetId="0">템플리트모듈6</definedName>
    <definedName name="호" localSheetId="3">[0]!템플리트모듈6</definedName>
    <definedName name="호" localSheetId="2">[0]!템플리트모듈6</definedName>
    <definedName name="호" localSheetId="9">템플리트모듈6</definedName>
    <definedName name="호" localSheetId="1">총괄표!템플리트모듈6</definedName>
    <definedName name="호" localSheetId="5">템플리트모듈6</definedName>
    <definedName name="호">템플리트모듈6</definedName>
    <definedName name="호나" localSheetId="9">BlankMacro1</definedName>
    <definedName name="호나" localSheetId="5">BlankMacro1</definedName>
    <definedName name="호나">BlankMacro1</definedName>
    <definedName name="호라" localSheetId="9">BlankMacro1</definedName>
    <definedName name="호라" localSheetId="6">BlankMacro1</definedName>
    <definedName name="호라" localSheetId="5">BlankMacro1</definedName>
    <definedName name="호라">BlankMacro1</definedName>
    <definedName name="호로" localSheetId="9">BlankMacro1</definedName>
    <definedName name="호로" localSheetId="5">BlankMacro1</definedName>
    <definedName name="호로">BlankMacro1</definedName>
    <definedName name="호박" localSheetId="3">#REF!</definedName>
    <definedName name="호박" localSheetId="2">#REF!</definedName>
    <definedName name="호박" localSheetId="6">#REF!</definedName>
    <definedName name="호박" localSheetId="1">#REF!</definedName>
    <definedName name="호박">#REF!</definedName>
    <definedName name="호박노">#REF!</definedName>
    <definedName name="호박재">#REF!</definedName>
    <definedName name="호사" localSheetId="9">BlankMacro1</definedName>
    <definedName name="호사" localSheetId="5">BlankMacro1</definedName>
    <definedName name="호사">BlankMacro1</definedName>
    <definedName name="호아" localSheetId="9">BlankMacro1</definedName>
    <definedName name="호아" localSheetId="5">BlankMacro1</definedName>
    <definedName name="호아">BlankMacro1</definedName>
    <definedName name="호표" localSheetId="9">#REF!</definedName>
    <definedName name="호표">#REF!</definedName>
    <definedName name="호하" localSheetId="9">BlankMacro1</definedName>
    <definedName name="호하" localSheetId="6">BlankMacro1</definedName>
    <definedName name="호하" localSheetId="5">BlankMacro1</definedName>
    <definedName name="호하">BlankMacro1</definedName>
    <definedName name="호호" localSheetId="0" hidden="1">{#N/A,#N/A,FALSE,"부대1"}</definedName>
    <definedName name="호호" localSheetId="3" hidden="1">{#N/A,#N/A,FALSE,"부대1"}</definedName>
    <definedName name="호호" localSheetId="2" hidden="1">{#N/A,#N/A,FALSE,"부대1"}</definedName>
    <definedName name="호호" localSheetId="9" hidden="1">{#N/A,#N/A,FALSE,"부대1"}</definedName>
    <definedName name="호호" localSheetId="6">BlankMacro1</definedName>
    <definedName name="호호" localSheetId="1" hidden="1">{#N/A,#N/A,FALSE,"부대1"}</definedName>
    <definedName name="호호" localSheetId="5" hidden="1">{#N/A,#N/A,FALSE,"부대1"}</definedName>
    <definedName name="호호" hidden="1">{#N/A,#N/A,FALSE,"부대1"}</definedName>
    <definedName name="호ㅓㅎㄹ" localSheetId="9">BlankMacro1</definedName>
    <definedName name="호ㅓㅎㄹ" localSheetId="5">BlankMacro1</definedName>
    <definedName name="호ㅓㅎㄹ">BlankMacro1</definedName>
    <definedName name="호ㅓㅏ" localSheetId="9">BlankMacro1</definedName>
    <definedName name="호ㅓㅏ" localSheetId="6">BlankMacro1</definedName>
    <definedName name="호ㅓㅏ" localSheetId="5">BlankMacro1</definedName>
    <definedName name="호ㅓㅏ">BlankMacro1</definedName>
    <definedName name="호ㅓㅕㅏ6ㅅ서ㅛㅓ" localSheetId="3" hidden="1">[245]입찰안!#REF!</definedName>
    <definedName name="호ㅓㅕㅏ6ㅅ서ㅛㅓ" localSheetId="2" hidden="1">[31]입찰안!#REF!</definedName>
    <definedName name="호ㅓㅕㅏ6ㅅ서ㅛㅓ" localSheetId="6" hidden="1">[246]입찰안!#REF!</definedName>
    <definedName name="호ㅓㅕㅏ6ㅅ서ㅛㅓ" localSheetId="1" hidden="1">[240]입찰안!#REF!</definedName>
    <definedName name="호ㅓㅕㅏ6ㅅ서ㅛㅓ" localSheetId="5" hidden="1">[247]입찰안!#REF!</definedName>
    <definedName name="호ㅓㅕㅏ6ㅅ서ㅛㅓ" hidden="1">[245]입찰안!#REF!</definedName>
    <definedName name="홈">#REF!</definedName>
    <definedName name="홍단풍" localSheetId="3">#REF!</definedName>
    <definedName name="홍단풍" localSheetId="2">#REF!</definedName>
    <definedName name="홍단풍" localSheetId="6">#REF!</definedName>
    <definedName name="홍단풍" localSheetId="1">#REF!</definedName>
    <definedName name="홍단풍">#REF!</definedName>
    <definedName name="화수" localSheetId="9">'수량산출(토목)'!화수</definedName>
    <definedName name="화수" localSheetId="6">용역비예산서!화수</definedName>
    <definedName name="화수" localSheetId="5">'표 지'!화수</definedName>
    <definedName name="화수">[0]!화수</definedName>
    <definedName name="화장" localSheetId="9">BlankMacro1</definedName>
    <definedName name="화장" localSheetId="5">BlankMacro1</definedName>
    <definedName name="화장">BlankMacro1</definedName>
    <definedName name="화장실" localSheetId="9">BlankMacro1</definedName>
    <definedName name="화장실" localSheetId="6">BlankMacro1</definedName>
    <definedName name="화장실" localSheetId="5">BlankMacro1</definedName>
    <definedName name="화장실">BlankMacro1</definedName>
    <definedName name="화장실인원" localSheetId="9">BlankMacro1</definedName>
    <definedName name="화장실인원" localSheetId="6">BlankMacro1</definedName>
    <definedName name="화장실인원" localSheetId="5">BlankMacro1</definedName>
    <definedName name="화장실인원">BlankMacro1</definedName>
    <definedName name="환" localSheetId="9">#REF!</definedName>
    <definedName name="환">#REF!</definedName>
    <definedName name="환경보전비요율" localSheetId="3">#REF!</definedName>
    <definedName name="환경보전비요율" localSheetId="2">#REF!</definedName>
    <definedName name="환경보전비요율" localSheetId="6">#REF!</definedName>
    <definedName name="환경보전비요율" localSheetId="1">#REF!</definedName>
    <definedName name="환경보전비요율">#REF!</definedName>
    <definedName name="환율" localSheetId="2">'[125]기계경비(시간당)'!$D$21</definedName>
    <definedName name="환율" localSheetId="1">'[125]기계경비(시간당)'!$D$21</definedName>
    <definedName name="환율">'[126]기계경비(시간당)'!$D$21</definedName>
    <definedName name="황">#REF!</definedName>
    <definedName name="회사경비">#REF!</definedName>
    <definedName name="회사분경비">#REF!</definedName>
    <definedName name="효" localSheetId="3">#REF!</definedName>
    <definedName name="효" localSheetId="2">#REF!</definedName>
    <definedName name="효" localSheetId="6">#REF!</definedName>
    <definedName name="효" localSheetId="1">#REF!</definedName>
    <definedName name="효">#REF!</definedName>
    <definedName name="후렉시블전선관" localSheetId="3">[190]전기단가조사서!#REF!</definedName>
    <definedName name="후렉시블전선관" localSheetId="2">[192]전기단가조사서!#REF!</definedName>
    <definedName name="후렉시블전선관" localSheetId="6">[196]전기단가조사서!#REF!</definedName>
    <definedName name="후렉시블전선관" localSheetId="1">[192]전기단가조사서!#REF!</definedName>
    <definedName name="후렉시블전선관">[190]전기단가조사서!#REF!</definedName>
    <definedName name="휘니셔">750000</definedName>
    <definedName name="휴게">#REF!</definedName>
    <definedName name="휴게실집게표" localSheetId="9">BlankMacro1</definedName>
    <definedName name="휴게실집게표" localSheetId="5">BlankMacro1</definedName>
    <definedName name="휴게실집게표">BlankMacro1</definedName>
    <definedName name="휴게실집계표" localSheetId="9">BlankMacro1</definedName>
    <definedName name="휴게실집계표" localSheetId="5">BlankMacro1</definedName>
    <definedName name="휴게실집계표">BlankMacro1</definedName>
    <definedName name="휴천수" hidden="1">{#N/A,#N/A,FALSE,"포장단가"}</definedName>
    <definedName name="흄관운반" localSheetId="9">'수량산출(토목)'!흄관운반</definedName>
    <definedName name="흄관운반" localSheetId="5">'표 지'!흄관운반</definedName>
    <definedName name="흄관운반">[0]!흄관운반</definedName>
    <definedName name="히말라야시다6노무" localSheetId="9">#REF!</definedName>
    <definedName name="히말라야시다6노무">#REF!</definedName>
    <definedName name="히말라야시다6재료" localSheetId="9">#REF!</definedName>
    <definedName name="히말라야시다6재료">#REF!</definedName>
    <definedName name="히말라야시다8노무">#REF!</definedName>
    <definedName name="히말라야시다8재료">#REF!</definedName>
    <definedName name="ㅏ" localSheetId="9">BlankMacro1</definedName>
    <definedName name="ㅏ" localSheetId="6" hidden="1">{#N/A,#N/A,FALSE,"속도"}</definedName>
    <definedName name="ㅏ" localSheetId="5">BlankMacro1</definedName>
    <definedName name="ㅏ">BlankMacro1</definedName>
    <definedName name="ㅏ_1" localSheetId="9" hidden="1">{#N/A,#N/A,FALSE,"이태원철근"}</definedName>
    <definedName name="ㅏ_1" localSheetId="6" hidden="1">{#N/A,#N/A,FALSE,"이태원철근"}</definedName>
    <definedName name="ㅏ_1" localSheetId="5" hidden="1">{#N/A,#N/A,FALSE,"이태원철근"}</definedName>
    <definedName name="ㅏ_1" hidden="1">{#N/A,#N/A,FALSE,"이태원철근"}</definedName>
    <definedName name="ㅏㅏ" localSheetId="9">BlankMacro1</definedName>
    <definedName name="ㅏㅏ" localSheetId="5">BlankMacro1</definedName>
    <definedName name="ㅏㅏ">BlankMacro1</definedName>
    <definedName name="ㅏㅏㅏ" localSheetId="9">BlankMacro1</definedName>
    <definedName name="ㅏㅏㅏ" localSheetId="5">BlankMacro1</definedName>
    <definedName name="ㅏㅏㅏ">BlankMacro1</definedName>
    <definedName name="ㅏㅏㅓㅓ" localSheetId="9">BlankMacro1</definedName>
    <definedName name="ㅏㅏㅓㅓ" localSheetId="6">BlankMacro1</definedName>
    <definedName name="ㅏㅏㅓㅓ" localSheetId="5">BlankMacro1</definedName>
    <definedName name="ㅏㅏㅓㅓ">BlankMacro1</definedName>
    <definedName name="ㅏㅣ" localSheetId="9">BlankMacro1</definedName>
    <definedName name="ㅏㅣ" localSheetId="6">BlankMacro1</definedName>
    <definedName name="ㅏㅣ" localSheetId="5">BlankMacro1</definedName>
    <definedName name="ㅏㅣ">BlankMacro1</definedName>
    <definedName name="ㅐ" localSheetId="9">ㅑ</definedName>
    <definedName name="ㅐ" localSheetId="6">용역비예산서!ㅑ</definedName>
    <definedName name="ㅐ" localSheetId="5">ㅑ</definedName>
    <definedName name="ㅐ">ㅑ</definedName>
    <definedName name="ㅐ_1" localSheetId="9" hidden="1">{#N/A,#N/A,FALSE,"이태원철근"}</definedName>
    <definedName name="ㅐ_1" localSheetId="6" hidden="1">{#N/A,#N/A,FALSE,"이태원철근"}</definedName>
    <definedName name="ㅐ_1" localSheetId="5" hidden="1">{#N/A,#N/A,FALSE,"이태원철근"}</definedName>
    <definedName name="ㅐ_1" hidden="1">{#N/A,#N/A,FALSE,"이태원철근"}</definedName>
    <definedName name="ㅐㅅ" localSheetId="9">BlankMacro1</definedName>
    <definedName name="ㅐㅅ" localSheetId="6">BlankMacro1</definedName>
    <definedName name="ㅐㅅ" localSheetId="5">BlankMacro1</definedName>
    <definedName name="ㅐㅅ">BlankMacro1</definedName>
    <definedName name="ㅐㅐ" localSheetId="9">BlankMacro1</definedName>
    <definedName name="ㅐㅐ" localSheetId="6">BlankMacro1</definedName>
    <definedName name="ㅐㅐ" localSheetId="5">BlankMacro1</definedName>
    <definedName name="ㅐㅐ">BlankMacro1</definedName>
    <definedName name="ㅐㅣ" localSheetId="9">BlankMacro1</definedName>
    <definedName name="ㅐㅣ" localSheetId="6">BlankMacro1</definedName>
    <definedName name="ㅐㅣ" localSheetId="5">BlankMacro1</definedName>
    <definedName name="ㅐㅣ">BlankMacro1</definedName>
    <definedName name="ㅑ" localSheetId="6">#N/A</definedName>
    <definedName name="ㅑ">#N/A</definedName>
    <definedName name="ㅑ13" localSheetId="9">#REF!</definedName>
    <definedName name="ㅑ13">#REF!</definedName>
    <definedName name="ㅑㅏ" localSheetId="9">BlankMacro1</definedName>
    <definedName name="ㅑㅏ" localSheetId="6">BlankMacro1</definedName>
    <definedName name="ㅑㅏ" localSheetId="5">BlankMacro1</definedName>
    <definedName name="ㅑㅏ">BlankMacro1</definedName>
    <definedName name="ㅑㅑㅑ" localSheetId="9">BlankMacro1</definedName>
    <definedName name="ㅑㅑㅑ" localSheetId="5">BlankMacro1</definedName>
    <definedName name="ㅑㅑㅑ">BlankMacro1</definedName>
    <definedName name="ㅑㅑㅑㅑㅑㅑㅑㅑㅑㅑㅑㅑㅑㅑㅑㅑㅑㅑㅑㅑㅑㅑㅑㅑㅑㅑㅑ" localSheetId="9">#REF!</definedName>
    <definedName name="ㅑㅑㅑㅑㅑㅑㅑㅑㅑㅑㅑㅑㅑㅑㅑㅑㅑㅑㅑㅑㅑㅑㅑㅑㅑㅑㅑ">#REF!</definedName>
    <definedName name="ㅑㅑㅕ" localSheetId="9">BlankMacro1</definedName>
    <definedName name="ㅑㅑㅕ" localSheetId="6">BlankMacro1</definedName>
    <definedName name="ㅑㅑㅕ" localSheetId="5">BlankMacro1</definedName>
    <definedName name="ㅑㅑㅕ">BlankMacro1</definedName>
    <definedName name="ㅑㅕㅑ" localSheetId="9" hidden="1">{#N/A,#N/A,FALSE,"전력간선"}</definedName>
    <definedName name="ㅑㅕㅑ" localSheetId="6" hidden="1">{#N/A,#N/A,FALSE,"전력간선"}</definedName>
    <definedName name="ㅑㅕㅑ" localSheetId="5" hidden="1">{#N/A,#N/A,FALSE,"전력간선"}</definedName>
    <definedName name="ㅑㅕㅑ" hidden="1">{#N/A,#N/A,FALSE,"전력간선"}</definedName>
    <definedName name="ㅑㅕㅑ_1" localSheetId="9" hidden="1">{#N/A,#N/A,FALSE,"전력간선"}</definedName>
    <definedName name="ㅑㅕㅑ_1" localSheetId="6" hidden="1">{#N/A,#N/A,FALSE,"전력간선"}</definedName>
    <definedName name="ㅑㅕㅑ_1" localSheetId="5" hidden="1">{#N/A,#N/A,FALSE,"전력간선"}</definedName>
    <definedName name="ㅑㅕㅑ_1" hidden="1">{#N/A,#N/A,FALSE,"전력간선"}</definedName>
    <definedName name="ㅑㅣ" localSheetId="9">BlankMacro1</definedName>
    <definedName name="ㅑㅣ" localSheetId="6">BlankMacro1</definedName>
    <definedName name="ㅑㅣ" localSheetId="5">BlankMacro1</definedName>
    <definedName name="ㅑㅣ">BlankMacro1</definedName>
    <definedName name="ㅓ" localSheetId="9" hidden="1">{#N/A,#N/A,FALSE,"이태원철근"}</definedName>
    <definedName name="ㅓ" localSheetId="6" hidden="1">{#N/A,#N/A,FALSE,"이태원철근"}</definedName>
    <definedName name="ㅓ" localSheetId="5" hidden="1">{#N/A,#N/A,FALSE,"이태원철근"}</definedName>
    <definedName name="ㅓ" hidden="1">{#N/A,#N/A,FALSE,"이태원철근"}</definedName>
    <definedName name="ㅓ_1" localSheetId="9" hidden="1">{#N/A,#N/A,FALSE,"이태원철근"}</definedName>
    <definedName name="ㅓ_1" localSheetId="6" hidden="1">{#N/A,#N/A,FALSE,"이태원철근"}</definedName>
    <definedName name="ㅓ_1" localSheetId="5" hidden="1">{#N/A,#N/A,FALSE,"이태원철근"}</definedName>
    <definedName name="ㅓ_1" hidden="1">{#N/A,#N/A,FALSE,"이태원철근"}</definedName>
    <definedName name="ㅓㄴㄱ" localSheetId="2" hidden="1">[187]실행철강하도!$A$1:$A$4</definedName>
    <definedName name="ㅓㄴㄱ" localSheetId="6" hidden="1">[190]실행철강하도!$A$1:$A$4</definedName>
    <definedName name="ㅓㄴㄱ" localSheetId="1" hidden="1">[187]실행철강하도!$A$1:$A$4</definedName>
    <definedName name="ㅓㄴㄱ" hidden="1">[191]실행철강하도!$A$1:$A$4</definedName>
    <definedName name="ㅓㅅㄹ" localSheetId="9">BlankMacro1</definedName>
    <definedName name="ㅓㅅㄹ" localSheetId="6">BlankMacro1</definedName>
    <definedName name="ㅓㅅㄹ" localSheetId="5">BlankMacro1</definedName>
    <definedName name="ㅓㅅㄹ">BlankMacro1</definedName>
    <definedName name="ㅓㅇ러" localSheetId="0">템플리트모듈6</definedName>
    <definedName name="ㅓㅇ러" localSheetId="3">[0]!템플리트모듈6</definedName>
    <definedName name="ㅓㅇ러" localSheetId="2">[0]!템플리트모듈6</definedName>
    <definedName name="ㅓㅇ러" localSheetId="9">템플리트모듈6</definedName>
    <definedName name="ㅓㅇ러" localSheetId="1">총괄표!템플리트모듈6</definedName>
    <definedName name="ㅓㅇ러" localSheetId="5">템플리트모듈6</definedName>
    <definedName name="ㅓㅇ러">템플리트모듈6</definedName>
    <definedName name="ㅓㅏㅣ" localSheetId="9">갸</definedName>
    <definedName name="ㅓㅏㅣ" localSheetId="6">용역비예산서!갸</definedName>
    <definedName name="ㅓㅏㅣ" localSheetId="5">갸</definedName>
    <definedName name="ㅓㅏㅣ">갸</definedName>
    <definedName name="ㅓㅓㅏㅏ" localSheetId="9">BlankMacro1</definedName>
    <definedName name="ㅓㅓㅏㅏ" localSheetId="6">BlankMacro1</definedName>
    <definedName name="ㅓㅓㅏㅏ" localSheetId="5">BlankMacro1</definedName>
    <definedName name="ㅓㅓㅏㅏ">BlankMacro1</definedName>
    <definedName name="ㅓㅓㅓ" localSheetId="9" hidden="1">{#N/A,#N/A,FALSE,"전력간선"}</definedName>
    <definedName name="ㅓㅓㅓ" localSheetId="6" hidden="1">{#N/A,#N/A,FALSE,"전력간선"}</definedName>
    <definedName name="ㅓㅓㅓ" localSheetId="5" hidden="1">{#N/A,#N/A,FALSE,"전력간선"}</definedName>
    <definedName name="ㅓㅓㅓ" hidden="1">{#N/A,#N/A,FALSE,"전력간선"}</definedName>
    <definedName name="ㅓㅓㅓ_1" localSheetId="9" hidden="1">{#N/A,#N/A,FALSE,"전력간선"}</definedName>
    <definedName name="ㅓㅓㅓ_1" localSheetId="6" hidden="1">{#N/A,#N/A,FALSE,"전력간선"}</definedName>
    <definedName name="ㅓㅓㅓ_1" localSheetId="5" hidden="1">{#N/A,#N/A,FALSE,"전력간선"}</definedName>
    <definedName name="ㅓㅓㅓ_1" hidden="1">{#N/A,#N/A,FALSE,"전력간선"}</definedName>
    <definedName name="ㅓㅗㅎㅇ" localSheetId="9">BlankMacro1</definedName>
    <definedName name="ㅓㅗㅎㅇ" localSheetId="6">BlankMacro1</definedName>
    <definedName name="ㅓㅗㅎㅇ" localSheetId="5">BlankMacro1</definedName>
    <definedName name="ㅓㅗㅎㅇ">BlankMacro1</definedName>
    <definedName name="ㅓㅗㅛ" localSheetId="9">BlankMacro1</definedName>
    <definedName name="ㅓㅗㅛ" localSheetId="5">BlankMacro1</definedName>
    <definedName name="ㅓㅗㅛ">BlankMacro1</definedName>
    <definedName name="ㅔ" localSheetId="9">BlankMacro1</definedName>
    <definedName name="ㅔ" localSheetId="6">BlankMacro1</definedName>
    <definedName name="ㅔ" localSheetId="5">BlankMacro1</definedName>
    <definedName name="ㅔ">BlankMacro1</definedName>
    <definedName name="ㅔ_1" localSheetId="9" hidden="1">{#N/A,#N/A,FALSE,"이태원철근"}</definedName>
    <definedName name="ㅔ_1" localSheetId="6" hidden="1">{#N/A,#N/A,FALSE,"이태원철근"}</definedName>
    <definedName name="ㅔ_1" localSheetId="5" hidden="1">{#N/A,#N/A,FALSE,"이태원철근"}</definedName>
    <definedName name="ㅔ_1" hidden="1">{#N/A,#N/A,FALSE,"이태원철근"}</definedName>
    <definedName name="ㅔㅐㅑㅕ" localSheetId="9">BlankMacro1</definedName>
    <definedName name="ㅔㅐㅑㅕ" localSheetId="5">BlankMacro1</definedName>
    <definedName name="ㅔㅐㅑㅕ">BlankMacro1</definedName>
    <definedName name="ㅔㅐㅑㅛㅛ" localSheetId="9">BlankMacro1</definedName>
    <definedName name="ㅔㅐㅑㅛㅛ" localSheetId="6">BlankMacro1</definedName>
    <definedName name="ㅔㅐㅑㅛㅛ" localSheetId="5">BlankMacro1</definedName>
    <definedName name="ㅔㅐㅑㅛㅛ">BlankMacro1</definedName>
    <definedName name="ㅔㅔ" localSheetId="3" hidden="1">[248]집계표!#REF!</definedName>
    <definedName name="ㅔㅔ" localSheetId="2" hidden="1">[191]집계표!#REF!</definedName>
    <definedName name="ㅔㅔ" localSheetId="6" hidden="1">[249]집계표!#REF!</definedName>
    <definedName name="ㅔㅔ" localSheetId="1" hidden="1">[191]집계표!#REF!</definedName>
    <definedName name="ㅔㅔ" localSheetId="5" hidden="1">[250]집계표!#REF!</definedName>
    <definedName name="ㅔㅔ" hidden="1">[248]집계표!#REF!</definedName>
    <definedName name="ㅔㅔㅔㅔㅔ"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ㅔㅔㅔㅔㅔ"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ㅔㅔㅔㅔㅔ"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ㅔㅔㅔㅔㅔ"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ㅔㅔㅔㅔㅔ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ㅔㅔㅔㅔㅔ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ㅔㅔㅔㅔㅔ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ㅔㅔㅔㅔㅔ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ㅔㅣ" localSheetId="9">BlankMacro1</definedName>
    <definedName name="ㅔㅣ" localSheetId="6">BlankMacro1</definedName>
    <definedName name="ㅔㅣ" localSheetId="5">BlankMacro1</definedName>
    <definedName name="ㅔㅣ">BlankMacro1</definedName>
    <definedName name="ㅕ" localSheetId="9">#REF!</definedName>
    <definedName name="ㅕ" localSheetId="6">BlankMacro1</definedName>
    <definedName name="ㅕ">#REF!</definedName>
    <definedName name="ㅕ168" localSheetId="6">#REF!</definedName>
    <definedName name="ㅕ168">#REF!</definedName>
    <definedName name="ㅕ654" localSheetId="9">BlankMacro1</definedName>
    <definedName name="ㅕ654" localSheetId="6">BlankMacro1</definedName>
    <definedName name="ㅕ654" localSheetId="5">BlankMacro1</definedName>
    <definedName name="ㅕ654">BlankMacro1</definedName>
    <definedName name="ㅕㄱ" localSheetId="9">BlankMacro1</definedName>
    <definedName name="ㅕㄱ" localSheetId="6">BlankMacro1</definedName>
    <definedName name="ㅕㄱ" localSheetId="5">BlankMacro1</definedName>
    <definedName name="ㅕㄱ">BlankMacro1</definedName>
    <definedName name="ㅕㅑ" localSheetId="9">BlankMacro1</definedName>
    <definedName name="ㅕㅑ" localSheetId="6">BlankMacro1</definedName>
    <definedName name="ㅕㅑ" localSheetId="5">BlankMacro1</definedName>
    <definedName name="ㅕㅑ">BlankMacro1</definedName>
    <definedName name="ㅕㅑㅐ" localSheetId="9">BlankMacro1</definedName>
    <definedName name="ㅕㅑㅐ" localSheetId="5">BlankMacro1</definedName>
    <definedName name="ㅕㅑㅐ">BlankMacro1</definedName>
    <definedName name="ㅕㅕㅕㅕㅕ"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ㅕㅕㅕㅕㅕ"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ㅕㅕㅕㅕㅕ"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ㅕㅕㅕㅕㅕ"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ㅕㅕㅕㅕㅕ_1" localSheetId="9"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ㅕㅕㅕㅕㅕ_1" localSheetId="6"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ㅕㅕㅕㅕㅕ_1" localSheetId="5"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ㅕㅕㅕㅕㅕ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ㅕㅕㅕㅕㅕㅕㅕㅕㅕㅕㅕㅕㅕㅕㅛ" localSheetId="9">BlankMacro1</definedName>
    <definedName name="ㅕㅕㅕㅕㅕㅕㅕㅕㅕㅕㅕㅕㅕㅕㅛ" localSheetId="5">BlankMacro1</definedName>
    <definedName name="ㅕㅕㅕㅕㅕㅕㅕㅕㅕㅕㅕㅕㅕㅕㅛ">BlankMacro1</definedName>
    <definedName name="ㅕㅣ" localSheetId="6">#N/A</definedName>
    <definedName name="ㅕㅣ">#N/A</definedName>
    <definedName name="ㅗ" localSheetId="3">#REF!</definedName>
    <definedName name="ㅗ" localSheetId="2">#REF!</definedName>
    <definedName name="ㅗ" localSheetId="9">#REF!</definedName>
    <definedName name="ㅗ" localSheetId="6">BlankMacro1</definedName>
    <definedName name="ㅗ" localSheetId="1">#REF!</definedName>
    <definedName name="ㅗ">#REF!</definedName>
    <definedName name="ㅗ_1" localSheetId="9" hidden="1">{#N/A,#N/A,FALSE,"이태원철근"}</definedName>
    <definedName name="ㅗ_1" localSheetId="6" hidden="1">{#N/A,#N/A,FALSE,"이태원철근"}</definedName>
    <definedName name="ㅗ_1" localSheetId="5" hidden="1">{#N/A,#N/A,FALSE,"이태원철근"}</definedName>
    <definedName name="ㅗ_1" hidden="1">{#N/A,#N/A,FALSE,"이태원철근"}</definedName>
    <definedName name="ㅗ1019" localSheetId="6">#REF!</definedName>
    <definedName name="ㅗ1019">#REF!</definedName>
    <definedName name="ㅗ315" localSheetId="3">[3]신우!#REF!</definedName>
    <definedName name="ㅗ315" localSheetId="2">[3]신우!#REF!</definedName>
    <definedName name="ㅗ315" localSheetId="1">[3]신우!#REF!</definedName>
    <definedName name="ㅗ315">[3]신우!#REF!</definedName>
    <definedName name="ㅗ415">'[3]#REF'!$G$95</definedName>
    <definedName name="ㅗ4565">#REF!</definedName>
    <definedName name="ㅗ461">'[3]#REF'!$C$139</definedName>
    <definedName name="ㅗ햐ㅕㄹ혀ㅑ" localSheetId="9">BlankMacro1</definedName>
    <definedName name="ㅗ햐ㅕㄹ혀ㅑ" localSheetId="5">BlankMacro1</definedName>
    <definedName name="ㅗ햐ㅕㄹ혀ㅑ">BlankMacro1</definedName>
    <definedName name="ㅗㅓㅏㅣㅣ" localSheetId="9">ㅁㅈ됻</definedName>
    <definedName name="ㅗㅓㅏㅣㅣ" localSheetId="6">용역비예산서!ㅁㅈ됻</definedName>
    <definedName name="ㅗㅓㅏㅣㅣ" localSheetId="5">ㅁㅈ됻</definedName>
    <definedName name="ㅗㅓㅏㅣㅣ">ㅁㅈ됻</definedName>
    <definedName name="ㅗㅓㅣㅏㅣ" localSheetId="9">BlankMacro1</definedName>
    <definedName name="ㅗㅓㅣㅏㅣ" localSheetId="6">BlankMacro1</definedName>
    <definedName name="ㅗㅓㅣㅏㅣ" localSheetId="5">BlankMacro1</definedName>
    <definedName name="ㅗㅓㅣㅏㅣ">BlankMacro1</definedName>
    <definedName name="ㅗㅗㅎㅎㅎ" localSheetId="0">템플리트모듈6</definedName>
    <definedName name="ㅗㅗㅎㅎㅎ" localSheetId="3">[0]!템플리트모듈6</definedName>
    <definedName name="ㅗㅗㅎㅎㅎ" localSheetId="2">[0]!템플리트모듈6</definedName>
    <definedName name="ㅗㅗㅎㅎㅎ" localSheetId="9">템플리트모듈6</definedName>
    <definedName name="ㅗㅗㅎㅎㅎ" localSheetId="1">총괄표!템플리트모듈6</definedName>
    <definedName name="ㅗㅗㅎㅎㅎ" localSheetId="5">템플리트모듈6</definedName>
    <definedName name="ㅗㅗㅎㅎㅎ">템플리트모듈6</definedName>
    <definedName name="ㅗㅗㅗㅗㅗㄹㄹㄹㄹㄹ" localSheetId="9">BlankMacro1</definedName>
    <definedName name="ㅗㅗㅗㅗㅗㄹㄹㄹㄹㄹ" localSheetId="5">BlankMacro1</definedName>
    <definedName name="ㅗㅗㅗㅗㅗㄹㄹㄹㄹㄹ">BlankMacro1</definedName>
    <definedName name="ㅗㅛㄱ" localSheetId="9">BlankMacro1</definedName>
    <definedName name="ㅗㅛㄱ" localSheetId="5">BlankMacro1</definedName>
    <definedName name="ㅗㅛㄱ">BlankMacro1</definedName>
    <definedName name="ㅘ" localSheetId="9">BlankMacro1</definedName>
    <definedName name="ㅘ" localSheetId="6">BlankMacro1</definedName>
    <definedName name="ㅘ" localSheetId="5">BlankMacro1</definedName>
    <definedName name="ㅘ">BlankMacro1</definedName>
    <definedName name="ㅘㅣ" localSheetId="9">BlankMacro1</definedName>
    <definedName name="ㅘㅣ" localSheetId="6">BlankMacro1</definedName>
    <definedName name="ㅘㅣ" localSheetId="5">BlankMacro1</definedName>
    <definedName name="ㅘㅣ">BlankMacro1</definedName>
    <definedName name="ㅛ" localSheetId="9" hidden="1">{#N/A,#N/A,FALSE,"부대2"}</definedName>
    <definedName name="ㅛ" localSheetId="6" hidden="1">{#N/A,#N/A,FALSE,"부대2"}</definedName>
    <definedName name="ㅛ" localSheetId="5" hidden="1">{#N/A,#N/A,FALSE,"부대2"}</definedName>
    <definedName name="ㅛ" hidden="1">{#N/A,#N/A,FALSE,"부대2"}</definedName>
    <definedName name="ㅛ_1" localSheetId="9" hidden="1">{#N/A,#N/A,FALSE,"이태원철근"}</definedName>
    <definedName name="ㅛ_1" localSheetId="6" hidden="1">{#N/A,#N/A,FALSE,"이태원철근"}</definedName>
    <definedName name="ㅛ_1" localSheetId="5" hidden="1">{#N/A,#N/A,FALSE,"이태원철근"}</definedName>
    <definedName name="ㅛ_1" hidden="1">{#N/A,#N/A,FALSE,"이태원철근"}</definedName>
    <definedName name="ㅛㅅㄱ" localSheetId="9">BlankMacro1</definedName>
    <definedName name="ㅛㅅㄱ" localSheetId="5">BlankMacro1</definedName>
    <definedName name="ㅛㅅㄱ">BlankMacro1</definedName>
    <definedName name="ㅛㅕ" localSheetId="9">BlankMacro1</definedName>
    <definedName name="ㅛㅕ" localSheetId="6">BlankMacro1</definedName>
    <definedName name="ㅛㅕ" localSheetId="5">BlankMacro1</definedName>
    <definedName name="ㅛㅕ">BlankMacro1</definedName>
    <definedName name="ㅛㅕㅑ" localSheetId="9">BlankMacro1</definedName>
    <definedName name="ㅛㅕㅑ" localSheetId="5">BlankMacro1</definedName>
    <definedName name="ㅛㅕㅑ">BlankMacro1</definedName>
    <definedName name="ㅛㅗ" localSheetId="9">BlankMacro1</definedName>
    <definedName name="ㅛㅗ" localSheetId="6">BlankMacro1</definedName>
    <definedName name="ㅛㅗ" localSheetId="5">BlankMacro1</definedName>
    <definedName name="ㅛㅗ">BlankMacro1</definedName>
    <definedName name="ㅛㅛㅕㅕㅛㅕㅅ" localSheetId="9">BlankMacro1</definedName>
    <definedName name="ㅛㅛㅕㅕㅛㅕㅅ" localSheetId="5">BlankMacro1</definedName>
    <definedName name="ㅛㅛㅕㅕㅛㅕㅅ">BlankMacro1</definedName>
    <definedName name="ㅛㅛㅛ" hidden="1">[69]날개벽수량표!#REF!</definedName>
    <definedName name="ㅛㅛㅛㅛㅛ" localSheetId="9">BlankMacro1</definedName>
    <definedName name="ㅛㅛㅛㅛㅛ" localSheetId="5">BlankMacro1</definedName>
    <definedName name="ㅛㅛㅛㅛㅛ">BlankMacro1</definedName>
    <definedName name="ㅛㅛㅛㅛㅛㅛㅛㅛㅛㅛㅛㅛㅛ" localSheetId="9">BlankMacro1</definedName>
    <definedName name="ㅛㅛㅛㅛㅛㅛㅛㅛㅛㅛㅛㅛㅛ" localSheetId="5">BlankMacro1</definedName>
    <definedName name="ㅛㅛㅛㅛㅛㅛㅛㅛㅛㅛㅛㅛㅛ">BlankMacro1</definedName>
    <definedName name="ㅜ" localSheetId="9">BlankMacro1</definedName>
    <definedName name="ㅜ" localSheetId="6">BlankMacro1</definedName>
    <definedName name="ㅜ" localSheetId="5">BlankMacro1</definedName>
    <definedName name="ㅜ">BlankMacro1</definedName>
    <definedName name="ㅜㅍ" localSheetId="9">BlankMacro1</definedName>
    <definedName name="ㅜㅍ" localSheetId="6">BlankMacro1</definedName>
    <definedName name="ㅜㅍ" localSheetId="5">BlankMacro1</definedName>
    <definedName name="ㅜㅍ">BlankMacro1</definedName>
    <definedName name="ㅜㅜ" localSheetId="0">BlankMacro1</definedName>
    <definedName name="ㅜㅜ" localSheetId="3">BlankMacro1</definedName>
    <definedName name="ㅜㅜ" localSheetId="2">BlankMacro1</definedName>
    <definedName name="ㅜㅜ" localSheetId="9">BlankMacro1</definedName>
    <definedName name="ㅜㅜ" localSheetId="6">BlankMacro1</definedName>
    <definedName name="ㅜㅜ" localSheetId="1">BlankMacro1</definedName>
    <definedName name="ㅜㅜ" localSheetId="5">BlankMacro1</definedName>
    <definedName name="ㅜㅜ">BlankMacro1</definedName>
    <definedName name="ㅠ" localSheetId="9">BlankMacro1</definedName>
    <definedName name="ㅠ" localSheetId="6">BlankMacro1</definedName>
    <definedName name="ㅠ" localSheetId="5">BlankMacro1</definedName>
    <definedName name="ㅠ">BlankMacro1</definedName>
    <definedName name="ㅠ_1" localSheetId="9" hidden="1">{#N/A,#N/A,FALSE,"이태원철근"}</definedName>
    <definedName name="ㅠ_1" localSheetId="6" hidden="1">{#N/A,#N/A,FALSE,"이태원철근"}</definedName>
    <definedName name="ㅠ_1" localSheetId="5" hidden="1">{#N/A,#N/A,FALSE,"이태원철근"}</definedName>
    <definedName name="ㅠ_1" hidden="1">{#N/A,#N/A,FALSE,"이태원철근"}</definedName>
    <definedName name="ㅠ131">#REF!</definedName>
    <definedName name="ㅠ61" localSheetId="6">#REF!</definedName>
    <definedName name="ㅠ61">#REF!</definedName>
    <definedName name="ㅠ뮤ㅐ" localSheetId="5" hidden="1">#REF!</definedName>
    <definedName name="ㅠ뮤ㅐ" hidden="1">#REF!</definedName>
    <definedName name="ㅠㅜ" localSheetId="9">BlankMacro1</definedName>
    <definedName name="ㅠㅜ" localSheetId="6">BlankMacro1</definedName>
    <definedName name="ㅠㅜ" localSheetId="5">BlankMacro1</definedName>
    <definedName name="ㅠㅜ">BlankMacro1</definedName>
    <definedName name="ㅡ" localSheetId="9" hidden="1">{#N/A,#N/A,FALSE,"이태원철근"}</definedName>
    <definedName name="ㅡ" localSheetId="6" hidden="1">{#N/A,#N/A,FALSE,"이태원철근"}</definedName>
    <definedName name="ㅡ" localSheetId="5" hidden="1">{#N/A,#N/A,FALSE,"이태원철근"}</definedName>
    <definedName name="ㅡ" hidden="1">{#N/A,#N/A,FALSE,"이태원철근"}</definedName>
    <definedName name="ㅡ_1" localSheetId="9" hidden="1">{#N/A,#N/A,FALSE,"이태원철근"}</definedName>
    <definedName name="ㅡ_1" localSheetId="6" hidden="1">{#N/A,#N/A,FALSE,"이태원철근"}</definedName>
    <definedName name="ㅡ_1" localSheetId="5" hidden="1">{#N/A,#N/A,FALSE,"이태원철근"}</definedName>
    <definedName name="ㅡ_1" hidden="1">{#N/A,#N/A,FALSE,"이태원철근"}</definedName>
    <definedName name="ㅡㅏㅑㅓ" localSheetId="9">BlankMacro1</definedName>
    <definedName name="ㅡㅏㅑㅓ" localSheetId="5">BlankMacro1</definedName>
    <definedName name="ㅡㅏㅑㅓ">BlankMacro1</definedName>
    <definedName name="ㅡㅠ" localSheetId="9">BlankMacro1</definedName>
    <definedName name="ㅡㅠ" localSheetId="6">BlankMacro1</definedName>
    <definedName name="ㅡㅠ" localSheetId="5">BlankMacro1</definedName>
    <definedName name="ㅡㅠ">BlankMacro1</definedName>
    <definedName name="ㅣ1" localSheetId="9">#REF!</definedName>
    <definedName name="ㅣ1">#REF!</definedName>
    <definedName name="ㅣ275" localSheetId="9">#REF!</definedName>
    <definedName name="ㅣ275">#REF!</definedName>
    <definedName name="ㅣ38">#REF!</definedName>
    <definedName name="ㅣ650">[251]내역서!#REF!</definedName>
    <definedName name="ㅣ81">#REF!</definedName>
    <definedName name="ㅣㅎ" localSheetId="9">BlankMacro1</definedName>
    <definedName name="ㅣㅎ" localSheetId="6">BlankMacro1</definedName>
    <definedName name="ㅣㅎ" localSheetId="5">BlankMacro1</definedName>
    <definedName name="ㅣㅎ">BlankMacro1</definedName>
    <definedName name="ㅣㅣ" localSheetId="3">[32]!Macro10</definedName>
    <definedName name="ㅣㅣ" localSheetId="2">[33]!Macro10</definedName>
    <definedName name="ㅣㅣ" localSheetId="6">BlankMacro1</definedName>
    <definedName name="ㅣㅣ" localSheetId="1">[34]!Macro10</definedName>
    <definedName name="ㅣㅣ">[32]!Macro10</definedName>
    <definedName name="ㅣㅣ_1" localSheetId="9" hidden="1">{#N/A,#N/A,FALSE,"골재소요량";#N/A,#N/A,FALSE,"골재소요량"}</definedName>
    <definedName name="ㅣㅣ_1" localSheetId="6" hidden="1">{#N/A,#N/A,FALSE,"골재소요량";#N/A,#N/A,FALSE,"골재소요량"}</definedName>
    <definedName name="ㅣㅣ_1" localSheetId="5" hidden="1">{#N/A,#N/A,FALSE,"골재소요량";#N/A,#N/A,FALSE,"골재소요량"}</definedName>
    <definedName name="ㅣㅣ_1" hidden="1">{#N/A,#N/A,FALSE,"골재소요량";#N/A,#N/A,FALSE,"골재소요량"}</definedName>
    <definedName name="ㅣㅣㅏㅏ" localSheetId="9">BlankMacro1</definedName>
    <definedName name="ㅣㅣㅏㅏ" localSheetId="6">BlankMacro1</definedName>
    <definedName name="ㅣㅣㅏㅏ" localSheetId="5">BlankMacro1</definedName>
    <definedName name="ㅣㅣㅏㅏ">BlankMacro1</definedName>
    <definedName name="ㅣㅣㅣ" localSheetId="9">BlankMacro1</definedName>
    <definedName name="ㅣㅣㅣ" localSheetId="6">BlankMacro1</definedName>
    <definedName name="ㅣㅣㅣ" localSheetId="5">BlankMacro1</definedName>
    <definedName name="ㅣㅣㅣ">BlankMacro1</definedName>
    <definedName name="ㅣㅣㅣㅣ" localSheetId="9">BlankMacro1</definedName>
    <definedName name="ㅣㅣㅣㅣ" localSheetId="5">BlankMacro1</definedName>
    <definedName name="ㅣㅣㅣㅣ">BlankMacro1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6" i="45" l="1"/>
  <c r="A3" i="36" l="1"/>
  <c r="F26" i="36" l="1"/>
  <c r="U27" i="43"/>
  <c r="U35" i="43" s="1"/>
  <c r="S26" i="43"/>
  <c r="S35" i="43" s="1"/>
  <c r="Q25" i="43"/>
  <c r="Q35" i="43" s="1"/>
  <c r="E24" i="43"/>
  <c r="M24" i="43" s="1"/>
  <c r="E23" i="43"/>
  <c r="M23" i="43" s="1"/>
  <c r="E22" i="43"/>
  <c r="M22" i="43" s="1"/>
  <c r="E21" i="43"/>
  <c r="M21" i="43" s="1"/>
  <c r="E20" i="43"/>
  <c r="M20" i="43" s="1"/>
  <c r="E19" i="43"/>
  <c r="C18" i="43"/>
  <c r="K18" i="43" s="1"/>
  <c r="C17" i="43"/>
  <c r="K17" i="43" s="1"/>
  <c r="C16" i="43"/>
  <c r="K16" i="43" s="1"/>
  <c r="C15" i="43"/>
  <c r="K15" i="43" s="1"/>
  <c r="C14" i="43"/>
  <c r="K14" i="43" s="1"/>
  <c r="K13" i="43"/>
  <c r="C12" i="43"/>
  <c r="K12" i="43" s="1"/>
  <c r="K11" i="43"/>
  <c r="C10" i="43"/>
  <c r="K10" i="43" s="1"/>
  <c r="C9" i="43"/>
  <c r="K9" i="43" s="1"/>
  <c r="C8" i="43"/>
  <c r="K8" i="43" s="1"/>
  <c r="C7" i="43"/>
  <c r="K7" i="43" s="1"/>
  <c r="C6" i="43"/>
  <c r="K6" i="43" s="1"/>
  <c r="I5" i="43"/>
  <c r="I35" i="43" s="1"/>
  <c r="G4" i="43"/>
  <c r="O4" i="43" s="1"/>
  <c r="O35" i="43" s="1"/>
  <c r="C35" i="43" l="1"/>
  <c r="K35" i="43"/>
  <c r="E35" i="43"/>
  <c r="M19" i="43"/>
  <c r="M35" i="43" s="1"/>
  <c r="G35" i="43"/>
  <c r="D19" i="41"/>
  <c r="D25" i="41" s="1"/>
  <c r="G13" i="41"/>
  <c r="G12" i="41"/>
  <c r="G11" i="41"/>
  <c r="G10" i="41"/>
  <c r="G9" i="41"/>
  <c r="G8" i="41"/>
  <c r="G7" i="41"/>
  <c r="G6" i="41"/>
  <c r="D24" i="41" l="1"/>
  <c r="L227" i="12" l="1"/>
  <c r="L226" i="12"/>
  <c r="L225" i="12"/>
  <c r="L224" i="12"/>
  <c r="C25" i="36" l="1"/>
  <c r="C11" i="36"/>
  <c r="C7" i="36"/>
  <c r="G211" i="12" l="1"/>
  <c r="L211" i="12" s="1"/>
  <c r="G212" i="12" l="1"/>
  <c r="L212" i="12" s="1"/>
  <c r="H5" i="17" l="1"/>
  <c r="H4" i="17"/>
  <c r="G296" i="10" l="1"/>
  <c r="G273" i="10"/>
  <c r="I273" i="10" s="1"/>
  <c r="K20" i="18" l="1"/>
  <c r="J15" i="18"/>
  <c r="J14" i="18"/>
  <c r="E12" i="18"/>
  <c r="C20" i="18"/>
  <c r="J8" i="18"/>
  <c r="I18" i="17"/>
  <c r="I17" i="17"/>
  <c r="I16" i="17"/>
  <c r="I15" i="17"/>
  <c r="I14" i="17"/>
  <c r="I13" i="17"/>
  <c r="I12" i="17"/>
  <c r="I5" i="17"/>
  <c r="F5" i="17"/>
  <c r="I4" i="17"/>
  <c r="I10" i="17" s="1"/>
  <c r="F4" i="17"/>
  <c r="I824" i="10"/>
  <c r="O824" i="10" s="1"/>
  <c r="I823" i="10"/>
  <c r="O823" i="10" s="1"/>
  <c r="I35" i="10"/>
  <c r="O35" i="10" s="1"/>
  <c r="I664" i="10"/>
  <c r="O664" i="10" s="1"/>
  <c r="I646" i="10"/>
  <c r="O646" i="10" s="1"/>
  <c r="I624" i="10"/>
  <c r="O624" i="10" s="1"/>
  <c r="I596" i="10"/>
  <c r="O596" i="10" s="1"/>
  <c r="I574" i="10"/>
  <c r="O574" i="10" s="1"/>
  <c r="I25" i="10"/>
  <c r="O25" i="10" s="1"/>
  <c r="O693" i="10"/>
  <c r="G326" i="10"/>
  <c r="I326" i="10" s="1"/>
  <c r="O326" i="10" s="1"/>
  <c r="I269" i="10"/>
  <c r="O269" i="10" s="1"/>
  <c r="I42" i="10"/>
  <c r="O42" i="10" s="1"/>
  <c r="I34" i="10"/>
  <c r="O34" i="10" s="1"/>
  <c r="I28" i="10"/>
  <c r="O28" i="10" s="1"/>
  <c r="I826" i="10"/>
  <c r="O826" i="10" s="1"/>
  <c r="I822" i="10"/>
  <c r="O822" i="10" s="1"/>
  <c r="G818" i="10"/>
  <c r="I818" i="10" s="1"/>
  <c r="O818" i="10" s="1"/>
  <c r="I817" i="10"/>
  <c r="I825" i="10" s="1"/>
  <c r="I779" i="10"/>
  <c r="O779" i="10" s="1"/>
  <c r="I821" i="10"/>
  <c r="O821" i="10" s="1"/>
  <c r="G209" i="12"/>
  <c r="G210" i="12" s="1"/>
  <c r="L210" i="12" s="1"/>
  <c r="G207" i="12"/>
  <c r="G208" i="12" s="1"/>
  <c r="L208" i="12" s="1"/>
  <c r="G205" i="12"/>
  <c r="G206" i="12" s="1"/>
  <c r="L206" i="12" s="1"/>
  <c r="G200" i="12"/>
  <c r="G198" i="12"/>
  <c r="L198" i="12" s="1"/>
  <c r="G196" i="12"/>
  <c r="L196" i="12" s="1"/>
  <c r="G194" i="12"/>
  <c r="L194" i="12" s="1"/>
  <c r="G192" i="12"/>
  <c r="G190" i="12"/>
  <c r="G188" i="12"/>
  <c r="G186" i="12"/>
  <c r="G184" i="12"/>
  <c r="G182" i="12"/>
  <c r="L182" i="12" s="1"/>
  <c r="G180" i="12"/>
  <c r="L180" i="12" s="1"/>
  <c r="G178" i="12"/>
  <c r="L178" i="12" s="1"/>
  <c r="G176" i="12"/>
  <c r="L176" i="12" s="1"/>
  <c r="G174" i="12"/>
  <c r="L174" i="12" s="1"/>
  <c r="G172" i="12"/>
  <c r="L172" i="12" s="1"/>
  <c r="G167" i="12"/>
  <c r="G165" i="12"/>
  <c r="L165" i="12" s="1"/>
  <c r="G163" i="12"/>
  <c r="L163" i="12" s="1"/>
  <c r="G161" i="12"/>
  <c r="L161" i="12" s="1"/>
  <c r="G159" i="12"/>
  <c r="L159" i="12" s="1"/>
  <c r="G157" i="12"/>
  <c r="L157" i="12" s="1"/>
  <c r="G155" i="12"/>
  <c r="L155" i="12" s="1"/>
  <c r="G153" i="12"/>
  <c r="L153" i="12" s="1"/>
  <c r="G151" i="12"/>
  <c r="L151" i="12" s="1"/>
  <c r="G149" i="12"/>
  <c r="L149" i="12" s="1"/>
  <c r="G147" i="12"/>
  <c r="L147" i="12" s="1"/>
  <c r="G145" i="12"/>
  <c r="L145" i="12" s="1"/>
  <c r="G143" i="12"/>
  <c r="L143" i="12" s="1"/>
  <c r="G141" i="12"/>
  <c r="L141" i="12" s="1"/>
  <c r="G139" i="12"/>
  <c r="L139" i="12" s="1"/>
  <c r="G134" i="12"/>
  <c r="G138" i="12" s="1"/>
  <c r="L138" i="12" s="1"/>
  <c r="G132" i="12"/>
  <c r="G133" i="12" s="1"/>
  <c r="L133" i="12" s="1"/>
  <c r="G130" i="12"/>
  <c r="G131" i="12" s="1"/>
  <c r="L131" i="12" s="1"/>
  <c r="G128" i="12"/>
  <c r="G129" i="12" s="1"/>
  <c r="L129" i="12" s="1"/>
  <c r="G126" i="12"/>
  <c r="G127" i="12" s="1"/>
  <c r="L127" i="12" s="1"/>
  <c r="G124" i="12"/>
  <c r="G125" i="12" s="1"/>
  <c r="L125" i="12" s="1"/>
  <c r="G122" i="12"/>
  <c r="G123" i="12" s="1"/>
  <c r="L123" i="12" s="1"/>
  <c r="G120" i="12"/>
  <c r="G121" i="12" s="1"/>
  <c r="L121" i="12" s="1"/>
  <c r="G118" i="12"/>
  <c r="L118" i="12" s="1"/>
  <c r="G116" i="12"/>
  <c r="L116" i="12" s="1"/>
  <c r="G114" i="12"/>
  <c r="L114" i="12" s="1"/>
  <c r="G112" i="12"/>
  <c r="L112" i="12" s="1"/>
  <c r="G110" i="12"/>
  <c r="L110" i="12" s="1"/>
  <c r="G108" i="12"/>
  <c r="L108" i="12" s="1"/>
  <c r="G106" i="12"/>
  <c r="L106" i="12" s="1"/>
  <c r="G101" i="12"/>
  <c r="G105" i="12" s="1"/>
  <c r="L105" i="12" s="1"/>
  <c r="G99" i="12"/>
  <c r="G100" i="12" s="1"/>
  <c r="L100" i="12" s="1"/>
  <c r="G97" i="12"/>
  <c r="G98" i="12" s="1"/>
  <c r="L98" i="12" s="1"/>
  <c r="G95" i="12"/>
  <c r="G96" i="12" s="1"/>
  <c r="L96" i="12" s="1"/>
  <c r="G93" i="12"/>
  <c r="G94" i="12" s="1"/>
  <c r="L94" i="12" s="1"/>
  <c r="G91" i="12"/>
  <c r="G92" i="12" s="1"/>
  <c r="L92" i="12" s="1"/>
  <c r="G89" i="12"/>
  <c r="G90" i="12" s="1"/>
  <c r="L90" i="12" s="1"/>
  <c r="G87" i="12"/>
  <c r="L87" i="12" s="1"/>
  <c r="G88" i="12"/>
  <c r="L88" i="12" s="1"/>
  <c r="G85" i="12"/>
  <c r="L85" i="12" s="1"/>
  <c r="G83" i="12"/>
  <c r="L83" i="12" s="1"/>
  <c r="G81" i="12"/>
  <c r="L81" i="12" s="1"/>
  <c r="G79" i="12"/>
  <c r="L79" i="12" s="1"/>
  <c r="G77" i="12"/>
  <c r="L77" i="12" s="1"/>
  <c r="G75" i="12"/>
  <c r="L75" i="12" s="1"/>
  <c r="G73" i="12"/>
  <c r="G74" i="12" s="1"/>
  <c r="L74" i="12" s="1"/>
  <c r="G71" i="12"/>
  <c r="L71" i="12" s="1"/>
  <c r="G67" i="12"/>
  <c r="L67" i="12" s="1"/>
  <c r="G66" i="12"/>
  <c r="L66" i="12" s="1"/>
  <c r="G31" i="12"/>
  <c r="L31" i="12" s="1"/>
  <c r="G30" i="12"/>
  <c r="L30" i="12" s="1"/>
  <c r="G29" i="12"/>
  <c r="L29" i="12" s="1"/>
  <c r="G28" i="12"/>
  <c r="L28" i="12" s="1"/>
  <c r="G27" i="12"/>
  <c r="L27" i="12" s="1"/>
  <c r="G26" i="12"/>
  <c r="L26" i="12" s="1"/>
  <c r="G25" i="12"/>
  <c r="L25" i="12" s="1"/>
  <c r="G24" i="12"/>
  <c r="L24" i="12" s="1"/>
  <c r="G23" i="12"/>
  <c r="L23" i="12" s="1"/>
  <c r="G22" i="12"/>
  <c r="L22" i="12" s="1"/>
  <c r="G21" i="12"/>
  <c r="L21" i="12" s="1"/>
  <c r="G20" i="12"/>
  <c r="L20" i="12" s="1"/>
  <c r="G19" i="12"/>
  <c r="L19" i="12" s="1"/>
  <c r="G18" i="12"/>
  <c r="L18" i="12" s="1"/>
  <c r="G17" i="12"/>
  <c r="L17" i="12" s="1"/>
  <c r="G16" i="12"/>
  <c r="L16" i="12" s="1"/>
  <c r="G15" i="12"/>
  <c r="L15" i="12" s="1"/>
  <c r="G14" i="12"/>
  <c r="L14" i="12" s="1"/>
  <c r="G13" i="12"/>
  <c r="L13" i="12" s="1"/>
  <c r="G12" i="12"/>
  <c r="L12" i="12" s="1"/>
  <c r="G11" i="12"/>
  <c r="L11" i="12" s="1"/>
  <c r="G10" i="12"/>
  <c r="L10" i="12" s="1"/>
  <c r="G9" i="12"/>
  <c r="L9" i="12" s="1"/>
  <c r="G8" i="12"/>
  <c r="L8" i="12" s="1"/>
  <c r="G7" i="12"/>
  <c r="L7" i="12" s="1"/>
  <c r="G6" i="12"/>
  <c r="L6" i="12" s="1"/>
  <c r="G106" i="10"/>
  <c r="I106" i="10" s="1"/>
  <c r="O106" i="10" s="1"/>
  <c r="G105" i="10"/>
  <c r="I105" i="10" s="1"/>
  <c r="O105" i="10" s="1"/>
  <c r="G100" i="10"/>
  <c r="I100" i="10" s="1"/>
  <c r="O100" i="10" s="1"/>
  <c r="G92" i="10"/>
  <c r="I92" i="10" s="1"/>
  <c r="O92" i="10" s="1"/>
  <c r="G87" i="10"/>
  <c r="I87" i="10" s="1"/>
  <c r="O87" i="10" s="1"/>
  <c r="G82" i="10"/>
  <c r="I82" i="10" s="1"/>
  <c r="O82" i="10" s="1"/>
  <c r="G77" i="10"/>
  <c r="I77" i="10" s="1"/>
  <c r="O77" i="10" s="1"/>
  <c r="G72" i="10"/>
  <c r="I72" i="10" s="1"/>
  <c r="O72" i="10" s="1"/>
  <c r="O982" i="10"/>
  <c r="O981" i="10"/>
  <c r="O980" i="10"/>
  <c r="O979" i="10"/>
  <c r="O978" i="10"/>
  <c r="O977" i="10"/>
  <c r="O976" i="10"/>
  <c r="O975" i="10"/>
  <c r="O974" i="10"/>
  <c r="O973" i="10"/>
  <c r="O972" i="10"/>
  <c r="O971" i="10"/>
  <c r="O970" i="10"/>
  <c r="O969" i="10"/>
  <c r="O968" i="10"/>
  <c r="O967" i="10"/>
  <c r="O966" i="10"/>
  <c r="O965" i="10"/>
  <c r="O964" i="10"/>
  <c r="O963" i="10"/>
  <c r="O961" i="10"/>
  <c r="O960" i="10"/>
  <c r="O959" i="10"/>
  <c r="O958" i="10"/>
  <c r="O957" i="10"/>
  <c r="O956" i="10"/>
  <c r="I955" i="10"/>
  <c r="G952" i="10"/>
  <c r="I952" i="10" s="1"/>
  <c r="O949" i="10"/>
  <c r="O948" i="10"/>
  <c r="O947" i="10"/>
  <c r="O946" i="10"/>
  <c r="O945" i="10"/>
  <c r="O944" i="10"/>
  <c r="O943" i="10"/>
  <c r="O942" i="10"/>
  <c r="O941" i="10"/>
  <c r="O940" i="10"/>
  <c r="O939" i="10"/>
  <c r="O938" i="10"/>
  <c r="O937" i="10"/>
  <c r="O936" i="10"/>
  <c r="O935" i="10"/>
  <c r="O934" i="10"/>
  <c r="O933" i="10"/>
  <c r="O932" i="10"/>
  <c r="O931" i="10"/>
  <c r="O930" i="10"/>
  <c r="O928" i="10"/>
  <c r="O926" i="10"/>
  <c r="O925" i="10"/>
  <c r="O924" i="10"/>
  <c r="O923" i="10"/>
  <c r="O922" i="10"/>
  <c r="O921" i="10"/>
  <c r="O920" i="10"/>
  <c r="O919" i="10"/>
  <c r="O918" i="10"/>
  <c r="O917" i="10"/>
  <c r="O916" i="10"/>
  <c r="O915" i="10"/>
  <c r="O914" i="10"/>
  <c r="O913" i="10"/>
  <c r="O912" i="10"/>
  <c r="O911" i="10"/>
  <c r="O910" i="10"/>
  <c r="O909" i="10"/>
  <c r="O908" i="10"/>
  <c r="O907" i="10"/>
  <c r="O906" i="10"/>
  <c r="O905" i="10"/>
  <c r="O904" i="10"/>
  <c r="O902" i="10"/>
  <c r="O897" i="10"/>
  <c r="O896" i="10"/>
  <c r="O895" i="10"/>
  <c r="O894" i="10"/>
  <c r="O893" i="10"/>
  <c r="O892" i="10"/>
  <c r="O891" i="10"/>
  <c r="O890" i="10"/>
  <c r="O889" i="10"/>
  <c r="O888" i="10"/>
  <c r="O887" i="10"/>
  <c r="O886" i="10"/>
  <c r="O885" i="10"/>
  <c r="O884" i="10"/>
  <c r="O883" i="10"/>
  <c r="O882" i="10"/>
  <c r="O881" i="10"/>
  <c r="O880" i="10"/>
  <c r="O879" i="10"/>
  <c r="O878" i="10"/>
  <c r="O877" i="10"/>
  <c r="O876" i="10"/>
  <c r="O875" i="10"/>
  <c r="O874" i="10"/>
  <c r="O873" i="10"/>
  <c r="O872" i="10"/>
  <c r="O870" i="10"/>
  <c r="O868" i="10"/>
  <c r="O867" i="10"/>
  <c r="O866" i="10"/>
  <c r="O865" i="10"/>
  <c r="O864" i="10"/>
  <c r="O863" i="10"/>
  <c r="O862" i="10"/>
  <c r="O861" i="10"/>
  <c r="O860" i="10"/>
  <c r="O859" i="10"/>
  <c r="O858" i="10"/>
  <c r="O857" i="10"/>
  <c r="O856" i="10"/>
  <c r="O855" i="10"/>
  <c r="O854" i="10"/>
  <c r="O853" i="10"/>
  <c r="O852" i="10"/>
  <c r="O851" i="10"/>
  <c r="O850" i="10"/>
  <c r="O849" i="10"/>
  <c r="O848" i="10"/>
  <c r="O847" i="10"/>
  <c r="O846" i="10"/>
  <c r="O845" i="10"/>
  <c r="O844" i="10"/>
  <c r="O843" i="10"/>
  <c r="O842" i="10"/>
  <c r="O841" i="10"/>
  <c r="O839" i="10"/>
  <c r="O837" i="10"/>
  <c r="O836" i="10"/>
  <c r="O835" i="10"/>
  <c r="O834" i="10"/>
  <c r="O833" i="10"/>
  <c r="O832" i="10"/>
  <c r="O831" i="10"/>
  <c r="O830" i="10"/>
  <c r="O829" i="10"/>
  <c r="O828" i="10"/>
  <c r="O827" i="10"/>
  <c r="O820" i="10"/>
  <c r="I819" i="10"/>
  <c r="O819" i="10" s="1"/>
  <c r="I816" i="10"/>
  <c r="O816" i="10" s="1"/>
  <c r="O815" i="10"/>
  <c r="O814" i="10"/>
  <c r="O813" i="10"/>
  <c r="O812" i="10"/>
  <c r="I811" i="10"/>
  <c r="O811" i="10" s="1"/>
  <c r="O810" i="10"/>
  <c r="O809" i="10"/>
  <c r="O808" i="10"/>
  <c r="O807" i="10"/>
  <c r="I806" i="10"/>
  <c r="O806" i="10" s="1"/>
  <c r="O805" i="10"/>
  <c r="O803" i="10"/>
  <c r="O801" i="10"/>
  <c r="O800" i="10"/>
  <c r="O799" i="10"/>
  <c r="I798" i="10"/>
  <c r="O798" i="10" s="1"/>
  <c r="O797" i="10"/>
  <c r="O796" i="10"/>
  <c r="O795" i="10"/>
  <c r="I794" i="10"/>
  <c r="O794" i="10" s="1"/>
  <c r="O793" i="10"/>
  <c r="O792" i="10"/>
  <c r="O791" i="10"/>
  <c r="I790" i="10"/>
  <c r="O790" i="10" s="1"/>
  <c r="O789" i="10"/>
  <c r="O788" i="10"/>
  <c r="O787" i="10"/>
  <c r="I786" i="10"/>
  <c r="O786" i="10" s="1"/>
  <c r="O785" i="10"/>
  <c r="O784" i="10"/>
  <c r="O783" i="10"/>
  <c r="I782" i="10"/>
  <c r="O782" i="10" s="1"/>
  <c r="O781" i="10"/>
  <c r="I780" i="10"/>
  <c r="O780" i="10" s="1"/>
  <c r="I778" i="10"/>
  <c r="O778" i="10" s="1"/>
  <c r="O777" i="10"/>
  <c r="O776" i="10"/>
  <c r="O775" i="10"/>
  <c r="O774" i="10"/>
  <c r="I773" i="10"/>
  <c r="O773" i="10" s="1"/>
  <c r="O771" i="10"/>
  <c r="O769" i="10"/>
  <c r="O767" i="10"/>
  <c r="O766" i="10"/>
  <c r="O765" i="10"/>
  <c r="O764" i="10"/>
  <c r="O763" i="10"/>
  <c r="O762" i="10"/>
  <c r="O761" i="10"/>
  <c r="O760" i="10"/>
  <c r="O759" i="10"/>
  <c r="O758" i="10"/>
  <c r="O757" i="10"/>
  <c r="O756" i="10"/>
  <c r="O755" i="10"/>
  <c r="O754" i="10"/>
  <c r="O753" i="10"/>
  <c r="O752" i="10"/>
  <c r="O751" i="10"/>
  <c r="O750" i="10"/>
  <c r="O749" i="10"/>
  <c r="O748" i="10"/>
  <c r="O747" i="10"/>
  <c r="O746" i="10"/>
  <c r="O745" i="10"/>
  <c r="O744" i="10"/>
  <c r="O743" i="10"/>
  <c r="O742" i="10"/>
  <c r="O741" i="10"/>
  <c r="O739" i="10"/>
  <c r="O738" i="10"/>
  <c r="O734" i="10"/>
  <c r="O733" i="10"/>
  <c r="O732" i="10"/>
  <c r="O731" i="10"/>
  <c r="O730" i="10"/>
  <c r="O729" i="10"/>
  <c r="O728" i="10"/>
  <c r="O727" i="10"/>
  <c r="O726" i="10"/>
  <c r="O725" i="10"/>
  <c r="O724" i="10"/>
  <c r="O723" i="10"/>
  <c r="O722" i="10"/>
  <c r="O721" i="10"/>
  <c r="O720" i="10"/>
  <c r="O719" i="10"/>
  <c r="O718" i="10"/>
  <c r="O717" i="10"/>
  <c r="O716" i="10"/>
  <c r="O715" i="10"/>
  <c r="O714" i="10"/>
  <c r="O713" i="10"/>
  <c r="O712" i="10"/>
  <c r="O711" i="10"/>
  <c r="O710" i="10"/>
  <c r="O709" i="10"/>
  <c r="O707" i="10"/>
  <c r="O705" i="10"/>
  <c r="O704" i="10"/>
  <c r="O703" i="10"/>
  <c r="O702" i="10"/>
  <c r="O701" i="10"/>
  <c r="O700" i="10"/>
  <c r="O699" i="10"/>
  <c r="O698" i="10"/>
  <c r="O697" i="10"/>
  <c r="O696" i="10"/>
  <c r="O695" i="10"/>
  <c r="O694" i="10"/>
  <c r="O692" i="10"/>
  <c r="O691" i="10"/>
  <c r="O690" i="10"/>
  <c r="O689" i="10"/>
  <c r="O688" i="10"/>
  <c r="O687" i="10"/>
  <c r="O686" i="10"/>
  <c r="O685" i="10"/>
  <c r="O684" i="10"/>
  <c r="O683" i="10"/>
  <c r="O682" i="10"/>
  <c r="O681" i="10"/>
  <c r="O680" i="10"/>
  <c r="O678" i="10"/>
  <c r="O675" i="10"/>
  <c r="O674" i="10"/>
  <c r="O673" i="10"/>
  <c r="O672" i="10"/>
  <c r="O671" i="10"/>
  <c r="O670" i="10"/>
  <c r="O669" i="10"/>
  <c r="O668" i="10"/>
  <c r="O667" i="10"/>
  <c r="O666" i="10"/>
  <c r="O665" i="10"/>
  <c r="O663" i="10"/>
  <c r="O662" i="10"/>
  <c r="O661" i="10"/>
  <c r="O660" i="10"/>
  <c r="O659" i="10"/>
  <c r="O658" i="10"/>
  <c r="O657" i="10"/>
  <c r="O656" i="10"/>
  <c r="O655" i="10"/>
  <c r="O654" i="10"/>
  <c r="O653" i="10"/>
  <c r="O652" i="10"/>
  <c r="O651" i="10"/>
  <c r="O649" i="10"/>
  <c r="O647" i="10"/>
  <c r="O645" i="10"/>
  <c r="O644" i="10"/>
  <c r="O643" i="10"/>
  <c r="O642" i="10"/>
  <c r="O641" i="10"/>
  <c r="O640" i="10"/>
  <c r="O639" i="10"/>
  <c r="O638" i="10"/>
  <c r="O637" i="10"/>
  <c r="O636" i="10"/>
  <c r="O635" i="10"/>
  <c r="O634" i="10"/>
  <c r="O633" i="10"/>
  <c r="O632" i="10"/>
  <c r="O631" i="10"/>
  <c r="O630" i="10"/>
  <c r="O629" i="10"/>
  <c r="O628" i="10"/>
  <c r="O627" i="10"/>
  <c r="O626" i="10"/>
  <c r="O625" i="10"/>
  <c r="O622" i="10"/>
  <c r="O619" i="10"/>
  <c r="O618" i="10"/>
  <c r="O617" i="10"/>
  <c r="O616" i="10"/>
  <c r="O615" i="10"/>
  <c r="O614" i="10"/>
  <c r="O613" i="10"/>
  <c r="O612" i="10"/>
  <c r="O611" i="10"/>
  <c r="O610" i="10"/>
  <c r="O609" i="10"/>
  <c r="O608" i="10"/>
  <c r="O607" i="10"/>
  <c r="O606" i="10"/>
  <c r="O605" i="10"/>
  <c r="O604" i="10"/>
  <c r="O603" i="10"/>
  <c r="O602" i="10"/>
  <c r="O601" i="10"/>
  <c r="O600" i="10"/>
  <c r="O599" i="10"/>
  <c r="O598" i="10"/>
  <c r="O597" i="10"/>
  <c r="O594" i="10"/>
  <c r="O592" i="10"/>
  <c r="O591" i="10"/>
  <c r="O590" i="10"/>
  <c r="O589" i="10"/>
  <c r="O588" i="10"/>
  <c r="O587" i="10"/>
  <c r="O586" i="10"/>
  <c r="O585" i="10"/>
  <c r="O584" i="10"/>
  <c r="O583" i="10"/>
  <c r="O582" i="10"/>
  <c r="O581" i="10"/>
  <c r="O580" i="10"/>
  <c r="O579" i="10"/>
  <c r="O578" i="10"/>
  <c r="O577" i="10"/>
  <c r="O576" i="10"/>
  <c r="O575" i="10"/>
  <c r="O573" i="10"/>
  <c r="O572" i="10"/>
  <c r="O571" i="10"/>
  <c r="O570" i="10"/>
  <c r="O569" i="10"/>
  <c r="O568" i="10"/>
  <c r="O566" i="10"/>
  <c r="O565" i="10"/>
  <c r="O564" i="10"/>
  <c r="O563" i="10"/>
  <c r="O562" i="10"/>
  <c r="O561" i="10"/>
  <c r="O560" i="10"/>
  <c r="O559" i="10"/>
  <c r="O558" i="10"/>
  <c r="O557" i="10"/>
  <c r="O556" i="10"/>
  <c r="O555" i="10"/>
  <c r="O554" i="10"/>
  <c r="O553" i="10"/>
  <c r="O552" i="10"/>
  <c r="O551" i="10"/>
  <c r="O550" i="10"/>
  <c r="O549" i="10"/>
  <c r="O548" i="10"/>
  <c r="O547" i="10"/>
  <c r="O546" i="10"/>
  <c r="O545" i="10"/>
  <c r="O544" i="10"/>
  <c r="O543" i="10"/>
  <c r="O542" i="10"/>
  <c r="O540" i="10"/>
  <c r="O538" i="10"/>
  <c r="O537" i="10"/>
  <c r="O536" i="10"/>
  <c r="O535" i="10"/>
  <c r="O534" i="10"/>
  <c r="O533" i="10"/>
  <c r="O532" i="10"/>
  <c r="O531" i="10"/>
  <c r="O530" i="10"/>
  <c r="O529" i="10"/>
  <c r="O528" i="10"/>
  <c r="O527" i="10"/>
  <c r="O526" i="10"/>
  <c r="O525" i="10"/>
  <c r="O524" i="10"/>
  <c r="O523" i="10"/>
  <c r="O522" i="10"/>
  <c r="O521" i="10"/>
  <c r="O520" i="10"/>
  <c r="O519" i="10"/>
  <c r="O518" i="10"/>
  <c r="O517" i="10"/>
  <c r="O516" i="10"/>
  <c r="O515" i="10"/>
  <c r="O514" i="10"/>
  <c r="O513" i="10"/>
  <c r="O512" i="10"/>
  <c r="O511" i="10"/>
  <c r="O510" i="10"/>
  <c r="O508" i="10"/>
  <c r="O506" i="10"/>
  <c r="O505" i="10"/>
  <c r="O504" i="10"/>
  <c r="O503" i="10"/>
  <c r="O502" i="10"/>
  <c r="O501" i="10"/>
  <c r="O500" i="10"/>
  <c r="O499" i="10"/>
  <c r="O498" i="10"/>
  <c r="O497" i="10"/>
  <c r="O496" i="10"/>
  <c r="O495" i="10"/>
  <c r="O494" i="10"/>
  <c r="O493" i="10"/>
  <c r="O492" i="10"/>
  <c r="O491" i="10"/>
  <c r="O490" i="10"/>
  <c r="O489" i="10"/>
  <c r="O488" i="10"/>
  <c r="O487" i="10"/>
  <c r="O486" i="10"/>
  <c r="O485" i="10"/>
  <c r="O484" i="10"/>
  <c r="O482" i="10"/>
  <c r="O480" i="10"/>
  <c r="O479" i="10"/>
  <c r="O478" i="10"/>
  <c r="O477" i="10"/>
  <c r="O476" i="10"/>
  <c r="O475" i="10"/>
  <c r="O474" i="10"/>
  <c r="O473" i="10"/>
  <c r="O472" i="10"/>
  <c r="O471" i="10"/>
  <c r="O470" i="10"/>
  <c r="O469" i="10"/>
  <c r="O468" i="10"/>
  <c r="O467" i="10"/>
  <c r="O466" i="10"/>
  <c r="O465" i="10"/>
  <c r="O464" i="10"/>
  <c r="O463" i="10"/>
  <c r="O462" i="10"/>
  <c r="O461" i="10"/>
  <c r="O460" i="10"/>
  <c r="O459" i="10"/>
  <c r="O458" i="10"/>
  <c r="O456" i="10"/>
  <c r="O454" i="10"/>
  <c r="O453" i="10"/>
  <c r="O452" i="10"/>
  <c r="O451" i="10"/>
  <c r="O450" i="10"/>
  <c r="O449" i="10"/>
  <c r="O448" i="10"/>
  <c r="O447" i="10"/>
  <c r="O446" i="10"/>
  <c r="O445" i="10"/>
  <c r="O444" i="10"/>
  <c r="O443" i="10"/>
  <c r="O442" i="10"/>
  <c r="O441" i="10"/>
  <c r="O440" i="10"/>
  <c r="O439" i="10"/>
  <c r="O438" i="10"/>
  <c r="O437" i="10"/>
  <c r="O436" i="10"/>
  <c r="O435" i="10"/>
  <c r="O434" i="10"/>
  <c r="O433" i="10"/>
  <c r="O432" i="10"/>
  <c r="O431" i="10"/>
  <c r="O430" i="10"/>
  <c r="O429" i="10"/>
  <c r="O428" i="10"/>
  <c r="O427" i="10"/>
  <c r="O426" i="10"/>
  <c r="O424" i="10"/>
  <c r="O422" i="10"/>
  <c r="O421" i="10"/>
  <c r="O420" i="10"/>
  <c r="O419" i="10"/>
  <c r="O418" i="10"/>
  <c r="O417" i="10"/>
  <c r="O416" i="10"/>
  <c r="O415" i="10"/>
  <c r="O414" i="10"/>
  <c r="O413" i="10"/>
  <c r="O412" i="10"/>
  <c r="O411" i="10"/>
  <c r="O410" i="10"/>
  <c r="O409" i="10"/>
  <c r="O408" i="10"/>
  <c r="O407" i="10"/>
  <c r="O406" i="10"/>
  <c r="O405" i="10"/>
  <c r="O404" i="10"/>
  <c r="O403" i="10"/>
  <c r="O402" i="10"/>
  <c r="O401" i="10"/>
  <c r="O400" i="10"/>
  <c r="O399" i="10"/>
  <c r="O397" i="10"/>
  <c r="O396" i="10"/>
  <c r="O394" i="10"/>
  <c r="O393" i="10"/>
  <c r="O392" i="10"/>
  <c r="O391" i="10"/>
  <c r="O390" i="10"/>
  <c r="O389" i="10"/>
  <c r="O388" i="10"/>
  <c r="O387" i="10"/>
  <c r="O386" i="10"/>
  <c r="O385" i="10"/>
  <c r="O384" i="10"/>
  <c r="O383" i="10"/>
  <c r="O382" i="10"/>
  <c r="O381" i="10"/>
  <c r="O380" i="10"/>
  <c r="O379" i="10"/>
  <c r="O378" i="10"/>
  <c r="O377" i="10"/>
  <c r="O376" i="10"/>
  <c r="O375" i="10"/>
  <c r="O374" i="10"/>
  <c r="O373" i="10"/>
  <c r="O372" i="10"/>
  <c r="O371" i="10"/>
  <c r="O370" i="10"/>
  <c r="O369" i="10"/>
  <c r="O368" i="10"/>
  <c r="O366" i="10"/>
  <c r="O365" i="10"/>
  <c r="O364" i="10"/>
  <c r="O363" i="10"/>
  <c r="O362" i="10"/>
  <c r="O361" i="10"/>
  <c r="O360" i="10"/>
  <c r="O359" i="10"/>
  <c r="O358" i="10"/>
  <c r="O357" i="10"/>
  <c r="O356" i="10"/>
  <c r="I355" i="10"/>
  <c r="O355" i="10" s="1"/>
  <c r="I354" i="10"/>
  <c r="O354" i="10" s="1"/>
  <c r="I353" i="10"/>
  <c r="O353" i="10" s="1"/>
  <c r="I352" i="10"/>
  <c r="O352" i="10" s="1"/>
  <c r="O351" i="10"/>
  <c r="I350" i="10"/>
  <c r="O350" i="10" s="1"/>
  <c r="I349" i="10"/>
  <c r="O349" i="10" s="1"/>
  <c r="I348" i="10"/>
  <c r="O348" i="10" s="1"/>
  <c r="I347" i="10"/>
  <c r="O347" i="10" s="1"/>
  <c r="O346" i="10"/>
  <c r="G345" i="10"/>
  <c r="I345" i="10" s="1"/>
  <c r="O345" i="10" s="1"/>
  <c r="I344" i="10"/>
  <c r="O344" i="10" s="1"/>
  <c r="O342" i="10"/>
  <c r="I340" i="10"/>
  <c r="O340" i="10" s="1"/>
  <c r="O339" i="10"/>
  <c r="I338" i="10"/>
  <c r="O338" i="10" s="1"/>
  <c r="I337" i="10"/>
  <c r="O337" i="10" s="1"/>
  <c r="I336" i="10"/>
  <c r="O336" i="10" s="1"/>
  <c r="I335" i="10"/>
  <c r="O335" i="10" s="1"/>
  <c r="O334" i="10"/>
  <c r="I333" i="10"/>
  <c r="O333" i="10" s="1"/>
  <c r="I332" i="10"/>
  <c r="O332" i="10" s="1"/>
  <c r="O331" i="10"/>
  <c r="I330" i="10"/>
  <c r="O330" i="10" s="1"/>
  <c r="G329" i="10"/>
  <c r="I329" i="10" s="1"/>
  <c r="O329" i="10" s="1"/>
  <c r="I328" i="10"/>
  <c r="O328" i="10" s="1"/>
  <c r="I327" i="10"/>
  <c r="O327" i="10" s="1"/>
  <c r="O325" i="10"/>
  <c r="G324" i="10"/>
  <c r="I324" i="10" s="1"/>
  <c r="O324" i="10" s="1"/>
  <c r="I323" i="10"/>
  <c r="O323" i="10" s="1"/>
  <c r="I322" i="10"/>
  <c r="O322" i="10" s="1"/>
  <c r="O321" i="10"/>
  <c r="I320" i="10"/>
  <c r="O320" i="10" s="1"/>
  <c r="I319" i="10"/>
  <c r="O319" i="10" s="1"/>
  <c r="I318" i="10"/>
  <c r="O318" i="10" s="1"/>
  <c r="I317" i="10"/>
  <c r="O317" i="10" s="1"/>
  <c r="O315" i="10"/>
  <c r="O314" i="10"/>
  <c r="I313" i="10"/>
  <c r="O313" i="10" s="1"/>
  <c r="I312" i="10"/>
  <c r="O312" i="10" s="1"/>
  <c r="O311" i="10"/>
  <c r="G310" i="10"/>
  <c r="I310" i="10" s="1"/>
  <c r="O310" i="10" s="1"/>
  <c r="I309" i="10"/>
  <c r="O309" i="10" s="1"/>
  <c r="I308" i="10"/>
  <c r="O308" i="10" s="1"/>
  <c r="O307" i="10"/>
  <c r="I306" i="10"/>
  <c r="O306" i="10" s="1"/>
  <c r="O305" i="10"/>
  <c r="I304" i="10"/>
  <c r="O304" i="10" s="1"/>
  <c r="I303" i="10"/>
  <c r="O303" i="10" s="1"/>
  <c r="I302" i="10"/>
  <c r="O302" i="10" s="1"/>
  <c r="O301" i="10"/>
  <c r="G300" i="10"/>
  <c r="I300" i="10" s="1"/>
  <c r="O300" i="10" s="1"/>
  <c r="I299" i="10"/>
  <c r="O299" i="10" s="1"/>
  <c r="I298" i="10"/>
  <c r="O298" i="10" s="1"/>
  <c r="I297" i="10"/>
  <c r="O297" i="10" s="1"/>
  <c r="I296" i="10"/>
  <c r="O296" i="10" s="1"/>
  <c r="I295" i="10"/>
  <c r="O295" i="10" s="1"/>
  <c r="I294" i="10"/>
  <c r="O294" i="10" s="1"/>
  <c r="O293" i="10"/>
  <c r="G292" i="10"/>
  <c r="I292" i="10" s="1"/>
  <c r="O292" i="10" s="1"/>
  <c r="I291" i="10"/>
  <c r="O291" i="10" s="1"/>
  <c r="I290" i="10"/>
  <c r="O290" i="10" s="1"/>
  <c r="I289" i="10"/>
  <c r="O289" i="10" s="1"/>
  <c r="O288" i="10"/>
  <c r="I287" i="10"/>
  <c r="O287" i="10" s="1"/>
  <c r="O286" i="10"/>
  <c r="O284" i="10"/>
  <c r="I283" i="10"/>
  <c r="O283" i="10" s="1"/>
  <c r="I282" i="10"/>
  <c r="O282" i="10" s="1"/>
  <c r="I281" i="10"/>
  <c r="O281" i="10" s="1"/>
  <c r="I280" i="10"/>
  <c r="O280" i="10" s="1"/>
  <c r="I279" i="10"/>
  <c r="O279" i="10" s="1"/>
  <c r="O278" i="10"/>
  <c r="G277" i="10"/>
  <c r="I277" i="10" s="1"/>
  <c r="O277" i="10" s="1"/>
  <c r="I276" i="10"/>
  <c r="O276" i="10" s="1"/>
  <c r="I275" i="10"/>
  <c r="O275" i="10" s="1"/>
  <c r="I274" i="10"/>
  <c r="O274" i="10" s="1"/>
  <c r="O273" i="10"/>
  <c r="I272" i="10"/>
  <c r="O272" i="10" s="1"/>
  <c r="I271" i="10"/>
  <c r="O271" i="10" s="1"/>
  <c r="O270" i="10"/>
  <c r="I268" i="10"/>
  <c r="O268" i="10" s="1"/>
  <c r="G267" i="10"/>
  <c r="I267" i="10" s="1"/>
  <c r="O267" i="10" s="1"/>
  <c r="I266" i="10"/>
  <c r="O266" i="10" s="1"/>
  <c r="I265" i="10"/>
  <c r="O265" i="10" s="1"/>
  <c r="O264" i="10"/>
  <c r="I263" i="10"/>
  <c r="O263" i="10" s="1"/>
  <c r="I262" i="10"/>
  <c r="O262" i="10" s="1"/>
  <c r="I261" i="10"/>
  <c r="O261" i="10" s="1"/>
  <c r="I260" i="10"/>
  <c r="O260" i="10" s="1"/>
  <c r="I259" i="10"/>
  <c r="O259" i="10" s="1"/>
  <c r="O257" i="10"/>
  <c r="O255" i="10"/>
  <c r="I254" i="10"/>
  <c r="O254" i="10" s="1"/>
  <c r="I253" i="10"/>
  <c r="O253" i="10" s="1"/>
  <c r="I252" i="10"/>
  <c r="O252" i="10" s="1"/>
  <c r="I251" i="10"/>
  <c r="O251" i="10" s="1"/>
  <c r="I250" i="10"/>
  <c r="O250" i="10" s="1"/>
  <c r="I249" i="10"/>
  <c r="O249" i="10" s="1"/>
  <c r="I248" i="10"/>
  <c r="O248" i="10" s="1"/>
  <c r="O247" i="10"/>
  <c r="I246" i="10"/>
  <c r="O246" i="10" s="1"/>
  <c r="I245" i="10"/>
  <c r="O245" i="10" s="1"/>
  <c r="I244" i="10"/>
  <c r="O244" i="10" s="1"/>
  <c r="I243" i="10"/>
  <c r="O243" i="10" s="1"/>
  <c r="I242" i="10"/>
  <c r="O242" i="10" s="1"/>
  <c r="O241" i="10"/>
  <c r="O239" i="10"/>
  <c r="O238" i="10"/>
  <c r="O236" i="10"/>
  <c r="O235" i="10"/>
  <c r="O234" i="10"/>
  <c r="O233" i="10"/>
  <c r="O232" i="10"/>
  <c r="O231" i="10"/>
  <c r="O230" i="10"/>
  <c r="I229" i="10"/>
  <c r="O229" i="10" s="1"/>
  <c r="G228" i="10"/>
  <c r="I228" i="10" s="1"/>
  <c r="O228" i="10" s="1"/>
  <c r="I227" i="10"/>
  <c r="O227" i="10" s="1"/>
  <c r="I226" i="10"/>
  <c r="O226" i="10" s="1"/>
  <c r="I225" i="10"/>
  <c r="O225" i="10" s="1"/>
  <c r="I224" i="10"/>
  <c r="O224" i="10" s="1"/>
  <c r="O223" i="10"/>
  <c r="I222" i="10"/>
  <c r="O222" i="10" s="1"/>
  <c r="I221" i="10"/>
  <c r="O221" i="10" s="1"/>
  <c r="I220" i="10"/>
  <c r="O220" i="10" s="1"/>
  <c r="I219" i="10"/>
  <c r="O219" i="10" s="1"/>
  <c r="I218" i="10"/>
  <c r="O218" i="10" s="1"/>
  <c r="O217" i="10"/>
  <c r="I216" i="10"/>
  <c r="O216" i="10" s="1"/>
  <c r="I215" i="10"/>
  <c r="O215" i="10" s="1"/>
  <c r="I214" i="10"/>
  <c r="O214" i="10" s="1"/>
  <c r="I213" i="10"/>
  <c r="O213" i="10" s="1"/>
  <c r="O212" i="10"/>
  <c r="O210" i="10"/>
  <c r="O209" i="10"/>
  <c r="O208" i="10"/>
  <c r="O206" i="10"/>
  <c r="O205" i="10"/>
  <c r="O204" i="10"/>
  <c r="I203" i="10"/>
  <c r="O203" i="10" s="1"/>
  <c r="O202" i="10"/>
  <c r="I201" i="10"/>
  <c r="O201" i="10" s="1"/>
  <c r="G200" i="10"/>
  <c r="I200" i="10" s="1"/>
  <c r="O200" i="10" s="1"/>
  <c r="I199" i="10"/>
  <c r="O199" i="10" s="1"/>
  <c r="I198" i="10"/>
  <c r="O198" i="10" s="1"/>
  <c r="I197" i="10"/>
  <c r="O197" i="10" s="1"/>
  <c r="I196" i="10"/>
  <c r="O196" i="10" s="1"/>
  <c r="O195" i="10"/>
  <c r="I194" i="10"/>
  <c r="O194" i="10" s="1"/>
  <c r="I193" i="10"/>
  <c r="O193" i="10" s="1"/>
  <c r="I192" i="10"/>
  <c r="O192" i="10" s="1"/>
  <c r="I191" i="10"/>
  <c r="O191" i="10" s="1"/>
  <c r="I190" i="10"/>
  <c r="O190" i="10" s="1"/>
  <c r="I189" i="10"/>
  <c r="O189" i="10" s="1"/>
  <c r="O188" i="10"/>
  <c r="I187" i="10"/>
  <c r="O187" i="10" s="1"/>
  <c r="I186" i="10"/>
  <c r="O186" i="10" s="1"/>
  <c r="I185" i="10"/>
  <c r="O185" i="10" s="1"/>
  <c r="I184" i="10"/>
  <c r="O184" i="10" s="1"/>
  <c r="O183" i="10"/>
  <c r="O181" i="10"/>
  <c r="O180" i="10"/>
  <c r="O179" i="10"/>
  <c r="O178" i="10"/>
  <c r="O176" i="10"/>
  <c r="O175" i="10"/>
  <c r="I174" i="10"/>
  <c r="O174" i="10" s="1"/>
  <c r="O173" i="10"/>
  <c r="I172" i="10"/>
  <c r="O172" i="10" s="1"/>
  <c r="G171" i="10"/>
  <c r="I171" i="10" s="1"/>
  <c r="O171" i="10" s="1"/>
  <c r="I170" i="10"/>
  <c r="O170" i="10" s="1"/>
  <c r="I169" i="10"/>
  <c r="O169" i="10" s="1"/>
  <c r="I168" i="10"/>
  <c r="O168" i="10" s="1"/>
  <c r="I167" i="10"/>
  <c r="O167" i="10" s="1"/>
  <c r="O166" i="10"/>
  <c r="I165" i="10"/>
  <c r="O165" i="10" s="1"/>
  <c r="I164" i="10"/>
  <c r="O164" i="10" s="1"/>
  <c r="I163" i="10"/>
  <c r="O163" i="10" s="1"/>
  <c r="I162" i="10"/>
  <c r="O162" i="10" s="1"/>
  <c r="I161" i="10"/>
  <c r="O161" i="10" s="1"/>
  <c r="O160" i="10"/>
  <c r="I159" i="10"/>
  <c r="O159" i="10" s="1"/>
  <c r="I158" i="10"/>
  <c r="O158" i="10" s="1"/>
  <c r="I157" i="10"/>
  <c r="O157" i="10" s="1"/>
  <c r="I156" i="10"/>
  <c r="O156" i="10" s="1"/>
  <c r="O155" i="10"/>
  <c r="O153" i="10"/>
  <c r="O152" i="10"/>
  <c r="O151" i="10"/>
  <c r="O149" i="10"/>
  <c r="O148" i="10"/>
  <c r="O147" i="10"/>
  <c r="O146" i="10"/>
  <c r="O145" i="10"/>
  <c r="I144" i="10"/>
  <c r="O144" i="10" s="1"/>
  <c r="G143" i="10"/>
  <c r="I143" i="10" s="1"/>
  <c r="O143" i="10" s="1"/>
  <c r="I142" i="10"/>
  <c r="O142" i="10" s="1"/>
  <c r="O141" i="10"/>
  <c r="I140" i="10"/>
  <c r="O140" i="10" s="1"/>
  <c r="I139" i="10"/>
  <c r="O139" i="10" s="1"/>
  <c r="I138" i="10"/>
  <c r="O138" i="10" s="1"/>
  <c r="I137" i="10"/>
  <c r="O137" i="10" s="1"/>
  <c r="O136" i="10"/>
  <c r="I135" i="10"/>
  <c r="O135" i="10" s="1"/>
  <c r="I134" i="10"/>
  <c r="O134" i="10" s="1"/>
  <c r="I133" i="10"/>
  <c r="O133" i="10" s="1"/>
  <c r="I132" i="10"/>
  <c r="O132" i="10" s="1"/>
  <c r="I131" i="10"/>
  <c r="O131" i="10" s="1"/>
  <c r="I130" i="10"/>
  <c r="O130" i="10" s="1"/>
  <c r="I129" i="10"/>
  <c r="O129" i="10" s="1"/>
  <c r="O128" i="10"/>
  <c r="I127" i="10"/>
  <c r="O127" i="10" s="1"/>
  <c r="O126" i="10"/>
  <c r="O124" i="10"/>
  <c r="O123" i="10"/>
  <c r="O122" i="10"/>
  <c r="O121" i="10"/>
  <c r="O120" i="10"/>
  <c r="O119" i="10"/>
  <c r="O118" i="10"/>
  <c r="O117" i="10"/>
  <c r="O116" i="10"/>
  <c r="O115" i="10"/>
  <c r="O114" i="10"/>
  <c r="O113" i="10"/>
  <c r="O112" i="10"/>
  <c r="O111" i="10"/>
  <c r="O110" i="10"/>
  <c r="O109" i="10"/>
  <c r="O108" i="10"/>
  <c r="O107" i="10"/>
  <c r="I104" i="10"/>
  <c r="O104" i="10" s="1"/>
  <c r="I103" i="10"/>
  <c r="O103" i="10" s="1"/>
  <c r="I102" i="10"/>
  <c r="O102" i="10" s="1"/>
  <c r="G101" i="10"/>
  <c r="I101" i="10" s="1"/>
  <c r="O101" i="10" s="1"/>
  <c r="I99" i="10"/>
  <c r="O99" i="10" s="1"/>
  <c r="I98" i="10"/>
  <c r="O98" i="10" s="1"/>
  <c r="I96" i="10"/>
  <c r="O96" i="10" s="1"/>
  <c r="I94" i="10"/>
  <c r="O94" i="10" s="1"/>
  <c r="G93" i="10"/>
  <c r="I93" i="10" s="1"/>
  <c r="O93" i="10" s="1"/>
  <c r="I91" i="10"/>
  <c r="O91" i="10" s="1"/>
  <c r="I90" i="10"/>
  <c r="O90" i="10" s="1"/>
  <c r="I89" i="10"/>
  <c r="O89" i="10" s="1"/>
  <c r="G88" i="10"/>
  <c r="I88" i="10" s="1"/>
  <c r="O88" i="10" s="1"/>
  <c r="I86" i="10"/>
  <c r="O86" i="10" s="1"/>
  <c r="I85" i="10"/>
  <c r="O85" i="10" s="1"/>
  <c r="I84" i="10"/>
  <c r="O84" i="10" s="1"/>
  <c r="G83" i="10"/>
  <c r="I83" i="10" s="1"/>
  <c r="O83" i="10" s="1"/>
  <c r="I81" i="10"/>
  <c r="O81" i="10" s="1"/>
  <c r="I80" i="10"/>
  <c r="O80" i="10" s="1"/>
  <c r="I79" i="10"/>
  <c r="O79" i="10" s="1"/>
  <c r="I78" i="10"/>
  <c r="O78" i="10" s="1"/>
  <c r="I76" i="10"/>
  <c r="O76" i="10" s="1"/>
  <c r="I75" i="10"/>
  <c r="O75" i="10" s="1"/>
  <c r="I74" i="10"/>
  <c r="O74" i="10" s="1"/>
  <c r="G73" i="10"/>
  <c r="I73" i="10" s="1"/>
  <c r="O73" i="10" s="1"/>
  <c r="I71" i="10"/>
  <c r="O71" i="10" s="1"/>
  <c r="O69" i="10"/>
  <c r="I67" i="10"/>
  <c r="O67" i="10" s="1"/>
  <c r="I66" i="10"/>
  <c r="O66" i="10" s="1"/>
  <c r="G65" i="10"/>
  <c r="I65" i="10" s="1"/>
  <c r="O65" i="10" s="1"/>
  <c r="I64" i="10"/>
  <c r="O64" i="10" s="1"/>
  <c r="I63" i="10"/>
  <c r="O63" i="10" s="1"/>
  <c r="I62" i="10"/>
  <c r="O62" i="10" s="1"/>
  <c r="I61" i="10"/>
  <c r="O61" i="10" s="1"/>
  <c r="I60" i="10"/>
  <c r="O60" i="10" s="1"/>
  <c r="G59" i="10"/>
  <c r="I59" i="10" s="1"/>
  <c r="O59" i="10" s="1"/>
  <c r="I58" i="10"/>
  <c r="O58" i="10" s="1"/>
  <c r="I57" i="10"/>
  <c r="O57" i="10" s="1"/>
  <c r="I56" i="10"/>
  <c r="O56" i="10" s="1"/>
  <c r="I55" i="10"/>
  <c r="O55" i="10" s="1"/>
  <c r="I54" i="10"/>
  <c r="O54" i="10" s="1"/>
  <c r="I53" i="10"/>
  <c r="O53" i="10" s="1"/>
  <c r="I52" i="10"/>
  <c r="O52" i="10" s="1"/>
  <c r="G51" i="10"/>
  <c r="I51" i="10" s="1"/>
  <c r="O51" i="10" s="1"/>
  <c r="I50" i="10"/>
  <c r="O50" i="10" s="1"/>
  <c r="I49" i="10"/>
  <c r="O49" i="10" s="1"/>
  <c r="I48" i="10"/>
  <c r="O48" i="10" s="1"/>
  <c r="G47" i="10"/>
  <c r="I47" i="10" s="1"/>
  <c r="O47" i="10" s="1"/>
  <c r="G46" i="10"/>
  <c r="I46" i="10" s="1"/>
  <c r="O46" i="10" s="1"/>
  <c r="G45" i="10"/>
  <c r="I45" i="10" s="1"/>
  <c r="O45" i="10" s="1"/>
  <c r="I44" i="10"/>
  <c r="O44" i="10" s="1"/>
  <c r="I43" i="10"/>
  <c r="O43" i="10" s="1"/>
  <c r="I41" i="10"/>
  <c r="O41" i="10" s="1"/>
  <c r="I40" i="10"/>
  <c r="O40" i="10" s="1"/>
  <c r="G39" i="10"/>
  <c r="I39" i="10" s="1"/>
  <c r="O39" i="10" s="1"/>
  <c r="I38" i="10"/>
  <c r="O38" i="10" s="1"/>
  <c r="O36" i="10"/>
  <c r="I33" i="10"/>
  <c r="O33" i="10" s="1"/>
  <c r="I32" i="10"/>
  <c r="O32" i="10" s="1"/>
  <c r="I31" i="10"/>
  <c r="O31" i="10" s="1"/>
  <c r="I30" i="10"/>
  <c r="O30" i="10" s="1"/>
  <c r="I29" i="10"/>
  <c r="O29" i="10" s="1"/>
  <c r="I27" i="10"/>
  <c r="O27" i="10" s="1"/>
  <c r="I26" i="10"/>
  <c r="O26" i="10" s="1"/>
  <c r="G24" i="10"/>
  <c r="I24" i="10" s="1"/>
  <c r="O24" i="10" s="1"/>
  <c r="G23" i="10"/>
  <c r="I23" i="10" s="1"/>
  <c r="O23" i="10" s="1"/>
  <c r="I22" i="10"/>
  <c r="O22" i="10" s="1"/>
  <c r="I21" i="10"/>
  <c r="O21" i="10" s="1"/>
  <c r="I20" i="10"/>
  <c r="O20" i="10" s="1"/>
  <c r="I19" i="10"/>
  <c r="O19" i="10" s="1"/>
  <c r="I18" i="10"/>
  <c r="O18" i="10" s="1"/>
  <c r="G17" i="10"/>
  <c r="I17" i="10" s="1"/>
  <c r="O17" i="10" s="1"/>
  <c r="I16" i="10"/>
  <c r="O16" i="10" s="1"/>
  <c r="G15" i="10"/>
  <c r="I15" i="10" s="1"/>
  <c r="O15" i="10" s="1"/>
  <c r="I14" i="10"/>
  <c r="O14" i="10" s="1"/>
  <c r="I13" i="10"/>
  <c r="O13" i="10" s="1"/>
  <c r="I12" i="10"/>
  <c r="O12" i="10" s="1"/>
  <c r="I11" i="10"/>
  <c r="O11" i="10" s="1"/>
  <c r="G10" i="10"/>
  <c r="I10" i="10" s="1"/>
  <c r="O10" i="10" s="1"/>
  <c r="I9" i="10"/>
  <c r="O9" i="10" s="1"/>
  <c r="I8" i="10"/>
  <c r="O8" i="10" s="1"/>
  <c r="I7" i="10"/>
  <c r="O7" i="10" s="1"/>
  <c r="I6" i="10"/>
  <c r="O6" i="10" s="1"/>
  <c r="G193" i="12" l="1"/>
  <c r="L193" i="12" s="1"/>
  <c r="L192" i="12"/>
  <c r="G185" i="12"/>
  <c r="L185" i="12" s="1"/>
  <c r="L184" i="12"/>
  <c r="G204" i="12"/>
  <c r="L204" i="12" s="1"/>
  <c r="L200" i="12"/>
  <c r="G189" i="12"/>
  <c r="L189" i="12" s="1"/>
  <c r="L188" i="12"/>
  <c r="G191" i="12"/>
  <c r="L191" i="12" s="1"/>
  <c r="L190" i="12"/>
  <c r="G171" i="12"/>
  <c r="L171" i="12" s="1"/>
  <c r="L167" i="12"/>
  <c r="G187" i="12"/>
  <c r="L187" i="12" s="1"/>
  <c r="L186" i="12"/>
  <c r="F19" i="17"/>
  <c r="I19" i="17"/>
  <c r="G23" i="17" s="1"/>
  <c r="O817" i="10"/>
  <c r="G49" i="12"/>
  <c r="L49" i="12" s="1"/>
  <c r="O825" i="10"/>
  <c r="G60" i="12"/>
  <c r="L60" i="12" s="1"/>
  <c r="G39" i="12"/>
  <c r="L39" i="12" s="1"/>
  <c r="G65" i="12"/>
  <c r="L65" i="12" s="1"/>
  <c r="G38" i="12"/>
  <c r="L38" i="12" s="1"/>
  <c r="G42" i="12"/>
  <c r="L42" i="12" s="1"/>
  <c r="G48" i="12"/>
  <c r="L48" i="12" s="1"/>
  <c r="G59" i="12"/>
  <c r="L59" i="12" s="1"/>
  <c r="G64" i="12"/>
  <c r="L64" i="12" s="1"/>
  <c r="G34" i="12"/>
  <c r="L34" i="12" s="1"/>
  <c r="G41" i="12"/>
  <c r="L41" i="12" s="1"/>
  <c r="G46" i="12"/>
  <c r="L46" i="12" s="1"/>
  <c r="G58" i="12"/>
  <c r="L58" i="12" s="1"/>
  <c r="G62" i="12"/>
  <c r="L62" i="12" s="1"/>
  <c r="G43" i="12"/>
  <c r="L43" i="12" s="1"/>
  <c r="G33" i="12"/>
  <c r="L33" i="12" s="1"/>
  <c r="G40" i="12"/>
  <c r="L40" i="12" s="1"/>
  <c r="G44" i="12"/>
  <c r="L44" i="12" s="1"/>
  <c r="G57" i="12"/>
  <c r="L57" i="12" s="1"/>
  <c r="G61" i="12"/>
  <c r="L61" i="12" s="1"/>
  <c r="G52" i="12"/>
  <c r="L52" i="12" s="1"/>
  <c r="G56" i="12"/>
  <c r="L56" i="12" s="1"/>
  <c r="G51" i="12"/>
  <c r="L51" i="12" s="1"/>
  <c r="G55" i="12"/>
  <c r="L55" i="12" s="1"/>
  <c r="G50" i="12"/>
  <c r="L50" i="12" s="1"/>
  <c r="G54" i="12"/>
  <c r="L54" i="12" s="1"/>
  <c r="G53" i="12"/>
  <c r="L53" i="12" s="1"/>
  <c r="Q31" i="12"/>
  <c r="Q32" i="12"/>
  <c r="Q33" i="12"/>
  <c r="L73" i="12"/>
  <c r="L95" i="12"/>
  <c r="L93" i="12"/>
  <c r="L91" i="12"/>
  <c r="L89" i="12"/>
  <c r="L99" i="12"/>
  <c r="L97" i="12"/>
  <c r="L101" i="12"/>
  <c r="L132" i="12"/>
  <c r="L130" i="12"/>
  <c r="L128" i="12"/>
  <c r="L126" i="12"/>
  <c r="L124" i="12"/>
  <c r="L122" i="12"/>
  <c r="L120" i="12"/>
  <c r="L134" i="12"/>
  <c r="L209" i="12"/>
  <c r="L207" i="12"/>
  <c r="L205" i="12"/>
  <c r="G76" i="12"/>
  <c r="L76" i="12" s="1"/>
  <c r="G78" i="12"/>
  <c r="L78" i="12" s="1"/>
  <c r="G80" i="12"/>
  <c r="L80" i="12" s="1"/>
  <c r="G82" i="12"/>
  <c r="L82" i="12" s="1"/>
  <c r="G84" i="12"/>
  <c r="L84" i="12" s="1"/>
  <c r="G86" i="12"/>
  <c r="L86" i="12" s="1"/>
  <c r="G107" i="12"/>
  <c r="L107" i="12" s="1"/>
  <c r="G109" i="12"/>
  <c r="L109" i="12" s="1"/>
  <c r="G111" i="12"/>
  <c r="L111" i="12" s="1"/>
  <c r="G113" i="12"/>
  <c r="L113" i="12" s="1"/>
  <c r="G115" i="12"/>
  <c r="L115" i="12" s="1"/>
  <c r="G117" i="12"/>
  <c r="L117" i="12" s="1"/>
  <c r="G119" i="12"/>
  <c r="L119" i="12" s="1"/>
  <c r="G140" i="12"/>
  <c r="L140" i="12" s="1"/>
  <c r="G142" i="12"/>
  <c r="L142" i="12" s="1"/>
  <c r="G144" i="12"/>
  <c r="L144" i="12" s="1"/>
  <c r="G146" i="12"/>
  <c r="L146" i="12" s="1"/>
  <c r="G148" i="12"/>
  <c r="L148" i="12" s="1"/>
  <c r="G150" i="12"/>
  <c r="L150" i="12" s="1"/>
  <c r="G152" i="12"/>
  <c r="L152" i="12" s="1"/>
  <c r="G154" i="12"/>
  <c r="L154" i="12" s="1"/>
  <c r="G156" i="12"/>
  <c r="L156" i="12" s="1"/>
  <c r="G158" i="12"/>
  <c r="L158" i="12" s="1"/>
  <c r="G160" i="12"/>
  <c r="L160" i="12" s="1"/>
  <c r="G162" i="12"/>
  <c r="L162" i="12" s="1"/>
  <c r="G164" i="12"/>
  <c r="L164" i="12" s="1"/>
  <c r="G166" i="12"/>
  <c r="L166" i="12" s="1"/>
  <c r="G173" i="12"/>
  <c r="L173" i="12" s="1"/>
  <c r="G175" i="12"/>
  <c r="L175" i="12" s="1"/>
  <c r="G177" i="12"/>
  <c r="L177" i="12" s="1"/>
  <c r="G179" i="12"/>
  <c r="L179" i="12" s="1"/>
  <c r="G181" i="12"/>
  <c r="L181" i="12" s="1"/>
  <c r="G183" i="12"/>
  <c r="L183" i="12" s="1"/>
  <c r="G195" i="12"/>
  <c r="L195" i="12" s="1"/>
  <c r="G197" i="12"/>
  <c r="L197" i="12" s="1"/>
  <c r="G199" i="12"/>
  <c r="L199" i="12" s="1"/>
  <c r="Q71" i="12" l="1"/>
  <c r="Q62" i="12"/>
  <c r="G222" i="12"/>
  <c r="L222" i="12" s="1"/>
  <c r="G223" i="12"/>
  <c r="L223" i="12" l="1"/>
  <c r="B10" i="18"/>
  <c r="E10" i="18" s="1"/>
  <c r="F73" i="5" l="1"/>
  <c r="H73" i="5"/>
  <c r="J71" i="5"/>
  <c r="J72" i="5" s="1"/>
  <c r="L72" i="5" s="1"/>
  <c r="K71" i="5"/>
  <c r="K70" i="5"/>
  <c r="L70" i="5"/>
  <c r="F68" i="5"/>
  <c r="H68" i="5"/>
  <c r="J66" i="5"/>
  <c r="J67" i="5" s="1"/>
  <c r="L67" i="5" s="1"/>
  <c r="K66" i="5"/>
  <c r="K65" i="5"/>
  <c r="L65" i="5"/>
  <c r="F63" i="5"/>
  <c r="H63" i="5"/>
  <c r="J61" i="5"/>
  <c r="J63" i="5" s="1"/>
  <c r="K61" i="5"/>
  <c r="K60" i="5"/>
  <c r="L60" i="5"/>
  <c r="H58" i="5"/>
  <c r="K55" i="5"/>
  <c r="L55" i="5"/>
  <c r="J54" i="5"/>
  <c r="J58" i="5" s="1"/>
  <c r="K54" i="5"/>
  <c r="F52" i="5"/>
  <c r="H52" i="5"/>
  <c r="J50" i="5"/>
  <c r="J52" i="5" s="1"/>
  <c r="K50" i="5"/>
  <c r="K49" i="5"/>
  <c r="L49" i="5"/>
  <c r="H47" i="5"/>
  <c r="K44" i="5"/>
  <c r="L44" i="5"/>
  <c r="J42" i="5"/>
  <c r="J47" i="5" s="1"/>
  <c r="K42" i="5"/>
  <c r="K41" i="5"/>
  <c r="L41" i="5"/>
  <c r="H39" i="5"/>
  <c r="B36" i="5"/>
  <c r="E35" i="5"/>
  <c r="F35" i="5" s="1"/>
  <c r="L35" i="5" s="1"/>
  <c r="K34" i="5"/>
  <c r="L34" i="5"/>
  <c r="J32" i="5"/>
  <c r="J33" i="5" s="1"/>
  <c r="L33" i="5" s="1"/>
  <c r="K32" i="5"/>
  <c r="K31" i="5"/>
  <c r="L31" i="5"/>
  <c r="H27" i="5"/>
  <c r="H28" i="5" s="1"/>
  <c r="L28" i="5" s="1"/>
  <c r="K27" i="5"/>
  <c r="K26" i="5"/>
  <c r="L26" i="5"/>
  <c r="B24" i="5"/>
  <c r="E23" i="5"/>
  <c r="F23" i="5" s="1"/>
  <c r="L23" i="5" s="1"/>
  <c r="K22" i="5"/>
  <c r="L22" i="5"/>
  <c r="J20" i="5"/>
  <c r="L20" i="5" s="1"/>
  <c r="K20" i="5"/>
  <c r="J19" i="5"/>
  <c r="L19" i="5" s="1"/>
  <c r="K19" i="5"/>
  <c r="K18" i="5"/>
  <c r="L18" i="5"/>
  <c r="H14" i="5"/>
  <c r="H16" i="5" s="1"/>
  <c r="K14" i="5"/>
  <c r="K13" i="5"/>
  <c r="L13" i="5"/>
  <c r="B11" i="5"/>
  <c r="E10" i="5"/>
  <c r="F10" i="5" s="1"/>
  <c r="L10" i="5" s="1"/>
  <c r="K9" i="5"/>
  <c r="L9" i="5"/>
  <c r="J7" i="5"/>
  <c r="L7" i="5" s="1"/>
  <c r="K7" i="5"/>
  <c r="K6" i="5"/>
  <c r="L6" i="5"/>
  <c r="J68" i="5" l="1"/>
  <c r="L66" i="5"/>
  <c r="K35" i="5"/>
  <c r="E36" i="5"/>
  <c r="F36" i="5" s="1"/>
  <c r="L36" i="5" s="1"/>
  <c r="J51" i="5"/>
  <c r="L51" i="5" s="1"/>
  <c r="L14" i="5"/>
  <c r="H15" i="5"/>
  <c r="L15" i="5" s="1"/>
  <c r="J8" i="5"/>
  <c r="L8" i="5" s="1"/>
  <c r="L54" i="5"/>
  <c r="L63" i="5"/>
  <c r="L52" i="5"/>
  <c r="L27" i="5"/>
  <c r="J29" i="5"/>
  <c r="L32" i="5"/>
  <c r="J39" i="5"/>
  <c r="L42" i="5"/>
  <c r="L61" i="5"/>
  <c r="J62" i="5"/>
  <c r="L62" i="5" s="1"/>
  <c r="L71" i="5"/>
  <c r="J73" i="5"/>
  <c r="J16" i="5"/>
  <c r="J21" i="5"/>
  <c r="L21" i="5" s="1"/>
  <c r="H29" i="5"/>
  <c r="E45" i="5"/>
  <c r="F45" i="5" s="1"/>
  <c r="L45" i="5" s="1"/>
  <c r="L68" i="5"/>
  <c r="E37" i="5"/>
  <c r="J43" i="5"/>
  <c r="L43" i="5" s="1"/>
  <c r="L50" i="5"/>
  <c r="E56" i="5"/>
  <c r="F56" i="5" s="1"/>
  <c r="L56" i="5" s="1"/>
  <c r="K10" i="5"/>
  <c r="E11" i="5"/>
  <c r="F11" i="5" s="1"/>
  <c r="L11" i="5" s="1"/>
  <c r="K23" i="5"/>
  <c r="E24" i="5"/>
  <c r="K24" i="5" s="1"/>
  <c r="F47" i="5" l="1"/>
  <c r="L47" i="5" s="1"/>
  <c r="K45" i="5"/>
  <c r="K36" i="5"/>
  <c r="F58" i="5"/>
  <c r="L58" i="5" s="1"/>
  <c r="K56" i="5"/>
  <c r="F12" i="5"/>
  <c r="L12" i="5" s="1"/>
  <c r="F57" i="5"/>
  <c r="L57" i="5" s="1"/>
  <c r="F24" i="5"/>
  <c r="F29" i="5" s="1"/>
  <c r="L29" i="5" s="1"/>
  <c r="F37" i="5"/>
  <c r="K37" i="5"/>
  <c r="K11" i="5"/>
  <c r="F46" i="5"/>
  <c r="L46" i="5" s="1"/>
  <c r="F16" i="5"/>
  <c r="L16" i="5" s="1"/>
  <c r="L73" i="5"/>
  <c r="C31" i="36" l="1"/>
  <c r="C29" i="36" s="1"/>
  <c r="C9" i="36" s="1"/>
  <c r="C6" i="36" s="1"/>
  <c r="C5" i="36" s="1"/>
  <c r="F25" i="5"/>
  <c r="L25" i="5" s="1"/>
  <c r="L24" i="5"/>
  <c r="L37" i="5"/>
  <c r="F38" i="5"/>
  <c r="L38" i="5" s="1"/>
  <c r="F39" i="5"/>
  <c r="L39" i="5" l="1"/>
  <c r="B11" i="18" l="1"/>
  <c r="E11" i="18" s="1"/>
  <c r="F18" i="16" l="1"/>
  <c r="F20" i="16" s="1"/>
  <c r="B16" i="16" s="1"/>
  <c r="B9" i="18"/>
  <c r="B20" i="18" s="1"/>
  <c r="E9" i="18" l="1"/>
  <c r="E20" i="18" l="1"/>
  <c r="B28" i="18" s="1"/>
  <c r="J9" i="18"/>
  <c r="J20" i="18" s="1"/>
  <c r="K21" i="18" l="1"/>
  <c r="J21" i="18"/>
</calcChain>
</file>

<file path=xl/sharedStrings.xml><?xml version="1.0" encoding="utf-8"?>
<sst xmlns="http://schemas.openxmlformats.org/spreadsheetml/2006/main" count="7423" uniqueCount="1432">
  <si>
    <t>품명</t>
  </si>
  <si>
    <t>규격</t>
  </si>
  <si>
    <t>단위</t>
  </si>
  <si>
    <t>매</t>
  </si>
  <si>
    <t>M2</t>
  </si>
  <si>
    <t>M</t>
  </si>
  <si>
    <t>SMC 욕실돔 천정재</t>
  </si>
  <si>
    <t>2660*1.750</t>
  </si>
  <si>
    <t>대</t>
  </si>
  <si>
    <t>개</t>
  </si>
  <si>
    <t>SET</t>
  </si>
  <si>
    <t/>
  </si>
  <si>
    <t>M3</t>
  </si>
  <si>
    <t>강화유리</t>
  </si>
  <si>
    <t>8mm  칼라</t>
  </si>
  <si>
    <t>8mm  투명</t>
  </si>
  <si>
    <t>경유</t>
  </si>
  <si>
    <t>저유황</t>
  </si>
  <si>
    <t>L</t>
  </si>
  <si>
    <t>공정</t>
  </si>
  <si>
    <t>조</t>
  </si>
  <si>
    <t>내욕실장</t>
  </si>
  <si>
    <t>KG</t>
  </si>
  <si>
    <t>단열커튼월창</t>
  </si>
  <si>
    <t>60mm</t>
  </si>
  <si>
    <t>도기질타일</t>
  </si>
  <si>
    <t>일반색, 300*600</t>
  </si>
  <si>
    <t>EA</t>
  </si>
  <si>
    <t>일체형 전자도어록</t>
  </si>
  <si>
    <t>레미콘</t>
  </si>
  <si>
    <t>25-21-15</t>
  </si>
  <si>
    <t>레일은페시스템창호</t>
  </si>
  <si>
    <t>140mm 단열미서기창</t>
  </si>
  <si>
    <t>230mm 단열이중 미서기창</t>
  </si>
  <si>
    <t>맑은유리</t>
  </si>
  <si>
    <t>5mm</t>
  </si>
  <si>
    <t>메쉬휀스</t>
  </si>
  <si>
    <t>H=2.0,폭2M</t>
  </si>
  <si>
    <t>메쉬휀스 출입문</t>
  </si>
  <si>
    <t>P.V.C    100mm</t>
  </si>
  <si>
    <t>발코니장</t>
  </si>
  <si>
    <t>방화문</t>
  </si>
  <si>
    <t>민자 900*2100</t>
  </si>
  <si>
    <t>양개 1800*2100</t>
  </si>
  <si>
    <t>버티컬브라인드</t>
  </si>
  <si>
    <t>89MM-방염</t>
  </si>
  <si>
    <t>복층유리</t>
  </si>
  <si>
    <t>16mm 투명</t>
  </si>
  <si>
    <t>22㎜ 로이칼라</t>
  </si>
  <si>
    <t>세대별 표지판 설치</t>
  </si>
  <si>
    <t>아크릴-150*60</t>
  </si>
  <si>
    <t>세이프강화도어(락2000)</t>
  </si>
  <si>
    <t>12T*900mm*2100mm 투명</t>
  </si>
  <si>
    <t>슬라이딩장</t>
  </si>
  <si>
    <t>시멘트벽돌</t>
  </si>
  <si>
    <t>190*90*57</t>
  </si>
  <si>
    <t>실외기 받침대</t>
  </si>
  <si>
    <t>1200*450</t>
  </si>
  <si>
    <t>싱크대</t>
  </si>
  <si>
    <t>100T</t>
  </si>
  <si>
    <t>50T</t>
  </si>
  <si>
    <t>알림판 (커버식)</t>
  </si>
  <si>
    <t>795*745</t>
  </si>
  <si>
    <t>외벽단열마감재</t>
  </si>
  <si>
    <t>뿜칠스톤 토탈(고효율100T)</t>
  </si>
  <si>
    <t>스톤-메쉬시스템</t>
  </si>
  <si>
    <t>욕실앞 븥박이장</t>
  </si>
  <si>
    <t>우편물수취함</t>
  </si>
  <si>
    <t>2.75*170*165</t>
  </si>
  <si>
    <t>이형철근</t>
  </si>
  <si>
    <t>D-10   SD30A</t>
  </si>
  <si>
    <t>TON</t>
  </si>
  <si>
    <t>전력</t>
  </si>
  <si>
    <t>㎾h</t>
  </si>
  <si>
    <t>0.028g/cm3  20mm</t>
  </si>
  <si>
    <t>침실-2 붙박이장</t>
  </si>
  <si>
    <t>프라스틱창문틀(백색목무늬)</t>
  </si>
  <si>
    <t>공틀일체형미서기창 225mm</t>
  </si>
  <si>
    <t>미서기창 115mm</t>
  </si>
  <si>
    <t>이중미서기창(복층유리용) 225mm</t>
  </si>
  <si>
    <t>피벗힌지</t>
  </si>
  <si>
    <t>140kg이하 ㉿K-1400</t>
  </si>
  <si>
    <t>현관장</t>
  </si>
  <si>
    <t>휘발유</t>
  </si>
  <si>
    <t>무연</t>
  </si>
  <si>
    <t>품          명</t>
  </si>
  <si>
    <t>규          격</t>
  </si>
  <si>
    <t>수  량</t>
  </si>
  <si>
    <t>재   료   비</t>
  </si>
  <si>
    <t>노   무   비</t>
  </si>
  <si>
    <t>경        비</t>
  </si>
  <si>
    <t>합        계</t>
  </si>
  <si>
    <t>비  고</t>
  </si>
  <si>
    <t>단  가</t>
  </si>
  <si>
    <t>금  액</t>
  </si>
  <si>
    <t>손료요율</t>
  </si>
  <si>
    <t>손료구분</t>
  </si>
  <si>
    <t>적용구분</t>
  </si>
  <si>
    <t>합계구분</t>
  </si>
  <si>
    <t>공기압축기(이동식)</t>
  </si>
  <si>
    <t xml:space="preserve"> 3.5M3/MIN</t>
  </si>
  <si>
    <t>HR</t>
  </si>
  <si>
    <t>토목11-2</t>
  </si>
  <si>
    <t>경  비</t>
  </si>
  <si>
    <t xml:space="preserve"> 3.5 ㎥/Min</t>
  </si>
  <si>
    <t>03</t>
  </si>
  <si>
    <t>기계경비</t>
  </si>
  <si>
    <t>소  계</t>
  </si>
  <si>
    <t>재료비</t>
  </si>
  <si>
    <t>물정P2-950</t>
  </si>
  <si>
    <t>01</t>
  </si>
  <si>
    <t>잡품</t>
  </si>
  <si>
    <t>식</t>
  </si>
  <si>
    <t>1</t>
  </si>
  <si>
    <t>노무비</t>
  </si>
  <si>
    <t>건설기계운전사</t>
  </si>
  <si>
    <t>인</t>
  </si>
  <si>
    <t>02</t>
  </si>
  <si>
    <t>합  계</t>
  </si>
  <si>
    <t>굴삭기(유압식백호우)</t>
  </si>
  <si>
    <t>굴삭기(유압식백호우)+브레카</t>
  </si>
  <si>
    <t>0.7M3</t>
  </si>
  <si>
    <t>0.7 ㎥</t>
  </si>
  <si>
    <t>대형브레이카</t>
  </si>
  <si>
    <t>0.7 ㎥용</t>
  </si>
  <si>
    <t>모르터 믹서</t>
  </si>
  <si>
    <t>0.3㎥ SET</t>
  </si>
  <si>
    <t>참고자료</t>
  </si>
  <si>
    <t>모르터믹서</t>
  </si>
  <si>
    <t>04</t>
  </si>
  <si>
    <t>물정P185(부록)</t>
  </si>
  <si>
    <t>모르터 펌프</t>
  </si>
  <si>
    <t>7.46kw</t>
  </si>
  <si>
    <t>모르터펌프</t>
  </si>
  <si>
    <t>10HP</t>
  </si>
  <si>
    <t>배관파이프</t>
  </si>
  <si>
    <t>Ø50mm-2.6m</t>
  </si>
  <si>
    <t>D50/2.6m</t>
  </si>
  <si>
    <t>양수기</t>
  </si>
  <si>
    <t>1.492kw</t>
  </si>
  <si>
    <t>2HP</t>
  </si>
  <si>
    <t>용접기 (교류)</t>
  </si>
  <si>
    <t>500 AMP</t>
  </si>
  <si>
    <t>치즐(구조물용)</t>
  </si>
  <si>
    <t>0.7 M3용</t>
  </si>
  <si>
    <t>토목10-20</t>
  </si>
  <si>
    <t>대형브레이커용치즐</t>
  </si>
  <si>
    <t>페이브먼트 브레이카</t>
  </si>
  <si>
    <t>25.0KG (55#)</t>
  </si>
  <si>
    <t>25.0kg (55#)</t>
  </si>
  <si>
    <t>수량</t>
  </si>
  <si>
    <t>(EGI휀스)</t>
  </si>
  <si>
    <t xml:space="preserve"> 3개월</t>
  </si>
  <si>
    <t>3개월,1단(2m)</t>
  </si>
  <si>
    <t>2대</t>
  </si>
  <si>
    <t>보수공사시 청소 및 뒷정리</t>
  </si>
  <si>
    <t>건축물현장정리</t>
  </si>
  <si>
    <t>기둥및벽체, D-16</t>
  </si>
  <si>
    <t>개소</t>
  </si>
  <si>
    <t>6회</t>
  </si>
  <si>
    <t>3개월  4.2m이하</t>
  </si>
  <si>
    <t>200*200</t>
  </si>
  <si>
    <t>합판거푸집</t>
  </si>
  <si>
    <t>100*200</t>
  </si>
  <si>
    <t>HD10 + HY150</t>
  </si>
  <si>
    <t>3.6m이하</t>
  </si>
  <si>
    <t>천매</t>
  </si>
  <si>
    <t>인력, 1층</t>
  </si>
  <si>
    <t>인력, 2층</t>
  </si>
  <si>
    <t>인력, 3층</t>
  </si>
  <si>
    <t>인력, 4층</t>
  </si>
  <si>
    <t>인력, 5층</t>
  </si>
  <si>
    <t>바닥</t>
  </si>
  <si>
    <t>벽</t>
  </si>
  <si>
    <t>바닥, 비노출 3MM</t>
  </si>
  <si>
    <t>벽, 비노출 1MM</t>
  </si>
  <si>
    <t>10*15(곰팡이방지용)</t>
  </si>
  <si>
    <t>18mm</t>
  </si>
  <si>
    <t>바닥  15mm</t>
  </si>
  <si>
    <t>바닥  24mm</t>
  </si>
  <si>
    <t>아연도.날개50mm</t>
  </si>
  <si>
    <t>바닥, 타일 0.04~0.10㎡ 이하</t>
  </si>
  <si>
    <t>벽, 타일 0.11~0.20㎡ 이하</t>
  </si>
  <si>
    <t>수마30mm 거창석</t>
  </si>
  <si>
    <t>습식, 바닥 400*400*32mm 몰탈32</t>
  </si>
  <si>
    <t>36T,평판(논스립유)몰32</t>
  </si>
  <si>
    <t>150*30T,마천석,연마,몰30</t>
  </si>
  <si>
    <t>100*40*1.5T</t>
  </si>
  <si>
    <t>스텐창호(헤어라인)- 중간틀</t>
  </si>
  <si>
    <t>강화유리문용</t>
  </si>
  <si>
    <t>원통형(철재문)</t>
  </si>
  <si>
    <t>러버형</t>
  </si>
  <si>
    <t>3호.보통용</t>
  </si>
  <si>
    <t>우레탄폼(10mm)</t>
  </si>
  <si>
    <t>복층유리  22mm</t>
  </si>
  <si>
    <t>복층유리  16mm</t>
  </si>
  <si>
    <t>10mm미만</t>
  </si>
  <si>
    <t>복층유리 5*5,실리콘</t>
  </si>
  <si>
    <t>10T</t>
  </si>
  <si>
    <t>달대유</t>
  </si>
  <si>
    <t>합판4.8T+석고9.5T</t>
  </si>
  <si>
    <t>천장</t>
  </si>
  <si>
    <t>55*12</t>
  </si>
  <si>
    <t>라왕120*120*18mm,락카</t>
  </si>
  <si>
    <t>30*30,@450*600</t>
  </si>
  <si>
    <t>일반 9.5mmX2PY</t>
  </si>
  <si>
    <t>중밀도섬유판(MDF),H75*9mm</t>
  </si>
  <si>
    <t>2.30m 모노륨</t>
  </si>
  <si>
    <t>프레임280*280*25</t>
  </si>
  <si>
    <t>3.1*2.2 -T:10대리석</t>
  </si>
  <si>
    <t>336*3.0T(이중무늬그림자)</t>
  </si>
  <si>
    <t>50*50@900+내수15T</t>
  </si>
  <si>
    <t>벽,띠장설치(미송)</t>
  </si>
  <si>
    <t>T:0.4  W:600</t>
  </si>
  <si>
    <t>150*22</t>
  </si>
  <si>
    <t>Ø50.8+25.4*1.5t,H:900</t>
  </si>
  <si>
    <t>W200*3t SST</t>
  </si>
  <si>
    <t>W25*H20*1.5tSST</t>
  </si>
  <si>
    <t>VG1   ∮100</t>
  </si>
  <si>
    <t>스텐</t>
  </si>
  <si>
    <t>바탕만들기(재도장시30%)</t>
  </si>
  <si>
    <t>콘크리트,몰탈면(벽)</t>
  </si>
  <si>
    <t>알칼리성면</t>
  </si>
  <si>
    <t>몰탈면2회</t>
  </si>
  <si>
    <t>외벽 2회 2급</t>
  </si>
  <si>
    <t>소형브레이커</t>
  </si>
  <si>
    <t>대형브레이커</t>
  </si>
  <si>
    <t>시멘트콘크리트</t>
  </si>
  <si>
    <t>테라죠판</t>
  </si>
  <si>
    <t>반자틀+합판</t>
  </si>
  <si>
    <t>바탕만들기</t>
  </si>
  <si>
    <t>전기아연도금강판 가설울타리</t>
  </si>
  <si>
    <t>강관비계매기</t>
  </si>
  <si>
    <t>이동식강관말비계</t>
  </si>
  <si>
    <t>철근개스압접</t>
  </si>
  <si>
    <t>강관동바리(벽식구조)</t>
  </si>
  <si>
    <t>층간소음방지재 바닥깔기</t>
  </si>
  <si>
    <t>콘크리트인방</t>
  </si>
  <si>
    <t>철근앵커용 케미캉 앙카</t>
  </si>
  <si>
    <t>0.5B 시멘트벽돌쌓기</t>
  </si>
  <si>
    <t>1.0B 시멘트벽돌쌓기</t>
  </si>
  <si>
    <t>벽돌소운반</t>
  </si>
  <si>
    <t>시멘트액체방수</t>
  </si>
  <si>
    <t>우레탄도막방수</t>
  </si>
  <si>
    <t>실리콘코킹</t>
  </si>
  <si>
    <t>창호주위 수밀코킹(10mm각)</t>
  </si>
  <si>
    <t>경량기포폴CONC</t>
  </si>
  <si>
    <t>몰탈바르기(내벽)</t>
  </si>
  <si>
    <t>보호몰탈바르기</t>
  </si>
  <si>
    <t>미장용코너비드</t>
  </si>
  <si>
    <t>타일압착붙임(8mm)</t>
  </si>
  <si>
    <t>타일떠붙임(24mm)</t>
  </si>
  <si>
    <t>화강석붙임(벽,건식)</t>
  </si>
  <si>
    <t>테라죠붙임</t>
  </si>
  <si>
    <t>테라죠계단</t>
  </si>
  <si>
    <t>세면기 두겁돌</t>
  </si>
  <si>
    <t>SSD1</t>
  </si>
  <si>
    <t>PD3</t>
  </si>
  <si>
    <t>PD4</t>
  </si>
  <si>
    <t>PD5</t>
  </si>
  <si>
    <t>PW1</t>
  </si>
  <si>
    <t>PW2</t>
  </si>
  <si>
    <t>후로아힌지달기</t>
  </si>
  <si>
    <t>도아록설치</t>
  </si>
  <si>
    <t>도아체크달기(강재)</t>
  </si>
  <si>
    <t>창틀주위 단열폼 충진</t>
  </si>
  <si>
    <t>유리끼우기및닦기</t>
  </si>
  <si>
    <t>유리주위코킹</t>
  </si>
  <si>
    <t>리빙우드 천정설치</t>
  </si>
  <si>
    <t>목조천정틀설치</t>
  </si>
  <si>
    <t>석고판못붙임(바탕용,천정)</t>
  </si>
  <si>
    <t>도배바르기</t>
  </si>
  <si>
    <t>몰딩설치(목재시트)</t>
  </si>
  <si>
    <t>커텐박스설치</t>
  </si>
  <si>
    <t>석고판못붙임(바탕용,벽)</t>
  </si>
  <si>
    <t>걸레받이설치</t>
  </si>
  <si>
    <t>비닐시트깔기(왁스무)</t>
  </si>
  <si>
    <t>등박스 몰딩 설치</t>
  </si>
  <si>
    <t>아이소핑크천정본드붙이기</t>
  </si>
  <si>
    <t>거실 아트월 설치</t>
  </si>
  <si>
    <t>아스팔트슁글깔기</t>
  </si>
  <si>
    <t>아스팔트슁글 하지</t>
  </si>
  <si>
    <t>슁글용동판후레싱</t>
  </si>
  <si>
    <t>합성목재 사이딩 설치</t>
  </si>
  <si>
    <t>스텐핸드레일</t>
  </si>
  <si>
    <t>트렌치</t>
  </si>
  <si>
    <t>재료분리대(바닥)</t>
  </si>
  <si>
    <t>발코니드레인설치</t>
  </si>
  <si>
    <t>PVC선홈통</t>
  </si>
  <si>
    <t>코너비드설치</t>
  </si>
  <si>
    <t>다채무늬도료</t>
  </si>
  <si>
    <t>세라민페인트칠</t>
  </si>
  <si>
    <t>수성페인트 로울러칠</t>
  </si>
  <si>
    <t>철근콘크리트 철거</t>
  </si>
  <si>
    <t>무근콘크리트 철거</t>
  </si>
  <si>
    <t>벽돌및블럭벽 철거</t>
  </si>
  <si>
    <t>콘크리트 컷팅</t>
  </si>
  <si>
    <t>비닐시트철거</t>
  </si>
  <si>
    <t>벽지철거</t>
  </si>
  <si>
    <t>타일떼내기</t>
  </si>
  <si>
    <t>화강석 철거</t>
  </si>
  <si>
    <t>SST핸드레일철거</t>
  </si>
  <si>
    <t>반자틀철거</t>
  </si>
  <si>
    <t>창호철거</t>
  </si>
  <si>
    <t>부   표</t>
    <phoneticPr fontId="3" type="noConversion"/>
  </si>
  <si>
    <t>EA</t>
    <phoneticPr fontId="3" type="noConversion"/>
  </si>
  <si>
    <t>㎡</t>
  </si>
  <si>
    <t>M</t>
    <phoneticPr fontId="3" type="noConversion"/>
  </si>
  <si>
    <t>비고</t>
  </si>
  <si>
    <t>자기질타일</t>
  </si>
  <si>
    <t>무유색소, 300*300*8~11</t>
  </si>
  <si>
    <t>1.8mm 모노륨</t>
  </si>
  <si>
    <t>발래 건조대 설치</t>
  </si>
  <si>
    <t>ABS스텐 500*1100*2000</t>
  </si>
  <si>
    <t>폐자재처리수수료</t>
  </si>
  <si>
    <t>혼합건설폐기물(페보드.판넬)</t>
  </si>
  <si>
    <t>혼합건설폐기물(폐합성수지)</t>
  </si>
  <si>
    <t>혼합건설폐기물(페타일)</t>
  </si>
  <si>
    <t>혼합건설폐기물(페유리)</t>
  </si>
  <si>
    <t>폐목재</t>
  </si>
  <si>
    <t>폐기물 운반비</t>
  </si>
  <si>
    <t>15TON -- 30KM이내</t>
  </si>
  <si>
    <t>마감산출서</t>
  </si>
  <si>
    <t>위치</t>
  </si>
  <si>
    <t>부위</t>
  </si>
  <si>
    <t>산출식</t>
  </si>
  <si>
    <t>물량</t>
  </si>
  <si>
    <t>당초물량</t>
    <phoneticPr fontId="3" type="noConversion"/>
  </si>
  <si>
    <t>당초수량</t>
    <phoneticPr fontId="3" type="noConversion"/>
  </si>
  <si>
    <t>증감</t>
    <phoneticPr fontId="3" type="noConversion"/>
  </si>
  <si>
    <t>SSD1 / 2700*2050(면적:5.535)</t>
    <phoneticPr fontId="3" type="noConversion"/>
  </si>
  <si>
    <t>스텐창호(헤어라인)-문틀</t>
    <phoneticPr fontId="3" type="noConversion"/>
  </si>
  <si>
    <t>100*40*1.5T</t>
    <phoneticPr fontId="3" type="noConversion"/>
  </si>
  <si>
    <t>((2.7+2.05)*2)-1.8</t>
    <phoneticPr fontId="3" type="noConversion"/>
  </si>
  <si>
    <t>2.05*2</t>
  </si>
  <si>
    <t>(0.37*1.97*2)</t>
  </si>
  <si>
    <t>2</t>
  </si>
  <si>
    <t>충진몰탈(3면)</t>
  </si>
  <si>
    <t>(2.7+2.05*2)</t>
    <phoneticPr fontId="3" type="noConversion"/>
  </si>
  <si>
    <t>실리콘,내부</t>
    <phoneticPr fontId="3" type="noConversion"/>
  </si>
  <si>
    <t>창호코킹(3면)</t>
  </si>
  <si>
    <t>(2.7+2.05*2)*2</t>
    <phoneticPr fontId="3" type="noConversion"/>
  </si>
  <si>
    <t>((0.37+1.97)*2*2)*2</t>
    <phoneticPr fontId="3" type="noConversion"/>
  </si>
  <si>
    <t>물량증가-안쪽과 바깥쪽</t>
    <phoneticPr fontId="3" type="noConversion"/>
  </si>
  <si>
    <t>SD1 / 900*2100(면적:1.89)</t>
  </si>
  <si>
    <t>(0.9+2.1)*2</t>
    <phoneticPr fontId="3" type="noConversion"/>
  </si>
  <si>
    <t>물량증가-문틀하부도 사춤</t>
    <phoneticPr fontId="3" type="noConversion"/>
  </si>
  <si>
    <t>도어스토퍼설치</t>
    <phoneticPr fontId="3" type="noConversion"/>
  </si>
  <si>
    <t>말굽</t>
    <phoneticPr fontId="3" type="noConversion"/>
  </si>
  <si>
    <t>1</t>
    <phoneticPr fontId="3" type="noConversion"/>
  </si>
  <si>
    <t>신규추가</t>
    <phoneticPr fontId="3" type="noConversion"/>
  </si>
  <si>
    <t>물량증가-양면으로</t>
    <phoneticPr fontId="3" type="noConversion"/>
  </si>
  <si>
    <t>SD2 / 1500*2100(면적:3.15)</t>
  </si>
  <si>
    <t>(1.5+2.1*2)*2</t>
    <phoneticPr fontId="3" type="noConversion"/>
  </si>
  <si>
    <t>(1.5+2.1)*2</t>
    <phoneticPr fontId="3" type="noConversion"/>
  </si>
  <si>
    <t>PD1 / 900*2100(면적:1.89)</t>
  </si>
  <si>
    <t>프라스틱문</t>
  </si>
  <si>
    <t>900*2100*220</t>
  </si>
  <si>
    <t>실내문인데 물량산출 불필요</t>
    <phoneticPr fontId="3" type="noConversion"/>
  </si>
  <si>
    <t>(0.9+2.1*2)</t>
  </si>
  <si>
    <t>PD2 / 800*2100(면적:1.68)</t>
  </si>
  <si>
    <t>800*2000*220</t>
  </si>
  <si>
    <t>(0.8+2.1*2)</t>
  </si>
  <si>
    <t>PD3 / 1200*2100(면적:2.52)</t>
  </si>
  <si>
    <t>(1.2*2.1)</t>
  </si>
  <si>
    <t>PD3 / 1200*2100(면적:2.52)</t>
    <phoneticPr fontId="3" type="noConversion"/>
  </si>
  <si>
    <t>강화유리</t>
    <phoneticPr fontId="3" type="noConversion"/>
  </si>
  <si>
    <t>8mm  칼라</t>
    <phoneticPr fontId="3" type="noConversion"/>
  </si>
  <si>
    <t>M2</t>
    <phoneticPr fontId="3" type="noConversion"/>
  </si>
  <si>
    <t>(0.52*2.02*2)</t>
    <phoneticPr fontId="3" type="noConversion"/>
  </si>
  <si>
    <t>((0.52+2.02)*2*2)*2</t>
    <phoneticPr fontId="3" type="noConversion"/>
  </si>
  <si>
    <t>(1.2+2.1*2)</t>
  </si>
  <si>
    <t>PD4 / 3000*2100(면적:6.3)</t>
  </si>
  <si>
    <t>(3*2.1)</t>
  </si>
  <si>
    <t>(0.67*2.02*4)</t>
  </si>
  <si>
    <t>((0.67+2.02)*2*4)*2</t>
    <phoneticPr fontId="3" type="noConversion"/>
  </si>
  <si>
    <t>(3+2.1)*2</t>
    <phoneticPr fontId="3" type="noConversion"/>
  </si>
  <si>
    <t>물량증가-하부도 산출</t>
    <phoneticPr fontId="3" type="noConversion"/>
  </si>
  <si>
    <t>PD5 / 900*2100(면적:1.89)</t>
  </si>
  <si>
    <t>(0.52*0.72*1)</t>
  </si>
  <si>
    <t>(0.52+0.72)*2*1*2</t>
    <phoneticPr fontId="3" type="noConversion"/>
  </si>
  <si>
    <t>PW1 / 1500*1200(면적:1.8)</t>
  </si>
  <si>
    <t>(1.5*1.2)</t>
  </si>
  <si>
    <t>(0.67*1.12*2)</t>
  </si>
  <si>
    <t>창호코킹</t>
  </si>
  <si>
    <t>((1.5+1.2)*2)</t>
  </si>
  <si>
    <t>((0.67+1.12)*2*2+(0.67+1.12)*2*2)*2</t>
    <phoneticPr fontId="3" type="noConversion"/>
  </si>
  <si>
    <t>PW2 / 1200*1200(면적:1.44)</t>
  </si>
  <si>
    <t>(1.2*1.2)</t>
  </si>
  <si>
    <t>(0.52*1.12*2)</t>
  </si>
  <si>
    <t>((1.2+1.2)*2)</t>
  </si>
  <si>
    <t>((0.52+1.12)*2*2+(0.52+1.12)*2*2)*2</t>
    <phoneticPr fontId="3" type="noConversion"/>
  </si>
  <si>
    <t>AW1 / 5250*2400(면적:12.6)</t>
  </si>
  <si>
    <t>이중으로 산출</t>
  </si>
  <si>
    <t>64.842*2</t>
  </si>
  <si>
    <t>((0.82*2.32*4)+(1.645*2.32*4)</t>
  </si>
  <si>
    <t>AW1 / 5250*2400(면적:12.6)</t>
    <phoneticPr fontId="3" type="noConversion"/>
  </si>
  <si>
    <t>창틀주위 단열폼 충진</t>
    <phoneticPr fontId="3" type="noConversion"/>
  </si>
  <si>
    <t>우레탄폼(10mm)</t>
    <phoneticPr fontId="3" type="noConversion"/>
  </si>
  <si>
    <t>창호코킹</t>
    <phoneticPr fontId="3" type="noConversion"/>
  </si>
  <si>
    <t>((5.25+2.4)*2)</t>
    <phoneticPr fontId="3" type="noConversion"/>
  </si>
  <si>
    <t>((0.82+2.32)*2*4+(1.645+2.32)*2*4)*2</t>
    <phoneticPr fontId="3" type="noConversion"/>
  </si>
  <si>
    <t>AW2 / 1200*1200(면적:1.44)</t>
  </si>
  <si>
    <t>59.215</t>
  </si>
  <si>
    <t>(0.52*1.12*4)</t>
  </si>
  <si>
    <t>(0.52+1.12)*2*4</t>
  </si>
  <si>
    <t>AW3 / 1850*1050(면적:1.942)</t>
  </si>
  <si>
    <t>36.632</t>
  </si>
  <si>
    <t>(0.845*0.97*4)</t>
  </si>
  <si>
    <t>((1.85+1.05)*2)</t>
  </si>
  <si>
    <t>((0.845+0.97)*2*4)*2</t>
    <phoneticPr fontId="3" type="noConversion"/>
  </si>
  <si>
    <t>AW4 / 900*900(면적:0.81)</t>
  </si>
  <si>
    <t>39.076</t>
  </si>
  <si>
    <t>(0.37*0.82*4)</t>
  </si>
  <si>
    <t>((0.9+0.9)*2)</t>
  </si>
  <si>
    <t>((0.37+0.82)*2*4)*2</t>
    <phoneticPr fontId="3" type="noConversion"/>
  </si>
  <si>
    <t>AW5 / 900*500(면적:0.45)</t>
  </si>
  <si>
    <t>29.338</t>
  </si>
  <si>
    <t>(0.37*0.42*4)</t>
  </si>
  <si>
    <t>((0.9+0.5)*2)</t>
  </si>
  <si>
    <t>((0.37+0.42)*2*4)*2</t>
    <phoneticPr fontId="3" type="noConversion"/>
  </si>
  <si>
    <t>AW6 / 2400*12050(면적:28.92)</t>
  </si>
  <si>
    <t>314.05</t>
  </si>
  <si>
    <t>((1.12*2.17*2)+(1.12*0.42*8)+(1.12*2.22*4)+(1.12*2.02*2)+(1.12*1.02*2)</t>
  </si>
  <si>
    <t>((2.4+12.05)*2)</t>
  </si>
  <si>
    <t>유리주위코킹</t>
    <phoneticPr fontId="3" type="noConversion"/>
  </si>
  <si>
    <t>복층유리 5*5,실리콘</t>
    <phoneticPr fontId="3" type="noConversion"/>
  </si>
  <si>
    <t>(((1.12+2.17)*2*2+(1.12+0.42)*2*8+(1.12+2.22)*2*4+(1.12+2.02)*2*2+(1.12+1.02)*2*2)*2</t>
    <phoneticPr fontId="3" type="noConversion"/>
  </si>
  <si>
    <t>AW7 / 600*600(면적:0.36)</t>
  </si>
  <si>
    <t>25.356</t>
  </si>
  <si>
    <t>(0.22*0.52*4)</t>
  </si>
  <si>
    <t>((0.6+0.6)*2)</t>
  </si>
  <si>
    <t>((0.22+0.52)*2*4)*2</t>
    <phoneticPr fontId="3" type="noConversion"/>
  </si>
  <si>
    <t>현관</t>
    <phoneticPr fontId="3" type="noConversion"/>
  </si>
  <si>
    <t>[비  고]</t>
    <phoneticPr fontId="3" type="noConversion"/>
  </si>
  <si>
    <t>바 닥</t>
    <phoneticPr fontId="3" type="noConversion"/>
  </si>
  <si>
    <t>(0.95*1.3)</t>
  </si>
  <si>
    <t>[비  고]</t>
  </si>
  <si>
    <t>((0.95+1.3)*2)*2.3-(PD3:(1.2*2.1)*1)-(SD1:(0.9*2.1)*1)</t>
  </si>
  <si>
    <t>벽(걸레받이공제)</t>
  </si>
  <si>
    <t>((0.95+1.3)*2)*2.3-걸레받이공제(2.4)*0.06-(PD3:(1.2*2.1)*1)-(SD1:(0.9*2.1)*1)</t>
  </si>
  <si>
    <t>-붙박이장</t>
  </si>
  <si>
    <t>-(0.37*2+1.16)*2.3</t>
  </si>
  <si>
    <t>경계벽+계단실벽</t>
  </si>
  <si>
    <t>(1.3+1.3)*(2.8-0.5)</t>
  </si>
  <si>
    <t>((0.95+1.3)*2)-(SD1:(0.9*2.1)*1)</t>
  </si>
  <si>
    <t>-1.16</t>
  </si>
  <si>
    <t>천정</t>
  </si>
  <si>
    <t>전체- 붙박이장</t>
  </si>
  <si>
    <t>(0.95*1.3)-(0.37*1.16)</t>
  </si>
  <si>
    <t>((0.95+1.3)*2)</t>
  </si>
  <si>
    <t>기 타</t>
  </si>
  <si>
    <t>0.9</t>
  </si>
  <si>
    <t>((0.95*1.3))</t>
    <phoneticPr fontId="3" type="noConversion"/>
  </si>
  <si>
    <t>물량증가-실 전체로산출</t>
    <phoneticPr fontId="3" type="noConversion"/>
  </si>
  <si>
    <t>침실 ㅡ 1</t>
    <phoneticPr fontId="3" type="noConversion"/>
  </si>
  <si>
    <t>(3.9*3.2)</t>
  </si>
  <si>
    <t>(3.9*3.2)*0.06</t>
  </si>
  <si>
    <t>40MM몰탈</t>
  </si>
  <si>
    <t>품명변경</t>
    <phoneticPr fontId="3" type="noConversion"/>
  </si>
  <si>
    <t>전체 - 붙박이장</t>
  </si>
  <si>
    <t>(3.9*3.2)-(3.3*0.6)</t>
  </si>
  <si>
    <t>((3.9+3.2)*2)*2.3-(PD1:(0.9*2.1)*1)-(PD2:(0.8*2.1)*1)-(PW1:(1.5*1.2)*1)</t>
  </si>
  <si>
    <t>경계벽</t>
  </si>
  <si>
    <t>3.2*(2.8-0.5)</t>
  </si>
  <si>
    <t>((3.9+3.2)*2)*2.3-걸레받이공제(12.5)*0.06-(PD1:(0.9*2.1)*1)-(PD2:(0.8*2.1)*1)-(PW1:(1.5*1.2)*1)</t>
  </si>
  <si>
    <t>걸레받이(길이)-붙박이</t>
  </si>
  <si>
    <t>((3.9+3.2)*2)-(PD1:0.9*1)-(PD2:0.8*1)-3.3</t>
  </si>
  <si>
    <t>몰딩</t>
  </si>
  <si>
    <t>((3.9+3.2)*2)</t>
  </si>
  <si>
    <t>((3.9*3.2))</t>
    <phoneticPr fontId="3" type="noConversion"/>
  </si>
  <si>
    <t>1.9</t>
  </si>
  <si>
    <t>기타</t>
  </si>
  <si>
    <t xml:space="preserve"> P1 상부</t>
  </si>
  <si>
    <t>0.9+0.4</t>
  </si>
  <si>
    <t>침실 ㅡ 2</t>
    <phoneticPr fontId="3" type="noConversion"/>
  </si>
  <si>
    <t>(2.4*4.25)</t>
  </si>
  <si>
    <t>(2.4*4.25)*0.06</t>
  </si>
  <si>
    <t>(2.4*4.25)-(2.43*0.6)</t>
  </si>
  <si>
    <t>((2.4+4.25)*2)*2.3-(PD1:(0.9*2.1)*1)-(AW2:1.2*1.2*1)</t>
  </si>
  <si>
    <t>4.25*(2.8-0.5)</t>
  </si>
  <si>
    <t>((2.4+4.25)*2)*2.3-걸레받이공제(12.4)*0.06-(PD1:(0.9*2.1)*1)-(AW2:1.2*1.2*1)</t>
  </si>
  <si>
    <t>- 붙받이장</t>
  </si>
  <si>
    <t>-(0.6+2.4+0.6)*2.3</t>
  </si>
  <si>
    <t>((2.4+4.25)*2)-(PD1:0.9*1)-(PD2*1)-2.4</t>
  </si>
  <si>
    <t>(2.4*4.25)-(2.4*0.6)</t>
  </si>
  <si>
    <t>((2.4+4.25)*2)</t>
  </si>
  <si>
    <t>((2.4*4.25))</t>
    <phoneticPr fontId="3" type="noConversion"/>
  </si>
  <si>
    <t>물량증가-실 전체로산출</t>
    <phoneticPr fontId="3" type="noConversion"/>
  </si>
  <si>
    <t>2.4</t>
  </si>
  <si>
    <t>당초물량</t>
    <phoneticPr fontId="3" type="noConversion"/>
  </si>
  <si>
    <t>당초수량</t>
    <phoneticPr fontId="3" type="noConversion"/>
  </si>
  <si>
    <t>증감</t>
    <phoneticPr fontId="3" type="noConversion"/>
  </si>
  <si>
    <t>침실 ㅡ 3</t>
    <phoneticPr fontId="3" type="noConversion"/>
  </si>
  <si>
    <t>[비  고]</t>
    <phoneticPr fontId="3" type="noConversion"/>
  </si>
  <si>
    <t>바 닥</t>
    <phoneticPr fontId="3" type="noConversion"/>
  </si>
  <si>
    <t>(2.4*2.7)</t>
  </si>
  <si>
    <t>(2.4*2.7)*0.06</t>
  </si>
  <si>
    <t>품명변경</t>
    <phoneticPr fontId="3" type="noConversion"/>
  </si>
  <si>
    <t>((2.4+2.7)*2)*2.3-(PD1:(0.9*2.1)*1)-(PW2:(1.2*1.2)*1)</t>
  </si>
  <si>
    <t>2.7*(2.8-0.5)</t>
  </si>
  <si>
    <t>((2.4+2.7)*2)*2.3-걸레받이공제(9.3)*0.06-(PD1:(0.9*2.1)*1)-(PW2:(1.2*1.2)*1)</t>
  </si>
  <si>
    <t>걸레받이(길이)</t>
  </si>
  <si>
    <t>((2.4+2.7)*2)-(PD1:0.9*1)</t>
  </si>
  <si>
    <t>((2.4+2.7)*2)</t>
  </si>
  <si>
    <t>((2.4*2.7))</t>
    <phoneticPr fontId="3" type="noConversion"/>
  </si>
  <si>
    <t>거실 주방</t>
    <phoneticPr fontId="3" type="noConversion"/>
  </si>
  <si>
    <t>((2.7+3.975+0)*(4.2+1.05+3.573)-(2.7*3.573)-(0*0)-(1.125*4.2)-(2.975*4.2))</t>
  </si>
  <si>
    <t>((2.7+3.975+0)*(4.2+1.05+3.573)-(2.7*3.573)-(0*0)-(1.125*4.2)-(2.975*4.2))*0.06</t>
  </si>
  <si>
    <t>-싱트대 하부</t>
  </si>
  <si>
    <t>-(1.7+4.0)*0.6</t>
  </si>
  <si>
    <t>(2.7+3.573+3.975+0+0+4.623+1.125+4.2+2.575+4.2+2.975+1.05)*2.3-(PD1:(0.9*2.1)*3)-(PD2:(0.8*2.1)*1)-(PD3:(1.2*2.1)*1)-(PD4:(3*2.1)*1)-(PD5:(0.9*2.1)*1)-(AW5:(0.9*0.5)*1)</t>
  </si>
  <si>
    <t>-타일면</t>
  </si>
  <si>
    <t>-(1.8+4.2-1.2)*0.6</t>
  </si>
  <si>
    <t>(2.7+3.573+3.975+0+0+4.623+1.125+4.2+2.575+4.2+2.975+1.05)*2.3-걸레받이공제(22.396)*0.06-(PD1:(0.9*2.1)*3)-(PD2:(0.8*2.1)*1)-(PD3:(1.2*2.1)*1)-(PD4:(3*2.1)*1)-(PD5:(0.9*2.1)*1)-(AW5:(0.9*0.5)*1)</t>
  </si>
  <si>
    <t>-싱크대 배면</t>
  </si>
  <si>
    <t>-(1.8+4.0)*2.3</t>
  </si>
  <si>
    <t>(2.7+3.573+3.975+0+0+4.623+1.125+4.2+2.575+4.2+2.975+1.05)-(PD1:0.9*3)-(PD2:0.8*1)-(PD3:1.2*1)-(PD4:3*1)-(PD5:0.9*1)</t>
  </si>
  <si>
    <t>-(1.8+4.0)</t>
  </si>
  <si>
    <t>싱크대 하부</t>
  </si>
  <si>
    <t>(1.8+4.2-1.2)*0.6</t>
  </si>
  <si>
    <t>목조천정틀설치</t>
    <phoneticPr fontId="3" type="noConversion"/>
  </si>
  <si>
    <t>달대유</t>
    <phoneticPr fontId="3" type="noConversion"/>
  </si>
  <si>
    <t>M2</t>
    <phoneticPr fontId="3" type="noConversion"/>
  </si>
  <si>
    <t>천정</t>
    <phoneticPr fontId="3" type="noConversion"/>
  </si>
  <si>
    <t>((2.7+3.975+0)*(4.2+1.05+3.573)-(2.7*3.573)-(0*0)-(1.125*4.2)-(2.975*4.2))</t>
    <phoneticPr fontId="3" type="noConversion"/>
  </si>
  <si>
    <t>전체 - 싱크대</t>
  </si>
  <si>
    <t>((2.7+3.975+0)*(4.2+1.05+3.573)-(2.7*3.573)-(0*0)-(1.125*4.2)-(2.975*4.2))-(1.7+4.0)*0.6</t>
  </si>
  <si>
    <t>(2.7+3.573+3.975+0+0+4.623+1.125+4.2+2.575+4.2+2.975+1.05)</t>
  </si>
  <si>
    <t>4.0</t>
  </si>
  <si>
    <t>2.3*3</t>
  </si>
  <si>
    <t>(((2.7+3.975+0)*(4.2+1.05+3.573)-(2.7*3.573)-(0*0)-(1.125*4.2)-(2.975*4.2)))</t>
    <phoneticPr fontId="3" type="noConversion"/>
  </si>
  <si>
    <t>욕실</t>
  </si>
  <si>
    <t>(1.5*2.65)</t>
  </si>
  <si>
    <t>(1.5*2.65)*0.05</t>
  </si>
  <si>
    <t>30MM몰탈</t>
  </si>
  <si>
    <t>전체- 욕조</t>
  </si>
  <si>
    <t>(1.5*2.65)-(1.5*1.0)</t>
  </si>
  <si>
    <t>화강석재료분리대설치</t>
    <phoneticPr fontId="3" type="noConversion"/>
  </si>
  <si>
    <t>W220,T30</t>
    <phoneticPr fontId="3" type="noConversion"/>
  </si>
  <si>
    <t>M</t>
    <phoneticPr fontId="3" type="noConversion"/>
  </si>
  <si>
    <t>0.8*1</t>
    <phoneticPr fontId="3" type="noConversion"/>
  </si>
  <si>
    <t>벽체</t>
  </si>
  <si>
    <t>H:1.8</t>
  </si>
  <si>
    <t>(((1.5+2.65)*2)-0.8)*1.8</t>
  </si>
  <si>
    <t>H-0.5</t>
  </si>
  <si>
    <t>(((1.5+2.65)*2)-0.8)*0.5</t>
  </si>
  <si>
    <t>((1.5+2.65)*2)*2.3-(PD2:(0.8*2.1)*1)-(AW4:(0.9*0.9)*1)</t>
  </si>
  <si>
    <t>-욕조 벽</t>
  </si>
  <si>
    <t>-(1.0*2+2.65)*0.5</t>
  </si>
  <si>
    <t>1.3</t>
  </si>
  <si>
    <t>욕실</t>
    <phoneticPr fontId="3" type="noConversion"/>
  </si>
  <si>
    <t>천정</t>
    <phoneticPr fontId="3" type="noConversion"/>
  </si>
  <si>
    <t>1.5</t>
  </si>
  <si>
    <t xml:space="preserve"> PD2 상부</t>
  </si>
  <si>
    <t>0.8+0.4</t>
  </si>
  <si>
    <t>기둥</t>
  </si>
  <si>
    <t>2.3*2</t>
  </si>
  <si>
    <t>(1.5+2.65)*2+(0.8+2.1)*2+(0.9+0.9)*2+2.3*5+1.5*2+(0.9*2+0.8*2+0.6)+1.3*2</t>
    <phoneticPr fontId="3" type="noConversion"/>
  </si>
  <si>
    <t>물량증가-문틀주위,세면기,대변기,방습거울,욕조주위,벽체 인코너,두겁돌상하</t>
    <phoneticPr fontId="3" type="noConversion"/>
  </si>
  <si>
    <t>내욕실</t>
  </si>
  <si>
    <t>(1.8*1.15)</t>
  </si>
  <si>
    <t>(1.8*1.15)*0.05</t>
  </si>
  <si>
    <t>화강석재료분리대설치</t>
    <phoneticPr fontId="3" type="noConversion"/>
  </si>
  <si>
    <t>W220,T30</t>
    <phoneticPr fontId="3" type="noConversion"/>
  </si>
  <si>
    <t>0.8*1</t>
    <phoneticPr fontId="3" type="noConversion"/>
  </si>
  <si>
    <t>(((1.8+1.15)*2)-0.8)*1.8</t>
  </si>
  <si>
    <t>(((1.8+1.15)*2)-0.8)*0.5</t>
  </si>
  <si>
    <t>((1.8+1.15)*2)*2.3-(PD2:(0.8*2.1)*1)-(AW7:(0.6*0.6)*1)</t>
  </si>
  <si>
    <t>1.1</t>
  </si>
  <si>
    <t>AW7 상부</t>
  </si>
  <si>
    <t>0.6+0.4</t>
  </si>
  <si>
    <t>(1.8+1.15)*2+(0.8+2.1)*2+(0.6+0.6)*2+2.3*3+(0.9*2+0.8*2+0.6)</t>
    <phoneticPr fontId="3" type="noConversion"/>
  </si>
  <si>
    <t>물량증가-문틀주위,세면기,대변기,방습거울,벽체 인코너</t>
    <phoneticPr fontId="3" type="noConversion"/>
  </si>
  <si>
    <t>발코니 ㅡ 1</t>
  </si>
  <si>
    <t>(5.875*1.1)</t>
  </si>
  <si>
    <t>발코니 ㅡ 1</t>
    <phoneticPr fontId="3" type="noConversion"/>
  </si>
  <si>
    <t>시멘트액체방수</t>
    <phoneticPr fontId="3" type="noConversion"/>
  </si>
  <si>
    <t>벽</t>
    <phoneticPr fontId="3" type="noConversion"/>
  </si>
  <si>
    <t>H:1.2</t>
    <phoneticPr fontId="3" type="noConversion"/>
  </si>
  <si>
    <t>(((5.875+1.1)*2)-3.0-5.25)*1.2</t>
    <phoneticPr fontId="3" type="noConversion"/>
  </si>
  <si>
    <t>((5.875+1.1)*2)*2.3-(PD4:(3*2.1)*1)-(PW1:(1.5*1.2)*1)-(AW1:(5.25*2.4)*1)</t>
  </si>
  <si>
    <t>((5.875+1.1)*2)*2.3-걸레받이공제(10.95)*0.1-(PD4:(3*2.1)*1)-(PW1:(1.5*1.2)*1)-(AW1:(5.25*2.4)*1)</t>
  </si>
  <si>
    <t>걸레받이(면적)</t>
  </si>
  <si>
    <t>(((5.875+1.1)*2)-(PD4:3*1))*0.1</t>
  </si>
  <si>
    <t>리빙우드 천정몰딩설치</t>
    <phoneticPr fontId="3" type="noConversion"/>
  </si>
  <si>
    <t>30*6</t>
    <phoneticPr fontId="3" type="noConversion"/>
  </si>
  <si>
    <t>(5.875+1.1)*2</t>
    <phoneticPr fontId="3" type="noConversion"/>
  </si>
  <si>
    <t>신규품목</t>
    <phoneticPr fontId="3" type="noConversion"/>
  </si>
  <si>
    <t>5층 제외</t>
  </si>
  <si>
    <t>(3/5)*4</t>
  </si>
  <si>
    <t>AW1</t>
  </si>
  <si>
    <t>5.3*2.4</t>
    <phoneticPr fontId="3" type="noConversion"/>
  </si>
  <si>
    <t>물량증가-길이로만 산출되어 면적으로 수정</t>
    <phoneticPr fontId="3" type="noConversion"/>
  </si>
  <si>
    <t>발코니 ㅡ 2</t>
  </si>
  <si>
    <t>(2.5*1.05)</t>
  </si>
  <si>
    <t>H:1.2</t>
  </si>
  <si>
    <t>(((2.5+1.05)*2)-0.9)*1.2</t>
  </si>
  <si>
    <t>((2.5+1.05)*2)*2.3-(PD5:(0.9*2.1)*1)-(PW2:(1.2*1.2)*1)-(AW3:(1.85*1.05)*1)</t>
  </si>
  <si>
    <t>((2.5+1.05)*2)*2.3-걸레받이공제(6.2)*0.1-(PD5:(0.9*2.1)*1)-(PW2:(1.2*1.2)*1)-(AW3:(1.85*1.05)*1)</t>
  </si>
  <si>
    <t>(((2.5+1.05)*2)-(PD5:0.9*1))*0.1</t>
  </si>
  <si>
    <t>발코니 ㅡ 2</t>
    <phoneticPr fontId="3" type="noConversion"/>
  </si>
  <si>
    <t>리빙우드 천정설치</t>
    <phoneticPr fontId="3" type="noConversion"/>
  </si>
  <si>
    <t>10T</t>
    <phoneticPr fontId="3" type="noConversion"/>
  </si>
  <si>
    <t>(2.5*1.05)</t>
    <phoneticPr fontId="3" type="noConversion"/>
  </si>
  <si>
    <t>(2.5+1.05)*2</t>
    <phoneticPr fontId="3" type="noConversion"/>
  </si>
  <si>
    <t>지붕 천정 ㅡ  WT</t>
  </si>
  <si>
    <t>천정부분</t>
  </si>
  <si>
    <t>(9.1*9.9)+(1.3*7.2)</t>
  </si>
  <si>
    <t>보감기</t>
  </si>
  <si>
    <t>(0.4*2+0.25)*9.9*2</t>
  </si>
  <si>
    <t>데두리 내림-A-E</t>
  </si>
  <si>
    <t>(0.5+0.8)*9.9</t>
  </si>
  <si>
    <t>데두리 내림-1</t>
  </si>
  <si>
    <t>9.1*0.5</t>
  </si>
  <si>
    <t>WT  방수</t>
  </si>
  <si>
    <t>(2.75*3.75)-(0.6*1.0)</t>
  </si>
  <si>
    <t>(2.75+3.75)*2*0.2</t>
  </si>
  <si>
    <t>내부 조적</t>
    <phoneticPr fontId="3" type="noConversion"/>
  </si>
  <si>
    <t>현 관</t>
    <phoneticPr fontId="3" type="noConversion"/>
  </si>
  <si>
    <t>현관SD1</t>
  </si>
  <si>
    <t>(1.375*(2.8-0.55))-(SD1:(0.9*2.1)*1)</t>
  </si>
  <si>
    <t>((1.375*(2.8-0.55))-(SD1:(0.9*2.1)*1))*149/5</t>
  </si>
  <si>
    <t>현관PD- 3면</t>
  </si>
  <si>
    <t>(0.3+1.4+1.0)*(2.8-0.12)</t>
  </si>
  <si>
    <t>((0.3+1.4+1.0)*(2.8-0.12))*75/5</t>
  </si>
  <si>
    <t>침실 -1</t>
  </si>
  <si>
    <t>침실1-거실벽</t>
  </si>
  <si>
    <t>3.57*(2.8-0.12)</t>
  </si>
  <si>
    <t>(3.57*(2.8-0.12))*149/5</t>
  </si>
  <si>
    <t>침실1 - 침실2</t>
  </si>
  <si>
    <t>3.975*(2.8-0.12)-(PD1:(0.9*2.1)*1)</t>
  </si>
  <si>
    <t>(3.975*(2.8-0.12)-(PD1:(0.9*2.1)*1))*149/5</t>
  </si>
  <si>
    <t>침실1 - 내욕실+발코니1</t>
  </si>
  <si>
    <t>3.825*(2.8-0.55)-(PD2:(0.8*2.1)*1)-(PW1:(1.5*1.2)*1)</t>
  </si>
  <si>
    <t>벽돌소운반</t>
    <phoneticPr fontId="3" type="noConversion"/>
  </si>
  <si>
    <t>인력, 1층</t>
    <phoneticPr fontId="3" type="noConversion"/>
  </si>
  <si>
    <t>천매</t>
    <phoneticPr fontId="3" type="noConversion"/>
  </si>
  <si>
    <t>(3.825*(2.8-0.55)-(PD2:(0.8*2.1)*1)-(PW1:(1.5*1.2)*1))*149/5</t>
    <phoneticPr fontId="3" type="noConversion"/>
  </si>
  <si>
    <t>(3.825*(2.8-0.55)-(PD2:(0.8*2.1)*1)-(PW1:(1.5*1.2)*1))*149/5</t>
  </si>
  <si>
    <t>내욕실 - 발코니</t>
  </si>
  <si>
    <t>1.356*(2.8-0.12)</t>
  </si>
  <si>
    <t>(1.356*(2.8-0.12))*149/5</t>
  </si>
  <si>
    <t>내욕실 - 외부</t>
  </si>
  <si>
    <t>(1.4*2.1)-(AW7:(0.6*0.6)*1)</t>
  </si>
  <si>
    <t>((1.4*2.1)-(AW7:(0.6*0.6)*1))*149/5</t>
  </si>
  <si>
    <t>내욕실 - PD</t>
  </si>
  <si>
    <t>1.18*(2.8-0.12)</t>
  </si>
  <si>
    <t>(1.18*(2.8-0.12))*75/5</t>
  </si>
  <si>
    <t>침실 -2</t>
    <phoneticPr fontId="3" type="noConversion"/>
  </si>
  <si>
    <t>침실 2 - 주방</t>
  </si>
  <si>
    <t>5.45*(2.8-0.12)-(PD1:(0.9*2.1)*1)</t>
  </si>
  <si>
    <t>(5.45*(2.8-0.12)-(PD1:(0.9*2.1)*1))*149/5</t>
  </si>
  <si>
    <t>침실 2 - 외부</t>
  </si>
  <si>
    <t>2.45*(2.8-0.55)-(AW2:1.2*1.2*1)</t>
  </si>
  <si>
    <t>(2.45*(2.8-0.55)-(AW2:1.2*1.2*1))*149/5</t>
  </si>
  <si>
    <t>욕실 - 주방</t>
  </si>
  <si>
    <t>3.75*(2.8-0.12)</t>
  </si>
  <si>
    <t>(3.75*(2.8-0.12))*149/5</t>
  </si>
  <si>
    <t>거실장 벽</t>
  </si>
  <si>
    <t>(0.65+0.35+0.25+0.2)*(2.8-0.12)</t>
  </si>
  <si>
    <t>((0.65+0.35+0.25+0.2)*(2.8-0.12))*75/5</t>
  </si>
  <si>
    <t>욕실 - PD2</t>
  </si>
  <si>
    <t>1.575*(2.8-0.12)-(PD2:(0.8*2.1)*1)</t>
  </si>
  <si>
    <t>(1.575*(2.8-0.12)-(PD2:(0.8*2.1)*1))*75/5</t>
  </si>
  <si>
    <t>인력, 3층</t>
    <phoneticPr fontId="3" type="noConversion"/>
  </si>
  <si>
    <t>(1.575*(2.8-0.12)-(PD2:(0.8*2.1)*1))*75/5</t>
    <phoneticPr fontId="3" type="noConversion"/>
  </si>
  <si>
    <t>세면기 보강벽</t>
  </si>
  <si>
    <t>1.375*(2.8-0.12)</t>
  </si>
  <si>
    <t>(1.375*(2.8-0.12))*75/5</t>
  </si>
  <si>
    <t>침실 -3</t>
  </si>
  <si>
    <t>침실3- 거실 2면</t>
  </si>
  <si>
    <t>((4.2+0.925)*(2.8-0.12))-(PD5:(0.9*2.1)*1)-(PD1:(0.9*2.1)*1)</t>
  </si>
  <si>
    <t>(((4.2+0.925)*(2.8-0.12))-(PD5:(0.9*2.1)*1)-(PD1:(0.9*2.1)*1))*149/5</t>
  </si>
  <si>
    <t>침실3- 발코니2</t>
  </si>
  <si>
    <t>(2.4*(2.8-0.55))-(PW2:(1.2*1.2)*1)</t>
  </si>
  <si>
    <t>((2.4*(2.8-0.55))-(PW2:(1.2*1.2)*1))*149/5</t>
  </si>
  <si>
    <t>E열 외벽</t>
  </si>
  <si>
    <t>1.0B 시멘트벽돌쌓기</t>
    <phoneticPr fontId="3" type="noConversion"/>
  </si>
  <si>
    <t>3.6m이하</t>
    <phoneticPr fontId="3" type="noConversion"/>
  </si>
  <si>
    <t>㎡</t>
    <phoneticPr fontId="3" type="noConversion"/>
  </si>
  <si>
    <t>외 벽</t>
    <phoneticPr fontId="3" type="noConversion"/>
  </si>
  <si>
    <t>(6.6*(2.8-0.55))-(AW4:(0.9*0.9)*1)-(AW5:(0.9*0.5)*1)-(AW3:(1.85*1.05)*1)</t>
    <phoneticPr fontId="3" type="noConversion"/>
  </si>
  <si>
    <t>((6.6*(2.8-0.55))-(AW4:(0.9*0.9)*1)-(AW5:(0.9*0.5)*1)-(AW3:(1.85*1.05)*1))*149/5</t>
  </si>
  <si>
    <t>거 실</t>
  </si>
  <si>
    <t>거실 - 계단실 벽</t>
  </si>
  <si>
    <t>2.6*(2.8-0.55)</t>
  </si>
  <si>
    <t>(2.6*(2.8-0.55))*75/5</t>
  </si>
  <si>
    <t>거실 - 발코니1</t>
  </si>
  <si>
    <t>(3.6*(2.8-0.55))-(PD4:(3*2.1)*1)</t>
  </si>
  <si>
    <t>((3.6*(2.8-0.55))-(PD4:(3*2.1)*1))*149/5</t>
  </si>
  <si>
    <t>발코니 1 외벽</t>
  </si>
  <si>
    <t>(5.9*(2.8-0.55))-(AW1*1)</t>
  </si>
  <si>
    <t>((5.9*(2.8-0.55))-(AW1*1))*149/5</t>
  </si>
  <si>
    <t>((5.9*(2.8-0.55))-(AW1*1))*149/5</t>
    <phoneticPr fontId="3" type="noConversion"/>
  </si>
  <si>
    <t>기타 조적</t>
  </si>
  <si>
    <t>세대간  조적  4.10.16 열--- 한층에 3개소</t>
  </si>
  <si>
    <t>침실3- 침실3 - 양면</t>
  </si>
  <si>
    <t>4.18*(2.8-0.55)*2*3</t>
  </si>
  <si>
    <t>(4.18*(2.8-0.55)*2*3)*75/5</t>
  </si>
  <si>
    <t>발코니2 칸막이</t>
  </si>
  <si>
    <t>0.6*(2.8-0.55)*2*3</t>
  </si>
  <si>
    <t>(0.6*(2.8-0.55)*2*3)*75/5</t>
  </si>
  <si>
    <t>세대간  조적 7 . 13 열 --- 한층에 2개소</t>
  </si>
  <si>
    <t>침실 1 -  침실1</t>
  </si>
  <si>
    <t>(4.25+2.3)*(2.8-0.55)*2*2</t>
  </si>
  <si>
    <t>((4.25+2.3)*(2.8-0.55)*2*2)*75/5</t>
  </si>
  <si>
    <t>측벽 1 .19 열  --- 한층에 2개소</t>
  </si>
  <si>
    <t>(2.3+4.25)*(2.8-0.55)*2</t>
  </si>
  <si>
    <t>((2.3+4.25)*(2.8-0.55)*2)*75/5</t>
  </si>
  <si>
    <t>기타 조적</t>
    <phoneticPr fontId="3" type="noConversion"/>
  </si>
  <si>
    <t>인력, 5층</t>
    <phoneticPr fontId="3" type="noConversion"/>
  </si>
  <si>
    <t>((2.3+4.25)*(2.8-0.55)*2)*75/5</t>
    <phoneticPr fontId="3" type="noConversion"/>
  </si>
  <si>
    <t>지하 기계실</t>
    <phoneticPr fontId="3" type="noConversion"/>
  </si>
  <si>
    <t>(2.1+4.65)*1.4</t>
  </si>
  <si>
    <t>(0.3+0.18)*1.4*10</t>
  </si>
  <si>
    <t>((2.75+4.65)*2)*3.1+(-1.1)*1.37+(-1.5)*2.1</t>
  </si>
  <si>
    <t>((2.75+4.65)*2)*3.1+(-1.1)*1.37+(-1.5)*2.1-걸레받이공제(21.766)*0.1</t>
  </si>
  <si>
    <t>3.0+0.3</t>
  </si>
  <si>
    <t>(2.75*4.65)</t>
  </si>
  <si>
    <t>철거</t>
  </si>
  <si>
    <t>참</t>
  </si>
  <si>
    <t>계단</t>
  </si>
  <si>
    <t>(0.26+0.18)*1.4*10</t>
  </si>
  <si>
    <t>고철</t>
  </si>
  <si>
    <t>스텐레스.작업설부산물</t>
  </si>
  <si>
    <t>핸드레일 25.4-0.723 KGM</t>
  </si>
  <si>
    <t>-((12*0.8+3.0)*0.723)/1000</t>
  </si>
  <si>
    <t>1층 ㅡ 기계길 유</t>
  </si>
  <si>
    <t>바 닥</t>
  </si>
  <si>
    <t>(16.4-0.27*20)*1.37</t>
  </si>
  <si>
    <t>현관 + 챌판</t>
  </si>
  <si>
    <t>(1.4*3)+(1.4*2+3.0)*0.2</t>
  </si>
  <si>
    <t>(0.26+0.18)*1.4*20</t>
  </si>
  <si>
    <t>((2.75+4.9)*2)*4.05-(SSD1:(2.7*2.05)*1)-(SD1:(0.9*2.1)*2)</t>
  </si>
  <si>
    <t>((2.75+4.9)*2)*4.05-걸레받이공제(29.892)*0.1-(SSD1:(2.7*2.05)*1)-(SD1:(0.9*2.1)*2)</t>
  </si>
  <si>
    <t>1층 ㅡ 기계길 유</t>
    <phoneticPr fontId="3" type="noConversion"/>
  </si>
  <si>
    <t>2.0+2.5+2.5+(0.3*6)</t>
  </si>
  <si>
    <t>(2.75*4.9)</t>
  </si>
  <si>
    <t>현관 조적</t>
  </si>
  <si>
    <t>(2.3*0.9)</t>
  </si>
  <si>
    <t>((2.3*0.9)*149)/1000</t>
  </si>
  <si>
    <t>(16.4-0.27*20)*1.37+(1.4*3)+(1.4*2+3.0)*0.2</t>
  </si>
  <si>
    <t>(0.3+0.18)*1.4*20</t>
  </si>
  <si>
    <t>2.0+2.5+2.5</t>
  </si>
  <si>
    <t>-((26*0.8+2.0+2.5+2.5)*0.723)/1000</t>
  </si>
  <si>
    <t>12</t>
  </si>
  <si>
    <t>1층 ㅡ 기계실 무</t>
  </si>
  <si>
    <t>(17.7-0.27*20)*1.37</t>
  </si>
  <si>
    <t>((2.75+4.9)*2)*3.3-(SSD1:(2.7*2.05)*1)-(SD1:(0.9*2.1)*2)</t>
  </si>
  <si>
    <t>((2.75+4.9)*2)*3.3-걸레받이공제(32.492)*0.1-(SSD1:(2.7*2.05)*1)-(SD1:(0.9*2.1)*2)</t>
  </si>
  <si>
    <t>1층 ㅡ 기계실 무</t>
    <phoneticPr fontId="3" type="noConversion"/>
  </si>
  <si>
    <t>(17.7-0.27*20)*1.37+(1.4*3)+(1.4*2+3.0)*0.2</t>
  </si>
  <si>
    <t>2ㅡ4층</t>
  </si>
  <si>
    <t>(9.8-0.27*16)*1.37</t>
  </si>
  <si>
    <t>(0.3+0.18)*1.4*16</t>
  </si>
  <si>
    <t>((2.75+4.9)*2)*2.8+(-2.4)*2.1-(SD1:(0.9*2.1)*2)</t>
  </si>
  <si>
    <t>((2.75+4.9)*2)*2.8+(-2.4)*2.1-걸레받이공제(19.622)*0.1-(SD1:(0.9*2.1)*2)</t>
  </si>
  <si>
    <t>2.5+2.5+(0.3*4)</t>
  </si>
  <si>
    <t>2ㅡ4층</t>
    <phoneticPr fontId="3" type="noConversion"/>
  </si>
  <si>
    <t>2.5+2.5</t>
  </si>
  <si>
    <t>-((18*0.8+2.5+2.5)*0.723)/1000</t>
  </si>
  <si>
    <t>5층</t>
  </si>
  <si>
    <t>1.8*2.75</t>
  </si>
  <si>
    <t>((2.75+4.9)*2)*2.5+(-2.4)*2.4-(SD1:(0.9*2.1)*2)</t>
  </si>
  <si>
    <t>((2.75+4.9)*2)*2.5+(-2.4)*2.4-걸레받이공제(19.622)*0.1-(SD1:(0.9*2.1)*2)</t>
  </si>
  <si>
    <t>1.4+0.3</t>
  </si>
  <si>
    <t>1.4</t>
  </si>
  <si>
    <t>-((1.4/0.3+1)*0.8*0.723)/1000</t>
  </si>
  <si>
    <t>사다리 25.4-0.723 KGM</t>
  </si>
  <si>
    <t>-((1.5*2+0.4*5)*0.723)/1000</t>
  </si>
  <si>
    <t>입면도</t>
    <phoneticPr fontId="3" type="noConversion"/>
  </si>
  <si>
    <t>정면도</t>
    <phoneticPr fontId="3" type="noConversion"/>
  </si>
  <si>
    <t>(1.0*2+1.4*2)*15.3</t>
  </si>
  <si>
    <t>전체</t>
  </si>
  <si>
    <t>(59.9*14.2)-(AW7:(0.6*0.6)*30)-(AW1:(5.25*2.4)*30)-(SSD1:(2.7*2.05)*3)-(AW6:(2.4*12.05)*3)</t>
  </si>
  <si>
    <t>-합성목재</t>
  </si>
  <si>
    <t>-(1.0*2+1.4*2)*14.2</t>
  </si>
  <si>
    <t>현관 처마 돌마감</t>
  </si>
  <si>
    <t>-((3.0*0.5)+(0.2*2.7))*3</t>
  </si>
  <si>
    <t>현관측벽-조적</t>
  </si>
  <si>
    <t>(1.0*2+0.3)*2.7*3</t>
  </si>
  <si>
    <t>현관 처마</t>
  </si>
  <si>
    <t>((0.3+0.5+1.3)*3.0+(1.3*0.5))*3</t>
  </si>
  <si>
    <t>1층 발코니 하부</t>
  </si>
  <si>
    <t>(1.3+7.5+1.8)*1.0*6</t>
  </si>
  <si>
    <t>현관게노피-3개소</t>
  </si>
  <si>
    <t>((3.0*1.0)+(3.0+1.0)*2*0.2)*3</t>
  </si>
  <si>
    <t>(14.4*(6.6+6.1))*3</t>
  </si>
  <si>
    <t>3</t>
  </si>
  <si>
    <t>2.5*3</t>
  </si>
  <si>
    <t>세대별</t>
  </si>
  <si>
    <t>5*6</t>
  </si>
  <si>
    <t>좌 우측면 - 2면</t>
  </si>
  <si>
    <t>(15.5+17)*0.5*9.1*2</t>
  </si>
  <si>
    <t>베면</t>
  </si>
  <si>
    <t>(1.2*16)*3</t>
  </si>
  <si>
    <t>((2.7+1.2+6.7)*14.9-(AW2:1.2*1.2*5)-(AW4:(0.9*0.9)*5)-(AW5:(0.9*0.5)*5)-(AW3:(1.85*1.05)*5))*6</t>
  </si>
  <si>
    <t>가스 기초대</t>
  </si>
  <si>
    <t>가스기초대</t>
  </si>
  <si>
    <t>3.6*3.1*0.2</t>
  </si>
  <si>
    <t>(2.8+3.3)*2-2.0</t>
  </si>
  <si>
    <t>2.0*2.4</t>
  </si>
  <si>
    <t>지붕</t>
  </si>
  <si>
    <t>2-6열 8-12열  14-17열 - 3EA</t>
  </si>
  <si>
    <t>바탕정리</t>
  </si>
  <si>
    <t>14.4*(6.6+6.1)*3</t>
  </si>
  <si>
    <t>지붕</t>
    <phoneticPr fontId="3" type="noConversion"/>
  </si>
  <si>
    <t>보호몰탈바르기</t>
    <phoneticPr fontId="3" type="noConversion"/>
  </si>
  <si>
    <t>바닥  15mm</t>
    <phoneticPr fontId="3" type="noConversion"/>
  </si>
  <si>
    <t>14.4*(6.6+6.1)*3</t>
    <phoneticPr fontId="3" type="noConversion"/>
  </si>
  <si>
    <t>처마 하부</t>
  </si>
  <si>
    <t>14.4*(0.5*2)*2</t>
  </si>
  <si>
    <t>1-2열 18-19열 - 2EA</t>
  </si>
  <si>
    <t>2.7*(6.1+4.8)*2</t>
  </si>
  <si>
    <t>처마 하부-전후 좌</t>
  </si>
  <si>
    <t>(2.7*(0.5*2)+(6.2+4.7)*0.3)*2</t>
  </si>
  <si>
    <t>6-8열 - 2EA</t>
  </si>
  <si>
    <t>5.4*(6.6+6.1)*2</t>
  </si>
  <si>
    <t>5.4*(0.5*2)*2</t>
  </si>
  <si>
    <t>후레싱</t>
  </si>
  <si>
    <t>(60.5+12.6)*2+(1.3*4)</t>
  </si>
  <si>
    <t>가설공사</t>
    <phoneticPr fontId="3" type="noConversion"/>
  </si>
  <si>
    <t>콘테이너가설사무소</t>
    <phoneticPr fontId="3" type="noConversion"/>
  </si>
  <si>
    <t>6*3.0*2.6m, 12개월</t>
    <phoneticPr fontId="3" type="noConversion"/>
  </si>
  <si>
    <t>동</t>
    <phoneticPr fontId="3" type="noConversion"/>
  </si>
  <si>
    <t>2</t>
    <phoneticPr fontId="3" type="noConversion"/>
  </si>
  <si>
    <t>254.7</t>
  </si>
  <si>
    <t>2*6</t>
  </si>
  <si>
    <t>전면</t>
  </si>
  <si>
    <t>(59.4+(0.9*2))*17.25</t>
  </si>
  <si>
    <t>좌우측</t>
  </si>
  <si>
    <t>(10.4+(0.9*2))*(15.5+17.0)*0.5</t>
  </si>
  <si>
    <t>배면</t>
  </si>
  <si>
    <t>2538.1</t>
  </si>
  <si>
    <t>창호철거</t>
    <phoneticPr fontId="3" type="noConversion"/>
  </si>
  <si>
    <t>SSD1-1-3EA</t>
    <phoneticPr fontId="3" type="noConversion"/>
  </si>
  <si>
    <t>산출단위변경-EA단위를 M2로 환산 산출</t>
    <phoneticPr fontId="3" type="noConversion"/>
  </si>
  <si>
    <t>100*50-2.8333</t>
  </si>
  <si>
    <t>-((2.7+2.05*4+0.45*2)*2.833*3)/1000</t>
  </si>
  <si>
    <t>2.5ton / m3 -5mm</t>
  </si>
  <si>
    <t>(0.9*2.05*3)*0.0125</t>
  </si>
  <si>
    <t>2.5ton / m3 -12mm</t>
  </si>
  <si>
    <t>(1.8*2.05*3)*0.0153</t>
  </si>
  <si>
    <t>0.069+0.169</t>
  </si>
  <si>
    <t>산출단위변경-EA단위를 M2로 환산 산출</t>
    <phoneticPr fontId="3" type="noConversion"/>
  </si>
  <si>
    <t>고철(창호+도어)</t>
  </si>
  <si>
    <t>고철, 경량철A</t>
  </si>
  <si>
    <t>SD2-1EA</t>
  </si>
  <si>
    <t>-(1.5*2.1)*25/1000</t>
  </si>
  <si>
    <t>PD-1 -  30EA</t>
    <phoneticPr fontId="3" type="noConversion"/>
  </si>
  <si>
    <t>산출단위변경-EA단위를 M2로 환산 산출</t>
    <phoneticPr fontId="3" type="noConversion"/>
  </si>
  <si>
    <t>문틀M/0.85 문짝M/0.6KG</t>
  </si>
  <si>
    <t>((3.2+2.1)*2*0.85+(3.2*2+2.1*6)*0.6)/1000*30</t>
  </si>
  <si>
    <t>(3.2*2.1*30)*0.0125</t>
  </si>
  <si>
    <t>0.612+2.52</t>
  </si>
  <si>
    <t>PW1-60EA</t>
  </si>
  <si>
    <t>((1.5+1.2)*2*0.85+(1.5*2+1.2*4)*0.6)/1000*60</t>
  </si>
  <si>
    <t>2.5ton / m3 -16mm</t>
  </si>
  <si>
    <t>(1.5*2.1*60)*0.0253</t>
  </si>
  <si>
    <t>0.556+4.781</t>
  </si>
  <si>
    <t>PW-2 -  30EA</t>
  </si>
  <si>
    <t>산출단위변경-EA단위를 M2로 환산 산출</t>
    <phoneticPr fontId="3" type="noConversion"/>
  </si>
  <si>
    <t>((2.8+1.2)*2*0.85+(2.8*2+1.2*8)*0.6)/100*30</t>
  </si>
  <si>
    <t>(2.8*1.2*30)*0.0253</t>
  </si>
  <si>
    <t>4.776+2.55</t>
  </si>
  <si>
    <t>PW-3 -  12EA</t>
  </si>
  <si>
    <t>((2.4+1.2)*2*0.85+(2.4*2+1.2*4)*0.6)/1000*12</t>
  </si>
  <si>
    <t>(2.4*1.2*12)*0.0253</t>
  </si>
  <si>
    <t>0.142+0.874</t>
  </si>
  <si>
    <t>AW-1 30EA</t>
  </si>
  <si>
    <t>알루미늄, 작업설부산물</t>
  </si>
  <si>
    <t>-(2.8*4.0376*1.1/1.35)*30/1000</t>
  </si>
  <si>
    <t>-(1.0*5.3852*1.1/1.35)*30/1000</t>
  </si>
  <si>
    <t>(2.8*1.0*30)*0.0253</t>
  </si>
  <si>
    <t>폐기물 운반비</t>
    <phoneticPr fontId="3" type="noConversion"/>
  </si>
  <si>
    <t>15TON -- 30KM이내</t>
    <phoneticPr fontId="3" type="noConversion"/>
  </si>
  <si>
    <t>TON</t>
    <phoneticPr fontId="3" type="noConversion"/>
  </si>
  <si>
    <t>2.125</t>
    <phoneticPr fontId="3" type="noConversion"/>
  </si>
  <si>
    <t>AW-2 30EA</t>
  </si>
  <si>
    <t>-(7.4*4.0376*1.1/1.35)*30/1000</t>
  </si>
  <si>
    <t>-(2.4*5.3852*1.1/1.35)*30/1000</t>
  </si>
  <si>
    <t>(7.4*2.4*30)*0.0253</t>
  </si>
  <si>
    <t>13.479</t>
  </si>
  <si>
    <t>AW-3 30EA</t>
  </si>
  <si>
    <t>-(0.9*4.0376*1.1/1.35)*30/1000</t>
  </si>
  <si>
    <t>(0.9*1.0*30)*0.0253</t>
  </si>
  <si>
    <t>0.683</t>
  </si>
  <si>
    <t>WW1 60EA</t>
  </si>
  <si>
    <t>WW2-30EA</t>
  </si>
  <si>
    <t>(2.8*1.2*30)*0.0125</t>
  </si>
  <si>
    <t>산출근거참조</t>
  </si>
  <si>
    <t>기존스라브메꿈</t>
  </si>
  <si>
    <t>창고 PD 메꿈-2EA</t>
  </si>
  <si>
    <t>창고 pd</t>
  </si>
  <si>
    <t>(((0.3+0.6)*2)/0.2)*2*2</t>
  </si>
  <si>
    <t>(0.3*0.6)*0.12*2</t>
  </si>
  <si>
    <t>((0.5/0.2+1)*0.8+(0.8/0.2+1)*0.5)*2*2</t>
  </si>
  <si>
    <t>((0.5/0.2+1)+(0.8/0.2+1))*2*2</t>
  </si>
  <si>
    <t>(0.4*0.7)*2</t>
  </si>
  <si>
    <t>(0.4*0.7)*2*0.9</t>
  </si>
  <si>
    <t>창고 AD 메꿈 -2EA</t>
  </si>
  <si>
    <t>발코니2  AD</t>
  </si>
  <si>
    <t>((0.6*2+0.55)/0.2)*2</t>
  </si>
  <si>
    <t>(0.6*0.55)*0.12*2</t>
  </si>
  <si>
    <t>(0.8/0.2+1)*0.75+(0.75/0.2+1)*0.8*2*2</t>
  </si>
  <si>
    <t>기존스라브메꿈</t>
    <phoneticPr fontId="3" type="noConversion"/>
  </si>
  <si>
    <t>철근개스압접</t>
    <phoneticPr fontId="3" type="noConversion"/>
  </si>
  <si>
    <t>기둥및벽체, D-16</t>
    <phoneticPr fontId="3" type="noConversion"/>
  </si>
  <si>
    <t>개소</t>
    <phoneticPr fontId="3" type="noConversion"/>
  </si>
  <si>
    <t>((0.8/0.2+1)+(0.75/0.2+1))*2*2</t>
    <phoneticPr fontId="3" type="noConversion"/>
  </si>
  <si>
    <t>(0.8*0.75)*2</t>
  </si>
  <si>
    <t>(0.8*0.75)*2*0.9</t>
  </si>
  <si>
    <t>욕실 PD메꿈</t>
  </si>
  <si>
    <t>욕실 PD -1EA</t>
  </si>
  <si>
    <t>((0.6+0.15+0.15)/0.2)*2</t>
  </si>
  <si>
    <t>욕실 PD</t>
  </si>
  <si>
    <t>(0.6*0.15)*0.12</t>
  </si>
  <si>
    <t>((0.8/0.2+1)*0.35+(0.35/0.2+1)*0.8)*2</t>
  </si>
  <si>
    <t>((0.8/0.2+1)+(0.35/0.2+1))*2</t>
  </si>
  <si>
    <t>(0.8*0.35)</t>
  </si>
  <si>
    <t>(0.8*0.35)*0.9</t>
  </si>
  <si>
    <t>지붕 점검구 메꿈-3개소</t>
  </si>
  <si>
    <t>옥상 점검구-3EA</t>
  </si>
  <si>
    <t>(((1.0+0.6)*2)/0.2*2)/30*3</t>
  </si>
  <si>
    <t>(1.0*0.6*0.15)/30*3</t>
  </si>
  <si>
    <t>(((1.2/0.2+1)*0.8+(0.8/0.2+1)*1.2)*2)/30*3</t>
  </si>
  <si>
    <t>(((1.2/0.2+1)+(0.8/0.2+1))*2*2)/30*3</t>
  </si>
  <si>
    <t>(1.2*0.8)/30*3</t>
  </si>
  <si>
    <t>((1.2*0.8)/30*3)*0.9</t>
  </si>
  <si>
    <t>내부 마감 철거</t>
  </si>
  <si>
    <t>거실</t>
  </si>
  <si>
    <t>난방</t>
  </si>
  <si>
    <t>27.79*0.1</t>
  </si>
  <si>
    <t>27.79</t>
  </si>
  <si>
    <t>(26.1*2.3)-(0.9*2.1*4)-(0.9*2.0)-(1.5*2.1)-(3.2*2.1)</t>
  </si>
  <si>
    <t>천정지</t>
  </si>
  <si>
    <t>침실 - 1</t>
  </si>
  <si>
    <t>(4*3.4)*0.1</t>
  </si>
  <si>
    <t>4*3.4</t>
  </si>
  <si>
    <t>(4+3.4)*2.3-(0.9*2.1)-(2.8*1.2)</t>
  </si>
  <si>
    <t>내부 마감 철거</t>
    <phoneticPr fontId="3" type="noConversion"/>
  </si>
  <si>
    <t>반자틀철거</t>
    <phoneticPr fontId="3" type="noConversion"/>
  </si>
  <si>
    <t>반자틀+합판</t>
    <phoneticPr fontId="3" type="noConversion"/>
  </si>
  <si>
    <t>4*3.4</t>
    <phoneticPr fontId="3" type="noConversion"/>
  </si>
  <si>
    <t>침실 - 2</t>
  </si>
  <si>
    <t>(2.5*4.0)*0.1</t>
  </si>
  <si>
    <t>2.5*4.0</t>
  </si>
  <si>
    <t>(4.0+2.5)*2-(1.5*1.2)-(0.9*2.1)</t>
  </si>
  <si>
    <t>침실 - 3</t>
  </si>
  <si>
    <t>(2.5*2.8)*0.1</t>
  </si>
  <si>
    <t>2.5*2.8</t>
  </si>
  <si>
    <t>(2.5+2.8)*2*2.3-(1.5*1.2)-(0.9*2.1)</t>
  </si>
  <si>
    <t>바닥만-벽은 조적철거시포함</t>
  </si>
  <si>
    <t>(1.6*2.9)-(0.7*0.7)</t>
  </si>
  <si>
    <t>발코니 - 2</t>
  </si>
  <si>
    <t>4.3*1.1</t>
  </si>
  <si>
    <t>발코니 - 1</t>
  </si>
  <si>
    <t>1.1*7.5</t>
  </si>
  <si>
    <t>현관</t>
  </si>
  <si>
    <t>1.3*1.5</t>
  </si>
  <si>
    <t>(1.3+1.5)*2*2.5-(1.5*2.1)-(0.9*2.1)</t>
  </si>
  <si>
    <t>(72.54*0.169)</t>
    <phoneticPr fontId="3" type="noConversion"/>
  </si>
  <si>
    <t>내부 조적 철거</t>
  </si>
  <si>
    <t>현관 출입</t>
  </si>
  <si>
    <t>((1.35*2.25)-(0.9*2.1))*0.2</t>
  </si>
  <si>
    <t>침실3-거실 현관</t>
  </si>
  <si>
    <t>((1.0+1.0)*(2.8-0.5)-(0.9*2.1))*0.1</t>
  </si>
  <si>
    <t>침실3-주방</t>
  </si>
  <si>
    <t>2.9*(2.8-0.12)*0.1</t>
  </si>
  <si>
    <t>2.675*(2.8-0.5)*0.2</t>
  </si>
  <si>
    <t>욕실  PD</t>
  </si>
  <si>
    <t>(0.7+0.5)*(2.8-0.12)*0.1</t>
  </si>
  <si>
    <t>욕실  출입구</t>
  </si>
  <si>
    <t>1.3*(2.8-0.5)*0.1</t>
  </si>
  <si>
    <t>침실 2- 욕실</t>
  </si>
  <si>
    <t>(4*(2.8-0.12)-(0.9*2.1))*0.1</t>
  </si>
  <si>
    <t>침실 2- 침실 1</t>
  </si>
  <si>
    <t>(4.0*(2.8-0.12)-(0.9*2.1))*0.1</t>
  </si>
  <si>
    <t>침실1 - 거실</t>
  </si>
  <si>
    <t>3.5*(2.8-0.12)*0.1</t>
  </si>
  <si>
    <t>침실1 거실 - 발코니 1</t>
  </si>
  <si>
    <t>((3.8+3.6)*(2.8-0.5)-(2.8*1.2)-(3.2*2.1))*0.2</t>
  </si>
  <si>
    <t>단열재</t>
  </si>
  <si>
    <t>(((3.8+3.6)*(2.8-0.5))-(2.8*1.2)-(3.2*2.1))*(0.03*0.05)</t>
  </si>
  <si>
    <t>(7.4*0.2)*0.2</t>
  </si>
  <si>
    <t>발코니 1 창고</t>
  </si>
  <si>
    <t>(1.1*(2.8-0.12)-(0.75*2.0))*0.1</t>
  </si>
  <si>
    <t>가실-계단실</t>
  </si>
  <si>
    <t>2.6*(2.8*0.5)*0.1</t>
  </si>
  <si>
    <t>D열 외벽 1-4</t>
  </si>
  <si>
    <t>((2.5+5.2)*(2.8-0.5)-(1.5*1.2*2)-(0.9*2.1))*0.2</t>
  </si>
  <si>
    <t>((2.5+5.2)*(2.8-0.5)-(1.5*1.2*2)-(0.9*2.1))*(0.03*0.05)</t>
  </si>
  <si>
    <t>욕실 외벽</t>
  </si>
  <si>
    <t>1.4*(2.5*0.5)*0.1</t>
  </si>
  <si>
    <t>창고 PD</t>
  </si>
  <si>
    <t>(1.275*2+0.3)*(2.5-0.12)*0.1</t>
  </si>
  <si>
    <t>발코니 - 2 외벽</t>
  </si>
  <si>
    <t>((6.55*2.25)-(0.9*1.0)-(2.8*1.0))*0.1</t>
  </si>
  <si>
    <t>창고-발코니2</t>
  </si>
  <si>
    <t>(1.12*(2.8-0.12)-(0.75*2.0))*0.1</t>
  </si>
  <si>
    <t>내부 조적 철거</t>
    <phoneticPr fontId="3" type="noConversion"/>
  </si>
  <si>
    <t>벽돌및블럭벽 철거</t>
    <phoneticPr fontId="3" type="noConversion"/>
  </si>
  <si>
    <t>대형브레이커</t>
    <phoneticPr fontId="3" type="noConversion"/>
  </si>
  <si>
    <t>M3</t>
    <phoneticPr fontId="3" type="noConversion"/>
  </si>
  <si>
    <t>발코니2 PD</t>
    <phoneticPr fontId="3" type="noConversion"/>
  </si>
  <si>
    <t>(1.05+0.6)*(2.8-0.12)*0.1</t>
    <phoneticPr fontId="3" type="noConversion"/>
  </si>
  <si>
    <t>세대간 조적 철거</t>
  </si>
  <si>
    <t>4.18*(2.8-0.55)*2*3*0.2</t>
  </si>
  <si>
    <t>(4.25+2.3)*(2.8-0.55)*2*2*0.2</t>
  </si>
  <si>
    <t>침실 1 -  침실2</t>
  </si>
  <si>
    <t>(2.3+4.25)*(2.8-0.55)*2*0.1</t>
  </si>
  <si>
    <t>((2.3+4.25)*(2.8-0.55)*2)*(0.03*0.05)</t>
  </si>
  <si>
    <t>계단실 조적 철거</t>
  </si>
  <si>
    <t>2.3.4-창대 하부</t>
  </si>
  <si>
    <t>계단참 PW3</t>
  </si>
  <si>
    <t>(0.9+1.0+1.0)*2.4*0.2</t>
  </si>
  <si>
    <t>내.외부 커팅</t>
  </si>
  <si>
    <t>(2.4*2)*3</t>
  </si>
  <si>
    <t>5층 창대</t>
  </si>
  <si>
    <t>((2.4*3.85)-(2.4*1.2))*0.2</t>
  </si>
  <si>
    <t>2.4*2</t>
  </si>
  <si>
    <t>전기분전반 매입철거및 메꿈</t>
  </si>
  <si>
    <t>분전반 깨기</t>
  </si>
  <si>
    <t>1.2호 메인 분전반</t>
  </si>
  <si>
    <t>1.6*1.3*0.18</t>
  </si>
  <si>
    <t>(1.6+1.3)*2</t>
  </si>
  <si>
    <t>3.4호 5.6호 메인 분전반</t>
  </si>
  <si>
    <t>1.6*1.0*0.18*2</t>
  </si>
  <si>
    <t>(1.6+1.0)*2*2</t>
  </si>
  <si>
    <t>욕조+세면대 철거</t>
    <phoneticPr fontId="3" type="noConversion"/>
  </si>
  <si>
    <t>변기철거</t>
    <phoneticPr fontId="3" type="noConversion"/>
  </si>
  <si>
    <t>발코니난간대철거</t>
    <phoneticPr fontId="3" type="noConversion"/>
  </si>
  <si>
    <t>7.4*1</t>
    <phoneticPr fontId="3" type="noConversion"/>
  </si>
  <si>
    <t>씽크대철거</t>
    <phoneticPr fontId="3" type="noConversion"/>
  </si>
  <si>
    <t>걸레받이철거</t>
    <phoneticPr fontId="3" type="noConversion"/>
  </si>
  <si>
    <t>37.5*1</t>
    <phoneticPr fontId="3" type="noConversion"/>
  </si>
  <si>
    <t>(0.6*1.2*0.2)*3</t>
  </si>
  <si>
    <t>단근 배근</t>
  </si>
  <si>
    <t>(0.6/0.2+1)*1.2+(1.2/0.2+1)*0.6</t>
  </si>
  <si>
    <t>(0.6/0.2+1)+(1.2/0.2+1)</t>
  </si>
  <si>
    <t>1.2+3.4+5.6 계량기함</t>
  </si>
  <si>
    <t>(0.5*0.4*0.2)*15</t>
  </si>
  <si>
    <t>((0.5/0.2+1)*0.4+(0.4/0.2+1)*0.5)*15</t>
  </si>
  <si>
    <t>((0.5/0.2+1)+(0.4/0.2+1))*15</t>
  </si>
  <si>
    <t>1.2+3.4+5.6  전화단자함</t>
  </si>
  <si>
    <t>전기분전반 매입철거및 메꿈</t>
    <phoneticPr fontId="3" type="noConversion"/>
  </si>
  <si>
    <t>레미콘</t>
    <phoneticPr fontId="3" type="noConversion"/>
  </si>
  <si>
    <t>25-21-15</t>
    <phoneticPr fontId="3" type="noConversion"/>
  </si>
  <si>
    <t>(0.4*0.45*0.1)*3</t>
    <phoneticPr fontId="3" type="noConversion"/>
  </si>
  <si>
    <t>((0.4/0.2+1)*0.45+(0.45/0.2+1)*0.4)*3</t>
  </si>
  <si>
    <t>((0.4/0.2+1)+(0.45/0.2+1))*3</t>
  </si>
  <si>
    <t>1.2호  TV BOX</t>
  </si>
  <si>
    <t>(0.4*0.5*0.15)*1</t>
  </si>
  <si>
    <t>((0.4/0.2+1)*0.5+(0.5/0.2+1)*0.4)</t>
  </si>
  <si>
    <t>(0.4/0.2+1)+(0.5/0.2+1)</t>
  </si>
  <si>
    <t>1.2  방송함</t>
  </si>
  <si>
    <t>(0.3*0.4*0.1)</t>
  </si>
  <si>
    <t>((0.3/0.2+1)*0.4+(0.4/0.2+1)*0.3)</t>
  </si>
  <si>
    <t>(0.3/0.2+1)+(0.4/0.2+1)</t>
  </si>
  <si>
    <t>주자재물량산출서</t>
  </si>
  <si>
    <t>내역명</t>
  </si>
  <si>
    <t>일위대가</t>
  </si>
  <si>
    <t>주자재</t>
  </si>
  <si>
    <t>내부 조적</t>
  </si>
  <si>
    <t>조적공사</t>
  </si>
  <si>
    <t>외 벽</t>
  </si>
  <si>
    <t>타일및석공사</t>
  </si>
  <si>
    <t>거실 주방</t>
  </si>
  <si>
    <t>창호공사</t>
  </si>
  <si>
    <t>유리공사</t>
  </si>
  <si>
    <t>AW2</t>
  </si>
  <si>
    <t>AW3</t>
  </si>
  <si>
    <t>AW4</t>
  </si>
  <si>
    <t>AW5</t>
  </si>
  <si>
    <t>AW6</t>
  </si>
  <si>
    <t>AW7</t>
  </si>
  <si>
    <t>도장공사</t>
  </si>
  <si>
    <t>지하 기계실</t>
  </si>
  <si>
    <t>철거공사</t>
  </si>
  <si>
    <t>발코니2 PD</t>
  </si>
  <si>
    <t>((5.25+2.4)*2*2)</t>
    <phoneticPr fontId="3" type="noConversion"/>
  </si>
  <si>
    <t>((1.2+1.2)*2*2)</t>
    <phoneticPr fontId="3" type="noConversion"/>
  </si>
  <si>
    <t>((1.85+1.05)*2*2)</t>
    <phoneticPr fontId="3" type="noConversion"/>
  </si>
  <si>
    <t>((0.9+0.9)*2*2)</t>
    <phoneticPr fontId="3" type="noConversion"/>
  </si>
  <si>
    <t>((0.9+0.5)*2*2)</t>
    <phoneticPr fontId="3" type="noConversion"/>
  </si>
  <si>
    <t>((2.4+12.05)*2*2)</t>
    <phoneticPr fontId="3" type="noConversion"/>
  </si>
  <si>
    <t>((0.6+0.6)*2*2)</t>
    <phoneticPr fontId="3" type="noConversion"/>
  </si>
  <si>
    <t>실리콘</t>
    <phoneticPr fontId="3" type="noConversion"/>
  </si>
  <si>
    <t>바닥 40mm</t>
    <phoneticPr fontId="3" type="noConversion"/>
  </si>
  <si>
    <t>(3.9*3.2)</t>
    <phoneticPr fontId="3" type="noConversion"/>
  </si>
  <si>
    <t>(2.4*4.25)</t>
    <phoneticPr fontId="3" type="noConversion"/>
  </si>
  <si>
    <t>(2.4*2.7)</t>
    <phoneticPr fontId="3" type="noConversion"/>
  </si>
  <si>
    <t>((2.7+3.975+0)*(4.2+1.05+3.573)-(2.7*3.573)-(0*0)-(1.125*4.2)-(2.975*4.2))</t>
    <phoneticPr fontId="3" type="noConversion"/>
  </si>
  <si>
    <t>무늬유리</t>
    <phoneticPr fontId="3" type="noConversion"/>
  </si>
  <si>
    <t>맑은유리</t>
    <phoneticPr fontId="3" type="noConversion"/>
  </si>
  <si>
    <t>5mm 투명</t>
    <phoneticPr fontId="3" type="noConversion"/>
  </si>
  <si>
    <t>5mm 불투명</t>
    <phoneticPr fontId="3" type="noConversion"/>
  </si>
  <si>
    <t>SD1-30EA</t>
    <phoneticPr fontId="3" type="noConversion"/>
  </si>
  <si>
    <t>-(0.9*2.1)*25*30/1000</t>
    <phoneticPr fontId="3" type="noConversion"/>
  </si>
  <si>
    <t>(1.5*1.2*60)*0.0125</t>
    <phoneticPr fontId="3" type="noConversion"/>
  </si>
  <si>
    <t>1.26+33.82</t>
    <phoneticPr fontId="3" type="noConversion"/>
  </si>
  <si>
    <t>합계 -- 폐자재처리수수료혼합건설폐기물(페유리)</t>
    <phoneticPr fontId="3" type="noConversion"/>
  </si>
  <si>
    <t>몰탈바르기(바닥)</t>
    <phoneticPr fontId="3" type="noConversion"/>
  </si>
  <si>
    <t>30mm</t>
    <phoneticPr fontId="3" type="noConversion"/>
  </si>
  <si>
    <t>30MM몰탈</t>
    <phoneticPr fontId="3" type="noConversion"/>
  </si>
  <si>
    <t>문틀주위 몰딩설치</t>
    <phoneticPr fontId="3" type="noConversion"/>
  </si>
  <si>
    <t>T9 X 50W</t>
    <phoneticPr fontId="3" type="noConversion"/>
  </si>
  <si>
    <t>거실 라운드장 설치</t>
    <phoneticPr fontId="3" type="noConversion"/>
  </si>
  <si>
    <t>890X 200X2.3H</t>
    <phoneticPr fontId="3" type="noConversion"/>
  </si>
  <si>
    <t>EA</t>
    <phoneticPr fontId="3" type="noConversion"/>
  </si>
  <si>
    <t>1.5mm*H, 1,000*50Ø</t>
    <phoneticPr fontId="3" type="noConversion"/>
  </si>
  <si>
    <t>투시형난간(발코니)</t>
    <phoneticPr fontId="3" type="noConversion"/>
  </si>
  <si>
    <t>코아드릴(실외기용)</t>
  </si>
  <si>
    <t>코아드릴/콘크리트두께300mm이하</t>
  </si>
  <si>
    <t>기존건축물 바탕만들기</t>
  </si>
  <si>
    <t>(0.9+2.1)*2</t>
    <phoneticPr fontId="3" type="noConversion"/>
  </si>
  <si>
    <t>(0.8+2.1)*2</t>
    <phoneticPr fontId="3" type="noConversion"/>
  </si>
  <si>
    <t>테라죠걸레받이</t>
    <phoneticPr fontId="3" type="noConversion"/>
  </si>
  <si>
    <t>100×400×19mm</t>
    <phoneticPr fontId="3" type="noConversion"/>
  </si>
  <si>
    <t>M</t>
    <phoneticPr fontId="3" type="noConversion"/>
  </si>
  <si>
    <t>걸레받이(길이)</t>
    <phoneticPr fontId="3" type="noConversion"/>
  </si>
  <si>
    <t>((9.8-0.27*10)+1.37)*2+SQRT(0.27*0.27+0.175*0.175)*1.5*10+(-1.1)+(-1.5)</t>
    <phoneticPr fontId="3" type="noConversion"/>
  </si>
  <si>
    <t>((16.4-0.27*20)+1.37)*2+SQRT(0.27*0.27+0.175*0.175)*1.5*20-(2.7*1)-(0.9*2)</t>
    <phoneticPr fontId="3" type="noConversion"/>
  </si>
  <si>
    <t>((17.7-0.27*20)+1.37)*2+SQRT(0.27*0.27+0.175*0.175)*1.5*20-(2.7*1)-(0.9*2)</t>
    <phoneticPr fontId="3" type="noConversion"/>
  </si>
  <si>
    <t>((9.8-0.27*16)+1.37)*2+SQRT(0.27*0.27+0.175*0.175)*1.5*16+(-2.4)-(0.9*2)</t>
    <phoneticPr fontId="3" type="noConversion"/>
  </si>
  <si>
    <t>UBR 욕실철거</t>
    <phoneticPr fontId="3" type="noConversion"/>
  </si>
  <si>
    <t>알루미늄(AW1),1.5~3.5㎡ 미만</t>
  </si>
  <si>
    <t>알루미늄(AW3),1.5미만</t>
  </si>
  <si>
    <t>알루미늄(SSD1),5.5~7.5㎡ 미만</t>
  </si>
  <si>
    <t>목재(WW1),1.5~2.5㎡ 미만</t>
  </si>
  <si>
    <t>강재(SD1),1.5~2.5㎡ 미만</t>
  </si>
  <si>
    <t>강재(SD2),2.5~3.5㎡ 미만</t>
  </si>
  <si>
    <t>합성수지(PD1),5.5~7.5㎡ 미만</t>
  </si>
  <si>
    <t>합성수지 5.5~7.5㎡ 미만</t>
    <phoneticPr fontId="3" type="noConversion"/>
  </si>
  <si>
    <t>합성수지(PW2),5.5~7.5㎡ 미만</t>
  </si>
  <si>
    <t>목재(WW2),4.5~5.5㎡ 미만</t>
    <phoneticPr fontId="3" type="noConversion"/>
  </si>
  <si>
    <t>목재(WD1,2,3,4),1.5㎡ 미만</t>
  </si>
  <si>
    <t>WD1 ~ WD4</t>
    <phoneticPr fontId="3" type="noConversion"/>
  </si>
  <si>
    <t>알루미늄(AW2),7.5~9.5㎡ 미만</t>
    <phoneticPr fontId="3" type="noConversion"/>
  </si>
  <si>
    <t>목재(WF),4.5~5.5㎡ 미만</t>
  </si>
  <si>
    <t>WF1-30</t>
    <phoneticPr fontId="3" type="noConversion"/>
  </si>
  <si>
    <t>공사명 : 한울본부 노후사택 환경개선 공사</t>
    <phoneticPr fontId="11" type="noConversion"/>
  </si>
  <si>
    <t>설 계 서 용 지  ( 갑  지 )</t>
    <phoneticPr fontId="11" type="noConversion"/>
  </si>
  <si>
    <t>2014년 01월    일   설계</t>
    <phoneticPr fontId="11" type="noConversion"/>
  </si>
  <si>
    <t>설  계  자</t>
    <phoneticPr fontId="11" type="noConversion"/>
  </si>
  <si>
    <t>㈜세다케이씨                건축사사무소</t>
    <phoneticPr fontId="11" type="noConversion"/>
  </si>
  <si>
    <t xml:space="preserve"> 2014년도</t>
    <phoneticPr fontId="11" type="noConversion"/>
  </si>
  <si>
    <t xml:space="preserve">                      공사개요  :</t>
    <phoneticPr fontId="11" type="noConversion"/>
  </si>
  <si>
    <t>1. 대 지  위 치 : 경상북도 울진군 북면 나곡리 한수원 사택내</t>
    <phoneticPr fontId="11" type="noConversion"/>
  </si>
  <si>
    <t>2. 건 물 면 적 : 2,538.10 M2</t>
    <phoneticPr fontId="11" type="noConversion"/>
  </si>
  <si>
    <t xml:space="preserve">3. 공 사 개  요 :  103동  ( 30세대) </t>
    <phoneticPr fontId="11" type="noConversion"/>
  </si>
  <si>
    <t xml:space="preserve">4. 구       조 :  철근콘크리트조 / 스라브 </t>
    <phoneticPr fontId="11" type="noConversion"/>
  </si>
  <si>
    <t>5. 층       수 :  지상5층</t>
    <phoneticPr fontId="11" type="noConversion"/>
  </si>
  <si>
    <t>* 건  축  공  사  :</t>
    <phoneticPr fontId="11" type="noConversion"/>
  </si>
  <si>
    <t xml:space="preserve"> </t>
    <phoneticPr fontId="11" type="noConversion"/>
  </si>
  <si>
    <t>원</t>
    <phoneticPr fontId="11" type="noConversion"/>
  </si>
  <si>
    <t>* 합            계   :</t>
    <phoneticPr fontId="11" type="noConversion"/>
  </si>
  <si>
    <t>원</t>
    <phoneticPr fontId="11" type="noConversion"/>
  </si>
  <si>
    <t xml:space="preserve"> 공사명 : 한울본부 노후사택 환경개선 공사 관급자재대</t>
    <phoneticPr fontId="9" type="noConversion"/>
  </si>
  <si>
    <t>2014년 01월   일  설계</t>
    <phoneticPr fontId="108" type="noConversion"/>
  </si>
  <si>
    <t>심사자</t>
    <phoneticPr fontId="108" type="noConversion"/>
  </si>
  <si>
    <t>도급자설치 관급자대재</t>
    <phoneticPr fontId="11" type="noConversion"/>
  </si>
  <si>
    <t>관급자설치 관급자대재</t>
    <phoneticPr fontId="11" type="noConversion"/>
  </si>
  <si>
    <t>비   고</t>
    <phoneticPr fontId="108" type="noConversion"/>
  </si>
  <si>
    <t>번호</t>
    <phoneticPr fontId="9" type="noConversion"/>
  </si>
  <si>
    <t>품    명</t>
    <phoneticPr fontId="9" type="noConversion"/>
  </si>
  <si>
    <t>단위</t>
    <phoneticPr fontId="9" type="noConversion"/>
  </si>
  <si>
    <t>신청수량</t>
    <phoneticPr fontId="11" type="noConversion"/>
  </si>
  <si>
    <t>단 가</t>
    <phoneticPr fontId="9" type="noConversion"/>
  </si>
  <si>
    <t>합 계</t>
    <phoneticPr fontId="9" type="noConversion"/>
  </si>
  <si>
    <t>물품번호</t>
    <phoneticPr fontId="9" type="noConversion"/>
  </si>
  <si>
    <t>비  고</t>
    <phoneticPr fontId="9" type="noConversion"/>
  </si>
  <si>
    <t>레일은페시스템창호-140mm</t>
    <phoneticPr fontId="11" type="noConversion"/>
  </si>
  <si>
    <t>KG</t>
    <phoneticPr fontId="11" type="noConversion"/>
  </si>
  <si>
    <t>현장 설치도</t>
    <phoneticPr fontId="11" type="noConversion"/>
  </si>
  <si>
    <t>레일은페시스템창호-230mm</t>
    <phoneticPr fontId="11" type="noConversion"/>
  </si>
  <si>
    <t>합   계</t>
    <phoneticPr fontId="11" type="noConversion"/>
  </si>
  <si>
    <t xml:space="preserve"> 각  소   계</t>
    <phoneticPr fontId="11" type="noConversion"/>
  </si>
  <si>
    <t>조</t>
    <phoneticPr fontId="11" type="noConversion"/>
  </si>
  <si>
    <t>견적</t>
    <phoneticPr fontId="11" type="noConversion"/>
  </si>
  <si>
    <t>관 급 자 재 총 액</t>
    <phoneticPr fontId="11" type="noConversion"/>
  </si>
  <si>
    <t>공사비총괄표</t>
    <phoneticPr fontId="9" type="noConversion"/>
  </si>
  <si>
    <t>1. 공 사 명 :  한울본부 노후사택 환경개선 공사</t>
    <phoneticPr fontId="9" type="noConversion"/>
  </si>
  <si>
    <t xml:space="preserve">      작성자(설계자)  :  ㈜세다케이씨건축사사무소 (인)</t>
    <phoneticPr fontId="9" type="noConversion"/>
  </si>
  <si>
    <t>2. 규     모 :  102동 30세대</t>
    <phoneticPr fontId="9" type="noConversion"/>
  </si>
  <si>
    <t>연락처</t>
    <phoneticPr fontId="9" type="noConversion"/>
  </si>
  <si>
    <t>054-852-9016</t>
    <phoneticPr fontId="9" type="noConversion"/>
  </si>
  <si>
    <t>3. 면     적 :   지상5층 ( 2,538.10m2)</t>
    <phoneticPr fontId="9" type="noConversion"/>
  </si>
  <si>
    <t xml:space="preserve">      발 주 사 무 소  :   </t>
    <phoneticPr fontId="9" type="noConversion"/>
  </si>
  <si>
    <t>4. 공사기간 : 8개월 내외</t>
    <phoneticPr fontId="9" type="noConversion"/>
  </si>
  <si>
    <t>단위 (원)</t>
    <phoneticPr fontId="11" type="noConversion"/>
  </si>
  <si>
    <t>구            분</t>
    <phoneticPr fontId="9" type="noConversion"/>
  </si>
  <si>
    <t>도급공사</t>
    <phoneticPr fontId="9" type="noConversion"/>
  </si>
  <si>
    <t>관급 자재대</t>
    <phoneticPr fontId="9" type="noConversion"/>
  </si>
  <si>
    <t>계 (공사비)</t>
    <phoneticPr fontId="9" type="noConversion"/>
  </si>
  <si>
    <t>소요 예산</t>
    <phoneticPr fontId="9" type="noConversion"/>
  </si>
  <si>
    <t>비       고</t>
    <phoneticPr fontId="9" type="noConversion"/>
  </si>
  <si>
    <t>관급자재 내용</t>
    <phoneticPr fontId="9" type="noConversion"/>
  </si>
  <si>
    <t>추정 공사비</t>
    <phoneticPr fontId="11" type="noConversion"/>
  </si>
  <si>
    <t>건축(설비) 공 사</t>
    <phoneticPr fontId="11" type="noConversion"/>
  </si>
  <si>
    <t>알루미늄창호 / 가구</t>
    <phoneticPr fontId="11" type="noConversion"/>
  </si>
  <si>
    <t>총      계</t>
    <phoneticPr fontId="9" type="noConversion"/>
  </si>
  <si>
    <t xml:space="preserve">※ 평당대비 설계단가 :     /평 
※ 특이사항 :-                    </t>
    <phoneticPr fontId="9" type="noConversion"/>
  </si>
  <si>
    <t>연면적</t>
    <phoneticPr fontId="11" type="noConversion"/>
  </si>
  <si>
    <t xml:space="preserve">                   2014년도</t>
    <phoneticPr fontId="11" type="noConversion"/>
  </si>
  <si>
    <t>폐기물처리비(건축)</t>
    <phoneticPr fontId="3" type="noConversion"/>
  </si>
  <si>
    <t>석면해체 처리비</t>
    <phoneticPr fontId="3" type="noConversion"/>
  </si>
  <si>
    <t>[ 조적공사 ]</t>
    <phoneticPr fontId="3" type="noConversion"/>
  </si>
  <si>
    <t>벽돌합계</t>
    <phoneticPr fontId="3" type="noConversion"/>
  </si>
  <si>
    <t>[ 타일및석공사 ]</t>
    <phoneticPr fontId="3" type="noConversion"/>
  </si>
  <si>
    <t>0.5 쌓기</t>
    <phoneticPr fontId="3" type="noConversion"/>
  </si>
  <si>
    <t>1.0 쌓시</t>
    <phoneticPr fontId="3" type="noConversion"/>
  </si>
  <si>
    <t>[ 창호공사 ]</t>
    <phoneticPr fontId="3" type="noConversion"/>
  </si>
  <si>
    <t>[ 유리공사 ]</t>
    <phoneticPr fontId="3" type="noConversion"/>
  </si>
  <si>
    <t>AL.PL 5mm이하</t>
    <phoneticPr fontId="3" type="noConversion"/>
  </si>
  <si>
    <t>맑은유리</t>
    <phoneticPr fontId="3" type="noConversion"/>
  </si>
  <si>
    <t>5mm 투명</t>
    <phoneticPr fontId="3" type="noConversion"/>
  </si>
  <si>
    <t>AL.PL 5mm이하</t>
    <phoneticPr fontId="3" type="noConversion"/>
  </si>
  <si>
    <t>무늬유리</t>
    <phoneticPr fontId="3" type="noConversion"/>
  </si>
  <si>
    <t>5mm 불투명</t>
    <phoneticPr fontId="3" type="noConversion"/>
  </si>
  <si>
    <t>맑은유리</t>
    <phoneticPr fontId="3" type="noConversion"/>
  </si>
  <si>
    <t>5mm 투명</t>
    <phoneticPr fontId="3" type="noConversion"/>
  </si>
  <si>
    <t>AL.PL 5mm이하</t>
    <phoneticPr fontId="3" type="noConversion"/>
  </si>
  <si>
    <t>무늬유리</t>
    <phoneticPr fontId="3" type="noConversion"/>
  </si>
  <si>
    <t>5mm 불투명</t>
    <phoneticPr fontId="3" type="noConversion"/>
  </si>
  <si>
    <t>유리합계 22mm</t>
    <phoneticPr fontId="3" type="noConversion"/>
  </si>
  <si>
    <t>[ 도장공사 ]</t>
    <phoneticPr fontId="3" type="noConversion"/>
  </si>
  <si>
    <t>[ 철거공사 ]</t>
    <phoneticPr fontId="3" type="noConversion"/>
  </si>
  <si>
    <t>M2</t>
    <phoneticPr fontId="3" type="noConversion"/>
  </si>
  <si>
    <t>120+30+60+30</t>
    <phoneticPr fontId="3" type="noConversion"/>
  </si>
  <si>
    <t>EA</t>
    <phoneticPr fontId="3" type="noConversion"/>
  </si>
  <si>
    <t>(1.8*1.15)</t>
    <phoneticPr fontId="3" type="noConversion"/>
  </si>
  <si>
    <t>(1.5*2.65)</t>
    <phoneticPr fontId="3" type="noConversion"/>
  </si>
  <si>
    <t>폐합성수지</t>
    <phoneticPr fontId="3" type="noConversion"/>
  </si>
  <si>
    <t xml:space="preserve">              설 계 내 역 서   ( 건축 +설비)</t>
    <phoneticPr fontId="11" type="noConversion"/>
  </si>
  <si>
    <t xml:space="preserve">            ( 건 축 + 설 비 공 사 )</t>
    <phoneticPr fontId="11" type="noConversion"/>
  </si>
  <si>
    <t>기계분</t>
    <phoneticPr fontId="3" type="noConversion"/>
  </si>
  <si>
    <t>PVC창호</t>
    <phoneticPr fontId="3" type="noConversion"/>
  </si>
  <si>
    <t>공사명 : 한울본부 노후사택(103동) 종합개보수공사 &gt; 건축공사 &gt; 창호</t>
    <phoneticPr fontId="3" type="noConversion"/>
  </si>
  <si>
    <t>공사명 : 한울본부 노후사택(103동) 종합개보수공사 &gt; 건축공사 &gt; 내부</t>
    <phoneticPr fontId="3" type="noConversion"/>
  </si>
  <si>
    <t>공사명 : 한울본부 노후사택(103동) 종합개보수공사 &gt; 건축공사 &gt; 내부</t>
    <phoneticPr fontId="3" type="noConversion"/>
  </si>
  <si>
    <t>공사명 : 한울본부 노후사택(103동) 종합개보수공사 &gt; 건축공사 &gt; 내부</t>
    <phoneticPr fontId="3" type="noConversion"/>
  </si>
  <si>
    <t>공사명 : 한울본부 노후사택(103동) 종합개보수공사 &gt; 건축공사 &gt; 내부</t>
    <phoneticPr fontId="3" type="noConversion"/>
  </si>
  <si>
    <t>공사명 : 한울본부 노후사택(103동) 종합개보수공사 &gt; 건축공사 &gt; 조적</t>
    <phoneticPr fontId="3" type="noConversion"/>
  </si>
  <si>
    <t>공사명 : 한울본부 노후사택(103동) 종합개보수공사 &gt; 건축공사 &gt; 기타</t>
    <phoneticPr fontId="3" type="noConversion"/>
  </si>
  <si>
    <t>공사명 : 한울본부 노후사택(103동) 종합개보수공사</t>
  </si>
  <si>
    <t xml:space="preserve">공사명 : 한울본부 노후사택(103동) 종합개보수공사 </t>
    <phoneticPr fontId="3" type="noConversion"/>
  </si>
  <si>
    <t>1.</t>
    <phoneticPr fontId="9" type="noConversion"/>
  </si>
  <si>
    <t>설 계 용 역 비</t>
    <phoneticPr fontId="11" type="noConversion"/>
  </si>
  <si>
    <t>(2) 기계경비</t>
    <phoneticPr fontId="9" type="noConversion"/>
  </si>
  <si>
    <t>(3) 특허권사용료</t>
    <phoneticPr fontId="9" type="noConversion"/>
  </si>
  <si>
    <t>가. 재   료  비</t>
  </si>
  <si>
    <t>(4) 기 술 료</t>
    <phoneticPr fontId="9" type="noConversion"/>
  </si>
  <si>
    <t>(1) 출고재료비</t>
    <phoneticPr fontId="9" type="noConversion"/>
  </si>
  <si>
    <t>(5) 연구개발비</t>
    <phoneticPr fontId="9" type="noConversion"/>
  </si>
  <si>
    <t xml:space="preserve">   본  사  분</t>
    <phoneticPr fontId="9" type="noConversion"/>
  </si>
  <si>
    <t>(6) 품질관리비</t>
    <phoneticPr fontId="9" type="noConversion"/>
  </si>
  <si>
    <t xml:space="preserve">   사 업 소 분</t>
    <phoneticPr fontId="9" type="noConversion"/>
  </si>
  <si>
    <t>(7) 가 설 비</t>
    <phoneticPr fontId="9" type="noConversion"/>
  </si>
  <si>
    <t>(2) 구입재료비</t>
    <phoneticPr fontId="9" type="noConversion"/>
  </si>
  <si>
    <t>(8) 지급임차료</t>
    <phoneticPr fontId="9" type="noConversion"/>
  </si>
  <si>
    <t xml:space="preserve">   C P  외 자</t>
    <phoneticPr fontId="9" type="noConversion"/>
  </si>
  <si>
    <t xml:space="preserve">   C P  내 자</t>
    <phoneticPr fontId="9" type="noConversion"/>
  </si>
  <si>
    <t xml:space="preserve">   L P  내 자</t>
    <phoneticPr fontId="9" type="noConversion"/>
  </si>
  <si>
    <t xml:space="preserve"> (가) 산재보험료</t>
    <phoneticPr fontId="9" type="noConversion"/>
  </si>
  <si>
    <t>(3) 회사운반비</t>
    <phoneticPr fontId="9" type="noConversion"/>
  </si>
  <si>
    <t xml:space="preserve"> (나) 고용보험료</t>
    <phoneticPr fontId="9" type="noConversion"/>
  </si>
  <si>
    <t>(4) 외자조작비</t>
    <phoneticPr fontId="9" type="noConversion"/>
  </si>
  <si>
    <t xml:space="preserve"> (다) 국민건강보험료</t>
    <phoneticPr fontId="9" type="noConversion"/>
  </si>
  <si>
    <t>(5) 지입재료비</t>
    <phoneticPr fontId="9" type="noConversion"/>
  </si>
  <si>
    <t xml:space="preserve"> (라) 국민연금보험료</t>
    <phoneticPr fontId="9" type="noConversion"/>
  </si>
  <si>
    <t>(6) 잡 재료비</t>
    <phoneticPr fontId="9" type="noConversion"/>
  </si>
  <si>
    <t xml:space="preserve"> (마) 노인장기요양보험료</t>
    <phoneticPr fontId="9" type="noConversion"/>
  </si>
  <si>
    <t>(7) 작업부산물</t>
    <phoneticPr fontId="9" type="noConversion"/>
  </si>
  <si>
    <t>나. 노  무  비</t>
    <phoneticPr fontId="9" type="noConversion"/>
  </si>
  <si>
    <t>(13) 하도급대금지급보증수수료</t>
    <phoneticPr fontId="9" type="noConversion"/>
  </si>
  <si>
    <t>(1) 직접노무비</t>
    <phoneticPr fontId="9" type="noConversion"/>
  </si>
  <si>
    <t>(14) 폐기물처리비</t>
    <phoneticPr fontId="9" type="noConversion"/>
  </si>
  <si>
    <t>(2) 간접노무비</t>
    <phoneticPr fontId="9" type="noConversion"/>
  </si>
  <si>
    <t>(15) 환경보전비</t>
    <phoneticPr fontId="9" type="noConversion"/>
  </si>
  <si>
    <t>(16) 보 상 비</t>
    <phoneticPr fontId="9" type="noConversion"/>
  </si>
  <si>
    <t>다. 경    비</t>
    <phoneticPr fontId="9" type="noConversion"/>
  </si>
  <si>
    <t>(17) 안전점검비</t>
    <phoneticPr fontId="9" type="noConversion"/>
  </si>
  <si>
    <t xml:space="preserve">    회 사 분</t>
    <phoneticPr fontId="9" type="noConversion"/>
  </si>
  <si>
    <t>(18) 기타법정경비</t>
    <phoneticPr fontId="9" type="noConversion"/>
  </si>
  <si>
    <t xml:space="preserve">    도 급 분</t>
    <phoneticPr fontId="9" type="noConversion"/>
  </si>
  <si>
    <t>(1) 운 반 비</t>
    <phoneticPr fontId="9" type="noConversion"/>
  </si>
  <si>
    <t>라. 일반관리비</t>
    <phoneticPr fontId="9" type="noConversion"/>
  </si>
  <si>
    <t>마. 이      윤</t>
    <phoneticPr fontId="9" type="noConversion"/>
  </si>
  <si>
    <t>주자재물량산출서 제외[철거공사]</t>
  </si>
  <si>
    <t>공사명 : 한울본부 노후사택(104동) 종합개보수공사</t>
    <phoneticPr fontId="3" type="noConversion"/>
  </si>
  <si>
    <t>합계 -- 폐자재처리수수료혼합건설폐기물(폐합성수지)</t>
    <phoneticPr fontId="3" type="noConversion"/>
  </si>
  <si>
    <t>[철거공사 건설폐기물 수량집계]</t>
    <phoneticPr fontId="3" type="noConversion"/>
  </si>
  <si>
    <t>폐콘크리트</t>
    <phoneticPr fontId="3" type="noConversion"/>
  </si>
  <si>
    <t>건설폐재류</t>
    <phoneticPr fontId="3" type="noConversion"/>
  </si>
  <si>
    <t>폐타일</t>
    <phoneticPr fontId="3" type="noConversion"/>
  </si>
  <si>
    <t>혼합건설폐기물2</t>
    <phoneticPr fontId="3" type="noConversion"/>
  </si>
  <si>
    <t>폐보드류</t>
    <phoneticPr fontId="3" type="noConversion"/>
  </si>
  <si>
    <t>혼합건설폐기물1</t>
    <phoneticPr fontId="3" type="noConversion"/>
  </si>
  <si>
    <t>폐목재</t>
    <phoneticPr fontId="3" type="noConversion"/>
  </si>
  <si>
    <t>폐콘크리트</t>
    <phoneticPr fontId="3" type="noConversion"/>
  </si>
  <si>
    <t>폐벽돌</t>
    <phoneticPr fontId="3" type="noConversion"/>
  </si>
  <si>
    <t>Ton</t>
  </si>
  <si>
    <t>Ton</t>
    <phoneticPr fontId="3" type="noConversion"/>
  </si>
  <si>
    <t>Ton</t>
    <phoneticPr fontId="3" type="noConversion"/>
  </si>
  <si>
    <t>집계수량(A)</t>
    <phoneticPr fontId="3" type="noConversion"/>
  </si>
  <si>
    <t>별도수량(B)</t>
    <phoneticPr fontId="3" type="noConversion"/>
  </si>
  <si>
    <t>총수량
(A+B)</t>
    <phoneticPr fontId="3" type="noConversion"/>
  </si>
  <si>
    <t>비고</t>
    <phoneticPr fontId="3" type="noConversion"/>
  </si>
  <si>
    <t>공사명 : 한울본부 노후사택(108동) 종합개보수공사</t>
    <phoneticPr fontId="3" type="noConversion"/>
  </si>
  <si>
    <t>공사명 : 한울본부 노후사택(108동) 종합개보수공사 &gt; 건축공사 &gt; 계단</t>
    <phoneticPr fontId="3" type="noConversion"/>
  </si>
  <si>
    <t>공사명 : 한울본부 노후사택(108동) 종합개보수공사 &gt; 건축공사 &gt; 외부</t>
    <phoneticPr fontId="3" type="noConversion"/>
  </si>
  <si>
    <t>공사명 : 한울본부 노후사택(108동) 종합개보수공사 &gt; 건축공사 &gt; 가설</t>
    <phoneticPr fontId="3" type="noConversion"/>
  </si>
  <si>
    <t>공사명 : 한울본부 노후사택(108동) 종합개보수공사 &gt; 건축공사 &gt; 기타</t>
    <phoneticPr fontId="3" type="noConversion"/>
  </si>
  <si>
    <t>공사명 : 한울본부 노후사택(108동) 종합개보수공사&gt; 건축공사 &gt; 기타</t>
    <phoneticPr fontId="3" type="noConversion"/>
  </si>
  <si>
    <t>폐장판,폐장판</t>
    <phoneticPr fontId="3" type="noConversion"/>
  </si>
  <si>
    <t>ton</t>
    <phoneticPr fontId="9" type="noConversion"/>
  </si>
  <si>
    <t>용 역 비 예 산 서</t>
    <phoneticPr fontId="11" type="noConversion"/>
  </si>
  <si>
    <t xml:space="preserve"> </t>
    <phoneticPr fontId="9" type="noConversion"/>
  </si>
  <si>
    <t>총 용 역 비(VAT 별도)</t>
    <phoneticPr fontId="11" type="noConversion"/>
  </si>
  <si>
    <t>도급용역비(VAT 별도)</t>
    <phoneticPr fontId="11" type="noConversion"/>
  </si>
  <si>
    <t>사급용역비(VAT 별도)</t>
    <phoneticPr fontId="9" type="noConversion"/>
  </si>
  <si>
    <t>폐콘크리트</t>
    <phoneticPr fontId="3" type="noConversion"/>
  </si>
  <si>
    <t>건설폐재류(페벽돌)</t>
    <phoneticPr fontId="3" type="noConversion"/>
  </si>
  <si>
    <t>공사명 : 한울본부 노후사택(111동) 종합개보수공사</t>
    <phoneticPr fontId="3" type="noConversion"/>
  </si>
  <si>
    <t>공사명 : 한울본부 노후사택(111동) 종합개보수공사</t>
    <phoneticPr fontId="3" type="noConversion"/>
  </si>
  <si>
    <t>건축물 신축 시 발생폐기물</t>
    <phoneticPr fontId="9" type="noConversion"/>
  </si>
  <si>
    <t>1.  신축시 M2 당 발생폐기물량</t>
    <phoneticPr fontId="9" type="noConversion"/>
  </si>
  <si>
    <t>( ton /㎡ )</t>
    <phoneticPr fontId="9" type="noConversion"/>
  </si>
  <si>
    <t>구분</t>
    <phoneticPr fontId="9" type="noConversion"/>
  </si>
  <si>
    <t>콘크리트류</t>
    <phoneticPr fontId="9" type="noConversion"/>
  </si>
  <si>
    <t>금속및 철재류</t>
    <phoneticPr fontId="9" type="noConversion"/>
  </si>
  <si>
    <t>혼합폐기물</t>
    <phoneticPr fontId="9" type="noConversion"/>
  </si>
  <si>
    <t>계</t>
    <phoneticPr fontId="9" type="noConversion"/>
  </si>
  <si>
    <t>건
축
물
신
축</t>
    <phoneticPr fontId="9" type="noConversion"/>
  </si>
  <si>
    <t>주거용</t>
    <phoneticPr fontId="9" type="noConversion"/>
  </si>
  <si>
    <t>단  독  주  택</t>
    <phoneticPr fontId="9" type="noConversion"/>
  </si>
  <si>
    <t>아    파    트</t>
    <phoneticPr fontId="9" type="noConversion"/>
  </si>
  <si>
    <t>업무용</t>
    <phoneticPr fontId="9" type="noConversion"/>
  </si>
  <si>
    <t>철근콘크리트조</t>
    <phoneticPr fontId="9" type="noConversion"/>
  </si>
  <si>
    <t>철      골      조</t>
    <phoneticPr fontId="9" type="noConversion"/>
  </si>
  <si>
    <t>철골철근콘크리트조</t>
    <phoneticPr fontId="9" type="noConversion"/>
  </si>
  <si>
    <t>공공용</t>
    <phoneticPr fontId="9" type="noConversion"/>
  </si>
  <si>
    <t>철근   콘크리트조</t>
    <phoneticPr fontId="9" type="noConversion"/>
  </si>
  <si>
    <t>철       골       조</t>
    <phoneticPr fontId="9" type="noConversion"/>
  </si>
  <si>
    <t>2017 건설표준품셈(Page. 78)</t>
    <phoneticPr fontId="9" type="noConversion"/>
  </si>
  <si>
    <t>2.  고리본부 발전통합지원센터 개요</t>
    <phoneticPr fontId="9" type="noConversion"/>
  </si>
  <si>
    <t xml:space="preserve">     가. 구조 : 철근콘크리트조</t>
    <phoneticPr fontId="3" type="noConversion"/>
  </si>
  <si>
    <t xml:space="preserve">     나. 전체 연면적 : 22,324.33 ㎡</t>
    <phoneticPr fontId="3" type="noConversion"/>
  </si>
  <si>
    <t xml:space="preserve">     다. 동별 연면적</t>
    <phoneticPr fontId="3" type="noConversion"/>
  </si>
  <si>
    <t>3.  발생 폐기물량</t>
    <phoneticPr fontId="9" type="noConversion"/>
  </si>
  <si>
    <t>번 호</t>
    <phoneticPr fontId="3" type="noConversion"/>
  </si>
  <si>
    <t>종 류</t>
    <phoneticPr fontId="3" type="noConversion"/>
  </si>
  <si>
    <t>물 량</t>
    <phoneticPr fontId="3" type="noConversion"/>
  </si>
  <si>
    <t>비 고</t>
    <phoneticPr fontId="3" type="noConversion"/>
  </si>
  <si>
    <t>콘크리트류</t>
  </si>
  <si>
    <t>혼합폐기물류</t>
  </si>
  <si>
    <t>공  종</t>
    <phoneticPr fontId="9" type="noConversion"/>
  </si>
  <si>
    <t>콘크리트</t>
    <phoneticPr fontId="9" type="noConversion"/>
  </si>
  <si>
    <t>아스콘
 깨기</t>
    <phoneticPr fontId="9" type="noConversion"/>
  </si>
  <si>
    <t>아스콘
 절단</t>
    <phoneticPr fontId="9" type="noConversion"/>
  </si>
  <si>
    <t xml:space="preserve">콘크리트 폐기물 </t>
    <phoneticPr fontId="9" type="noConversion"/>
  </si>
  <si>
    <t>폐아스콘 처리                (단위중량:2.35)</t>
    <phoneticPr fontId="9" type="noConversion"/>
  </si>
  <si>
    <t>철 재
(고재처리)</t>
    <phoneticPr fontId="9" type="noConversion"/>
  </si>
  <si>
    <t>가연성
폐기물
(폐합성
수지등)</t>
    <phoneticPr fontId="9" type="noConversion"/>
  </si>
  <si>
    <t>가연성
폐기물
(목재류)</t>
    <phoneticPr fontId="9" type="noConversion"/>
  </si>
  <si>
    <t>무 근</t>
    <phoneticPr fontId="9" type="noConversion"/>
  </si>
  <si>
    <t>철 근</t>
    <phoneticPr fontId="9" type="noConversion"/>
  </si>
  <si>
    <t>무근콘크리트
(단위중량:2.30)</t>
    <phoneticPr fontId="9" type="noConversion"/>
  </si>
  <si>
    <t>철근콘크리트
(단위중량:2.40)</t>
    <phoneticPr fontId="9" type="noConversion"/>
  </si>
  <si>
    <r>
      <t>m</t>
    </r>
    <r>
      <rPr>
        <vertAlign val="superscript"/>
        <sz val="9"/>
        <rFont val="돋움"/>
        <family val="3"/>
        <charset val="129"/>
      </rPr>
      <t>3</t>
    </r>
    <phoneticPr fontId="9" type="noConversion"/>
  </si>
  <si>
    <t>m</t>
    <phoneticPr fontId="9" type="noConversion"/>
  </si>
  <si>
    <t>아
스
콘</t>
    <phoneticPr fontId="9" type="noConversion"/>
  </si>
  <si>
    <t>아스콘포장 철거</t>
    <phoneticPr fontId="9" type="noConversion"/>
  </si>
  <si>
    <t>아스콘절단</t>
    <phoneticPr fontId="9" type="noConversion"/>
  </si>
  <si>
    <t>무
근
콘
크
리
트</t>
    <phoneticPr fontId="9" type="noConversion"/>
  </si>
  <si>
    <t>보도블록 철거</t>
    <phoneticPr fontId="9" type="noConversion"/>
  </si>
  <si>
    <t>호안블록 철거</t>
    <phoneticPr fontId="9" type="noConversion"/>
  </si>
  <si>
    <t>L형측구 철거</t>
    <phoneticPr fontId="9" type="noConversion"/>
  </si>
  <si>
    <t>보차도경계석 철거
(180x200x1000)</t>
    <phoneticPr fontId="9" type="noConversion"/>
  </si>
  <si>
    <t>재료분리석 철거
(150x150x1000)</t>
    <phoneticPr fontId="9" type="noConversion"/>
  </si>
  <si>
    <t>원형수로관 철거
(D200)</t>
    <phoneticPr fontId="9" type="noConversion"/>
  </si>
  <si>
    <t>빗물받이 철거
(400x300)</t>
    <phoneticPr fontId="9" type="noConversion"/>
  </si>
  <si>
    <t>흄관 철거
(D450)</t>
    <phoneticPr fontId="9" type="noConversion"/>
  </si>
  <si>
    <t>석축 철거
(B:200xH:1000)</t>
    <phoneticPr fontId="9" type="noConversion"/>
  </si>
  <si>
    <t>콘크리트계단 철거</t>
    <phoneticPr fontId="9" type="noConversion"/>
  </si>
  <si>
    <t>아스콘포장 하부
콘크리트 철거</t>
    <phoneticPr fontId="9" type="noConversion"/>
  </si>
  <si>
    <t>목재계단 하부
계단 철거</t>
    <phoneticPr fontId="9" type="noConversion"/>
  </si>
  <si>
    <t>콘크리트 철거</t>
    <phoneticPr fontId="9" type="noConversion"/>
  </si>
  <si>
    <t>철
근
콘
크
리
트</t>
    <phoneticPr fontId="9" type="noConversion"/>
  </si>
  <si>
    <t>U형측구 철거
(300x200)</t>
    <phoneticPr fontId="9" type="noConversion"/>
  </si>
  <si>
    <t>U형측구 철거
(400x400)</t>
    <phoneticPr fontId="9" type="noConversion"/>
  </si>
  <si>
    <t>U형측구 철거
(500x450)</t>
    <phoneticPr fontId="9" type="noConversion"/>
  </si>
  <si>
    <t>집수정 철거
(800x800)</t>
    <phoneticPr fontId="9" type="noConversion"/>
  </si>
  <si>
    <t>맨홀 철거(D900)</t>
    <phoneticPr fontId="9" type="noConversion"/>
  </si>
  <si>
    <t>옹벽 철거
(h=1.2m)</t>
    <phoneticPr fontId="9" type="noConversion"/>
  </si>
  <si>
    <t>철
재</t>
    <phoneticPr fontId="9" type="noConversion"/>
  </si>
  <si>
    <t>능형망휀스 철거
(h=2.0m)</t>
    <phoneticPr fontId="9" type="noConversion"/>
  </si>
  <si>
    <t>가
연
성</t>
    <phoneticPr fontId="9" type="noConversion"/>
  </si>
  <si>
    <t>PVC관 철거
(D200)</t>
    <phoneticPr fontId="9" type="noConversion"/>
  </si>
  <si>
    <t>목재계단 철거</t>
    <phoneticPr fontId="9" type="noConversion"/>
  </si>
  <si>
    <t>임목폐기물 철거</t>
    <phoneticPr fontId="9" type="noConversion"/>
  </si>
  <si>
    <t>소         계</t>
    <phoneticPr fontId="9" type="noConversion"/>
  </si>
  <si>
    <t>공    종</t>
  </si>
  <si>
    <t>규  격</t>
  </si>
  <si>
    <t>수 량</t>
  </si>
  <si>
    <t>합    계</t>
  </si>
  <si>
    <t>재 료 비</t>
  </si>
  <si>
    <t>노 무 비</t>
  </si>
  <si>
    <t>경    비</t>
  </si>
  <si>
    <t>24Ton덤프(L=30㎞이하)</t>
  </si>
  <si>
    <t>E000-0651</t>
  </si>
  <si>
    <t>E000-0660</t>
  </si>
  <si>
    <t>E000-0661</t>
  </si>
  <si>
    <t>내  역  서</t>
    <phoneticPr fontId="3" type="noConversion"/>
  </si>
  <si>
    <t>단수정리</t>
    <phoneticPr fontId="64" type="noConversion"/>
  </si>
  <si>
    <t>용역명 : 2026년도 고리2발 건설폐기물 처리용역</t>
    <phoneticPr fontId="3" type="noConversion"/>
  </si>
  <si>
    <t>공사명 : 2026년도 고리2발 건설폐기물 처리용역</t>
    <phoneticPr fontId="64" type="noConversion"/>
  </si>
  <si>
    <t>단  가(원)</t>
    <phoneticPr fontId="3" type="noConversion"/>
  </si>
  <si>
    <t>금  액(원)</t>
    <phoneticPr fontId="3" type="noConversion"/>
  </si>
  <si>
    <r>
      <t>(</t>
    </r>
    <r>
      <rPr>
        <sz val="11"/>
        <color indexed="8"/>
        <rFont val="한수원 한울림"/>
        <family val="3"/>
        <charset val="129"/>
      </rPr>
      <t>9) 산업안전보건관리비</t>
    </r>
    <phoneticPr fontId="9" type="noConversion"/>
  </si>
  <si>
    <r>
      <t>(</t>
    </r>
    <r>
      <rPr>
        <sz val="11"/>
        <color indexed="8"/>
        <rFont val="한수원 한울림"/>
        <family val="3"/>
        <charset val="129"/>
      </rPr>
      <t>10) 보 험 료</t>
    </r>
    <phoneticPr fontId="9" type="noConversion"/>
  </si>
  <si>
    <r>
      <t>(</t>
    </r>
    <r>
      <rPr>
        <sz val="11"/>
        <color indexed="8"/>
        <rFont val="한수원 한울림"/>
        <family val="3"/>
        <charset val="129"/>
      </rPr>
      <t>11) 퇴직공제부금비</t>
    </r>
    <phoneticPr fontId="9" type="noConversion"/>
  </si>
  <si>
    <r>
      <t>(1</t>
    </r>
    <r>
      <rPr>
        <sz val="11"/>
        <color indexed="8"/>
        <rFont val="한수원 한울림"/>
        <family val="3"/>
        <charset val="129"/>
      </rPr>
      <t>2) 기타경비</t>
    </r>
    <phoneticPr fontId="9" type="noConversion"/>
  </si>
  <si>
    <t>*. 폐기물처리비</t>
    <phoneticPr fontId="3" type="noConversion"/>
  </si>
  <si>
    <t>공 내 역 서</t>
    <phoneticPr fontId="3" type="noConversion"/>
  </si>
  <si>
    <t>건설폐기물 운반비</t>
    <phoneticPr fontId="3" type="noConversion"/>
  </si>
  <si>
    <t>폐아스콘 중간처리</t>
    <phoneticPr fontId="3" type="noConversion"/>
  </si>
  <si>
    <t>폐콘크리트 중간처리</t>
    <phoneticPr fontId="3" type="noConversion"/>
  </si>
  <si>
    <t>기타 건설폐재류 중간처리</t>
    <phoneticPr fontId="3" type="noConversion"/>
  </si>
  <si>
    <t>f</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</si>
</sst>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1">
    <numFmt numFmtId="42" formatCode="_-&quot;₩&quot;* #,##0_-;\-&quot;₩&quot;* #,##0_-;_-&quot;₩&quot;* &quot;-&quot;_-;_-@_-"/>
    <numFmt numFmtId="41" formatCode="_-* #,##0_-;\-* #,##0_-;_-* &quot;-&quot;_-;_-@_-"/>
    <numFmt numFmtId="44" formatCode="_-&quot;₩&quot;* #,##0.00_-;\-&quot;₩&quot;* #,##0.00_-;_-&quot;₩&quot;* &quot;-&quot;??_-;_-@_-"/>
    <numFmt numFmtId="43" formatCode="_-* #,##0.00_-;\-* #,##0.00_-;_-* &quot;-&quot;??_-;_-@_-"/>
    <numFmt numFmtId="23" formatCode="\$#,##0_);\(\$#,##0\)"/>
    <numFmt numFmtId="24" formatCode="\$#,##0_);[Red]\(\$#,##0\)"/>
    <numFmt numFmtId="25" formatCode="\$#,##0.00_);\(\$#,##0.00\)"/>
    <numFmt numFmtId="176" formatCode="#,##0_);[Red]\(#,##0\)"/>
    <numFmt numFmtId="177" formatCode="#,##0.00_);[Red]\(#,##0.00\)"/>
    <numFmt numFmtId="178" formatCode="#,##0.0000000_);[Red]\(#,##0.0000000\)"/>
    <numFmt numFmtId="179" formatCode="0.00_ "/>
    <numFmt numFmtId="180" formatCode="#,##0.00_ "/>
    <numFmt numFmtId="181" formatCode="_-* #,##0_-;\-* #,##0_-;_-* &quot;-&quot;??_-;_-@_-"/>
    <numFmt numFmtId="182" formatCode=";;;"/>
    <numFmt numFmtId="183" formatCode="_-* #,##0.00_-;\-* #,##0.00_-;_-* &quot;-&quot;_-;_-@_-"/>
    <numFmt numFmtId="184" formatCode="#."/>
    <numFmt numFmtId="185" formatCode="_ * #,##0_ ;_ * \-#,##0_ ;_ * &quot;-&quot;_ ;_ @_ "/>
    <numFmt numFmtId="186" formatCode="#,##0.0"/>
    <numFmt numFmtId="187" formatCode="#,##0.000"/>
    <numFmt numFmtId="188" formatCode="_ * #,##0.00_ ;_ * &quot;₩&quot;&quot;₩&quot;&quot;₩&quot;&quot;₩&quot;&quot;₩&quot;&quot;₩&quot;&quot;₩&quot;\-#,##0.00_ ;_ * &quot;-&quot;??_ ;_ @_ "/>
    <numFmt numFmtId="189" formatCode="&quot;₩&quot;#,##0;[Red]&quot;₩&quot;&quot;₩&quot;&quot;₩&quot;&quot;₩&quot;&quot;₩&quot;&quot;₩&quot;&quot;₩&quot;&quot;₩&quot;\-#,##0"/>
    <numFmt numFmtId="190" formatCode="_-* #,##0.0_-;&quot;₩&quot;\!\-* #,##0.0_-;_-* &quot;-&quot;_-;_-@_-"/>
    <numFmt numFmtId="191" formatCode="_(* #,##0_);_(* \(#,##0\);_(* &quot;-&quot;_);_(@_)"/>
    <numFmt numFmtId="192" formatCode="0.000"/>
    <numFmt numFmtId="193" formatCode="&quot;₩&quot;\ \ #,##0\ &quot;원정&quot;;\-&quot;₩&quot;#,##0"/>
    <numFmt numFmtId="194" formatCode="_(&quot;$&quot;* #,##0.00_);_(&quot;$&quot;* \(#,##0.00\);_(&quot;$&quot;* &quot;-&quot;??_);_(@_)"/>
    <numFmt numFmtId="195" formatCode="#,##0;[Red]#,##0"/>
    <numFmt numFmtId="196" formatCode="0.000000"/>
    <numFmt numFmtId="197" formatCode="&quot;실적율:&quot;#,#00"/>
    <numFmt numFmtId="198" formatCode="&quot;실적율:&quot;0%"/>
    <numFmt numFmtId="199" formatCode="_ * #,##0.00_ ;_ * \-#,##0.00_ ;_ * &quot;-&quot;_ ;_ @_ "/>
    <numFmt numFmtId="200" formatCode="_ &quot;₩&quot;* #,##0.0_ ;_ &quot;₩&quot;* \-#,##0.0_ ;_ &quot;₩&quot;* &quot;-&quot;_ ;_ @_ "/>
    <numFmt numFmtId="201" formatCode="&quot;계획누계:&quot;#,#00"/>
    <numFmt numFmtId="202" formatCode="\(&quot;₩&quot;#,##0\);[Red]\(\-&quot;₩&quot;#,##0\)"/>
    <numFmt numFmtId="203" formatCode="\(&quot;₩&quot;#,##0\);[Red]\(&quot;△&quot;&quot;₩&quot;#,##0\)"/>
    <numFmt numFmtId="204" formatCode="_ * #,##0.00_)\ _$_ ;_ * \(#,##0.00\)\ _$_ ;_ * &quot;-&quot;??_)\ _$_ ;_ @_ "/>
    <numFmt numFmtId="205" formatCode="#,##0_ "/>
    <numFmt numFmtId="206" formatCode="_ * #,##0.00_ ;_ * \-#,##0.00_ ;_ * &quot;-&quot;??_ ;_ @_ "/>
    <numFmt numFmtId="207" formatCode="&quot;$&quot;#,##0.00_);\(&quot;$&quot;#,##0.00\)"/>
    <numFmt numFmtId="208" formatCode="000.000"/>
    <numFmt numFmtId="209" formatCode="#,##0;&quot;-&quot;#,##0"/>
    <numFmt numFmtId="210" formatCode="#,##0\ \ \ \ \ \ \ "/>
    <numFmt numFmtId="211" formatCode="&quot;총&quot;\ #,##0\ &quot;개&quot;"/>
    <numFmt numFmtId="212" formatCode="#,##0\ \ \ "/>
    <numFmt numFmtId="213" formatCode="#,###"/>
    <numFmt numFmtId="214" formatCode="m/dd"/>
    <numFmt numFmtId="215" formatCode="m\/dd\ \ \ \ \ \ "/>
    <numFmt numFmtId="216" formatCode="m\/dd"/>
    <numFmt numFmtId="217" formatCode="\~\ mm&quot;月&quot;\ dd&quot;日&quot;"/>
    <numFmt numFmtId="218" formatCode="0_);[Red]\(0\)"/>
    <numFmt numFmtId="219" formatCode="#,##0_);[Red]&quot;₩&quot;\!\-#,##0"/>
    <numFmt numFmtId="220" formatCode="_ &quot;₩&quot;* #,##0_ ;_ &quot;₩&quot;* \-#,##0_ ;_ &quot;₩&quot;* &quot;-&quot;_ ;_ @_ "/>
    <numFmt numFmtId="221" formatCode="_ &quot;₩&quot;* #,##0.00_ ;_ &quot;₩&quot;* \-#,##0.00_ ;_ &quot;₩&quot;* &quot;-&quot;??_ ;_ @_ "/>
    <numFmt numFmtId="222" formatCode="&quot;₩&quot;#,##0.00;&quot;₩&quot;&quot;₩&quot;&quot;₩&quot;&quot;₩&quot;&quot;₩&quot;&quot;₩&quot;&quot;₩&quot;&quot;₩&quot;&quot;₩&quot;&quot;₩&quot;&quot;₩&quot;&quot;₩&quot;&quot;₩&quot;&quot;₩&quot;&quot;₩&quot;&quot;₩&quot;\-#,##0.00"/>
    <numFmt numFmtId="223" formatCode="\$#.00"/>
    <numFmt numFmtId="224" formatCode="&quot;$&quot;#,##0_);[Red]\(&quot;$&quot;#,##0\)"/>
    <numFmt numFmtId="225" formatCode="\$#,##0.00"/>
    <numFmt numFmtId="226" formatCode="&quot;SFr.&quot;#,##0;&quot;SFr.&quot;\-#,##0"/>
    <numFmt numFmtId="227" formatCode="#,##0.00\ &quot;Pts&quot;;\-#,##0.00\ &quot;Pts&quot;"/>
    <numFmt numFmtId="228" formatCode="_ &quot;₩&quot;* #,##0_ ;_ &quot;₩&quot;* &quot;₩&quot;&quot;₩&quot;&quot;₩&quot;&quot;₩&quot;&quot;₩&quot;&quot;₩&quot;&quot;₩&quot;&quot;₩&quot;&quot;₩&quot;&quot;₩&quot;&quot;₩&quot;&quot;₩&quot;&quot;₩&quot;&quot;₩&quot;&quot;₩&quot;&quot;₩&quot;&quot;₩&quot;\-#,##0_ ;_ &quot;₩&quot;* &quot;-&quot;_ ;_ @_ "/>
    <numFmt numFmtId="229" formatCode="m\o\n\th\ d\,\ yyyy"/>
    <numFmt numFmtId="230" formatCode="_ &quot;₩&quot;* #,##0.00_ ;_ &quot;₩&quot;* &quot;₩&quot;&quot;₩&quot;&quot;₩&quot;&quot;₩&quot;&quot;₩&quot;&quot;₩&quot;&quot;₩&quot;&quot;₩&quot;&quot;₩&quot;&quot;₩&quot;&quot;₩&quot;&quot;₩&quot;&quot;₩&quot;&quot;₩&quot;&quot;₩&quot;&quot;₩&quot;&quot;₩&quot;\-#,##0.00_ ;_ &quot;₩&quot;* &quot;-&quot;??_ ;_ @_ "/>
    <numFmt numFmtId="231" formatCode="_-[$€-2]* #,##0.00_-;\-[$€-2]* #,##0.00_-;_-[$€-2]* &quot;-&quot;??_-"/>
    <numFmt numFmtId="232" formatCode="#.00"/>
    <numFmt numFmtId="233" formatCode="%#.00"/>
    <numFmt numFmtId="234" formatCode="#,##0\ &quot;DM&quot;;[Red]\-#,##0\ &quot;DM&quot;"/>
    <numFmt numFmtId="235" formatCode="#,##0.00\ &quot;DM&quot;;[Red]\-#,##0.00\ &quot;DM&quot;"/>
    <numFmt numFmtId="236" formatCode="_-* #,##0.0_-;\-* #,##0.0_-;_-* &quot;-&quot;_-;_-@_-"/>
    <numFmt numFmtId="237" formatCode="0.0000"/>
    <numFmt numFmtId="238" formatCode="&quot;₩&quot;#,##0;&quot;₩&quot;&quot;₩&quot;&quot;₩&quot;&quot;₩&quot;&quot;₩&quot;\-#,##0"/>
    <numFmt numFmtId="239" formatCode="#,##0;[Red]&quot;-&quot;#,##0"/>
    <numFmt numFmtId="240" formatCode="0.0000%"/>
    <numFmt numFmtId="241" formatCode="#,##0.0000"/>
    <numFmt numFmtId="242" formatCode="#,##0.0;[Red]#,##0.0;&quot; &quot;"/>
    <numFmt numFmtId="243" formatCode="#,##0.00;[Red]#,##0.00;&quot; &quot;"/>
    <numFmt numFmtId="244" formatCode="&quot;₩&quot;#,##0.00;&quot;₩&quot;\-#,##0.00"/>
    <numFmt numFmtId="245" formatCode="[&lt;=9999999]###\-####;\(0###\)\ ###\-####"/>
    <numFmt numFmtId="246" formatCode="_(&quot;$&quot;* #,##0_);_(&quot;$&quot;* \(#,##0\);_(&quot;$&quot;* &quot;-&quot;_);_(@_)"/>
    <numFmt numFmtId="247" formatCode="&quot;$&quot;#,##0.00_);[Red]\(&quot;$&quot;#,##0.00\)"/>
    <numFmt numFmtId="248" formatCode="_-* #,##0.00_-;&quot;₩&quot;&quot;₩&quot;&quot;₩&quot;\-* #,##0.00_-;_-* &quot;-&quot;??_-;_-@_-"/>
    <numFmt numFmtId="249" formatCode="&quot;₩&quot;#,##0;[Red]&quot;₩&quot;&quot;₩&quot;&quot;₩&quot;&quot;₩&quot;&quot;₩&quot;\-#,##0"/>
    <numFmt numFmtId="250" formatCode="_-&quot;₩&quot;* #,##0.00_-;&quot;₩&quot;&quot;₩&quot;&quot;₩&quot;\-&quot;₩&quot;* #,##0.00_-;_-&quot;₩&quot;* &quot;-&quot;??_-;_-@_-"/>
    <numFmt numFmtId="251" formatCode="&quot;₩&quot;#,##0.00;&quot;₩&quot;&quot;₩&quot;&quot;₩&quot;&quot;₩&quot;&quot;₩&quot;\-#,##0.00"/>
    <numFmt numFmtId="252" formatCode="General_)"/>
    <numFmt numFmtId="253" formatCode="&quot;(&quot;#,##0&quot;)&quot;;&quot;△&quot;#,##0"/>
    <numFmt numFmtId="254" formatCode="0.00_);[Red]\(0.00\)"/>
    <numFmt numFmtId="255" formatCode="0.0_)"/>
    <numFmt numFmtId="256" formatCode="#,##0.00;[Red]&quot;-&quot;#,##0.00"/>
    <numFmt numFmtId="257" formatCode="#,##0&quot;칸&quot;"/>
    <numFmt numFmtId="258" formatCode="_-* #,##0;\-* #,##0;_-* &quot;-&quot;;_-@"/>
    <numFmt numFmtId="259" formatCode="&quot;,&quot;###0"/>
    <numFmt numFmtId="260" formatCode="&quot;~&quot;#0"/>
    <numFmt numFmtId="261" formatCode="[&lt;=999999]&quot;,&quot;##\-####;\(0###\)\ ##\-####"/>
    <numFmt numFmtId="262" formatCode="[&lt;=9999999]&quot;,&quot;###\-####;\(0###\)\ ###\-####"/>
    <numFmt numFmtId="263" formatCode="&quot;  &quot;@"/>
    <numFmt numFmtId="264" formatCode="&quot;₩&quot;#,##0.00;\!\-&quot;₩&quot;#,##0.00"/>
    <numFmt numFmtId="265" formatCode="&quot;*&quot;#,##0\ &quot;일 (월)&quot;\ \ "/>
    <numFmt numFmtId="266" formatCode="&quot;?#,##0.00;\-&quot;&quot;?&quot;#,##0.00"/>
    <numFmt numFmtId="267" formatCode="[&lt;=999999]##\-####;\(0###\)\ ##\-####"/>
    <numFmt numFmtId="268" formatCode="[&lt;=99999999]####\-####;\(0###\)\ ####\-####"/>
    <numFmt numFmtId="269" formatCode="#,##0&quot; &quot;;[Red]&quot;△&quot;#,##0&quot; &quot;"/>
    <numFmt numFmtId="270" formatCode="* #,##0&quot; &quot;;[Red]* &quot;△&quot;#,##0&quot; &quot;;* @"/>
    <numFmt numFmtId="271" formatCode="_-* #,##0.000_-;\-* #,##0.000_-;_-* &quot;-&quot;_-;_-@_-"/>
    <numFmt numFmtId="272" formatCode="#,##0.####;[Red]&quot;△&quot;#,##0.####"/>
    <numFmt numFmtId="273" formatCode="_(&quot;₩&quot;* #,##0_);_(&quot;₩&quot;* \(#,##0\);_(&quot;₩&quot;* &quot;-&quot;_);_(@_)"/>
    <numFmt numFmtId="274" formatCode="\ "/>
    <numFmt numFmtId="275" formatCode="0.00000000%"/>
    <numFmt numFmtId="276" formatCode="&quot;도급대비&quot;0.00%"/>
    <numFmt numFmtId="277"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278"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279" formatCode="[Blue]\+0%;[Red]\-0%;0%"/>
    <numFmt numFmtId="280" formatCode="_-&quot;₩&quot;* #,##0_-;&quot;₩&quot;&quot;₩&quot;&quot;₩&quot;&quot;₩&quot;&quot;₩&quot;&quot;₩&quot;&quot;₩&quot;&quot;₩&quot;&quot;₩&quot;&quot;₩&quot;&quot;₩&quot;\-&quot;₩&quot;* #,##0_-;_-&quot;₩&quot;* &quot;-&quot;_-;_-@_-"/>
    <numFmt numFmtId="281" formatCode="0.0"/>
    <numFmt numFmtId="282" formatCode="&quot;(&quot;###.00&quot;)&quot;"/>
    <numFmt numFmtId="283" formatCode="&quot;₩&quot;#,##0;[Red]&quot;₩&quot;&quot;₩&quot;&quot;₩&quot;&quot;₩&quot;&quot;₩&quot;&quot;₩&quot;&quot;₩&quot;&quot;₩&quot;&quot;₩&quot;&quot;₩&quot;&quot;₩&quot;\-&quot;₩&quot;#,##0"/>
    <numFmt numFmtId="284" formatCode="0.0%"/>
    <numFmt numFmtId="285" formatCode="#,##0,"/>
    <numFmt numFmtId="286" formatCode="_-&quot;$&quot;* #,##0_-;\-&quot;$&quot;* #,##0_-;_-&quot;$&quot;* &quot;-&quot;_-;_-@_-"/>
    <numFmt numFmtId="287" formatCode="&quot;$&quot;#,##0.00;[Red]\-&quot;$&quot;#,##0.00"/>
    <numFmt numFmtId="288" formatCode="_ &quot;₩&quot;* #,##0_ ;_ &quot;₩&quot;* &quot;₩&quot;&quot;₩&quot;&quot;₩&quot;&quot;₩&quot;&quot;₩&quot;&quot;₩&quot;&quot;₩&quot;&quot;₩&quot;&quot;₩&quot;&quot;₩&quot;&quot;₩&quot;&quot;₩&quot;&quot;₩&quot;\-#,##0_ ;_ &quot;₩&quot;* &quot;-&quot;_ ;_ @_ "/>
    <numFmt numFmtId="289" formatCode="_(&quot;₩&quot;* #,##0.00_);_(&quot;₩&quot;* \(#,##0.00\);_(&quot;₩&quot;* &quot;-&quot;??_);_(@_)"/>
    <numFmt numFmtId="290" formatCode="_ &quot;₩&quot;* #,##0.00_ ;_ &quot;₩&quot;* &quot;₩&quot;&quot;₩&quot;&quot;₩&quot;&quot;₩&quot;&quot;₩&quot;&quot;₩&quot;&quot;₩&quot;&quot;₩&quot;&quot;₩&quot;&quot;₩&quot;&quot;₩&quot;&quot;₩&quot;&quot;₩&quot;\-#,##0.00_ ;_ &quot;₩&quot;* &quot;-&quot;??_ ;_ @_ "/>
    <numFmt numFmtId="291" formatCode="0.000%"/>
    <numFmt numFmtId="292" formatCode="_ * #,##0_ ;_ * &quot;₩&quot;&quot;₩&quot;&quot;₩&quot;&quot;₩&quot;&quot;₩&quot;&quot;₩&quot;&quot;₩&quot;&quot;₩&quot;&quot;₩&quot;&quot;₩&quot;&quot;₩&quot;&quot;₩&quot;&quot;₩&quot;\-#,##0_ ;_ * &quot;-&quot;_ ;_ @_ "/>
    <numFmt numFmtId="293" formatCode="#,##0\ &quot;F&quot;;[Red]\-#,##0\ &quot;F&quot;"/>
    <numFmt numFmtId="294" formatCode="_(* #,##0.00_);_(* \(#,##0.00\);_(* &quot;-&quot;??_);_(@_)"/>
    <numFmt numFmtId="295" formatCode="_ * #,##0.00_ ;_ * &quot;₩&quot;&quot;₩&quot;&quot;₩&quot;&quot;₩&quot;&quot;₩&quot;&quot;₩&quot;&quot;₩&quot;&quot;₩&quot;&quot;₩&quot;&quot;₩&quot;&quot;₩&quot;&quot;₩&quot;&quot;₩&quot;\-#,##0.00_ ;_ * &quot;-&quot;??_ ;_ @_ "/>
    <numFmt numFmtId="296" formatCode="#,##0.00\ &quot;F&quot;;[Red]\-#,##0.00\ &quot;F&quot;"/>
    <numFmt numFmtId="297" formatCode="_ * #,##0.000000_ ;_ * \-#,##0.000000_ ;_ * &quot;-&quot;_ ;_ @_ "/>
    <numFmt numFmtId="298" formatCode="&quot;$&quot;#,##0.00;\-&quot;$&quot;#,##0.00"/>
    <numFmt numFmtId="299" formatCode="&quot;₩&quot;#,##0;\(&quot;₩&quot;#,##0.00\)"/>
    <numFmt numFmtId="300" formatCode="#,##0.0_);\(#,##0.0\)"/>
    <numFmt numFmtId="301" formatCode="_(* #,##0.0000_);_(* \(#,##0.0000\);_(* &quot;-&quot;??_);_(@_)"/>
    <numFmt numFmtId="302" formatCode="0.00000&quot;  &quot;"/>
    <numFmt numFmtId="303" formatCode="###0;[Red]\-###0"/>
    <numFmt numFmtId="304" formatCode="_-* #,##0.00\ &quot;$&quot;_-;\-* #,##0.00\ &quot;$&quot;_-;_-* &quot;-&quot;??\ &quot;$&quot;_-;_-@_-"/>
    <numFmt numFmtId="305" formatCode="0.0%;\(0.0%\)"/>
    <numFmt numFmtId="306" formatCode="_(* #,##0_);_(* &quot;₩&quot;\!\(#,##0&quot;₩&quot;\!\);_(* &quot;-&quot;_);_(@_)"/>
    <numFmt numFmtId="307" formatCode="_ * ###0.000_ ;_ * \-#,##0.000_ ;_ * &quot;-&quot;_ ;_ @_ "/>
    <numFmt numFmtId="308" formatCode="#,##0.00_);\(#,##0.00\)"/>
    <numFmt numFmtId="309" formatCode="_-* #,##0.00\ _B_F_-;\-* #,##0.00\ _B_F_-;_-* &quot;-&quot;??\ _B_F_-;_-@_-"/>
    <numFmt numFmtId="310" formatCode="&quot;$&quot;#,##0.00;\(&quot;$&quot;#,##0.00\)"/>
    <numFmt numFmtId="311" formatCode="#,##0;\(#,##0\)"/>
    <numFmt numFmtId="312" formatCode="_ * #,##0.0000000_ ;_ * \-#,##0.0000000_ ;_ * &quot;-&quot;_ ;_ @_ "/>
    <numFmt numFmtId="313" formatCode="_ * #,#00_ ;_ * \-#,#00_ ;_ * &quot;-&quot;_ ;_ @_ "/>
    <numFmt numFmtId="314" formatCode="#,##0_);\(#,##0\)"/>
    <numFmt numFmtId="315" formatCode="&quot;$&quot;#,##0.00_);[Red]&quot;₩&quot;&quot;₩&quot;&quot;₩&quot;\(&quot;$&quot;#,##0.00&quot;₩&quot;&quot;₩&quot;&quot;₩&quot;\)"/>
    <numFmt numFmtId="316" formatCode="\(&quot;₩&quot;###,##0\)"/>
    <numFmt numFmtId="317" formatCode="&quot;₩&quot;#,##0.00;[Red]&quot;₩&quot;&quot;₩&quot;\-#,##0.00"/>
    <numFmt numFmtId="318" formatCode="\$#,##0\ ;\(\$#,##0\)"/>
    <numFmt numFmtId="319" formatCode="_ * #,##0.00000000_ ;_ * \-#,##0.00000000_ ;_ * &quot;-&quot;_ ;_ @_ "/>
    <numFmt numFmtId="320" formatCode="#,##0.00\ &quot;kr&quot;;[Red]\-#,##0.00\ &quot;kr&quot;"/>
    <numFmt numFmtId="321" formatCode="dd\-mmm\-yy_)"/>
    <numFmt numFmtId="322" formatCode="mmmm\ d\,\ yyyy"/>
    <numFmt numFmtId="323" formatCode="#,##0\ &quot;DM&quot;;\-#,##0\ &quot;DM&quot;"/>
    <numFmt numFmtId="324" formatCode="&quot;A$&quot;\ #,##0.0\ ;&quot;$&quot;\-#,##0.0"/>
    <numFmt numFmtId="325" formatCode="_-* #,##0\ _k_r_-;\-* #,##0\ _k_r_-;_-* &quot;-&quot;\ _k_r_-;_-@_-"/>
    <numFmt numFmtId="326" formatCode="_ * #,##0_ ;_ * \-#,##0_ ;_ * &quot;-&quot;??_ ;_ @_ "/>
    <numFmt numFmtId="327" formatCode="0.0000000000000"/>
    <numFmt numFmtId="328" formatCode="#,##0.0\ "/>
    <numFmt numFmtId="329" formatCode="_ * #,##0_ ;_ * &quot;₩&quot;&quot;₩&quot;&quot;₩&quot;&quot;₩&quot;&quot;₩&quot;\-#,##0_ ;_ * &quot;-&quot;_ ;_ @_ "/>
    <numFmt numFmtId="330" formatCode="#,##0.000\ &quot;㎏ &quot;"/>
    <numFmt numFmtId="331" formatCode="#,##0.000\ &quot;m  &quot;"/>
    <numFmt numFmtId="332" formatCode="#,##0.000\ &quot;㎡ &quot;"/>
    <numFmt numFmtId="333" formatCode="#,##0.000\ &quot;㎥ &quot;"/>
    <numFmt numFmtId="334" formatCode="0,,"/>
    <numFmt numFmtId="335" formatCode="_-* #,##0.00\ &quot;F&quot;_-;\-* #,##0.00\ &quot;F&quot;_-;_-* &quot;-&quot;??\ &quot;F&quot;_-;_-@_-"/>
    <numFmt numFmtId="336" formatCode="&quot;$&quot;#,##0;\-\(&quot;$&quot;#,##0\)"/>
    <numFmt numFmtId="337" formatCode="_ * #,##0.0_ ;_ * \-#,##0.0_ ;_ * &quot;-&quot;_ ;_ @_ "/>
    <numFmt numFmtId="338" formatCode="_ &quot;₩&quot;\ * #,##0_ ;_ &quot;₩&quot;\ * \-#,##0_ ;_ &quot;₩&quot;\ * &quot;-&quot;_ ;_ @_ "/>
    <numFmt numFmtId="339" formatCode="0.00_)"/>
    <numFmt numFmtId="340" formatCode="mmm\.yy"/>
    <numFmt numFmtId="341" formatCode="yyyy&quot;年&quot;&quot;₩&quot;&quot;₩&quot;&quot;₩&quot;\ m&quot;月&quot;&quot;₩&quot;&quot;₩&quot;&quot;₩&quot;\ d&quot;日&quot;"/>
    <numFmt numFmtId="342" formatCode="#,##0\ .0"/>
    <numFmt numFmtId="343" formatCode="_*\ ??_-"/>
    <numFmt numFmtId="344" formatCode="yy&quot;年&quot;\ m&quot;月&quot;\ d&quot;日&quot;"/>
    <numFmt numFmtId="345" formatCode="#,##0.00000000;[Red]\-#,##0.00000000"/>
    <numFmt numFmtId="346" formatCode="#,##0.000000000;[Red]\-#,##0.000000000"/>
    <numFmt numFmtId="347" formatCode="&quot;₩&quot;#,##0;&quot;₩&quot;&quot;₩&quot;\!\-#,##0"/>
    <numFmt numFmtId="348" formatCode="&quot;₩&quot;#,##0;&quot;₩&quot;&quot;₩&quot;&quot;₩&quot;&quot;₩&quot;\-#,##0"/>
    <numFmt numFmtId="349" formatCode="&quot;V = &quot;#,##0\ &quot;ton&quot;"/>
    <numFmt numFmtId="350" formatCode="_-* #,##0.00_-;&quot;₩&quot;&quot;₩&quot;&quot;₩&quot;&quot;₩&quot;&quot;₩&quot;&quot;₩&quot;&quot;₩&quot;\-* #,##0.00_-;_-* &quot;-&quot;??_-;_-@_-"/>
    <numFmt numFmtId="351" formatCode="0.0%;[Red]\-0.0%"/>
    <numFmt numFmtId="352" formatCode="0.00%;[Red]\-0.00%"/>
    <numFmt numFmtId="353" formatCode="?/?#"/>
    <numFmt numFmtId="354" formatCode="@\ &quot;주임&quot;"/>
    <numFmt numFmtId="355" formatCode="[Red]#,##0"/>
    <numFmt numFmtId="356" formatCode="&quot;₩&quot;#,##0.00;[Red]&quot;₩&quot;&quot;₩&quot;&quot;₩&quot;&quot;₩&quot;&quot;₩&quot;&quot;₩&quot;&quot;₩&quot;\-#,##0.00"/>
    <numFmt numFmtId="357" formatCode="&quot;(인) x &quot;#,##0&quot; (CMH/인) =&quot;"/>
    <numFmt numFmtId="358" formatCode="&quot;₩&quot;#,##0;[Red]&quot;₩&quot;&quot;₩&quot;&quot;₩&quot;&quot;₩&quot;\-#,##0"/>
    <numFmt numFmtId="359" formatCode="* #,##0.00;* \-#,##0.00;* &quot;-&quot;??;@"/>
    <numFmt numFmtId="360" formatCode="#,##0."/>
    <numFmt numFmtId="361" formatCode="#,##0\ &quot;ton&quot;"/>
    <numFmt numFmtId="362" formatCode="_ * #\!\,##0_ ;_ * &quot;₩&quot;\!\-#\!\,##0_ ;_ * &quot;-&quot;_ ;_ @_ "/>
    <numFmt numFmtId="363" formatCode="_ * #,##0_ ;_ * &quot;₩&quot;&quot;₩&quot;&quot;₩&quot;&quot;₩&quot;\-#,##0_ ;_ * &quot;-&quot;_ ;_ @_ "/>
    <numFmt numFmtId="364" formatCode="_-&quot;?&quot;* #,##0_-;\-&quot;?&quot;* #,##0_-;_-&quot;?&quot;* &quot;-&quot;_-;_-@_-"/>
    <numFmt numFmtId="365" formatCode="_-* #,##0.00_-;&quot;₩&quot;&quot;₩&quot;\-* #,##0.00_-;_-* &quot;-&quot;??_-;_-@_-"/>
    <numFmt numFmtId="366" formatCode="_-&quot;₩&quot;* #,##0.00_-;&quot;₩&quot;&quot;₩&quot;\-&quot;₩&quot;* #,##0.00_-;_-&quot;₩&quot;* &quot;-&quot;??_-;_-@_-"/>
    <numFmt numFmtId="367" formatCode="&quot;₩&quot;#,##0.00;&quot;₩&quot;&quot;₩&quot;&quot;₩&quot;&quot;₩&quot;\-#,##0.00"/>
    <numFmt numFmtId="368" formatCode="\$#."/>
    <numFmt numFmtId="369" formatCode="0.0000_ "/>
    <numFmt numFmtId="370" formatCode="#,##0.0;[Red]#,##0.0"/>
    <numFmt numFmtId="371" formatCode="_ * #,##0.00_ ;_ * &quot;₩&quot;\!\-#,##0.00_ ;_ * &quot;-&quot;??_ ;_ @_ "/>
    <numFmt numFmtId="372" formatCode="\(#,##0.0000\)"/>
    <numFmt numFmtId="373" formatCode="&quot;₩&quot;\!\$#,##0.00_);&quot;₩&quot;\!\(&quot;₩&quot;\!\$#,##0.00&quot;₩&quot;\!\)"/>
    <numFmt numFmtId="374" formatCode="#,##0&quot; 원&quot;"/>
    <numFmt numFmtId="375" formatCode="#,##0.00000"/>
    <numFmt numFmtId="376" formatCode="0.0%;[Red]\(0.0%\)"/>
    <numFmt numFmtId="377" formatCode="&quot;직&quot;&quot;원&quot;\ ##\ &quot;인&quot;"/>
    <numFmt numFmtId="378" formatCode="yyyy&quot;年&quot;m&quot;月&quot;d&quot;日&quot;"/>
    <numFmt numFmtId="379" formatCode="###"/>
  </numFmts>
  <fonts count="306">
    <font>
      <sz val="11"/>
      <color theme="1"/>
      <name val="맑은 고딕"/>
      <family val="2"/>
      <charset val="129"/>
      <scheme val="minor"/>
    </font>
    <font>
      <sz val="8"/>
      <color theme="1"/>
      <name val="굴림체"/>
      <family val="3"/>
      <charset val="129"/>
    </font>
    <font>
      <b/>
      <u/>
      <sz val="20"/>
      <color theme="1"/>
      <name val="굴림체"/>
      <family val="3"/>
      <charset val="129"/>
    </font>
    <font>
      <sz val="8"/>
      <name val="맑은 고딕"/>
      <family val="2"/>
      <charset val="129"/>
      <scheme val="minor"/>
    </font>
    <font>
      <sz val="7"/>
      <color theme="1"/>
      <name val="굴림체"/>
      <family val="3"/>
      <charset val="129"/>
    </font>
    <font>
      <b/>
      <sz val="7"/>
      <color theme="1"/>
      <name val="굴림체"/>
      <family val="3"/>
      <charset val="129"/>
    </font>
    <font>
      <sz val="20"/>
      <color theme="1"/>
      <name val="굴림체"/>
      <family val="3"/>
      <charset val="129"/>
    </font>
    <font>
      <sz val="7"/>
      <color rgb="FFFF0000"/>
      <name val="굴림체"/>
      <family val="3"/>
      <charset val="129"/>
    </font>
    <font>
      <sz val="11"/>
      <name val="돋움"/>
      <family val="3"/>
      <charset val="129"/>
    </font>
    <font>
      <sz val="8"/>
      <name val="돋움"/>
      <family val="3"/>
      <charset val="129"/>
    </font>
    <font>
      <sz val="11"/>
      <color indexed="8"/>
      <name val="맑은 고딕"/>
      <family val="3"/>
      <charset val="129"/>
    </font>
    <font>
      <sz val="8"/>
      <name val="맑은 고딕"/>
      <family val="3"/>
      <charset val="129"/>
    </font>
    <font>
      <b/>
      <sz val="10"/>
      <name val="굴림체"/>
      <family val="3"/>
      <charset val="129"/>
    </font>
    <font>
      <sz val="1"/>
      <color indexed="8"/>
      <name val="Courier"/>
      <family val="3"/>
    </font>
    <font>
      <sz val="10"/>
      <name val="바탕체"/>
      <family val="1"/>
      <charset val="129"/>
    </font>
    <font>
      <sz val="13"/>
      <name val="돋움체"/>
      <family val="3"/>
      <charset val="129"/>
    </font>
    <font>
      <sz val="12"/>
      <name val="돋움체"/>
      <family val="3"/>
      <charset val="129"/>
    </font>
    <font>
      <sz val="12"/>
      <name val="바탕체"/>
      <family val="1"/>
      <charset val="129"/>
    </font>
    <font>
      <sz val="10"/>
      <name val="MS Sans Serif"/>
      <family val="2"/>
    </font>
    <font>
      <sz val="10"/>
      <name val="Arial"/>
      <family val="2"/>
    </font>
    <font>
      <sz val="10"/>
      <name val="굴림체"/>
      <family val="3"/>
      <charset val="129"/>
    </font>
    <font>
      <sz val="10"/>
      <name val="Helv"/>
      <family val="2"/>
    </font>
    <font>
      <sz val="10"/>
      <name val="Book Antiqua"/>
      <family val="1"/>
    </font>
    <font>
      <sz val="12"/>
      <name val="Times New Roman"/>
      <family val="1"/>
    </font>
    <font>
      <sz val="12"/>
      <name val="굴림체"/>
      <family val="3"/>
      <charset val="129"/>
    </font>
    <font>
      <sz val="11"/>
      <name val="굴림체"/>
      <family val="3"/>
      <charset val="129"/>
    </font>
    <font>
      <sz val="10"/>
      <name val="Courier New"/>
      <family val="3"/>
    </font>
    <font>
      <sz val="12"/>
      <name val="견명조"/>
      <family val="1"/>
      <charset val="129"/>
    </font>
    <font>
      <sz val="12"/>
      <name val="¹UAAA¼"/>
      <family val="3"/>
      <charset val="129"/>
    </font>
    <font>
      <sz val="9"/>
      <name val="바탕체"/>
      <family val="1"/>
      <charset val="129"/>
    </font>
    <font>
      <b/>
      <sz val="1"/>
      <color indexed="8"/>
      <name val="Courier"/>
      <family val="3"/>
    </font>
    <font>
      <sz val="9.5"/>
      <name val="돋움"/>
      <family val="3"/>
      <charset val="129"/>
    </font>
    <font>
      <sz val="12"/>
      <name val="굴림"/>
      <family val="3"/>
      <charset val="129"/>
    </font>
    <font>
      <sz val="11"/>
      <name val="굴림"/>
      <family val="3"/>
      <charset val="129"/>
    </font>
    <font>
      <u/>
      <sz val="12"/>
      <color indexed="36"/>
      <name val="바탕체"/>
      <family val="1"/>
      <charset val="129"/>
    </font>
    <font>
      <sz val="10"/>
      <name val="돋움체"/>
      <family val="3"/>
      <charset val="129"/>
    </font>
    <font>
      <sz val="9"/>
      <name val="굴림체"/>
      <family val="3"/>
      <charset val="129"/>
    </font>
    <font>
      <sz val="11"/>
      <name val="뼻뮝"/>
      <family val="3"/>
      <charset val="129"/>
    </font>
    <font>
      <sz val="10"/>
      <name val="바탕"/>
      <family val="1"/>
      <charset val="129"/>
    </font>
    <font>
      <b/>
      <sz val="10"/>
      <name val="바탕체"/>
      <family val="1"/>
      <charset val="129"/>
    </font>
    <font>
      <b/>
      <sz val="18"/>
      <name val="바탕체"/>
      <family val="1"/>
      <charset val="129"/>
    </font>
    <font>
      <b/>
      <sz val="12"/>
      <name val="바탕체"/>
      <family val="1"/>
      <charset val="129"/>
    </font>
    <font>
      <sz val="12"/>
      <name val="궁서체"/>
      <family val="1"/>
      <charset val="129"/>
    </font>
    <font>
      <sz val="18"/>
      <name val="궁서체"/>
      <family val="1"/>
      <charset val="129"/>
    </font>
    <font>
      <sz val="10"/>
      <name val="명조"/>
      <family val="3"/>
      <charset val="129"/>
    </font>
    <font>
      <sz val="10"/>
      <name val="궁서(English)"/>
      <family val="3"/>
      <charset val="129"/>
    </font>
    <font>
      <sz val="10"/>
      <color indexed="12"/>
      <name val="굴림체"/>
      <family val="3"/>
      <charset val="129"/>
    </font>
    <font>
      <sz val="12"/>
      <name val="견고딕"/>
      <family val="1"/>
      <charset val="129"/>
    </font>
    <font>
      <sz val="12"/>
      <name val="명조"/>
      <family val="3"/>
      <charset val="129"/>
    </font>
    <font>
      <sz val="11"/>
      <color theme="1"/>
      <name val="맑은 고딕"/>
      <family val="3"/>
      <charset val="129"/>
      <scheme val="minor"/>
    </font>
    <font>
      <i/>
      <outline/>
      <shadow/>
      <u/>
      <sz val="1"/>
      <color indexed="24"/>
      <name val="Courier"/>
      <family val="3"/>
    </font>
    <font>
      <sz val="12"/>
      <name val="Arial"/>
      <family val="2"/>
    </font>
    <font>
      <sz val="12"/>
      <name val="ⓒoUAAA¨u"/>
      <family val="1"/>
      <charset val="129"/>
    </font>
    <font>
      <sz val="11"/>
      <name val="￥i￠￢￠?o"/>
      <family val="3"/>
      <charset val="129"/>
    </font>
    <font>
      <sz val="11"/>
      <name val="μ¸¿o"/>
      <family val="3"/>
      <charset val="129"/>
    </font>
    <font>
      <sz val="12"/>
      <name val="¹ÙÅÁÃ¼"/>
      <family val="1"/>
      <charset val="129"/>
    </font>
    <font>
      <sz val="11"/>
      <name val="µ¸¿ò"/>
      <family val="3"/>
      <charset val="129"/>
    </font>
    <font>
      <sz val="12"/>
      <name val="System"/>
      <family val="2"/>
      <charset val="129"/>
    </font>
    <font>
      <b/>
      <sz val="10"/>
      <name val="Helv"/>
      <family val="2"/>
    </font>
    <font>
      <sz val="10"/>
      <color indexed="24"/>
      <name val="Arial"/>
      <family val="2"/>
    </font>
    <font>
      <sz val="10"/>
      <name val="MS Serif"/>
      <family val="1"/>
    </font>
    <font>
      <b/>
      <sz val="9"/>
      <name val="Helv"/>
      <family val="2"/>
    </font>
    <font>
      <sz val="10"/>
      <color indexed="16"/>
      <name val="MS Serif"/>
      <family val="1"/>
    </font>
    <font>
      <i/>
      <sz val="1"/>
      <color indexed="8"/>
      <name val="Courier"/>
      <family val="3"/>
    </font>
    <font>
      <sz val="8"/>
      <name val="Arial"/>
      <family val="2"/>
    </font>
    <font>
      <b/>
      <sz val="12"/>
      <name val="Helv"/>
      <family val="2"/>
    </font>
    <font>
      <b/>
      <sz val="12"/>
      <name val="Arial"/>
      <family val="2"/>
    </font>
    <font>
      <b/>
      <sz val="18"/>
      <color indexed="24"/>
      <name val="Arial"/>
      <family val="2"/>
    </font>
    <font>
      <b/>
      <sz val="12"/>
      <color indexed="24"/>
      <name val="Arial"/>
      <family val="2"/>
    </font>
    <font>
      <sz val="10"/>
      <name val="Univers (WN)"/>
      <family val="2"/>
    </font>
    <font>
      <sz val="10"/>
      <color indexed="12"/>
      <name val="Arial"/>
      <family val="2"/>
    </font>
    <font>
      <u/>
      <sz val="8"/>
      <color indexed="12"/>
      <name val="Times New Roman"/>
      <family val="1"/>
    </font>
    <font>
      <b/>
      <sz val="11"/>
      <name val="Helv"/>
      <family val="2"/>
    </font>
    <font>
      <sz val="7"/>
      <name val="Small Fonts"/>
      <family val="2"/>
    </font>
    <font>
      <sz val="12"/>
      <name val="Helv"/>
      <family val="2"/>
    </font>
    <font>
      <sz val="8"/>
      <name val="Helv"/>
      <family val="2"/>
    </font>
    <font>
      <b/>
      <sz val="8"/>
      <name val="Times New Roman"/>
      <family val="1"/>
    </font>
    <font>
      <b/>
      <sz val="8"/>
      <color indexed="8"/>
      <name val="Helv"/>
      <family val="2"/>
    </font>
    <font>
      <sz val="18"/>
      <color indexed="12"/>
      <name val="MS Sans Serif"/>
      <family val="2"/>
    </font>
    <font>
      <b/>
      <u/>
      <sz val="13"/>
      <name val="굴림체"/>
      <family val="3"/>
      <charset val="129"/>
    </font>
    <font>
      <sz val="8"/>
      <name val="바탕체"/>
      <family val="1"/>
      <charset val="129"/>
    </font>
    <font>
      <sz val="8"/>
      <color indexed="12"/>
      <name val="Arial"/>
      <family val="2"/>
    </font>
    <font>
      <b/>
      <sz val="10"/>
      <color indexed="10"/>
      <name val="굴림체"/>
      <family val="3"/>
      <charset val="129"/>
    </font>
    <font>
      <sz val="14"/>
      <name val="휴먼엑스포"/>
      <family val="1"/>
      <charset val="129"/>
    </font>
    <font>
      <sz val="11"/>
      <name val="휴먼엑스포"/>
      <family val="1"/>
      <charset val="129"/>
    </font>
    <font>
      <sz val="14"/>
      <name val="굴림체"/>
      <family val="3"/>
      <charset val="129"/>
    </font>
    <font>
      <sz val="22"/>
      <name val="휴먼엑스포"/>
      <family val="1"/>
      <charset val="129"/>
    </font>
    <font>
      <b/>
      <sz val="11"/>
      <name val="휴먼엑스포"/>
      <family val="1"/>
      <charset val="129"/>
    </font>
    <font>
      <b/>
      <sz val="11"/>
      <name val="굴림체"/>
      <family val="3"/>
      <charset val="129"/>
    </font>
    <font>
      <b/>
      <sz val="18"/>
      <name val="휴먼엑스포"/>
      <family val="1"/>
      <charset val="129"/>
    </font>
    <font>
      <sz val="20"/>
      <name val="휴먼엑스포"/>
      <family val="1"/>
      <charset val="129"/>
    </font>
    <font>
      <sz val="18"/>
      <name val="휴먼엑스포"/>
      <family val="1"/>
      <charset val="129"/>
    </font>
    <font>
      <sz val="13"/>
      <name val="휴먼엑스포"/>
      <family val="1"/>
      <charset val="129"/>
    </font>
    <font>
      <b/>
      <sz val="11"/>
      <color indexed="10"/>
      <name val="굴림체"/>
      <family val="3"/>
      <charset val="129"/>
    </font>
    <font>
      <sz val="12"/>
      <name val="휴먼엑스포"/>
      <family val="1"/>
      <charset val="129"/>
    </font>
    <font>
      <sz val="17"/>
      <name val="휴먼엑스포"/>
      <family val="1"/>
      <charset val="129"/>
    </font>
    <font>
      <b/>
      <sz val="13"/>
      <name val="휴먼엑스포"/>
      <family val="1"/>
      <charset val="129"/>
    </font>
    <font>
      <sz val="13"/>
      <name val="굴림체"/>
      <family val="3"/>
      <charset val="129"/>
    </font>
    <font>
      <sz val="15"/>
      <name val="휴먼엑스포"/>
      <family val="1"/>
      <charset val="129"/>
    </font>
    <font>
      <sz val="15"/>
      <name val="HY견고딕"/>
      <family val="1"/>
      <charset val="129"/>
    </font>
    <font>
      <b/>
      <sz val="18"/>
      <name val="굴림체"/>
      <family val="3"/>
      <charset val="129"/>
    </font>
    <font>
      <sz val="13"/>
      <name val="돋움"/>
      <family val="3"/>
      <charset val="129"/>
    </font>
    <font>
      <b/>
      <sz val="14"/>
      <name val="휴먼엑스포"/>
      <family val="1"/>
      <charset val="129"/>
    </font>
    <font>
      <b/>
      <sz val="15"/>
      <name val="휴먼엑스포"/>
      <family val="1"/>
      <charset val="129"/>
    </font>
    <font>
      <b/>
      <sz val="14"/>
      <name val="굴림체"/>
      <family val="3"/>
      <charset val="129"/>
    </font>
    <font>
      <b/>
      <sz val="12"/>
      <name val="휴먼엑스포"/>
      <family val="1"/>
      <charset val="129"/>
    </font>
    <font>
      <b/>
      <sz val="11"/>
      <name val="바탕체"/>
      <family val="1"/>
      <charset val="129"/>
    </font>
    <font>
      <b/>
      <sz val="16"/>
      <name val="휴먼모음T"/>
      <family val="1"/>
      <charset val="129"/>
    </font>
    <font>
      <sz val="16"/>
      <name val="돋움"/>
      <family val="3"/>
      <charset val="129"/>
    </font>
    <font>
      <b/>
      <sz val="9"/>
      <name val="굴림체"/>
      <family val="3"/>
      <charset val="129"/>
    </font>
    <font>
      <b/>
      <u/>
      <sz val="24"/>
      <name val="돋움"/>
      <family val="3"/>
      <charset val="129"/>
    </font>
    <font>
      <b/>
      <sz val="14"/>
      <name val="돋움"/>
      <family val="3"/>
      <charset val="129"/>
    </font>
    <font>
      <b/>
      <sz val="15"/>
      <name val="돋움"/>
      <family val="3"/>
      <charset val="129"/>
    </font>
    <font>
      <b/>
      <sz val="16"/>
      <color indexed="10"/>
      <name val="돋움"/>
      <family val="3"/>
      <charset val="129"/>
    </font>
    <font>
      <b/>
      <sz val="15"/>
      <color indexed="10"/>
      <name val="돋움"/>
      <family val="3"/>
      <charset val="129"/>
    </font>
    <font>
      <b/>
      <sz val="16"/>
      <name val="돋움"/>
      <family val="3"/>
      <charset val="129"/>
    </font>
    <font>
      <sz val="20"/>
      <name val="돋움"/>
      <family val="3"/>
      <charset val="129"/>
    </font>
    <font>
      <sz val="16"/>
      <name val="휴먼엑스포"/>
      <family val="1"/>
      <charset val="129"/>
    </font>
    <font>
      <sz val="33"/>
      <name val="휴먼엑스포"/>
      <family val="1"/>
      <charset val="129"/>
    </font>
    <font>
      <sz val="30"/>
      <name val="휴먼엑스포"/>
      <family val="1"/>
      <charset val="129"/>
    </font>
    <font>
      <sz val="14"/>
      <name val="HY견고딕"/>
      <family val="1"/>
      <charset val="129"/>
    </font>
    <font>
      <i/>
      <sz val="12"/>
      <name val="굴림체"/>
      <family val="3"/>
      <charset val="129"/>
    </font>
    <font>
      <sz val="10"/>
      <name val="Times New Roman"/>
      <family val="1"/>
    </font>
    <font>
      <sz val="11"/>
      <name val="바탕체"/>
      <family val="1"/>
      <charset val="129"/>
    </font>
    <font>
      <sz val="9"/>
      <name val="돋움체"/>
      <family val="3"/>
      <charset val="129"/>
    </font>
    <font>
      <b/>
      <sz val="12"/>
      <color indexed="16"/>
      <name val="±¼¸²A¼"/>
      <family val="3"/>
      <charset val="129"/>
    </font>
    <font>
      <sz val="12"/>
      <name val="돋움"/>
      <family val="3"/>
      <charset val="129"/>
    </font>
    <font>
      <sz val="10"/>
      <name val="굴림"/>
      <family val="3"/>
      <charset val="129"/>
    </font>
    <font>
      <sz val="1"/>
      <color indexed="0"/>
      <name val="Courier"/>
      <family val="3"/>
    </font>
    <font>
      <sz val="1"/>
      <color indexed="18"/>
      <name val="Courier"/>
      <family val="3"/>
    </font>
    <font>
      <sz val="10"/>
      <name val="Geneva"/>
      <family val="2"/>
    </font>
    <font>
      <sz val="10"/>
      <color indexed="12"/>
      <name val="Times New Roman"/>
      <family val="1"/>
    </font>
    <font>
      <b/>
      <sz val="14"/>
      <color indexed="12"/>
      <name val="Times New Roman"/>
      <family val="1"/>
    </font>
    <font>
      <sz val="10"/>
      <color indexed="8"/>
      <name val="Impact"/>
      <family val="2"/>
    </font>
    <font>
      <b/>
      <sz val="24"/>
      <color indexed="20"/>
      <name val="Matura MT Script Capitals"/>
      <family val="4"/>
    </font>
    <font>
      <b/>
      <sz val="16"/>
      <color indexed="20"/>
      <name val="Times New Roman"/>
      <family val="1"/>
    </font>
    <font>
      <sz val="10"/>
      <color indexed="20"/>
      <name val="Matura MT Script Capitals"/>
      <family val="4"/>
    </font>
    <font>
      <b/>
      <sz val="12"/>
      <color indexed="20"/>
      <name val="Times New Roman"/>
      <family val="1"/>
    </font>
    <font>
      <b/>
      <sz val="10"/>
      <color indexed="12"/>
      <name val="Times New Roman"/>
      <family val="1"/>
    </font>
    <font>
      <sz val="12"/>
      <color indexed="10"/>
      <name val="Times New Roman"/>
      <family val="1"/>
    </font>
    <font>
      <i/>
      <sz val="8"/>
      <name val="Times New Roman"/>
      <family val="1"/>
    </font>
    <font>
      <b/>
      <i/>
      <sz val="12"/>
      <name val="Times New Roman"/>
      <family val="1"/>
    </font>
    <font>
      <b/>
      <i/>
      <sz val="9"/>
      <name val="Times New Roman"/>
      <family val="1"/>
    </font>
    <font>
      <b/>
      <sz val="11"/>
      <name val="돋움"/>
      <family val="3"/>
      <charset val="129"/>
    </font>
    <font>
      <sz val="10"/>
      <color indexed="10"/>
      <name val="돋움체"/>
      <family val="3"/>
      <charset val="129"/>
    </font>
    <font>
      <sz val="10"/>
      <name val="돋움"/>
      <family val="3"/>
      <charset val="129"/>
    </font>
    <font>
      <sz val="11"/>
      <name val="돋움체"/>
      <family val="3"/>
      <charset val="129"/>
    </font>
    <font>
      <sz val="1"/>
      <color indexed="16"/>
      <name val="Courier"/>
      <family val="3"/>
    </font>
    <font>
      <sz val="12"/>
      <name val="¹????¼"/>
      <family val="1"/>
      <charset val="129"/>
    </font>
    <font>
      <sz val="12"/>
      <name val="COUR"/>
      <family val="3"/>
    </font>
    <font>
      <sz val="11"/>
      <name val="ⓒoUAAA¨u"/>
      <family val="1"/>
      <charset val="129"/>
    </font>
    <font>
      <b/>
      <sz val="10"/>
      <name val="MS Sans Serif"/>
      <family val="2"/>
    </font>
    <font>
      <sz val="11"/>
      <name val="바탕"/>
      <family val="1"/>
      <charset val="129"/>
    </font>
    <font>
      <sz val="12"/>
      <name val="바탕체"/>
      <family val="1"/>
    </font>
    <font>
      <sz val="12"/>
      <name val="견명조"/>
      <family val="3"/>
      <charset val="255"/>
    </font>
    <font>
      <sz val="7"/>
      <name val="바탕체"/>
      <family val="1"/>
      <charset val="129"/>
    </font>
    <font>
      <sz val="11"/>
      <color indexed="8"/>
      <name val="굴림체"/>
      <family val="3"/>
      <charset val="129"/>
    </font>
    <font>
      <sz val="7"/>
      <color indexed="8"/>
      <name val="바탕체"/>
      <family val="1"/>
      <charset val="129"/>
    </font>
    <font>
      <sz val="11"/>
      <color indexed="9"/>
      <name val="맑은 고딕"/>
      <family val="3"/>
      <charset val="129"/>
    </font>
    <font>
      <sz val="11"/>
      <color indexed="9"/>
      <name val="굴림체"/>
      <family val="3"/>
      <charset val="129"/>
    </font>
    <font>
      <sz val="11"/>
      <color indexed="9"/>
      <name val="돋움"/>
      <family val="3"/>
      <charset val="129"/>
    </font>
    <font>
      <sz val="11"/>
      <color indexed="8"/>
      <name val="돋움"/>
      <family val="3"/>
      <charset val="129"/>
    </font>
    <font>
      <sz val="11"/>
      <name val="μ¸¿o"/>
      <family val="1"/>
      <charset val="129"/>
    </font>
    <font>
      <sz val="12"/>
      <name val="¹ÙÅÁÃ¼"/>
      <family val="3"/>
      <charset val="129"/>
    </font>
    <font>
      <sz val="12"/>
      <name val="¹ÙÅÁÃ¼"/>
      <family val="3"/>
    </font>
    <font>
      <sz val="11"/>
      <color indexed="16"/>
      <name val="돋움"/>
      <family val="3"/>
      <charset val="129"/>
    </font>
    <font>
      <sz val="12"/>
      <name val="Tms Rmn"/>
      <family val="1"/>
    </font>
    <font>
      <sz val="11"/>
      <name val="µ¸¿ò"/>
      <family val="1"/>
      <charset val="129"/>
    </font>
    <font>
      <sz val="11"/>
      <name val="¹ÙÅÁÃ¼"/>
      <family val="3"/>
      <charset val="129"/>
    </font>
    <font>
      <sz val="8"/>
      <name val="¹UAAA¼"/>
      <family val="1"/>
      <charset val="129"/>
    </font>
    <font>
      <sz val="8"/>
      <name val="¹ÙÅÁÃ¼"/>
      <family val="1"/>
      <charset val="129"/>
    </font>
    <font>
      <sz val="10"/>
      <name val="µ¸¿ò"/>
      <family val="3"/>
      <charset val="129"/>
    </font>
    <font>
      <sz val="12"/>
      <name val="±¼¸²Ã¼"/>
      <family val="3"/>
      <charset val="129"/>
    </font>
    <font>
      <sz val="12"/>
      <name val="±¼¸²A¼"/>
      <family val="3"/>
      <charset val="129"/>
    </font>
    <font>
      <sz val="11"/>
      <name val="±¼¸²Ã¼"/>
      <family val="3"/>
      <charset val="129"/>
    </font>
    <font>
      <sz val="11"/>
      <name val="±¼¸²A¼"/>
      <family val="3"/>
      <charset val="129"/>
    </font>
    <font>
      <sz val="12"/>
      <name val="μ¸¿oA¼"/>
      <family val="3"/>
      <charset val="129"/>
    </font>
    <font>
      <sz val="12"/>
      <name val="µ¸¿òÃ¼"/>
      <family val="3"/>
      <charset val="129"/>
    </font>
    <font>
      <b/>
      <sz val="11"/>
      <color indexed="53"/>
      <name val="돋움"/>
      <family val="3"/>
      <charset val="129"/>
    </font>
    <font>
      <b/>
      <sz val="11"/>
      <color indexed="9"/>
      <name val="돋움"/>
      <family val="3"/>
      <charset val="129"/>
    </font>
    <font>
      <u/>
      <sz val="10"/>
      <color indexed="12"/>
      <name val="Arial"/>
      <family val="2"/>
    </font>
    <font>
      <sz val="11"/>
      <name val="Times New Roman"/>
      <family val="1"/>
    </font>
    <font>
      <sz val="10"/>
      <color indexed="8"/>
      <name val="Arial"/>
      <family val="2"/>
    </font>
    <font>
      <b/>
      <sz val="11"/>
      <color indexed="8"/>
      <name val="돋움"/>
      <family val="3"/>
      <charset val="129"/>
    </font>
    <font>
      <sz val="12"/>
      <color indexed="24"/>
      <name val="Arial"/>
      <family val="2"/>
    </font>
    <font>
      <u/>
      <sz val="8.5"/>
      <color indexed="36"/>
      <name val="바탕체"/>
      <family val="1"/>
      <charset val="129"/>
    </font>
    <font>
      <u/>
      <sz val="10"/>
      <color indexed="14"/>
      <name val="MS Sans Serif"/>
      <family val="2"/>
    </font>
    <font>
      <sz val="11"/>
      <color indexed="17"/>
      <name val="돋움"/>
      <family val="3"/>
      <charset val="129"/>
    </font>
    <font>
      <b/>
      <sz val="15"/>
      <color indexed="62"/>
      <name val="돋움"/>
      <family val="3"/>
      <charset val="129"/>
    </font>
    <font>
      <b/>
      <sz val="13"/>
      <color indexed="62"/>
      <name val="돋움"/>
      <family val="3"/>
      <charset val="129"/>
    </font>
    <font>
      <b/>
      <sz val="11"/>
      <color indexed="62"/>
      <name val="돋움"/>
      <family val="3"/>
      <charset val="129"/>
    </font>
    <font>
      <u/>
      <sz val="8.5"/>
      <color indexed="12"/>
      <name val="바탕체"/>
      <family val="1"/>
      <charset val="129"/>
    </font>
    <font>
      <sz val="11"/>
      <color indexed="62"/>
      <name val="돋움"/>
      <family val="3"/>
      <charset val="129"/>
    </font>
    <font>
      <sz val="11"/>
      <color indexed="53"/>
      <name val="돋움"/>
      <family val="3"/>
      <charset val="129"/>
    </font>
    <font>
      <sz val="12"/>
      <name val="Courier New"/>
      <family val="3"/>
    </font>
    <font>
      <sz val="11"/>
      <color indexed="60"/>
      <name val="돋움"/>
      <family val="3"/>
      <charset val="129"/>
    </font>
    <font>
      <b/>
      <sz val="12"/>
      <name val="돋움체"/>
      <family val="3"/>
      <charset val="129"/>
    </font>
    <font>
      <b/>
      <i/>
      <sz val="16"/>
      <name val="Helv"/>
      <family val="2"/>
    </font>
    <font>
      <b/>
      <sz val="11"/>
      <color indexed="63"/>
      <name val="돋움"/>
      <family val="3"/>
      <charset val="129"/>
    </font>
    <font>
      <sz val="24"/>
      <name val="Courier New"/>
      <family val="3"/>
    </font>
    <font>
      <b/>
      <sz val="18"/>
      <color indexed="62"/>
      <name val="맑은 고딕"/>
      <family val="3"/>
      <charset val="129"/>
    </font>
    <font>
      <sz val="9"/>
      <name val="돋움"/>
      <family val="3"/>
      <charset val="129"/>
    </font>
    <font>
      <sz val="11"/>
      <color indexed="10"/>
      <name val="돋움"/>
      <family val="3"/>
      <charset val="129"/>
    </font>
    <font>
      <u/>
      <sz val="10"/>
      <color indexed="36"/>
      <name val="Arial"/>
      <family val="2"/>
    </font>
    <font>
      <sz val="11"/>
      <color indexed="10"/>
      <name val="맑은 고딕"/>
      <family val="3"/>
      <charset val="129"/>
    </font>
    <font>
      <sz val="11"/>
      <color indexed="10"/>
      <name val="굴림체"/>
      <family val="3"/>
      <charset val="129"/>
    </font>
    <font>
      <b/>
      <sz val="11"/>
      <color indexed="52"/>
      <name val="맑은 고딕"/>
      <family val="3"/>
      <charset val="129"/>
    </font>
    <font>
      <b/>
      <sz val="11"/>
      <color indexed="10"/>
      <name val="맑은 고딕"/>
      <family val="3"/>
      <charset val="129"/>
    </font>
    <font>
      <b/>
      <sz val="11"/>
      <color indexed="52"/>
      <name val="굴림체"/>
      <family val="3"/>
      <charset val="129"/>
    </font>
    <font>
      <sz val="11"/>
      <color indexed="20"/>
      <name val="맑은 고딕"/>
      <family val="3"/>
      <charset val="129"/>
    </font>
    <font>
      <sz val="11"/>
      <color indexed="20"/>
      <name val="굴림체"/>
      <family val="3"/>
      <charset val="129"/>
    </font>
    <font>
      <u/>
      <sz val="11"/>
      <color indexed="36"/>
      <name val="돋움"/>
      <family val="3"/>
      <charset val="129"/>
    </font>
    <font>
      <u/>
      <sz val="8"/>
      <color indexed="36"/>
      <name val="굴림"/>
      <family val="3"/>
      <charset val="129"/>
    </font>
    <font>
      <sz val="11"/>
      <color indexed="60"/>
      <name val="맑은 고딕"/>
      <family val="3"/>
      <charset val="129"/>
    </font>
    <font>
      <sz val="11"/>
      <color indexed="19"/>
      <name val="맑은 고딕"/>
      <family val="3"/>
      <charset val="129"/>
    </font>
    <font>
      <sz val="11"/>
      <color indexed="60"/>
      <name val="굴림체"/>
      <family val="3"/>
      <charset val="129"/>
    </font>
    <font>
      <sz val="9"/>
      <name val="MS Sans Serif"/>
      <family val="2"/>
    </font>
    <font>
      <sz val="12"/>
      <name val="뼻뮝"/>
      <family val="1"/>
      <charset val="129"/>
    </font>
    <font>
      <sz val="12"/>
      <name val="뼻뮝"/>
      <family val="3"/>
      <charset val="129"/>
    </font>
    <font>
      <sz val="14"/>
      <name val="뼻뮝"/>
      <family val="3"/>
      <charset val="129"/>
    </font>
    <font>
      <i/>
      <sz val="11"/>
      <color indexed="23"/>
      <name val="맑은 고딕"/>
      <family val="3"/>
      <charset val="129"/>
    </font>
    <font>
      <i/>
      <sz val="11"/>
      <color indexed="23"/>
      <name val="굴림체"/>
      <family val="3"/>
      <charset val="129"/>
    </font>
    <font>
      <b/>
      <sz val="11"/>
      <color indexed="9"/>
      <name val="맑은 고딕"/>
      <family val="3"/>
      <charset val="129"/>
    </font>
    <font>
      <b/>
      <sz val="11"/>
      <color indexed="9"/>
      <name val="굴림체"/>
      <family val="3"/>
      <charset val="129"/>
    </font>
    <font>
      <b/>
      <sz val="12"/>
      <color indexed="16"/>
      <name val="굴림체"/>
      <family val="3"/>
      <charset val="129"/>
    </font>
    <font>
      <b/>
      <sz val="10"/>
      <name val="돋움"/>
      <family val="3"/>
      <charset val="129"/>
    </font>
    <font>
      <sz val="10"/>
      <name val="μ¸¿oA¼"/>
      <family val="3"/>
      <charset val="129"/>
    </font>
    <font>
      <sz val="11"/>
      <color indexed="52"/>
      <name val="맑은 고딕"/>
      <family val="3"/>
      <charset val="129"/>
    </font>
    <font>
      <sz val="11"/>
      <color indexed="52"/>
      <name val="굴림체"/>
      <family val="3"/>
      <charset val="129"/>
    </font>
    <font>
      <sz val="10"/>
      <name val="한양신명조"/>
      <family val="1"/>
      <charset val="129"/>
    </font>
    <font>
      <b/>
      <sz val="11"/>
      <color indexed="8"/>
      <name val="맑은 고딕"/>
      <family val="3"/>
      <charset val="129"/>
    </font>
    <font>
      <b/>
      <sz val="11"/>
      <color indexed="8"/>
      <name val="굴림체"/>
      <family val="3"/>
      <charset val="129"/>
    </font>
    <font>
      <sz val="11"/>
      <color indexed="62"/>
      <name val="맑은 고딕"/>
      <family val="3"/>
      <charset val="129"/>
    </font>
    <font>
      <sz val="11"/>
      <color indexed="62"/>
      <name val="굴림체"/>
      <family val="3"/>
      <charset val="129"/>
    </font>
    <font>
      <sz val="12"/>
      <color indexed="24"/>
      <name val="바탕체"/>
      <family val="1"/>
      <charset val="129"/>
    </font>
    <font>
      <b/>
      <sz val="15"/>
      <color indexed="56"/>
      <name val="맑은 고딕"/>
      <family val="3"/>
      <charset val="129"/>
    </font>
    <font>
      <b/>
      <sz val="15"/>
      <color indexed="62"/>
      <name val="맑은 고딕"/>
      <family val="3"/>
      <charset val="129"/>
    </font>
    <font>
      <b/>
      <sz val="15"/>
      <color indexed="56"/>
      <name val="굴림체"/>
      <family val="3"/>
      <charset val="129"/>
    </font>
    <font>
      <sz val="18"/>
      <name val="돋움체"/>
      <family val="3"/>
      <charset val="129"/>
    </font>
    <font>
      <b/>
      <sz val="18"/>
      <color indexed="56"/>
      <name val="맑은 고딕"/>
      <family val="3"/>
      <charset val="129"/>
    </font>
    <font>
      <b/>
      <sz val="13"/>
      <color indexed="56"/>
      <name val="맑은 고딕"/>
      <family val="3"/>
      <charset val="129"/>
    </font>
    <font>
      <b/>
      <sz val="13"/>
      <color indexed="62"/>
      <name val="맑은 고딕"/>
      <family val="3"/>
      <charset val="129"/>
    </font>
    <font>
      <b/>
      <sz val="13"/>
      <color indexed="56"/>
      <name val="굴림체"/>
      <family val="3"/>
      <charset val="129"/>
    </font>
    <font>
      <b/>
      <sz val="11"/>
      <color indexed="56"/>
      <name val="맑은 고딕"/>
      <family val="3"/>
      <charset val="129"/>
    </font>
    <font>
      <b/>
      <sz val="11"/>
      <color indexed="62"/>
      <name val="맑은 고딕"/>
      <family val="3"/>
      <charset val="129"/>
    </font>
    <font>
      <b/>
      <sz val="11"/>
      <color indexed="56"/>
      <name val="굴림체"/>
      <family val="3"/>
      <charset val="129"/>
    </font>
    <font>
      <b/>
      <sz val="16"/>
      <name val="돋움체"/>
      <family val="3"/>
      <charset val="129"/>
    </font>
    <font>
      <sz val="17"/>
      <name val="바탕체"/>
      <family val="1"/>
      <charset val="129"/>
    </font>
    <font>
      <sz val="11"/>
      <color indexed="17"/>
      <name val="맑은 고딕"/>
      <family val="3"/>
      <charset val="129"/>
    </font>
    <font>
      <sz val="11"/>
      <color indexed="17"/>
      <name val="굴림체"/>
      <family val="3"/>
      <charset val="129"/>
    </font>
    <font>
      <b/>
      <sz val="12"/>
      <color indexed="8"/>
      <name val="돋움체"/>
      <family val="3"/>
      <charset val="129"/>
    </font>
    <font>
      <b/>
      <sz val="11"/>
      <color indexed="63"/>
      <name val="맑은 고딕"/>
      <family val="3"/>
      <charset val="129"/>
    </font>
    <font>
      <b/>
      <sz val="11"/>
      <color indexed="63"/>
      <name val="굴림체"/>
      <family val="3"/>
      <charset val="129"/>
    </font>
    <font>
      <sz val="9"/>
      <name val="HY울릉도L"/>
      <family val="1"/>
      <charset val="129"/>
    </font>
    <font>
      <sz val="9.5"/>
      <name val="굴림"/>
      <family val="3"/>
      <charset val="129"/>
    </font>
    <font>
      <sz val="10"/>
      <color indexed="8"/>
      <name val="Gulim"/>
      <family val="3"/>
    </font>
    <font>
      <sz val="11"/>
      <color theme="1"/>
      <name val="맑은 고딕"/>
      <family val="2"/>
      <charset val="129"/>
      <scheme val="minor"/>
    </font>
    <font>
      <b/>
      <sz val="12"/>
      <name val="한수원 한돋움"/>
      <family val="3"/>
      <charset val="129"/>
    </font>
    <font>
      <sz val="12"/>
      <name val="한수원 한돋움"/>
      <family val="3"/>
      <charset val="129"/>
    </font>
    <font>
      <sz val="11"/>
      <name val="한수원 한돋움"/>
      <family val="3"/>
      <charset val="129"/>
    </font>
    <font>
      <sz val="11"/>
      <color theme="1"/>
      <name val="한수원 한돋움"/>
      <family val="3"/>
      <charset val="129"/>
    </font>
    <font>
      <sz val="13"/>
      <color theme="1"/>
      <name val="맑은 고딕"/>
      <family val="2"/>
      <charset val="129"/>
      <scheme val="minor"/>
    </font>
    <font>
      <sz val="12"/>
      <color theme="1"/>
      <name val="맑은 고딕"/>
      <family val="2"/>
      <charset val="129"/>
      <scheme val="minor"/>
    </font>
    <font>
      <b/>
      <sz val="11"/>
      <color theme="1"/>
      <name val="맑은 고딕"/>
      <family val="3"/>
      <charset val="129"/>
      <scheme val="minor"/>
    </font>
    <font>
      <sz val="18"/>
      <name val="한수원 한돋움"/>
      <family val="3"/>
      <charset val="129"/>
    </font>
    <font>
      <sz val="13"/>
      <name val="한수원 한돋움"/>
      <family val="3"/>
      <charset val="129"/>
    </font>
    <font>
      <sz val="13"/>
      <color theme="1"/>
      <name val="한수원 한돋움"/>
      <family val="3"/>
      <charset val="129"/>
    </font>
    <font>
      <b/>
      <sz val="13"/>
      <name val="한수원 한돋움"/>
      <family val="3"/>
      <charset val="129"/>
    </font>
    <font>
      <sz val="11"/>
      <color rgb="FFFF0000"/>
      <name val="한수원 한돋움"/>
      <family val="3"/>
      <charset val="129"/>
    </font>
    <font>
      <b/>
      <sz val="11"/>
      <color theme="1"/>
      <name val="한수원 한돋움"/>
      <family val="3"/>
      <charset val="129"/>
    </font>
    <font>
      <sz val="12"/>
      <color indexed="8"/>
      <name val="굴림체"/>
      <family val="3"/>
      <charset val="129"/>
    </font>
    <font>
      <b/>
      <sz val="10"/>
      <name val="Arial"/>
      <family val="2"/>
    </font>
    <font>
      <sz val="14"/>
      <name val="??"/>
      <family val="3"/>
    </font>
    <font>
      <sz val="14"/>
      <name val="Cordia New"/>
      <family val="3"/>
    </font>
    <font>
      <sz val="14"/>
      <name val="CordiaUPC"/>
      <family val="1"/>
    </font>
    <font>
      <sz val="12"/>
      <name val="????"/>
      <family val="1"/>
    </font>
    <font>
      <sz val="12"/>
      <name val="Courier"/>
      <family val="3"/>
    </font>
    <font>
      <sz val="10"/>
      <name val="???"/>
      <family val="3"/>
    </font>
    <font>
      <sz val="12"/>
      <name val="|??¢¥¢¬¨Ï"/>
      <family val="1"/>
      <charset val="129"/>
    </font>
    <font>
      <u/>
      <sz val="11"/>
      <color indexed="20"/>
      <name val="돋움"/>
      <family val="3"/>
      <charset val="129"/>
    </font>
    <font>
      <b/>
      <sz val="10"/>
      <name val="Gulim"/>
      <family val="3"/>
    </font>
    <font>
      <sz val="8"/>
      <color indexed="8"/>
      <name val="Arial"/>
      <family val="2"/>
    </font>
    <font>
      <sz val="9"/>
      <name val="굴림"/>
      <family val="3"/>
      <charset val="129"/>
    </font>
    <font>
      <sz val="8"/>
      <color indexed="8"/>
      <name val="돋움"/>
      <family val="3"/>
      <charset val="129"/>
    </font>
    <font>
      <sz val="10"/>
      <color indexed="8"/>
      <name val="MS Sans Serif"/>
      <family val="2"/>
    </font>
    <font>
      <sz val="14"/>
      <color indexed="8"/>
      <name val="뼻뮝"/>
      <family val="3"/>
      <charset val="129"/>
    </font>
    <font>
      <sz val="12"/>
      <color indexed="8"/>
      <name val="바탕체"/>
      <family val="1"/>
      <charset val="129"/>
    </font>
    <font>
      <sz val="10"/>
      <color indexed="8"/>
      <name val="Courier New"/>
      <family val="3"/>
    </font>
    <font>
      <sz val="8"/>
      <color indexed="8"/>
      <name val="돋움체"/>
      <family val="3"/>
      <charset val="129"/>
    </font>
    <font>
      <b/>
      <sz val="9"/>
      <name val="돋움"/>
      <family val="3"/>
      <charset val="129"/>
    </font>
    <font>
      <vertAlign val="superscript"/>
      <sz val="9"/>
      <name val="돋움"/>
      <family val="3"/>
      <charset val="129"/>
    </font>
    <font>
      <sz val="11"/>
      <color theme="1"/>
      <name val="한수원 한울림"/>
      <family val="3"/>
      <charset val="129"/>
    </font>
    <font>
      <sz val="48"/>
      <color theme="1"/>
      <name val="한수원 한울림"/>
      <family val="3"/>
      <charset val="129"/>
    </font>
    <font>
      <sz val="14"/>
      <color theme="1"/>
      <name val="한수원 한울림"/>
      <family val="3"/>
      <charset val="129"/>
    </font>
    <font>
      <sz val="16"/>
      <color theme="1"/>
      <name val="한수원 한울림"/>
      <family val="3"/>
      <charset val="129"/>
    </font>
    <font>
      <sz val="12"/>
      <name val="한수원 한울림"/>
      <family val="3"/>
      <charset val="129"/>
    </font>
    <font>
      <u/>
      <sz val="20"/>
      <name val="한수원 한울림"/>
      <family val="3"/>
      <charset val="129"/>
    </font>
    <font>
      <sz val="9"/>
      <name val="한수원 한울림"/>
      <family val="3"/>
      <charset val="129"/>
    </font>
    <font>
      <sz val="10"/>
      <name val="한수원 한울림"/>
      <family val="3"/>
      <charset val="129"/>
    </font>
    <font>
      <u/>
      <sz val="10"/>
      <name val="한수원 한울림"/>
      <family val="3"/>
      <charset val="129"/>
    </font>
    <font>
      <sz val="11"/>
      <color indexed="8"/>
      <name val="한수원 한울림"/>
      <family val="3"/>
      <charset val="129"/>
    </font>
    <font>
      <sz val="11"/>
      <name val="한수원 한울림"/>
      <family val="3"/>
      <charset val="129"/>
    </font>
    <font>
      <u val="singleAccounting"/>
      <sz val="11"/>
      <name val="한수원 한울림"/>
      <family val="3"/>
      <charset val="129"/>
    </font>
    <font>
      <sz val="22"/>
      <color indexed="8"/>
      <name val="한수원 한울림"/>
      <family val="3"/>
      <charset val="129"/>
    </font>
    <font>
      <sz val="14"/>
      <name val="한수원 한울림"/>
      <family val="3"/>
      <charset val="129"/>
    </font>
    <font>
      <u val="singleAccounting"/>
      <sz val="12"/>
      <name val="한수원 한울림"/>
      <family val="3"/>
      <charset val="129"/>
    </font>
  </fonts>
  <fills count="63">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indexed="42"/>
        <bgColor indexed="64"/>
      </patternFill>
    </fill>
    <fill>
      <patternFill patternType="solid">
        <fgColor indexed="65"/>
        <bgColor indexed="64"/>
      </patternFill>
    </fill>
    <fill>
      <patternFill patternType="solid">
        <fgColor indexed="9"/>
        <bgColor indexed="64"/>
      </patternFill>
    </fill>
    <fill>
      <patternFill patternType="solid">
        <fgColor indexed="22"/>
        <bgColor indexed="9"/>
      </patternFill>
    </fill>
    <fill>
      <patternFill patternType="solid">
        <fgColor indexed="44"/>
        <bgColor indexed="64"/>
      </patternFill>
    </fill>
    <fill>
      <patternFill patternType="solid">
        <fgColor indexed="26"/>
        <bgColor indexed="64"/>
      </patternFill>
    </fill>
    <fill>
      <patternFill patternType="solid">
        <fgColor indexed="43"/>
        <bgColor indexed="64"/>
      </patternFill>
    </fill>
    <fill>
      <patternFill patternType="solid">
        <fgColor indexed="47"/>
        <bgColor indexed="64"/>
      </patternFill>
    </fill>
    <fill>
      <patternFill patternType="solid">
        <fgColor indexed="27"/>
        <bgColor indexed="64"/>
      </patternFill>
    </fill>
    <fill>
      <patternFill patternType="solid">
        <fgColor theme="9" tint="0.39997558519241921"/>
        <bgColor indexed="64"/>
      </patternFill>
    </fill>
    <fill>
      <patternFill patternType="gray125">
        <bgColor indexed="9"/>
      </patternFill>
    </fill>
    <fill>
      <patternFill patternType="solid">
        <fgColor indexed="9"/>
      </patternFill>
    </fill>
    <fill>
      <patternFill patternType="solid">
        <fgColor indexed="31"/>
      </patternFill>
    </fill>
    <fill>
      <patternFill patternType="solid">
        <fgColor indexed="44"/>
      </patternFill>
    </fill>
    <fill>
      <patternFill patternType="solid">
        <fgColor indexed="45"/>
      </patternFill>
    </fill>
    <fill>
      <patternFill patternType="solid">
        <fgColor indexed="29"/>
      </patternFill>
    </fill>
    <fill>
      <patternFill patternType="solid">
        <fgColor indexed="47"/>
      </patternFill>
    </fill>
    <fill>
      <patternFill patternType="solid">
        <fgColor indexed="42"/>
      </patternFill>
    </fill>
    <fill>
      <patternFill patternType="solid">
        <fgColor indexed="26"/>
      </patternFill>
    </fill>
    <fill>
      <patternFill patternType="solid">
        <fgColor indexed="46"/>
      </patternFill>
    </fill>
    <fill>
      <patternFill patternType="solid">
        <fgColor indexed="27"/>
      </patternFill>
    </fill>
    <fill>
      <patternFill patternType="solid">
        <fgColor indexed="22"/>
      </patternFill>
    </fill>
    <fill>
      <patternFill patternType="solid">
        <fgColor indexed="11"/>
      </patternFill>
    </fill>
    <fill>
      <patternFill patternType="solid">
        <fgColor indexed="43"/>
      </patternFill>
    </fill>
    <fill>
      <patternFill patternType="solid">
        <fgColor indexed="51"/>
      </patternFill>
    </fill>
    <fill>
      <patternFill patternType="solid">
        <fgColor indexed="30"/>
      </patternFill>
    </fill>
    <fill>
      <patternFill patternType="solid">
        <fgColor indexed="49"/>
      </patternFill>
    </fill>
    <fill>
      <patternFill patternType="solid">
        <fgColor indexed="53"/>
      </patternFill>
    </fill>
    <fill>
      <patternFill patternType="solid">
        <fgColor indexed="36"/>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43"/>
        <bgColor indexed="43"/>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55"/>
      </patternFill>
    </fill>
    <fill>
      <patternFill patternType="solid">
        <fgColor rgb="FFFFC000"/>
        <bgColor indexed="64"/>
      </patternFill>
    </fill>
    <fill>
      <patternFill patternType="solid">
        <fgColor theme="0" tint="-0.14999847407452621"/>
        <bgColor indexed="64"/>
      </patternFill>
    </fill>
  </fills>
  <borders count="141">
    <border>
      <left/>
      <right/>
      <top/>
      <bottom/>
      <diagonal/>
    </border>
    <border>
      <left style="hair">
        <color indexed="64"/>
      </left>
      <right style="hair">
        <color indexed="64"/>
      </right>
      <top style="hair">
        <color indexed="64"/>
      </top>
      <bottom style="hair">
        <color indexed="64"/>
      </bottom>
      <diagonal/>
    </border>
    <border>
      <left style="hair">
        <color auto="1"/>
      </left>
      <right style="hair">
        <color auto="1"/>
      </right>
      <top style="hair">
        <color auto="1"/>
      </top>
      <bottom style="hair">
        <color auto="1"/>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auto="1"/>
      </right>
      <top style="medium">
        <color indexed="64"/>
      </top>
      <bottom style="medium">
        <color indexed="64"/>
      </bottom>
      <diagonal/>
    </border>
    <border>
      <left style="medium">
        <color indexed="64"/>
      </left>
      <right style="medium">
        <color auto="1"/>
      </right>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hair">
        <color indexed="64"/>
      </left>
      <right style="hair">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right/>
      <top style="double">
        <color indexed="64"/>
      </top>
      <bottom/>
      <diagonal/>
    </border>
    <border>
      <left style="double">
        <color indexed="64"/>
      </left>
      <right/>
      <top/>
      <bottom style="hair">
        <color indexed="64"/>
      </bottom>
      <diagonal/>
    </border>
    <border>
      <left/>
      <right style="hair">
        <color indexed="64"/>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right/>
      <top/>
      <bottom style="medium">
        <color indexed="64"/>
      </bottom>
      <diagonal/>
    </border>
    <border>
      <left/>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top/>
      <bottom style="thin">
        <color indexed="64"/>
      </bottom>
      <diagonal/>
    </border>
    <border>
      <left/>
      <right style="thick">
        <color indexed="64"/>
      </right>
      <top/>
      <bottom style="thin">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hair">
        <color indexed="64"/>
      </left>
      <right/>
      <top style="thin">
        <color indexed="64"/>
      </top>
      <bottom style="thin">
        <color indexed="64"/>
      </bottom>
      <diagonal/>
    </border>
    <border>
      <left style="thin">
        <color indexed="64"/>
      </left>
      <right/>
      <top/>
      <bottom style="medium">
        <color indexed="64"/>
      </bottom>
      <diagonal/>
    </border>
    <border>
      <left/>
      <right style="thin">
        <color indexed="64"/>
      </right>
      <top/>
      <bottom style="hair">
        <color indexed="64"/>
      </bottom>
      <diagonal/>
    </border>
    <border>
      <left style="hair">
        <color indexed="64"/>
      </left>
      <right style="hair">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54"/>
      </bottom>
      <diagonal/>
    </border>
    <border>
      <left/>
      <right/>
      <top/>
      <bottom style="thick">
        <color indexed="22"/>
      </bottom>
      <diagonal/>
    </border>
    <border>
      <left/>
      <right/>
      <top/>
      <bottom style="medium">
        <color indexed="44"/>
      </bottom>
      <diagonal/>
    </border>
    <border>
      <left/>
      <right/>
      <top/>
      <bottom style="double">
        <color indexed="52"/>
      </bottom>
      <diagonal/>
    </border>
    <border>
      <left style="medium">
        <color indexed="64"/>
      </left>
      <right style="thin">
        <color indexed="64"/>
      </right>
      <top style="medium">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4"/>
      </top>
      <bottom style="double">
        <color indexed="54"/>
      </bottom>
      <diagonal/>
    </border>
    <border>
      <left style="medium">
        <color indexed="64"/>
      </left>
      <right style="thin">
        <color indexed="64"/>
      </right>
      <top style="medium">
        <color indexed="64"/>
      </top>
      <bottom style="medium">
        <color indexed="64"/>
      </bottom>
      <diagonal/>
    </border>
    <border>
      <left/>
      <right/>
      <top/>
      <bottom style="double">
        <color indexed="10"/>
      </bottom>
      <diagonal/>
    </border>
    <border>
      <left/>
      <right/>
      <top style="thin">
        <color indexed="62"/>
      </top>
      <bottom style="double">
        <color indexed="62"/>
      </bottom>
      <diagonal/>
    </border>
    <border>
      <left/>
      <right/>
      <top style="thin">
        <color indexed="56"/>
      </top>
      <bottom style="double">
        <color indexed="56"/>
      </bottom>
      <diagonal/>
    </border>
    <border>
      <left/>
      <right/>
      <top style="thin">
        <color indexed="49"/>
      </top>
      <bottom style="double">
        <color indexed="49"/>
      </bottom>
      <diagonal/>
    </border>
    <border>
      <left/>
      <right/>
      <top/>
      <bottom style="thick">
        <color indexed="62"/>
      </bottom>
      <diagonal/>
    </border>
    <border>
      <left/>
      <right/>
      <top/>
      <bottom style="thick">
        <color indexed="56"/>
      </bottom>
      <diagonal/>
    </border>
    <border>
      <left/>
      <right/>
      <top/>
      <bottom style="thick">
        <color indexed="49"/>
      </bottom>
      <diagonal/>
    </border>
    <border>
      <left/>
      <right/>
      <top/>
      <bottom style="thick">
        <color indexed="27"/>
      </bottom>
      <diagonal/>
    </border>
    <border>
      <left/>
      <right/>
      <top/>
      <bottom style="medium">
        <color indexed="30"/>
      </bottom>
      <diagonal/>
    </border>
    <border>
      <left/>
      <right/>
      <top/>
      <bottom style="medium">
        <color indexed="27"/>
      </bottom>
      <diagonal/>
    </border>
    <border>
      <left/>
      <right/>
      <top/>
      <bottom style="medium">
        <color indexed="49"/>
      </bottom>
      <diagonal/>
    </border>
    <border>
      <left style="medium">
        <color indexed="64"/>
      </left>
      <right/>
      <top/>
      <bottom/>
      <diagonal/>
    </border>
    <border>
      <left/>
      <right style="medium">
        <color indexed="64"/>
      </right>
      <top/>
      <bottom/>
      <diagonal/>
    </border>
    <border>
      <left/>
      <right/>
      <top style="hair">
        <color indexed="64"/>
      </top>
      <bottom style="hair">
        <color indexed="64"/>
      </bottom>
      <diagonal/>
    </border>
    <border>
      <left style="hair">
        <color auto="1"/>
      </left>
      <right/>
      <top style="hair">
        <color auto="1"/>
      </top>
      <bottom style="hair">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indexed="64"/>
      </left>
      <right style="hair">
        <color auto="1"/>
      </right>
      <top style="thin">
        <color indexed="64"/>
      </top>
      <bottom style="thin">
        <color auto="1"/>
      </bottom>
      <diagonal/>
    </border>
    <border>
      <left style="hair">
        <color auto="1"/>
      </left>
      <right style="hair">
        <color auto="1"/>
      </right>
      <top style="thin">
        <color indexed="64"/>
      </top>
      <bottom style="thin">
        <color auto="1"/>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auto="1"/>
      </left>
      <right/>
      <top/>
      <bottom style="hair">
        <color auto="1"/>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s>
  <cellStyleXfs count="46481">
    <xf numFmtId="0" fontId="0" fillId="0" borderId="0">
      <alignment vertical="center"/>
    </xf>
    <xf numFmtId="0" fontId="8" fillId="0" borderId="0">
      <alignment vertical="center"/>
    </xf>
    <xf numFmtId="41" fontId="10" fillId="0" borderId="0" applyFont="0" applyFill="0" applyBorder="0" applyAlignment="0" applyProtection="0">
      <alignment vertical="center"/>
    </xf>
    <xf numFmtId="184" fontId="13" fillId="0" borderId="0">
      <protection locked="0"/>
    </xf>
    <xf numFmtId="0" fontId="14" fillId="0" borderId="0"/>
    <xf numFmtId="185" fontId="15" fillId="0" borderId="0" applyFont="0" applyFill="0" applyBorder="0" applyAlignment="0" applyProtection="0"/>
    <xf numFmtId="185" fontId="15" fillId="0" borderId="0" applyFont="0" applyFill="0" applyBorder="0" applyAlignment="0" applyProtection="0"/>
    <xf numFmtId="0" fontId="14" fillId="0" borderId="26">
      <alignment horizontal="centerContinuous" vertical="center"/>
    </xf>
    <xf numFmtId="3" fontId="16" fillId="0" borderId="6"/>
    <xf numFmtId="186" fontId="17" fillId="0" borderId="0">
      <alignment vertical="center"/>
    </xf>
    <xf numFmtId="4" fontId="17" fillId="0" borderId="0">
      <alignment vertical="center"/>
    </xf>
    <xf numFmtId="187" fontId="17" fillId="0" borderId="0">
      <alignment vertical="center"/>
    </xf>
    <xf numFmtId="24" fontId="18" fillId="0" borderId="0" applyFont="0" applyFill="0" applyBorder="0" applyAlignment="0" applyProtection="0"/>
    <xf numFmtId="185" fontId="16" fillId="0" borderId="0" applyFont="0" applyFill="0" applyBorder="0" applyAlignment="0" applyProtection="0"/>
    <xf numFmtId="0" fontId="18" fillId="0" borderId="0" applyNumberFormat="0" applyFont="0" applyFill="0" applyBorder="0" applyAlignment="0" applyProtection="0"/>
    <xf numFmtId="0" fontId="18" fillId="0" borderId="0" applyNumberFormat="0" applyFont="0" applyFill="0" applyBorder="0" applyAlignment="0" applyProtection="0"/>
    <xf numFmtId="0" fontId="18" fillId="0" borderId="0" applyNumberFormat="0" applyFont="0" applyFill="0" applyBorder="0" applyAlignment="0" applyProtection="0"/>
    <xf numFmtId="0" fontId="18" fillId="0" borderId="0" applyNumberFormat="0" applyFont="0" applyFill="0" applyBorder="0" applyAlignment="0" applyProtection="0"/>
    <xf numFmtId="0" fontId="17" fillId="0" borderId="0"/>
    <xf numFmtId="0" fontId="8" fillId="0" borderId="0"/>
    <xf numFmtId="0" fontId="8" fillId="0" borderId="0"/>
    <xf numFmtId="0" fontId="19" fillId="0" borderId="0"/>
    <xf numFmtId="0" fontId="17" fillId="0" borderId="0" applyFont="0" applyFill="0" applyBorder="0" applyAlignment="0" applyProtection="0"/>
    <xf numFmtId="0" fontId="20" fillId="0" borderId="0"/>
    <xf numFmtId="0" fontId="20" fillId="0" borderId="0"/>
    <xf numFmtId="0" fontId="19" fillId="0" borderId="0"/>
    <xf numFmtId="0" fontId="21" fillId="0" borderId="0"/>
    <xf numFmtId="0" fontId="19" fillId="0" borderId="0"/>
    <xf numFmtId="185" fontId="17" fillId="0" borderId="0" applyFont="0" applyFill="0" applyBorder="0" applyAlignment="0" applyProtection="0"/>
    <xf numFmtId="0" fontId="21" fillId="0" borderId="0"/>
    <xf numFmtId="185" fontId="17" fillId="0" borderId="0" applyFont="0" applyFill="0" applyBorder="0" applyAlignment="0" applyProtection="0"/>
    <xf numFmtId="0" fontId="20"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0" fillId="0" borderId="0"/>
    <xf numFmtId="0" fontId="20" fillId="0" borderId="0"/>
    <xf numFmtId="185" fontId="17" fillId="0" borderId="0" applyFont="0" applyFill="0" applyBorder="0" applyAlignment="0" applyProtection="0"/>
    <xf numFmtId="0" fontId="19" fillId="0" borderId="0"/>
    <xf numFmtId="185" fontId="22" fillId="0" borderId="0" applyFont="0" applyFill="0" applyBorder="0" applyAlignment="0" applyProtection="0"/>
    <xf numFmtId="0" fontId="19" fillId="0" borderId="0"/>
    <xf numFmtId="0" fontId="20" fillId="0" borderId="0"/>
    <xf numFmtId="185" fontId="17" fillId="0" borderId="0" applyFont="0" applyFill="0" applyBorder="0" applyAlignment="0" applyProtection="0"/>
    <xf numFmtId="0" fontId="19" fillId="0" borderId="0"/>
    <xf numFmtId="0" fontId="20" fillId="0" borderId="0" applyFont="0" applyFill="0" applyBorder="0" applyAlignment="0" applyProtection="0"/>
    <xf numFmtId="0" fontId="20" fillId="0" borderId="0"/>
    <xf numFmtId="185" fontId="17" fillId="0" borderId="0" applyFont="0" applyFill="0" applyBorder="0" applyAlignment="0" applyProtection="0"/>
    <xf numFmtId="0" fontId="21" fillId="0" borderId="0"/>
    <xf numFmtId="0"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185" fontId="22" fillId="0" borderId="0" applyFont="0" applyFill="0" applyBorder="0" applyAlignment="0" applyProtection="0"/>
    <xf numFmtId="0" fontId="19" fillId="0" borderId="0"/>
    <xf numFmtId="0" fontId="20"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21" fillId="0" borderId="0"/>
    <xf numFmtId="0" fontId="20" fillId="0" borderId="0"/>
    <xf numFmtId="0" fontId="17" fillId="0" borderId="0"/>
    <xf numFmtId="0" fontId="20" fillId="0" borderId="0" applyFont="0" applyFill="0" applyBorder="0" applyAlignment="0" applyProtection="0"/>
    <xf numFmtId="0" fontId="19" fillId="0" borderId="0"/>
    <xf numFmtId="0" fontId="19" fillId="0" borderId="0"/>
    <xf numFmtId="185" fontId="17" fillId="0" borderId="0" applyFont="0" applyFill="0" applyBorder="0" applyAlignment="0" applyProtection="0"/>
    <xf numFmtId="0" fontId="21" fillId="0" borderId="0"/>
    <xf numFmtId="188" fontId="17" fillId="0" borderId="0" applyFont="0" applyFill="0" applyBorder="0" applyAlignment="0" applyProtection="0"/>
    <xf numFmtId="189" fontId="19" fillId="0" borderId="0" applyFont="0" applyFill="0" applyBorder="0" applyAlignment="0" applyProtection="0"/>
    <xf numFmtId="185" fontId="17" fillId="0" borderId="0" applyFont="0" applyFill="0" applyBorder="0" applyAlignment="0" applyProtection="0"/>
    <xf numFmtId="185" fontId="17" fillId="0" borderId="0" applyFont="0" applyFill="0" applyBorder="0" applyAlignment="0" applyProtection="0"/>
    <xf numFmtId="0" fontId="20" fillId="0" borderId="0"/>
    <xf numFmtId="0" fontId="20" fillId="0" borderId="0"/>
    <xf numFmtId="185" fontId="17" fillId="0" borderId="0" applyFont="0" applyFill="0" applyBorder="0" applyAlignment="0" applyProtection="0"/>
    <xf numFmtId="0" fontId="20" fillId="0" borderId="0"/>
    <xf numFmtId="0" fontId="20" fillId="0" borderId="0" applyFont="0" applyFill="0" applyBorder="0" applyAlignment="0" applyProtection="0"/>
    <xf numFmtId="0" fontId="20" fillId="0" borderId="0"/>
    <xf numFmtId="0" fontId="19" fillId="0" borderId="0"/>
    <xf numFmtId="0" fontId="17" fillId="0" borderId="0" applyFont="0" applyFill="0" applyBorder="0" applyAlignment="0" applyProtection="0"/>
    <xf numFmtId="0" fontId="17" fillId="0" borderId="0"/>
    <xf numFmtId="0" fontId="21" fillId="0" borderId="0"/>
    <xf numFmtId="0" fontId="20" fillId="0" borderId="0"/>
    <xf numFmtId="0" fontId="2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0" fontId="20" fillId="0" borderId="0"/>
    <xf numFmtId="185" fontId="17" fillId="0" borderId="0" applyFont="0" applyFill="0" applyBorder="0" applyAlignment="0" applyProtection="0"/>
    <xf numFmtId="0" fontId="20" fillId="0" borderId="0"/>
    <xf numFmtId="0" fontId="20" fillId="0" borderId="0"/>
    <xf numFmtId="0"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0" fontId="19" fillId="0" borderId="0"/>
    <xf numFmtId="0"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185" fontId="22" fillId="0" borderId="0" applyFont="0" applyFill="0" applyBorder="0" applyAlignment="0" applyProtection="0"/>
    <xf numFmtId="0" fontId="17"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0" fontId="20" fillId="0" borderId="0"/>
    <xf numFmtId="185" fontId="17" fillId="0" borderId="0" applyFont="0" applyFill="0" applyBorder="0" applyAlignment="0" applyProtection="0"/>
    <xf numFmtId="0" fontId="20" fillId="0" borderId="0"/>
    <xf numFmtId="0" fontId="19" fillId="0" borderId="0"/>
    <xf numFmtId="185" fontId="22" fillId="0" borderId="0" applyFont="0" applyFill="0" applyBorder="0" applyAlignment="0" applyProtection="0"/>
    <xf numFmtId="185" fontId="22" fillId="0" borderId="0" applyFont="0" applyFill="0" applyBorder="0" applyAlignment="0" applyProtection="0"/>
    <xf numFmtId="0" fontId="19" fillId="0" borderId="0"/>
    <xf numFmtId="0" fontId="21" fillId="0" borderId="0"/>
    <xf numFmtId="0" fontId="21" fillId="0" borderId="0"/>
    <xf numFmtId="0" fontId="19" fillId="0" borderId="0"/>
    <xf numFmtId="0" fontId="19" fillId="0" borderId="0"/>
    <xf numFmtId="0" fontId="20" fillId="0" borderId="0" applyFont="0" applyFill="0" applyBorder="0" applyAlignment="0" applyProtection="0"/>
    <xf numFmtId="0" fontId="19" fillId="0" borderId="0"/>
    <xf numFmtId="0" fontId="20" fillId="0" borderId="0"/>
    <xf numFmtId="0" fontId="20" fillId="0" borderId="0"/>
    <xf numFmtId="0" fontId="20" fillId="0" borderId="0"/>
    <xf numFmtId="0" fontId="21" fillId="0" borderId="0"/>
    <xf numFmtId="0" fontId="19" fillId="0" borderId="0" applyFont="0" applyFill="0" applyBorder="0" applyAlignment="0" applyProtection="0"/>
    <xf numFmtId="0" fontId="19" fillId="0" borderId="0" applyFont="0" applyFill="0" applyBorder="0" applyAlignment="0" applyProtection="0"/>
    <xf numFmtId="0" fontId="23" fillId="0" borderId="0"/>
    <xf numFmtId="9" fontId="14" fillId="0" borderId="0">
      <alignment vertical="center"/>
    </xf>
    <xf numFmtId="3" fontId="16" fillId="0" borderId="6"/>
    <xf numFmtId="0" fontId="14" fillId="0" borderId="0">
      <alignment vertical="center"/>
    </xf>
    <xf numFmtId="3" fontId="16" fillId="0" borderId="6"/>
    <xf numFmtId="10" fontId="14" fillId="0" borderId="0">
      <alignment vertical="center"/>
    </xf>
    <xf numFmtId="0" fontId="14" fillId="0" borderId="0">
      <alignment vertical="center"/>
    </xf>
    <xf numFmtId="190" fontId="8" fillId="0" borderId="0">
      <alignment vertical="center"/>
    </xf>
    <xf numFmtId="190" fontId="8" fillId="0" borderId="0">
      <alignment vertical="center"/>
    </xf>
    <xf numFmtId="0" fontId="24" fillId="0" borderId="0"/>
    <xf numFmtId="0" fontId="25" fillId="0" borderId="0">
      <alignment horizontal="center" vertical="center"/>
    </xf>
    <xf numFmtId="3" fontId="26" fillId="0" borderId="27">
      <alignment horizontal="right" vertical="center"/>
    </xf>
    <xf numFmtId="3" fontId="26" fillId="0" borderId="27">
      <alignment horizontal="right" vertical="center"/>
    </xf>
    <xf numFmtId="0" fontId="25" fillId="0" borderId="0">
      <alignment horizontal="center" vertical="center"/>
    </xf>
    <xf numFmtId="0" fontId="25" fillId="0" borderId="0">
      <alignment horizontal="center" vertical="center"/>
    </xf>
    <xf numFmtId="0" fontId="24" fillId="0" borderId="0"/>
    <xf numFmtId="0" fontId="25" fillId="0" borderId="0">
      <alignment horizontal="center" vertical="center"/>
    </xf>
    <xf numFmtId="0" fontId="25" fillId="0" borderId="0">
      <alignment horizontal="center" vertical="center"/>
    </xf>
    <xf numFmtId="41" fontId="17" fillId="0" borderId="0">
      <alignment horizontal="center" vertical="center"/>
    </xf>
    <xf numFmtId="191" fontId="17" fillId="0" borderId="0">
      <alignment horizontal="center" vertical="center"/>
    </xf>
    <xf numFmtId="41" fontId="17" fillId="0" borderId="0">
      <alignment horizontal="center" vertical="center"/>
    </xf>
    <xf numFmtId="41" fontId="17" fillId="0" borderId="0">
      <alignment horizontal="center" vertical="center"/>
    </xf>
    <xf numFmtId="192" fontId="27" fillId="0" borderId="0">
      <alignment horizontal="center" vertical="center"/>
    </xf>
    <xf numFmtId="191" fontId="17" fillId="0" borderId="0">
      <alignment horizontal="center" vertical="center"/>
    </xf>
    <xf numFmtId="41" fontId="17" fillId="0" borderId="0">
      <alignment horizontal="center" vertical="center"/>
    </xf>
    <xf numFmtId="0" fontId="24" fillId="0" borderId="0"/>
    <xf numFmtId="0" fontId="24" fillId="0" borderId="0"/>
    <xf numFmtId="0" fontId="25" fillId="0" borderId="0">
      <alignment horizontal="center"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4" fillId="0" borderId="0"/>
    <xf numFmtId="3" fontId="26" fillId="0" borderId="27">
      <alignment horizontal="right" vertical="center"/>
    </xf>
    <xf numFmtId="0" fontId="19" fillId="0" borderId="0" applyNumberFormat="0" applyFill="0" applyBorder="0" applyAlignment="0" applyProtection="0"/>
    <xf numFmtId="193" fontId="8" fillId="0" borderId="0">
      <protection locked="0"/>
    </xf>
    <xf numFmtId="193" fontId="8" fillId="0" borderId="0">
      <protection locked="0"/>
    </xf>
    <xf numFmtId="2" fontId="26" fillId="0" borderId="27">
      <alignment horizontal="right" vertical="center"/>
    </xf>
    <xf numFmtId="0" fontId="17" fillId="0" borderId="0"/>
    <xf numFmtId="2" fontId="26" fillId="0" borderId="27">
      <alignment horizontal="right" vertical="center"/>
    </xf>
    <xf numFmtId="9" fontId="17" fillId="0" borderId="0">
      <protection locked="0"/>
    </xf>
    <xf numFmtId="0" fontId="29" fillId="0" borderId="28">
      <alignment horizontal="center" vertical="center"/>
    </xf>
    <xf numFmtId="194" fontId="8" fillId="0" borderId="0">
      <protection locked="0"/>
    </xf>
    <xf numFmtId="194" fontId="8" fillId="0" borderId="0">
      <protection locked="0"/>
    </xf>
    <xf numFmtId="0" fontId="30" fillId="0" borderId="0">
      <protection locked="0"/>
    </xf>
    <xf numFmtId="0" fontId="30" fillId="0" borderId="0">
      <protection locked="0"/>
    </xf>
    <xf numFmtId="195" fontId="31" fillId="0" borderId="2">
      <alignment horizontal="right" vertical="center"/>
    </xf>
    <xf numFmtId="0" fontId="8" fillId="0" borderId="0">
      <protection locked="0"/>
    </xf>
    <xf numFmtId="0" fontId="8" fillId="0" borderId="0">
      <protection locked="0"/>
    </xf>
    <xf numFmtId="0" fontId="13" fillId="0" borderId="0">
      <protection locked="0"/>
    </xf>
    <xf numFmtId="0" fontId="32" fillId="0" borderId="0">
      <alignment vertical="center"/>
    </xf>
    <xf numFmtId="3" fontId="18" fillId="0" borderId="3">
      <alignment horizontal="center"/>
    </xf>
    <xf numFmtId="0" fontId="33" fillId="0" borderId="2">
      <alignment horizontal="center" vertical="center"/>
    </xf>
    <xf numFmtId="0" fontId="17" fillId="8" borderId="0">
      <alignment horizontal="left"/>
    </xf>
    <xf numFmtId="0" fontId="13" fillId="0" borderId="0">
      <protection locked="0"/>
    </xf>
    <xf numFmtId="0" fontId="34" fillId="0" borderId="0" applyNumberFormat="0" applyFill="0" applyBorder="0" applyAlignment="0" applyProtection="0">
      <alignment vertical="top"/>
      <protection locked="0"/>
    </xf>
    <xf numFmtId="0"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35" fillId="0" borderId="6" applyNumberFormat="0" applyFont="0" applyFill="0" applyBorder="0" applyProtection="0">
      <alignment horizontal="distributed" vertical="center"/>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6"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6"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9" fontId="25" fillId="9" borderId="0" applyFill="0" applyBorder="0" applyProtection="0">
      <alignment horizontal="right"/>
    </xf>
    <xf numFmtId="10" fontId="25" fillId="0" borderId="0" applyFill="0" applyBorder="0" applyProtection="0">
      <alignment horizontal="right"/>
    </xf>
    <xf numFmtId="9" fontId="8" fillId="0" borderId="0" applyFont="0" applyFill="0" applyBorder="0" applyAlignment="0" applyProtection="0"/>
    <xf numFmtId="9" fontId="8" fillId="0" borderId="0" applyFont="0" applyFill="0" applyBorder="0" applyAlignment="0" applyProtection="0"/>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197" fontId="8" fillId="0" borderId="28" applyFont="0" applyFill="0" applyBorder="0" applyAlignment="0" applyProtection="0">
      <alignment vertical="center"/>
    </xf>
    <xf numFmtId="197" fontId="8" fillId="0" borderId="28" applyFont="0" applyFill="0" applyBorder="0" applyAlignment="0" applyProtection="0">
      <alignment vertical="center"/>
    </xf>
    <xf numFmtId="198" fontId="8" fillId="10" borderId="29" applyFont="0" applyFill="0" applyBorder="0" applyAlignment="0" applyProtection="0">
      <alignment vertical="center"/>
    </xf>
    <xf numFmtId="198" fontId="8" fillId="10" borderId="29" applyFont="0" applyFill="0" applyBorder="0" applyAlignment="0" applyProtection="0">
      <alignment vertical="center"/>
    </xf>
    <xf numFmtId="199" fontId="8" fillId="0" borderId="2"/>
    <xf numFmtId="199" fontId="8" fillId="0" borderId="2"/>
    <xf numFmtId="200" fontId="8" fillId="0" borderId="2"/>
    <xf numFmtId="200" fontId="8" fillId="0" borderId="2"/>
    <xf numFmtId="201" fontId="8" fillId="0" borderId="0" applyFont="0" applyFill="0" applyBorder="0" applyAlignment="0" applyProtection="0"/>
    <xf numFmtId="201" fontId="8" fillId="0" borderId="0" applyFont="0" applyFill="0" applyBorder="0" applyAlignment="0" applyProtection="0"/>
    <xf numFmtId="202" fontId="8" fillId="0" borderId="0" applyFont="0" applyFill="0" applyBorder="0" applyAlignment="0" applyProtection="0"/>
    <xf numFmtId="202" fontId="8" fillId="0" borderId="0" applyFont="0" applyFill="0" applyBorder="0" applyAlignment="0" applyProtection="0"/>
    <xf numFmtId="203" fontId="8" fillId="0" borderId="0" applyFont="0" applyFill="0" applyBorder="0" applyAlignment="0" applyProtection="0"/>
    <xf numFmtId="203" fontId="8" fillId="0" borderId="0" applyFont="0" applyFill="0" applyBorder="0" applyAlignment="0" applyProtection="0"/>
    <xf numFmtId="0" fontId="37" fillId="0" borderId="0"/>
    <xf numFmtId="0" fontId="17" fillId="0" borderId="0"/>
    <xf numFmtId="204" fontId="8" fillId="0" borderId="30" applyBorder="0"/>
    <xf numFmtId="204" fontId="8" fillId="0" borderId="30" applyBorder="0"/>
    <xf numFmtId="202" fontId="8" fillId="0" borderId="0" applyNumberFormat="0" applyFont="0" applyFill="0" applyBorder="0" applyProtection="0">
      <alignment horizontal="centerContinuous" vertical="center"/>
    </xf>
    <xf numFmtId="202" fontId="8" fillId="0" borderId="0" applyNumberFormat="0" applyFont="0" applyFill="0" applyBorder="0" applyProtection="0">
      <alignment horizontal="centerContinuous" vertical="center"/>
    </xf>
    <xf numFmtId="205" fontId="38" fillId="0" borderId="2">
      <alignment vertical="center"/>
    </xf>
    <xf numFmtId="3" fontId="35" fillId="0" borderId="6"/>
    <xf numFmtId="0" fontId="35" fillId="0" borderId="6"/>
    <xf numFmtId="3" fontId="35" fillId="0" borderId="31"/>
    <xf numFmtId="3" fontId="35" fillId="0" borderId="32"/>
    <xf numFmtId="0" fontId="39" fillId="0" borderId="6"/>
    <xf numFmtId="0" fontId="40" fillId="0" borderId="0">
      <alignment horizontal="center"/>
    </xf>
    <xf numFmtId="0" fontId="41" fillId="0" borderId="7">
      <alignment horizontal="center"/>
    </xf>
    <xf numFmtId="3" fontId="42" fillId="0" borderId="0">
      <alignment vertical="center" wrapText="1"/>
    </xf>
    <xf numFmtId="3" fontId="43" fillId="0" borderId="0">
      <alignment vertical="center" wrapText="1"/>
    </xf>
    <xf numFmtId="1" fontId="17" fillId="0" borderId="0"/>
    <xf numFmtId="206" fontId="8" fillId="0" borderId="0">
      <alignment vertical="center"/>
    </xf>
    <xf numFmtId="206" fontId="8" fillId="0" borderId="0">
      <alignment vertical="center"/>
    </xf>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41" fontId="10" fillId="0" borderId="0" applyFont="0" applyFill="0" applyBorder="0" applyAlignment="0" applyProtection="0">
      <alignment vertical="center"/>
    </xf>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10" fillId="0" borderId="0" applyFont="0" applyFill="0" applyBorder="0" applyAlignment="0" applyProtection="0">
      <alignment vertical="center"/>
    </xf>
    <xf numFmtId="0" fontId="20" fillId="0" borderId="0"/>
    <xf numFmtId="185" fontId="8" fillId="0" borderId="0" applyFont="0" applyFill="0" applyBorder="0" applyAlignment="0" applyProtection="0"/>
    <xf numFmtId="185" fontId="8" fillId="0" borderId="0" applyFont="0" applyFill="0" applyBorder="0" applyAlignment="0" applyProtection="0"/>
    <xf numFmtId="185" fontId="8" fillId="0" borderId="0" applyFont="0" applyFill="0" applyBorder="0" applyAlignment="0" applyProtection="0"/>
    <xf numFmtId="185" fontId="8" fillId="0" borderId="0" applyFont="0" applyFill="0" applyBorder="0" applyAlignment="0" applyProtection="0"/>
    <xf numFmtId="185" fontId="17" fillId="0" borderId="0" applyFont="0" applyFill="0" applyBorder="0" applyAlignment="0" applyProtection="0"/>
    <xf numFmtId="185" fontId="17" fillId="0" borderId="0" applyFont="0" applyFill="0" applyBorder="0" applyAlignment="0" applyProtection="0"/>
    <xf numFmtId="188" fontId="17" fillId="0" borderId="0" applyFont="0" applyFill="0" applyBorder="0" applyAlignment="0" applyProtection="0"/>
    <xf numFmtId="185" fontId="8" fillId="0" borderId="0" applyFont="0" applyFill="0" applyBorder="0" applyAlignment="0" applyProtection="0"/>
    <xf numFmtId="185" fontId="8" fillId="0" borderId="0" applyFont="0" applyFill="0" applyBorder="0" applyAlignment="0" applyProtection="0"/>
    <xf numFmtId="185" fontId="17" fillId="0" borderId="0" applyFont="0" applyFill="0" applyBorder="0" applyAlignment="0" applyProtection="0"/>
    <xf numFmtId="188" fontId="17" fillId="0" borderId="0" applyFont="0" applyFill="0" applyBorder="0" applyAlignment="0" applyProtection="0"/>
    <xf numFmtId="188" fontId="17" fillId="0" borderId="0" applyFont="0" applyFill="0" applyBorder="0" applyAlignment="0" applyProtection="0"/>
    <xf numFmtId="185" fontId="8" fillId="0" borderId="0" applyFont="0" applyFill="0" applyBorder="0" applyAlignment="0" applyProtection="0"/>
    <xf numFmtId="185" fontId="8" fillId="0" borderId="0" applyFont="0" applyFill="0" applyBorder="0" applyAlignment="0" applyProtection="0"/>
    <xf numFmtId="188" fontId="17" fillId="0" borderId="0" applyFont="0" applyFill="0" applyBorder="0" applyAlignment="0" applyProtection="0"/>
    <xf numFmtId="185" fontId="8" fillId="0" borderId="0" applyFont="0" applyFill="0" applyBorder="0" applyAlignment="0" applyProtection="0"/>
    <xf numFmtId="185" fontId="8" fillId="0" borderId="0" applyFont="0" applyFill="0" applyBorder="0" applyAlignment="0" applyProtection="0"/>
    <xf numFmtId="185" fontId="17" fillId="0" borderId="0" applyFont="0" applyFill="0" applyBorder="0" applyAlignment="0" applyProtection="0"/>
    <xf numFmtId="185" fontId="17" fillId="0" borderId="0" applyFont="0" applyFill="0" applyBorder="0" applyAlignment="0" applyProtection="0"/>
    <xf numFmtId="185" fontId="8" fillId="0" borderId="0" applyFont="0" applyFill="0" applyBorder="0" applyAlignment="0" applyProtection="0"/>
    <xf numFmtId="185" fontId="8" fillId="0" borderId="0" applyFont="0" applyFill="0" applyBorder="0" applyAlignment="0" applyProtection="0"/>
    <xf numFmtId="185" fontId="17" fillId="0" borderId="0" applyFont="0" applyFill="0" applyBorder="0" applyAlignment="0" applyProtection="0"/>
    <xf numFmtId="188" fontId="17" fillId="0" borderId="0" applyFont="0" applyFill="0" applyBorder="0" applyAlignment="0" applyProtection="0"/>
    <xf numFmtId="185" fontId="8" fillId="0" borderId="0" applyFont="0" applyFill="0" applyBorder="0" applyAlignment="0" applyProtection="0"/>
    <xf numFmtId="185" fontId="8" fillId="0" borderId="0" applyFont="0" applyFill="0" applyBorder="0" applyAlignment="0" applyProtection="0"/>
    <xf numFmtId="185" fontId="17" fillId="0" borderId="0" applyFont="0" applyFill="0" applyBorder="0" applyAlignment="0" applyProtection="0"/>
    <xf numFmtId="188" fontId="17" fillId="0" borderId="0" applyFont="0" applyFill="0" applyBorder="0" applyAlignment="0" applyProtection="0"/>
    <xf numFmtId="188" fontId="17" fillId="0" borderId="0" applyFont="0" applyFill="0" applyBorder="0" applyAlignment="0" applyProtection="0"/>
    <xf numFmtId="38" fontId="20" fillId="0" borderId="0" applyNumberFormat="0" applyFont="0" applyFill="0" applyBorder="0" applyAlignment="0" applyProtection="0">
      <protection locked="0"/>
    </xf>
    <xf numFmtId="185" fontId="17" fillId="0" borderId="33"/>
    <xf numFmtId="0" fontId="44" fillId="0" borderId="34"/>
    <xf numFmtId="207" fontId="8" fillId="0" borderId="0" applyFont="0" applyFill="0" applyBorder="0" applyAlignment="0" applyProtection="0"/>
    <xf numFmtId="207" fontId="8" fillId="0" borderId="0" applyFont="0" applyFill="0" applyBorder="0" applyAlignment="0" applyProtection="0"/>
    <xf numFmtId="208" fontId="8" fillId="0" borderId="0" applyFont="0" applyFill="0" applyBorder="0" applyAlignment="0" applyProtection="0"/>
    <xf numFmtId="208" fontId="8" fillId="0" borderId="0" applyFont="0" applyFill="0" applyBorder="0" applyAlignment="0" applyProtection="0"/>
    <xf numFmtId="208" fontId="8" fillId="0" borderId="0" applyFont="0" applyFill="0" applyBorder="0" applyAlignment="0" applyProtection="0"/>
    <xf numFmtId="208" fontId="8" fillId="0" borderId="0" applyFont="0" applyFill="0" applyBorder="0" applyAlignment="0" applyProtection="0"/>
    <xf numFmtId="0" fontId="45" fillId="0" borderId="0" applyFont="0" applyFill="0" applyBorder="0" applyAlignment="0" applyProtection="0"/>
    <xf numFmtId="0" fontId="45" fillId="0" borderId="0" applyFont="0" applyFill="0" applyBorder="0" applyAlignment="0" applyProtection="0"/>
    <xf numFmtId="209" fontId="45" fillId="0" borderId="0" applyFont="0" applyFill="0" applyBorder="0" applyAlignment="0" applyProtection="0"/>
    <xf numFmtId="209" fontId="45" fillId="0" borderId="0" applyFont="0" applyFill="0" applyBorder="0" applyAlignment="0" applyProtection="0"/>
    <xf numFmtId="207" fontId="8" fillId="0" borderId="0" applyFont="0" applyFill="0" applyBorder="0" applyAlignment="0" applyProtection="0"/>
    <xf numFmtId="207" fontId="8" fillId="0" borderId="0" applyFont="0" applyFill="0" applyBorder="0" applyAlignment="0" applyProtection="0"/>
    <xf numFmtId="209" fontId="45" fillId="0" borderId="0" applyFont="0" applyFill="0" applyBorder="0" applyAlignment="0" applyProtection="0"/>
    <xf numFmtId="0" fontId="46" fillId="0" borderId="0">
      <alignment vertical="center"/>
    </xf>
    <xf numFmtId="0" fontId="47" fillId="0" borderId="0">
      <alignment horizontal="center" vertical="center"/>
    </xf>
    <xf numFmtId="4" fontId="13" fillId="0" borderId="0">
      <protection locked="0"/>
    </xf>
    <xf numFmtId="0" fontId="48" fillId="0" borderId="0"/>
    <xf numFmtId="205" fontId="8" fillId="0" borderId="0">
      <protection locked="0"/>
    </xf>
    <xf numFmtId="205" fontId="8" fillId="0" borderId="0">
      <protection locked="0"/>
    </xf>
    <xf numFmtId="0" fontId="17" fillId="0" borderId="0"/>
    <xf numFmtId="0" fontId="33" fillId="0" borderId="2" applyFill="0" applyProtection="0">
      <alignment horizontal="center" vertical="center"/>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6"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6"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210" fontId="8" fillId="0" borderId="0" applyFont="0" applyFill="0" applyBorder="0" applyAlignment="0" applyProtection="0"/>
    <xf numFmtId="210" fontId="8" fillId="0" borderId="0" applyFont="0" applyFill="0" applyBorder="0" applyAlignment="0" applyProtection="0"/>
    <xf numFmtId="211" fontId="8" fillId="0" borderId="0" applyFont="0" applyFill="0" applyBorder="0" applyAlignment="0" applyProtection="0"/>
    <xf numFmtId="211" fontId="8" fillId="0" borderId="0" applyFont="0" applyFill="0" applyBorder="0" applyAlignment="0" applyProtection="0"/>
    <xf numFmtId="212" fontId="8" fillId="0" borderId="35" applyFont="0" applyFill="0" applyBorder="0" applyAlignment="0" applyProtection="0">
      <alignment vertical="center"/>
    </xf>
    <xf numFmtId="212" fontId="8" fillId="0" borderId="35" applyFont="0" applyFill="0" applyBorder="0" applyAlignment="0" applyProtection="0">
      <alignment vertical="center"/>
    </xf>
    <xf numFmtId="213" fontId="8" fillId="0" borderId="28" applyFont="0" applyFill="0" applyBorder="0" applyAlignment="0" applyProtection="0">
      <alignment vertical="center"/>
    </xf>
    <xf numFmtId="213" fontId="8" fillId="0" borderId="28" applyFont="0" applyFill="0" applyBorder="0" applyAlignment="0" applyProtection="0">
      <alignment vertical="center"/>
    </xf>
    <xf numFmtId="180" fontId="25" fillId="9" borderId="0" applyFill="0" applyBorder="0" applyProtection="0">
      <alignment horizontal="right"/>
    </xf>
    <xf numFmtId="38" fontId="35" fillId="0" borderId="0" applyFont="0" applyFill="0" applyBorder="0" applyAlignment="0" applyProtection="0">
      <alignment vertical="center"/>
    </xf>
    <xf numFmtId="179" fontId="8" fillId="0" borderId="0" applyFont="0" applyFill="0" applyBorder="0" applyAlignment="0" applyProtection="0">
      <alignment vertical="center"/>
    </xf>
    <xf numFmtId="179" fontId="8" fillId="0" borderId="0" applyFont="0" applyFill="0" applyBorder="0" applyAlignment="0" applyProtection="0">
      <alignment vertical="center"/>
    </xf>
    <xf numFmtId="177" fontId="8" fillId="0" borderId="0" applyFont="0" applyFill="0" applyBorder="0" applyAlignment="0" applyProtection="0">
      <alignment vertical="center"/>
    </xf>
    <xf numFmtId="177" fontId="8" fillId="0" borderId="0" applyFont="0" applyFill="0" applyBorder="0" applyAlignment="0" applyProtection="0">
      <alignment vertical="center"/>
    </xf>
    <xf numFmtId="214" fontId="8" fillId="3" borderId="6" applyFont="0" applyFill="0" applyBorder="0" applyAlignment="0" applyProtection="0"/>
    <xf numFmtId="214" fontId="8" fillId="3" borderId="6" applyFont="0" applyFill="0" applyBorder="0" applyAlignment="0" applyProtection="0"/>
    <xf numFmtId="215" fontId="8" fillId="0" borderId="2" applyFont="0" applyFill="0" applyBorder="0" applyAlignment="0" applyProtection="0"/>
    <xf numFmtId="215" fontId="8" fillId="0" borderId="2" applyFont="0" applyFill="0" applyBorder="0" applyAlignment="0" applyProtection="0"/>
    <xf numFmtId="216" fontId="8" fillId="0" borderId="36" applyFont="0" applyFill="0" applyBorder="0" applyAlignment="0" applyProtection="0"/>
    <xf numFmtId="216" fontId="8" fillId="0" borderId="36" applyFont="0" applyFill="0" applyBorder="0" applyAlignment="0" applyProtection="0"/>
    <xf numFmtId="217" fontId="8" fillId="0" borderId="28" applyFont="0" applyFill="0" applyBorder="0" applyAlignment="0" applyProtection="0"/>
    <xf numFmtId="217" fontId="8" fillId="0" borderId="28" applyFont="0" applyFill="0" applyBorder="0" applyAlignment="0" applyProtection="0"/>
    <xf numFmtId="218" fontId="8" fillId="0" borderId="2"/>
    <xf numFmtId="218" fontId="8" fillId="0" borderId="2"/>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6"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6"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0" fontId="17"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6"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6"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0" fontId="8" fillId="0" borderId="0">
      <alignment vertical="center"/>
    </xf>
    <xf numFmtId="0" fontId="8" fillId="0" borderId="0"/>
    <xf numFmtId="0" fontId="49" fillId="0" borderId="0">
      <alignment vertical="center"/>
    </xf>
    <xf numFmtId="0" fontId="8" fillId="0" borderId="0"/>
    <xf numFmtId="0" fontId="8" fillId="0" borderId="0"/>
    <xf numFmtId="0" fontId="8" fillId="0" borderId="0"/>
    <xf numFmtId="0" fontId="17" fillId="0" borderId="2">
      <alignment vertical="center" wrapText="1"/>
    </xf>
    <xf numFmtId="0" fontId="8" fillId="0" borderId="6" applyNumberFormat="0" applyFill="0" applyProtection="0">
      <alignment vertical="center"/>
    </xf>
    <xf numFmtId="0" fontId="8" fillId="0" borderId="6" applyNumberFormat="0" applyFill="0" applyProtection="0">
      <alignment vertical="center"/>
    </xf>
    <xf numFmtId="0" fontId="29" fillId="0" borderId="28">
      <alignment horizontal="center" vertical="center"/>
    </xf>
    <xf numFmtId="0" fontId="20" fillId="0" borderId="2">
      <alignment horizontal="center" vertical="center" wrapText="1"/>
    </xf>
    <xf numFmtId="0" fontId="13" fillId="0" borderId="37">
      <protection locked="0"/>
    </xf>
    <xf numFmtId="219" fontId="17" fillId="0" borderId="0">
      <protection locked="0"/>
    </xf>
    <xf numFmtId="0" fontId="17" fillId="0" borderId="0">
      <protection locked="0"/>
    </xf>
    <xf numFmtId="205" fontId="8" fillId="0" borderId="0">
      <protection locked="0"/>
    </xf>
    <xf numFmtId="205" fontId="8" fillId="0" borderId="0">
      <protection locked="0"/>
    </xf>
    <xf numFmtId="0" fontId="50" fillId="0" borderId="0">
      <protection locked="0"/>
    </xf>
    <xf numFmtId="193" fontId="8" fillId="0" borderId="0">
      <protection locked="0"/>
    </xf>
    <xf numFmtId="193" fontId="8" fillId="0" borderId="0">
      <protection locked="0"/>
    </xf>
    <xf numFmtId="0" fontId="51" fillId="0" borderId="0"/>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6"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6"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0" fontId="52" fillId="0" borderId="0" applyFont="0" applyFill="0" applyBorder="0" applyAlignment="0" applyProtection="0"/>
    <xf numFmtId="0" fontId="53" fillId="0" borderId="0" applyFont="0" applyFill="0" applyBorder="0" applyAlignment="0" applyProtection="0"/>
    <xf numFmtId="0" fontId="25" fillId="0" borderId="2" applyProtection="0">
      <alignment horizontal="left" vertical="center" wrapText="1"/>
    </xf>
    <xf numFmtId="193" fontId="8" fillId="0" borderId="0">
      <protection locked="0"/>
    </xf>
    <xf numFmtId="193" fontId="8" fillId="0" borderId="0">
      <protection locked="0"/>
    </xf>
    <xf numFmtId="207" fontId="24" fillId="11" borderId="38">
      <alignment horizontal="center" vertical="center"/>
    </xf>
    <xf numFmtId="193" fontId="8" fillId="0" borderId="0">
      <protection locked="0"/>
    </xf>
    <xf numFmtId="193" fontId="8" fillId="0" borderId="0">
      <protection locked="0"/>
    </xf>
    <xf numFmtId="0" fontId="8" fillId="0" borderId="0">
      <protection locked="0"/>
    </xf>
    <xf numFmtId="0" fontId="8" fillId="0" borderId="0">
      <protection locked="0"/>
    </xf>
    <xf numFmtId="220" fontId="55" fillId="0" borderId="0" applyFont="0" applyFill="0" applyBorder="0" applyAlignment="0" applyProtection="0"/>
    <xf numFmtId="0" fontId="54" fillId="0" borderId="0" applyFont="0" applyFill="0" applyBorder="0" applyAlignment="0" applyProtection="0"/>
    <xf numFmtId="0" fontId="28" fillId="0" borderId="0" applyFont="0" applyFill="0" applyBorder="0" applyAlignment="0" applyProtection="0"/>
    <xf numFmtId="37" fontId="28" fillId="0" borderId="0" applyFont="0" applyFill="0" applyBorder="0" applyAlignment="0" applyProtection="0"/>
    <xf numFmtId="0" fontId="54" fillId="0" borderId="0" applyFont="0" applyFill="0" applyBorder="0" applyAlignment="0" applyProtection="0"/>
    <xf numFmtId="0" fontId="28" fillId="0" borderId="0" applyFont="0" applyFill="0" applyBorder="0" applyAlignment="0" applyProtection="0"/>
    <xf numFmtId="37" fontId="28" fillId="0" borderId="0" applyFont="0" applyFill="0" applyBorder="0" applyAlignment="0" applyProtection="0"/>
    <xf numFmtId="193" fontId="8" fillId="0" borderId="0">
      <protection locked="0"/>
    </xf>
    <xf numFmtId="193" fontId="8" fillId="0" borderId="0">
      <protection locked="0"/>
    </xf>
    <xf numFmtId="0" fontId="52" fillId="0" borderId="0" applyFont="0" applyFill="0" applyBorder="0" applyAlignment="0" applyProtection="0"/>
    <xf numFmtId="0" fontId="18" fillId="0" borderId="0"/>
    <xf numFmtId="0" fontId="28" fillId="0" borderId="0"/>
    <xf numFmtId="0" fontId="28" fillId="0" borderId="0"/>
    <xf numFmtId="193" fontId="8" fillId="0" borderId="0">
      <protection locked="0"/>
    </xf>
    <xf numFmtId="193" fontId="8" fillId="0" borderId="0">
      <protection locked="0"/>
    </xf>
    <xf numFmtId="0" fontId="54" fillId="0" borderId="0" applyFont="0" applyFill="0" applyBorder="0" applyAlignment="0" applyProtection="0"/>
    <xf numFmtId="185" fontId="55" fillId="0" borderId="0" applyFont="0" applyFill="0" applyBorder="0" applyAlignment="0" applyProtection="0"/>
    <xf numFmtId="0" fontId="54" fillId="0" borderId="0" applyFont="0" applyFill="0" applyBorder="0" applyAlignment="0" applyProtection="0"/>
    <xf numFmtId="0" fontId="8" fillId="0" borderId="0" applyFont="0" applyFill="0" applyBorder="0" applyAlignment="0" applyProtection="0"/>
    <xf numFmtId="37" fontId="28" fillId="0" borderId="0" applyFont="0" applyFill="0" applyBorder="0" applyAlignment="0" applyProtection="0"/>
    <xf numFmtId="0" fontId="28" fillId="0" borderId="0" applyFont="0" applyFill="0" applyBorder="0" applyAlignment="0" applyProtection="0"/>
    <xf numFmtId="0" fontId="54" fillId="0" borderId="0" applyFont="0" applyFill="0" applyBorder="0" applyAlignment="0" applyProtection="0"/>
    <xf numFmtId="0" fontId="20" fillId="0" borderId="0" applyFont="0" applyFill="0" applyBorder="0" applyAlignment="0" applyProtection="0"/>
    <xf numFmtId="37" fontId="28" fillId="0" borderId="0" applyFont="0" applyFill="0" applyBorder="0" applyAlignment="0" applyProtection="0"/>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6"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6"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36"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193" fontId="8" fillId="0" borderId="0">
      <protection locked="0"/>
    </xf>
    <xf numFmtId="0" fontId="57" fillId="0" borderId="0"/>
    <xf numFmtId="0" fontId="55" fillId="0" borderId="0"/>
    <xf numFmtId="0" fontId="55" fillId="0" borderId="0"/>
    <xf numFmtId="0" fontId="28" fillId="0" borderId="0"/>
    <xf numFmtId="0" fontId="55" fillId="0" borderId="0"/>
    <xf numFmtId="0" fontId="28" fillId="0" borderId="0"/>
    <xf numFmtId="0" fontId="55" fillId="0" borderId="0"/>
    <xf numFmtId="0" fontId="28" fillId="0" borderId="0"/>
    <xf numFmtId="0" fontId="55" fillId="0" borderId="0"/>
    <xf numFmtId="0" fontId="28" fillId="0" borderId="0"/>
    <xf numFmtId="0" fontId="55" fillId="0" borderId="0"/>
    <xf numFmtId="0" fontId="28" fillId="0" borderId="0"/>
    <xf numFmtId="0" fontId="55" fillId="0" borderId="0"/>
    <xf numFmtId="0" fontId="28" fillId="0" borderId="0"/>
    <xf numFmtId="0" fontId="55" fillId="0" borderId="0"/>
    <xf numFmtId="0" fontId="28" fillId="0" borderId="0"/>
    <xf numFmtId="0" fontId="55" fillId="0" borderId="0"/>
    <xf numFmtId="0" fontId="28" fillId="0" borderId="0"/>
    <xf numFmtId="0" fontId="55" fillId="0" borderId="0"/>
    <xf numFmtId="0" fontId="28" fillId="0" borderId="0"/>
    <xf numFmtId="0" fontId="55" fillId="0" borderId="0"/>
    <xf numFmtId="0" fontId="28" fillId="0" borderId="0"/>
    <xf numFmtId="0" fontId="55" fillId="0" borderId="0"/>
    <xf numFmtId="0" fontId="55" fillId="0" borderId="0"/>
    <xf numFmtId="0" fontId="8" fillId="0" borderId="0" applyFill="0" applyBorder="0" applyAlignment="0"/>
    <xf numFmtId="0" fontId="8" fillId="0" borderId="0" applyFill="0" applyBorder="0" applyAlignment="0"/>
    <xf numFmtId="0" fontId="58" fillId="0" borderId="0"/>
    <xf numFmtId="193" fontId="8" fillId="0" borderId="0">
      <protection locked="0"/>
    </xf>
    <xf numFmtId="193" fontId="8" fillId="0" borderId="0">
      <protection locked="0"/>
    </xf>
    <xf numFmtId="40" fontId="18" fillId="0" borderId="0" applyFont="0" applyFill="0" applyBorder="0" applyAlignment="0" applyProtection="0"/>
    <xf numFmtId="4" fontId="13" fillId="0" borderId="0">
      <protection locked="0"/>
    </xf>
    <xf numFmtId="38" fontId="18" fillId="0" borderId="0" applyFont="0" applyFill="0" applyBorder="0" applyAlignment="0" applyProtection="0"/>
    <xf numFmtId="4" fontId="13" fillId="0" borderId="0">
      <protection locked="0"/>
    </xf>
    <xf numFmtId="222" fontId="33" fillId="0" borderId="0"/>
    <xf numFmtId="3" fontId="59" fillId="0" borderId="0" applyFont="0" applyFill="0" applyBorder="0" applyAlignment="0" applyProtection="0"/>
    <xf numFmtId="0" fontId="60" fillId="0" borderId="0" applyNumberFormat="0" applyAlignment="0">
      <alignment horizontal="left"/>
    </xf>
    <xf numFmtId="0" fontId="20" fillId="0" borderId="0" applyFont="0" applyFill="0" applyBorder="0" applyAlignment="0" applyProtection="0"/>
    <xf numFmtId="223" fontId="13" fillId="0" borderId="0">
      <protection locked="0"/>
    </xf>
    <xf numFmtId="224" fontId="18" fillId="0" borderId="0" applyFont="0" applyFill="0" applyBorder="0" applyAlignment="0" applyProtection="0"/>
    <xf numFmtId="223" fontId="13" fillId="0" borderId="0">
      <protection locked="0"/>
    </xf>
    <xf numFmtId="225" fontId="61" fillId="0" borderId="6" applyFill="0" applyBorder="0" applyAlignment="0"/>
    <xf numFmtId="226"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8" fontId="33" fillId="0" borderId="0"/>
    <xf numFmtId="229" fontId="13" fillId="0" borderId="0">
      <protection locked="0"/>
    </xf>
    <xf numFmtId="229" fontId="13" fillId="0" borderId="0">
      <protection locked="0"/>
    </xf>
    <xf numFmtId="38" fontId="18" fillId="0" borderId="0" applyFont="0" applyFill="0" applyBorder="0" applyAlignment="0" applyProtection="0"/>
    <xf numFmtId="40" fontId="18" fillId="0" borderId="0" applyFont="0" applyFill="0" applyBorder="0" applyAlignment="0" applyProtection="0"/>
    <xf numFmtId="230" fontId="33" fillId="0" borderId="0"/>
    <xf numFmtId="0" fontId="62" fillId="0" borderId="0" applyNumberFormat="0" applyAlignment="0">
      <alignment horizontal="left"/>
    </xf>
    <xf numFmtId="231" fontId="8" fillId="0" borderId="0" applyFont="0" applyFill="0" applyBorder="0" applyAlignment="0" applyProtection="0">
      <alignment vertical="center"/>
    </xf>
    <xf numFmtId="231" fontId="8" fillId="0" borderId="0" applyFont="0" applyFill="0" applyBorder="0" applyAlignment="0" applyProtection="0">
      <alignment vertical="center"/>
    </xf>
    <xf numFmtId="0" fontId="13" fillId="0" borderId="0">
      <protection locked="0"/>
    </xf>
    <xf numFmtId="0" fontId="13" fillId="0" borderId="0">
      <protection locked="0"/>
    </xf>
    <xf numFmtId="0" fontId="63" fillId="0" borderId="0">
      <protection locked="0"/>
    </xf>
    <xf numFmtId="0" fontId="13" fillId="0" borderId="0">
      <protection locked="0"/>
    </xf>
    <xf numFmtId="0" fontId="13" fillId="0" borderId="0">
      <protection locked="0"/>
    </xf>
    <xf numFmtId="0" fontId="13" fillId="0" borderId="0">
      <protection locked="0"/>
    </xf>
    <xf numFmtId="0" fontId="63" fillId="0" borderId="0">
      <protection locked="0"/>
    </xf>
    <xf numFmtId="232" fontId="13" fillId="0" borderId="0">
      <protection locked="0"/>
    </xf>
    <xf numFmtId="232" fontId="13" fillId="0" borderId="0">
      <protection locked="0"/>
    </xf>
    <xf numFmtId="185" fontId="17" fillId="0" borderId="0" applyFont="0" applyFill="0" applyBorder="0" applyAlignment="0" applyProtection="0"/>
    <xf numFmtId="38" fontId="64" fillId="3" borderId="0" applyNumberFormat="0" applyBorder="0" applyAlignment="0" applyProtection="0"/>
    <xf numFmtId="3" fontId="14" fillId="0" borderId="39">
      <alignment horizontal="right" vertical="center"/>
    </xf>
    <xf numFmtId="4" fontId="14" fillId="0" borderId="39">
      <alignment horizontal="right" vertical="center"/>
    </xf>
    <xf numFmtId="0" fontId="65" fillId="0" borderId="0">
      <alignment horizontal="left"/>
    </xf>
    <xf numFmtId="0" fontId="66" fillId="0" borderId="40" applyNumberFormat="0" applyAlignment="0" applyProtection="0">
      <alignment horizontal="left" vertical="center"/>
    </xf>
    <xf numFmtId="0" fontId="66" fillId="0" borderId="41">
      <alignment horizontal="left" vertical="center"/>
    </xf>
    <xf numFmtId="0" fontId="67" fillId="0" borderId="0" applyNumberFormat="0" applyFill="0" applyBorder="0" applyAlignment="0" applyProtection="0"/>
    <xf numFmtId="0" fontId="68" fillId="0" borderId="0" applyNumberFormat="0" applyFill="0" applyBorder="0" applyAlignment="0" applyProtection="0"/>
    <xf numFmtId="184" fontId="30" fillId="0" borderId="0">
      <protection locked="0"/>
    </xf>
    <xf numFmtId="184" fontId="30" fillId="0" borderId="0">
      <protection locked="0"/>
    </xf>
    <xf numFmtId="184" fontId="30" fillId="0" borderId="0">
      <protection locked="0"/>
    </xf>
    <xf numFmtId="184" fontId="30" fillId="0" borderId="0">
      <protection locked="0"/>
    </xf>
    <xf numFmtId="0" fontId="69" fillId="0" borderId="0" applyNumberFormat="0" applyFill="0" applyBorder="0" applyAlignment="0" applyProtection="0"/>
    <xf numFmtId="0" fontId="70" fillId="0" borderId="42" applyNumberFormat="0" applyFill="0" applyAlignment="0" applyProtection="0"/>
    <xf numFmtId="0" fontId="71" fillId="0" borderId="0" applyNumberFormat="0" applyFill="0" applyBorder="0" applyAlignment="0" applyProtection="0">
      <alignment vertical="top"/>
      <protection locked="0"/>
    </xf>
    <xf numFmtId="10" fontId="64" fillId="12" borderId="6" applyNumberFormat="0" applyBorder="0" applyAlignment="0" applyProtection="0"/>
    <xf numFmtId="185" fontId="16" fillId="0" borderId="0" applyFont="0" applyFill="0" applyBorder="0" applyAlignment="0" applyProtection="0"/>
    <xf numFmtId="185" fontId="16" fillId="0" borderId="0" applyFont="0" applyFill="0" applyBorder="0" applyAlignment="0" applyProtection="0"/>
    <xf numFmtId="0" fontId="72" fillId="0" borderId="43"/>
    <xf numFmtId="37" fontId="73" fillId="0" borderId="0"/>
    <xf numFmtId="0" fontId="17" fillId="0" borderId="0"/>
    <xf numFmtId="226" fontId="8" fillId="0" borderId="0"/>
    <xf numFmtId="226" fontId="8"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19" fillId="0" borderId="0"/>
    <xf numFmtId="0" fontId="19" fillId="0" borderId="0" applyFont="0" applyFill="0" applyBorder="0" applyAlignment="0" applyProtection="0"/>
    <xf numFmtId="0" fontId="19" fillId="0" borderId="0" applyFont="0" applyFill="0" applyBorder="0" applyAlignment="0" applyProtection="0"/>
    <xf numFmtId="0" fontId="19" fillId="0" borderId="0"/>
    <xf numFmtId="233" fontId="13" fillId="0" borderId="0">
      <protection locked="0"/>
    </xf>
    <xf numFmtId="10" fontId="19" fillId="0" borderId="0" applyFont="0" applyFill="0" applyBorder="0" applyAlignment="0" applyProtection="0"/>
    <xf numFmtId="233" fontId="13" fillId="0" borderId="0">
      <protection locked="0"/>
    </xf>
    <xf numFmtId="30" fontId="75" fillId="0" borderId="0" applyNumberFormat="0" applyFill="0" applyBorder="0" applyAlignment="0" applyProtection="0">
      <alignment horizontal="left"/>
    </xf>
    <xf numFmtId="185" fontId="16" fillId="0" borderId="0" applyFont="0" applyFill="0" applyBorder="0" applyAlignment="0" applyProtection="0"/>
    <xf numFmtId="185" fontId="16" fillId="0" borderId="0" applyFont="0" applyFill="0" applyBorder="0" applyAlignment="0" applyProtection="0"/>
    <xf numFmtId="0" fontId="18" fillId="0" borderId="0"/>
    <xf numFmtId="0" fontId="76" fillId="0" borderId="0">
      <alignment horizontal="center" vertical="center"/>
    </xf>
    <xf numFmtId="0" fontId="72" fillId="0" borderId="0"/>
    <xf numFmtId="40" fontId="77" fillId="0" borderId="0" applyBorder="0">
      <alignment horizontal="right"/>
    </xf>
    <xf numFmtId="0" fontId="78" fillId="3" borderId="0">
      <alignment horizontal="centerContinuous"/>
    </xf>
    <xf numFmtId="0" fontId="79" fillId="0" borderId="0" applyFill="0" applyBorder="0" applyProtection="0">
      <alignment horizontal="centerContinuous" vertical="center"/>
    </xf>
    <xf numFmtId="0" fontId="24" fillId="9" borderId="0" applyFill="0" applyBorder="0" applyProtection="0">
      <alignment horizontal="center" vertical="center"/>
    </xf>
    <xf numFmtId="184" fontId="13" fillId="0" borderId="44">
      <protection locked="0"/>
    </xf>
    <xf numFmtId="184" fontId="13" fillId="0" borderId="44">
      <protection locked="0"/>
    </xf>
    <xf numFmtId="0" fontId="80" fillId="0" borderId="4">
      <alignment horizontal="left"/>
    </xf>
    <xf numFmtId="37" fontId="64" fillId="13" borderId="0" applyNumberFormat="0" applyBorder="0" applyAlignment="0" applyProtection="0"/>
    <xf numFmtId="37" fontId="64" fillId="0" borderId="0"/>
    <xf numFmtId="3" fontId="81" fillId="0" borderId="42" applyProtection="0"/>
    <xf numFmtId="234" fontId="18" fillId="0" borderId="0" applyFont="0" applyFill="0" applyBorder="0" applyAlignment="0" applyProtection="0"/>
    <xf numFmtId="235" fontId="18" fillId="0" borderId="0" applyFont="0" applyFill="0" applyBorder="0" applyAlignment="0" applyProtection="0"/>
    <xf numFmtId="189" fontId="19" fillId="0" borderId="0" applyFont="0" applyFill="0" applyBorder="0" applyAlignment="0" applyProtection="0"/>
    <xf numFmtId="41" fontId="49" fillId="0" borderId="0" applyFont="0" applyFill="0" applyBorder="0" applyAlignment="0" applyProtection="0">
      <alignment vertical="center"/>
    </xf>
    <xf numFmtId="0" fontId="24" fillId="0" borderId="0">
      <alignment vertical="center"/>
    </xf>
    <xf numFmtId="0" fontId="121" fillId="0" borderId="0">
      <alignment vertical="center"/>
    </xf>
    <xf numFmtId="0" fontId="24" fillId="0" borderId="0">
      <alignment vertical="center"/>
    </xf>
    <xf numFmtId="38" fontId="17" fillId="0" borderId="23">
      <alignment horizontal="right"/>
    </xf>
    <xf numFmtId="0" fontId="17" fillId="0" borderId="0"/>
    <xf numFmtId="0" fontId="17" fillId="0" borderId="0"/>
    <xf numFmtId="0" fontId="17" fillId="0" borderId="0"/>
    <xf numFmtId="0" fontId="19" fillId="0" borderId="0" applyNumberFormat="0" applyFill="0" applyBorder="0" applyAlignment="0" applyProtection="0"/>
    <xf numFmtId="0" fontId="19" fillId="0" borderId="0" applyFont="0" applyFill="0" applyBorder="0" applyAlignment="0" applyProtection="0"/>
    <xf numFmtId="38" fontId="18" fillId="0" borderId="0" applyFont="0" applyFill="0" applyBorder="0" applyAlignment="0" applyProtection="0"/>
    <xf numFmtId="185" fontId="17" fillId="0" borderId="0" applyFont="0" applyFill="0" applyBorder="0" applyAlignment="0" applyProtection="0"/>
    <xf numFmtId="0" fontId="19" fillId="0" borderId="0"/>
    <xf numFmtId="0" fontId="20" fillId="0" borderId="0"/>
    <xf numFmtId="0" fontId="19" fillId="0" borderId="0"/>
    <xf numFmtId="0" fontId="122" fillId="0" borderId="0"/>
    <xf numFmtId="0" fontId="19" fillId="0" borderId="0"/>
    <xf numFmtId="0" fontId="18" fillId="0" borderId="0"/>
    <xf numFmtId="0" fontId="18" fillId="0" borderId="0"/>
    <xf numFmtId="0" fontId="122" fillId="0" borderId="0"/>
    <xf numFmtId="0" fontId="17" fillId="0" borderId="0"/>
    <xf numFmtId="0" fontId="17" fillId="0" borderId="0"/>
    <xf numFmtId="0" fontId="19" fillId="0" borderId="0"/>
    <xf numFmtId="0" fontId="18" fillId="0" borderId="0"/>
    <xf numFmtId="0" fontId="18" fillId="0" borderId="0"/>
    <xf numFmtId="0" fontId="18" fillId="0" borderId="0"/>
    <xf numFmtId="0" fontId="17" fillId="0" borderId="0"/>
    <xf numFmtId="0" fontId="19" fillId="0" borderId="0"/>
    <xf numFmtId="0" fontId="18" fillId="0" borderId="0"/>
    <xf numFmtId="0" fontId="18" fillId="0" borderId="0"/>
    <xf numFmtId="0" fontId="19" fillId="0" borderId="0"/>
    <xf numFmtId="0" fontId="19" fillId="0" borderId="0"/>
    <xf numFmtId="0" fontId="18" fillId="0" borderId="0"/>
    <xf numFmtId="0" fontId="19" fillId="0" borderId="0"/>
    <xf numFmtId="0" fontId="18" fillId="0" borderId="0"/>
    <xf numFmtId="0" fontId="18" fillId="0" borderId="0"/>
    <xf numFmtId="0" fontId="20"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20" fillId="0" borderId="0" applyFont="0" applyFill="0" applyBorder="0" applyAlignment="0" applyProtection="0"/>
    <xf numFmtId="0" fontId="122" fillId="0" borderId="0"/>
    <xf numFmtId="0" fontId="19" fillId="0" borderId="0"/>
    <xf numFmtId="0" fontId="21" fillId="0" borderId="0"/>
    <xf numFmtId="0" fontId="18" fillId="0" borderId="0"/>
    <xf numFmtId="0" fontId="17" fillId="0" borderId="0"/>
    <xf numFmtId="0" fontId="1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85" fontId="17" fillId="0" borderId="0" applyFont="0" applyFill="0" applyBorder="0" applyAlignment="0" applyProtection="0"/>
    <xf numFmtId="0" fontId="122" fillId="0" borderId="0"/>
    <xf numFmtId="0" fontId="19" fillId="0" borderId="0"/>
    <xf numFmtId="0" fontId="18" fillId="0" borderId="0"/>
    <xf numFmtId="0" fontId="18" fillId="0" borderId="0"/>
    <xf numFmtId="0" fontId="19" fillId="0" borderId="0"/>
    <xf numFmtId="0" fontId="18" fillId="0" borderId="0"/>
    <xf numFmtId="0" fontId="19" fillId="0" borderId="0"/>
    <xf numFmtId="0" fontId="19" fillId="0" borderId="0"/>
    <xf numFmtId="0" fontId="19" fillId="0" borderId="0"/>
    <xf numFmtId="0" fontId="19" fillId="0" borderId="0"/>
    <xf numFmtId="0" fontId="19" fillId="0" borderId="0"/>
    <xf numFmtId="0" fontId="20" fillId="0" borderId="0"/>
    <xf numFmtId="0" fontId="20" fillId="0" borderId="0"/>
    <xf numFmtId="0" fontId="20" fillId="0" borderId="0"/>
    <xf numFmtId="0" fontId="20" fillId="0" borderId="0" applyFont="0" applyFill="0" applyBorder="0" applyAlignment="0" applyProtection="0"/>
    <xf numFmtId="0" fontId="20" fillId="0" borderId="0"/>
    <xf numFmtId="0" fontId="19" fillId="0" borderId="0"/>
    <xf numFmtId="0" fontId="19" fillId="0" borderId="0"/>
    <xf numFmtId="0" fontId="19" fillId="0" borderId="0" applyFont="0" applyFill="0" applyBorder="0" applyAlignment="0" applyProtection="0"/>
    <xf numFmtId="0" fontId="19" fillId="0" borderId="0"/>
    <xf numFmtId="0" fontId="19" fillId="0" borderId="0"/>
    <xf numFmtId="0" fontId="20" fillId="0" borderId="0"/>
    <xf numFmtId="0" fontId="122" fillId="0" borderId="0"/>
    <xf numFmtId="0" fontId="20" fillId="0" borderId="0"/>
    <xf numFmtId="0" fontId="19" fillId="0" borderId="0"/>
    <xf numFmtId="0" fontId="20" fillId="0" borderId="0"/>
    <xf numFmtId="0" fontId="18" fillId="0" borderId="0"/>
    <xf numFmtId="0" fontId="18" fillId="0" borderId="0"/>
    <xf numFmtId="0" fontId="19" fillId="0" borderId="0"/>
    <xf numFmtId="0" fontId="20" fillId="0" borderId="0"/>
    <xf numFmtId="0" fontId="122" fillId="0" borderId="0"/>
    <xf numFmtId="0" fontId="122" fillId="0" borderId="0"/>
    <xf numFmtId="0" fontId="19" fillId="0" borderId="0"/>
    <xf numFmtId="0" fontId="19" fillId="0" borderId="0"/>
    <xf numFmtId="0" fontId="20" fillId="0" borderId="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19" fillId="0" borderId="0"/>
    <xf numFmtId="0" fontId="122" fillId="0" borderId="0"/>
    <xf numFmtId="0" fontId="19" fillId="0" borderId="0"/>
    <xf numFmtId="0" fontId="19" fillId="0" borderId="0"/>
    <xf numFmtId="0" fontId="20" fillId="0" borderId="0"/>
    <xf numFmtId="0" fontId="122" fillId="0" borderId="0"/>
    <xf numFmtId="0" fontId="20" fillId="0" borderId="0"/>
    <xf numFmtId="0" fontId="122" fillId="0" borderId="0"/>
    <xf numFmtId="0" fontId="19" fillId="0" borderId="0"/>
    <xf numFmtId="0" fontId="19" fillId="0" borderId="0"/>
    <xf numFmtId="0" fontId="19" fillId="0" borderId="0"/>
    <xf numFmtId="0" fontId="18" fillId="0" borderId="0"/>
    <xf numFmtId="0" fontId="19" fillId="0" borderId="0"/>
    <xf numFmtId="0" fontId="19" fillId="0" borderId="0"/>
    <xf numFmtId="0" fontId="19" fillId="0" borderId="0"/>
    <xf numFmtId="0" fontId="19" fillId="0" borderId="0"/>
    <xf numFmtId="0" fontId="122" fillId="0" borderId="0"/>
    <xf numFmtId="0" fontId="19" fillId="0" borderId="0"/>
    <xf numFmtId="0" fontId="19" fillId="0" borderId="0"/>
    <xf numFmtId="0" fontId="19" fillId="0" borderId="0"/>
    <xf numFmtId="0" fontId="19" fillId="0" borderId="0"/>
    <xf numFmtId="0" fontId="20" fillId="0" borderId="0" applyFont="0" applyFill="0" applyBorder="0" applyAlignment="0" applyProtection="0"/>
    <xf numFmtId="0" fontId="19" fillId="0" borderId="0"/>
    <xf numFmtId="0" fontId="18" fillId="0" borderId="0"/>
    <xf numFmtId="0" fontId="1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0" fontId="20" fillId="0" borderId="0"/>
    <xf numFmtId="0" fontId="19" fillId="0" borderId="0"/>
    <xf numFmtId="0" fontId="20" fillId="0" borderId="0"/>
    <xf numFmtId="0" fontId="20" fillId="0" borderId="0"/>
    <xf numFmtId="0" fontId="20" fillId="0" borderId="0"/>
    <xf numFmtId="0" fontId="19" fillId="0" borderId="0"/>
    <xf numFmtId="0" fontId="20" fillId="0" borderId="0"/>
    <xf numFmtId="0" fontId="18" fillId="0" borderId="0"/>
    <xf numFmtId="0" fontId="20" fillId="0" borderId="0"/>
    <xf numFmtId="0" fontId="20" fillId="0" borderId="0"/>
    <xf numFmtId="185" fontId="17" fillId="0" borderId="0" applyFont="0" applyFill="0" applyBorder="0" applyAlignment="0" applyProtection="0"/>
    <xf numFmtId="0" fontId="8" fillId="0" borderId="0"/>
    <xf numFmtId="0" fontId="8" fillId="0" borderId="0"/>
    <xf numFmtId="0" fontId="8" fillId="0" borderId="0"/>
    <xf numFmtId="0" fontId="8" fillId="0" borderId="0"/>
    <xf numFmtId="0" fontId="122"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8" fillId="0" borderId="0"/>
    <xf numFmtId="0" fontId="19" fillId="0" borderId="0"/>
    <xf numFmtId="0" fontId="19" fillId="0" borderId="0"/>
    <xf numFmtId="0" fontId="18" fillId="0" borderId="0"/>
    <xf numFmtId="0" fontId="122" fillId="0" borderId="0"/>
    <xf numFmtId="0" fontId="19" fillId="0" borderId="0"/>
    <xf numFmtId="0" fontId="19" fillId="0" borderId="0"/>
    <xf numFmtId="0" fontId="19" fillId="0" borderId="0"/>
    <xf numFmtId="0" fontId="19" fillId="0" borderId="0"/>
    <xf numFmtId="185" fontId="17" fillId="0" borderId="0" applyFont="0" applyFill="0" applyBorder="0" applyAlignment="0" applyProtection="0"/>
    <xf numFmtId="0" fontId="19" fillId="0" borderId="0"/>
    <xf numFmtId="0" fontId="122" fillId="0" borderId="0"/>
    <xf numFmtId="0" fontId="20" fillId="0" borderId="0"/>
    <xf numFmtId="0" fontId="19" fillId="0" borderId="0"/>
    <xf numFmtId="0" fontId="18" fillId="0" borderId="0"/>
    <xf numFmtId="0" fontId="18" fillId="0" borderId="0"/>
    <xf numFmtId="0" fontId="19" fillId="0" borderId="0"/>
    <xf numFmtId="0" fontId="20" fillId="0" borderId="0"/>
    <xf numFmtId="0" fontId="20" fillId="0" borderId="0" applyFont="0" applyFill="0" applyBorder="0" applyAlignment="0" applyProtection="0"/>
    <xf numFmtId="0" fontId="20" fillId="0" borderId="0"/>
    <xf numFmtId="0" fontId="19" fillId="0" borderId="0"/>
    <xf numFmtId="0" fontId="19" fillId="0" borderId="0"/>
    <xf numFmtId="0" fontId="19" fillId="0" borderId="0"/>
    <xf numFmtId="0" fontId="18" fillId="0" borderId="0"/>
    <xf numFmtId="0" fontId="19" fillId="0" borderId="0"/>
    <xf numFmtId="0" fontId="1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20"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8" fillId="0" borderId="0"/>
    <xf numFmtId="0" fontId="19" fillId="0" borderId="0"/>
    <xf numFmtId="0" fontId="122" fillId="0" borderId="0"/>
    <xf numFmtId="0" fontId="122" fillId="0" borderId="0"/>
    <xf numFmtId="0" fontId="122" fillId="0" borderId="0"/>
    <xf numFmtId="185" fontId="17"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8" fillId="0" borderId="0"/>
    <xf numFmtId="0" fontId="122" fillId="0" borderId="0"/>
    <xf numFmtId="0" fontId="18" fillId="0" borderId="0"/>
    <xf numFmtId="0" fontId="19" fillId="0" borderId="0"/>
    <xf numFmtId="0" fontId="19" fillId="0" borderId="0"/>
    <xf numFmtId="0" fontId="19" fillId="0" borderId="0"/>
    <xf numFmtId="0" fontId="18" fillId="0" borderId="0"/>
    <xf numFmtId="0" fontId="18" fillId="0" borderId="0"/>
    <xf numFmtId="0" fontId="19" fillId="0" borderId="0"/>
    <xf numFmtId="0" fontId="18" fillId="0" borderId="0"/>
    <xf numFmtId="0" fontId="19" fillId="0" borderId="0"/>
    <xf numFmtId="0" fontId="18" fillId="0" borderId="0"/>
    <xf numFmtId="0" fontId="19" fillId="0" borderId="0"/>
    <xf numFmtId="0" fontId="18" fillId="0" borderId="0"/>
    <xf numFmtId="0" fontId="19" fillId="0" borderId="0"/>
    <xf numFmtId="0" fontId="122" fillId="0" borderId="0"/>
    <xf numFmtId="0" fontId="19" fillId="0" borderId="0"/>
    <xf numFmtId="0" fontId="19" fillId="0" borderId="0"/>
    <xf numFmtId="0" fontId="1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8" fillId="0" borderId="0"/>
    <xf numFmtId="0" fontId="20" fillId="0" borderId="0"/>
    <xf numFmtId="0" fontId="20" fillId="0" borderId="0"/>
    <xf numFmtId="0" fontId="18" fillId="0" borderId="0"/>
    <xf numFmtId="0" fontId="19" fillId="0" borderId="0"/>
    <xf numFmtId="0" fontId="122" fillId="0" borderId="0"/>
    <xf numFmtId="0" fontId="122" fillId="0" borderId="0"/>
    <xf numFmtId="185" fontId="17" fillId="0" borderId="0" applyFont="0" applyFill="0" applyBorder="0" applyAlignment="0" applyProtection="0"/>
    <xf numFmtId="0" fontId="20" fillId="0" borderId="0"/>
    <xf numFmtId="0" fontId="20" fillId="0" borderId="0"/>
    <xf numFmtId="0" fontId="19" fillId="0" borderId="0"/>
    <xf numFmtId="0" fontId="20" fillId="0" borderId="0" applyFont="0" applyFill="0" applyBorder="0" applyAlignment="0" applyProtection="0"/>
    <xf numFmtId="0" fontId="19" fillId="0" borderId="0"/>
    <xf numFmtId="0" fontId="122" fillId="0" borderId="0"/>
    <xf numFmtId="0" fontId="20" fillId="0" borderId="0"/>
    <xf numFmtId="0" fontId="13" fillId="0" borderId="0">
      <protection locked="0"/>
    </xf>
    <xf numFmtId="0" fontId="24" fillId="0" borderId="0">
      <alignment vertical="center"/>
    </xf>
    <xf numFmtId="0" fontId="24" fillId="0" borderId="0">
      <alignment vertical="center"/>
    </xf>
    <xf numFmtId="238" fontId="28" fillId="0" borderId="0">
      <protection locked="0"/>
    </xf>
    <xf numFmtId="0" fontId="30" fillId="0" borderId="0">
      <protection locked="0"/>
    </xf>
    <xf numFmtId="0" fontId="30" fillId="0" borderId="0">
      <protection locked="0"/>
    </xf>
    <xf numFmtId="185" fontId="123" fillId="0" borderId="6">
      <alignment vertical="center"/>
    </xf>
    <xf numFmtId="185" fontId="124" fillId="0" borderId="91" applyBorder="0">
      <alignment vertical="center"/>
    </xf>
    <xf numFmtId="239" fontId="125" fillId="0" borderId="0">
      <alignment vertical="center"/>
    </xf>
    <xf numFmtId="0" fontId="25" fillId="0" borderId="0">
      <alignment horizontal="center" vertical="center"/>
    </xf>
    <xf numFmtId="3" fontId="26" fillId="0" borderId="27">
      <alignment horizontal="righ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3" fontId="26" fillId="0" borderId="27">
      <alignment horizontal="right" vertical="center"/>
    </xf>
    <xf numFmtId="0" fontId="24" fillId="0" borderId="0"/>
    <xf numFmtId="0" fontId="25" fillId="0" borderId="0">
      <alignment horizontal="center" vertical="center"/>
    </xf>
    <xf numFmtId="3" fontId="26" fillId="0" borderId="27">
      <alignment horizontal="right" vertical="center"/>
    </xf>
    <xf numFmtId="242" fontId="126" fillId="0" borderId="0">
      <alignment vertical="center"/>
    </xf>
    <xf numFmtId="0" fontId="25" fillId="0" borderId="0">
      <alignment horizontal="center" vertical="center"/>
    </xf>
    <xf numFmtId="3" fontId="26" fillId="0" borderId="27">
      <alignment horizontal="right" vertical="center"/>
    </xf>
    <xf numFmtId="3" fontId="26" fillId="0" borderId="27">
      <alignment horizontal="right" vertical="center"/>
    </xf>
    <xf numFmtId="0" fontId="25" fillId="0" borderId="0">
      <alignment horizontal="center" vertical="center"/>
    </xf>
    <xf numFmtId="3" fontId="26" fillId="0" borderId="27">
      <alignment horizontal="right" vertical="center"/>
    </xf>
    <xf numFmtId="0" fontId="25" fillId="0" borderId="0">
      <alignment horizontal="center" vertical="center"/>
    </xf>
    <xf numFmtId="0" fontId="25" fillId="0" borderId="0">
      <alignment horizontal="center"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0" fontId="25" fillId="0" borderId="0">
      <alignment horizontal="center" vertical="center"/>
    </xf>
    <xf numFmtId="0" fontId="25" fillId="0" borderId="0">
      <alignment horizontal="center" vertical="center"/>
    </xf>
    <xf numFmtId="3" fontId="26" fillId="0" borderId="27">
      <alignment horizontal="right" vertical="center"/>
    </xf>
    <xf numFmtId="3" fontId="26" fillId="0" borderId="27">
      <alignment horizontal="right" vertical="center"/>
    </xf>
    <xf numFmtId="0" fontId="24" fillId="0" borderId="0"/>
    <xf numFmtId="3" fontId="26" fillId="0" borderId="27">
      <alignment horizontal="right" vertical="center"/>
    </xf>
    <xf numFmtId="0" fontId="25" fillId="0" borderId="0">
      <alignment horizontal="center" vertical="center"/>
    </xf>
    <xf numFmtId="0" fontId="25" fillId="0" borderId="0">
      <alignment horizontal="center" vertical="center"/>
    </xf>
    <xf numFmtId="0" fontId="25" fillId="0" borderId="0">
      <alignment horizontal="center" vertical="center"/>
    </xf>
    <xf numFmtId="0" fontId="24" fillId="0" borderId="0"/>
    <xf numFmtId="3" fontId="26" fillId="0" borderId="27">
      <alignment horizontal="right" vertical="center"/>
    </xf>
    <xf numFmtId="191" fontId="17" fillId="0" borderId="0">
      <alignment horizontal="center" vertical="center"/>
    </xf>
    <xf numFmtId="3" fontId="26" fillId="0" borderId="27">
      <alignment horizontal="right" vertical="center"/>
    </xf>
    <xf numFmtId="0" fontId="24" fillId="0" borderId="0"/>
    <xf numFmtId="3" fontId="26" fillId="0" borderId="27">
      <alignment horizontal="right" vertical="center"/>
    </xf>
    <xf numFmtId="3" fontId="26" fillId="0" borderId="27">
      <alignment horizontal="right" vertical="center"/>
    </xf>
    <xf numFmtId="3" fontId="26" fillId="0" borderId="27">
      <alignment horizontal="right" vertical="center"/>
    </xf>
    <xf numFmtId="0" fontId="24" fillId="0" borderId="0"/>
    <xf numFmtId="242" fontId="126" fillId="0" borderId="0">
      <alignmen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0" fontId="24" fillId="0" borderId="0"/>
    <xf numFmtId="3" fontId="26" fillId="0" borderId="27">
      <alignment horizontal="right" vertical="center"/>
    </xf>
    <xf numFmtId="3" fontId="26" fillId="0" borderId="27">
      <alignment horizontal="right" vertical="center"/>
    </xf>
    <xf numFmtId="0" fontId="24" fillId="0" borderId="0"/>
    <xf numFmtId="3" fontId="26" fillId="0" borderId="27">
      <alignment horizontal="right" vertical="center"/>
    </xf>
    <xf numFmtId="243" fontId="35" fillId="0" borderId="0">
      <alignment vertical="center"/>
    </xf>
    <xf numFmtId="0" fontId="8" fillId="0" borderId="0"/>
    <xf numFmtId="244" fontId="127" fillId="0" borderId="0">
      <protection locked="0"/>
    </xf>
    <xf numFmtId="244" fontId="127" fillId="0" borderId="0">
      <protection locked="0"/>
    </xf>
    <xf numFmtId="184" fontId="128" fillId="0" borderId="0">
      <protection locked="0"/>
    </xf>
    <xf numFmtId="244" fontId="127" fillId="0" borderId="0">
      <protection locked="0"/>
    </xf>
    <xf numFmtId="244" fontId="127" fillId="0" borderId="0">
      <protection locked="0"/>
    </xf>
    <xf numFmtId="184" fontId="129" fillId="0" borderId="0">
      <protection locked="0"/>
    </xf>
    <xf numFmtId="184" fontId="128" fillId="0" borderId="0">
      <protection locked="0"/>
    </xf>
    <xf numFmtId="0" fontId="17" fillId="0" borderId="4">
      <alignment horizontal="center"/>
    </xf>
    <xf numFmtId="243" fontId="35" fillId="0" borderId="0">
      <alignment vertical="center"/>
    </xf>
    <xf numFmtId="0" fontId="13" fillId="0" borderId="0">
      <protection locked="0"/>
    </xf>
    <xf numFmtId="245" fontId="20" fillId="0" borderId="0">
      <alignment vertical="center"/>
    </xf>
    <xf numFmtId="0" fontId="51" fillId="0" borderId="0"/>
    <xf numFmtId="184" fontId="13" fillId="0" borderId="0">
      <protection locked="0"/>
    </xf>
    <xf numFmtId="244" fontId="127" fillId="0" borderId="0">
      <protection locked="0"/>
    </xf>
    <xf numFmtId="184" fontId="13" fillId="0" borderId="0">
      <protection locked="0"/>
    </xf>
    <xf numFmtId="244" fontId="127" fillId="0" borderId="0">
      <protection locked="0"/>
    </xf>
    <xf numFmtId="244" fontId="127" fillId="0" borderId="0">
      <protection locked="0"/>
    </xf>
    <xf numFmtId="184" fontId="129" fillId="0" borderId="0">
      <protection locked="0"/>
    </xf>
    <xf numFmtId="184" fontId="128" fillId="0" borderId="0">
      <protection locked="0"/>
    </xf>
    <xf numFmtId="244" fontId="127" fillId="0" borderId="0">
      <protection locked="0"/>
    </xf>
    <xf numFmtId="244" fontId="127" fillId="0" borderId="0">
      <protection locked="0"/>
    </xf>
    <xf numFmtId="184" fontId="128" fillId="0" borderId="0">
      <protection locked="0"/>
    </xf>
    <xf numFmtId="244" fontId="127" fillId="0" borderId="0">
      <protection locked="0"/>
    </xf>
    <xf numFmtId="244" fontId="127" fillId="0" borderId="0">
      <protection locked="0"/>
    </xf>
    <xf numFmtId="184" fontId="129" fillId="0" borderId="0">
      <protection locked="0"/>
    </xf>
    <xf numFmtId="184" fontId="128" fillId="0" borderId="0">
      <protection locked="0"/>
    </xf>
    <xf numFmtId="220" fontId="55" fillId="0" borderId="0" applyFont="0" applyFill="0" applyBorder="0" applyAlignment="0" applyProtection="0"/>
    <xf numFmtId="0" fontId="28" fillId="0" borderId="0" applyFont="0" applyFill="0" applyBorder="0" applyAlignment="0" applyProtection="0"/>
    <xf numFmtId="0" fontId="55" fillId="0" borderId="0" applyFont="0" applyFill="0" applyBorder="0" applyAlignment="0" applyProtection="0"/>
    <xf numFmtId="0" fontId="130" fillId="0" borderId="0" applyFont="0" applyFill="0" applyBorder="0" applyAlignment="0" applyProtection="0"/>
    <xf numFmtId="0" fontId="130" fillId="0" borderId="0" applyFont="0" applyFill="0" applyBorder="0" applyAlignment="0" applyProtection="0"/>
    <xf numFmtId="246" fontId="130" fillId="0" borderId="0" applyFont="0" applyFill="0" applyBorder="0" applyAlignment="0" applyProtection="0"/>
    <xf numFmtId="246" fontId="130" fillId="0" borderId="0" applyFont="0" applyFill="0" applyBorder="0" applyAlignment="0" applyProtection="0"/>
    <xf numFmtId="246" fontId="130" fillId="0" borderId="0" applyFont="0" applyFill="0" applyBorder="0" applyAlignment="0" applyProtection="0"/>
    <xf numFmtId="246" fontId="130" fillId="0" borderId="0" applyFont="0" applyFill="0" applyBorder="0" applyAlignment="0" applyProtection="0"/>
    <xf numFmtId="246" fontId="130" fillId="0" borderId="0" applyFont="0" applyFill="0" applyBorder="0" applyAlignment="0" applyProtection="0"/>
    <xf numFmtId="246" fontId="130" fillId="0" borderId="0" applyFont="0" applyFill="0" applyBorder="0" applyAlignment="0" applyProtection="0"/>
    <xf numFmtId="0" fontId="130" fillId="0" borderId="0" applyFont="0" applyFill="0" applyBorder="0" applyAlignment="0" applyProtection="0"/>
    <xf numFmtId="0" fontId="130" fillId="0" borderId="0" applyFont="0" applyFill="0" applyBorder="0" applyAlignment="0" applyProtection="0"/>
    <xf numFmtId="224" fontId="130" fillId="0" borderId="0" applyFont="0" applyFill="0" applyBorder="0" applyAlignment="0" applyProtection="0"/>
    <xf numFmtId="224" fontId="130" fillId="0" borderId="0" applyFont="0" applyFill="0" applyBorder="0" applyAlignment="0" applyProtection="0"/>
    <xf numFmtId="224" fontId="130" fillId="0" borderId="0" applyFont="0" applyFill="0" applyBorder="0" applyAlignment="0" applyProtection="0"/>
    <xf numFmtId="224" fontId="130" fillId="0" borderId="0" applyFont="0" applyFill="0" applyBorder="0" applyAlignment="0" applyProtection="0"/>
    <xf numFmtId="224" fontId="130" fillId="0" borderId="0" applyFont="0" applyFill="0" applyBorder="0" applyAlignment="0" applyProtection="0"/>
    <xf numFmtId="224" fontId="130" fillId="0" borderId="0" applyFont="0" applyFill="0" applyBorder="0" applyAlignment="0" applyProtection="0"/>
    <xf numFmtId="220" fontId="28" fillId="0" borderId="0" applyFont="0" applyFill="0" applyBorder="0" applyAlignment="0" applyProtection="0"/>
    <xf numFmtId="220" fontId="55" fillId="0" borderId="0" applyFont="0" applyFill="0" applyBorder="0" applyAlignment="0" applyProtection="0"/>
    <xf numFmtId="220" fontId="28" fillId="0" borderId="0" applyFont="0" applyFill="0" applyBorder="0" applyAlignment="0" applyProtection="0"/>
    <xf numFmtId="220" fontId="55" fillId="0" borderId="0" applyFont="0" applyFill="0" applyBorder="0" applyAlignment="0" applyProtection="0"/>
    <xf numFmtId="220" fontId="28" fillId="0" borderId="0" applyFont="0" applyFill="0" applyBorder="0" applyAlignment="0" applyProtection="0"/>
    <xf numFmtId="220" fontId="55" fillId="0" borderId="0" applyFont="0" applyFill="0" applyBorder="0" applyAlignment="0" applyProtection="0"/>
    <xf numFmtId="184" fontId="128" fillId="0" borderId="0">
      <protection locked="0"/>
    </xf>
    <xf numFmtId="221" fontId="55" fillId="0" borderId="0" applyFont="0" applyFill="0" applyBorder="0" applyAlignment="0" applyProtection="0"/>
    <xf numFmtId="0" fontId="28" fillId="0" borderId="0" applyFont="0" applyFill="0" applyBorder="0" applyAlignment="0" applyProtection="0"/>
    <xf numFmtId="0" fontId="55" fillId="0" borderId="0" applyFont="0" applyFill="0" applyBorder="0" applyAlignment="0" applyProtection="0"/>
    <xf numFmtId="0" fontId="130" fillId="0" borderId="0" applyFont="0" applyFill="0" applyBorder="0" applyAlignment="0" applyProtection="0"/>
    <xf numFmtId="0" fontId="130" fillId="0" borderId="0" applyFont="0" applyFill="0" applyBorder="0" applyAlignment="0" applyProtection="0"/>
    <xf numFmtId="194" fontId="130" fillId="0" borderId="0" applyFont="0" applyFill="0" applyBorder="0" applyAlignment="0" applyProtection="0"/>
    <xf numFmtId="194" fontId="130" fillId="0" borderId="0" applyFont="0" applyFill="0" applyBorder="0" applyAlignment="0" applyProtection="0"/>
    <xf numFmtId="194" fontId="130" fillId="0" borderId="0" applyFont="0" applyFill="0" applyBorder="0" applyAlignment="0" applyProtection="0"/>
    <xf numFmtId="194" fontId="130" fillId="0" borderId="0" applyFont="0" applyFill="0" applyBorder="0" applyAlignment="0" applyProtection="0"/>
    <xf numFmtId="194" fontId="130" fillId="0" borderId="0" applyFont="0" applyFill="0" applyBorder="0" applyAlignment="0" applyProtection="0"/>
    <xf numFmtId="194" fontId="130" fillId="0" borderId="0" applyFont="0" applyFill="0" applyBorder="0" applyAlignment="0" applyProtection="0"/>
    <xf numFmtId="0" fontId="130" fillId="0" borderId="0" applyFont="0" applyFill="0" applyBorder="0" applyAlignment="0" applyProtection="0"/>
    <xf numFmtId="0" fontId="130" fillId="0" borderId="0" applyFont="0" applyFill="0" applyBorder="0" applyAlignment="0" applyProtection="0"/>
    <xf numFmtId="247" fontId="130" fillId="0" borderId="0" applyFont="0" applyFill="0" applyBorder="0" applyAlignment="0" applyProtection="0"/>
    <xf numFmtId="247" fontId="130" fillId="0" borderId="0" applyFont="0" applyFill="0" applyBorder="0" applyAlignment="0" applyProtection="0"/>
    <xf numFmtId="247" fontId="130" fillId="0" borderId="0" applyFont="0" applyFill="0" applyBorder="0" applyAlignment="0" applyProtection="0"/>
    <xf numFmtId="247" fontId="130" fillId="0" borderId="0" applyFont="0" applyFill="0" applyBorder="0" applyAlignment="0" applyProtection="0"/>
    <xf numFmtId="247" fontId="130" fillId="0" borderId="0" applyFont="0" applyFill="0" applyBorder="0" applyAlignment="0" applyProtection="0"/>
    <xf numFmtId="247" fontId="130" fillId="0" borderId="0" applyFont="0" applyFill="0" applyBorder="0" applyAlignment="0" applyProtection="0"/>
    <xf numFmtId="221" fontId="28" fillId="0" borderId="0" applyFont="0" applyFill="0" applyBorder="0" applyAlignment="0" applyProtection="0"/>
    <xf numFmtId="221" fontId="55" fillId="0" borderId="0" applyFont="0" applyFill="0" applyBorder="0" applyAlignment="0" applyProtection="0"/>
    <xf numFmtId="221" fontId="28" fillId="0" borderId="0" applyFont="0" applyFill="0" applyBorder="0" applyAlignment="0" applyProtection="0"/>
    <xf numFmtId="221" fontId="55" fillId="0" borderId="0" applyFont="0" applyFill="0" applyBorder="0" applyAlignment="0" applyProtection="0"/>
    <xf numFmtId="221" fontId="28" fillId="0" borderId="0" applyFont="0" applyFill="0" applyBorder="0" applyAlignment="0" applyProtection="0"/>
    <xf numFmtId="221" fontId="55" fillId="0" borderId="0" applyFont="0" applyFill="0" applyBorder="0" applyAlignment="0" applyProtection="0"/>
    <xf numFmtId="184" fontId="13" fillId="0" borderId="0">
      <protection locked="0"/>
    </xf>
    <xf numFmtId="248" fontId="28" fillId="0" borderId="0">
      <protection locked="0"/>
    </xf>
    <xf numFmtId="4" fontId="131" fillId="0" borderId="85"/>
    <xf numFmtId="244" fontId="127" fillId="0" borderId="0">
      <protection locked="0"/>
    </xf>
    <xf numFmtId="244" fontId="127" fillId="0" borderId="0">
      <protection locked="0"/>
    </xf>
    <xf numFmtId="184" fontId="128" fillId="0" borderId="0">
      <protection locked="0"/>
    </xf>
    <xf numFmtId="244" fontId="127" fillId="0" borderId="0">
      <protection locked="0"/>
    </xf>
    <xf numFmtId="244" fontId="127" fillId="0" borderId="0">
      <protection locked="0"/>
    </xf>
    <xf numFmtId="184" fontId="129" fillId="0" borderId="0">
      <protection locked="0"/>
    </xf>
    <xf numFmtId="184" fontId="128" fillId="0" borderId="0">
      <protection locked="0"/>
    </xf>
    <xf numFmtId="244" fontId="127" fillId="0" borderId="0">
      <protection locked="0"/>
    </xf>
    <xf numFmtId="244" fontId="127" fillId="0" borderId="0">
      <protection locked="0"/>
    </xf>
    <xf numFmtId="184" fontId="128" fillId="0" borderId="0">
      <protection locked="0"/>
    </xf>
    <xf numFmtId="244" fontId="127" fillId="0" borderId="0">
      <protection locked="0"/>
    </xf>
    <xf numFmtId="244" fontId="127" fillId="0" borderId="0">
      <protection locked="0"/>
    </xf>
    <xf numFmtId="184" fontId="129" fillId="0" borderId="0">
      <protection locked="0"/>
    </xf>
    <xf numFmtId="184" fontId="128" fillId="0" borderId="0">
      <protection locked="0"/>
    </xf>
    <xf numFmtId="185" fontId="55" fillId="0" borderId="0" applyFont="0" applyFill="0" applyBorder="0" applyAlignment="0" applyProtection="0"/>
    <xf numFmtId="185" fontId="28" fillId="0" borderId="0" applyFont="0" applyFill="0" applyBorder="0" applyAlignment="0" applyProtection="0"/>
    <xf numFmtId="0" fontId="55" fillId="0" borderId="0" applyFont="0" applyFill="0" applyBorder="0" applyAlignment="0" applyProtection="0"/>
    <xf numFmtId="0" fontId="130" fillId="0" borderId="0" applyFont="0" applyFill="0" applyBorder="0" applyAlignment="0" applyProtection="0"/>
    <xf numFmtId="0" fontId="130" fillId="0" borderId="0" applyFont="0" applyFill="0" applyBorder="0" applyAlignment="0" applyProtection="0"/>
    <xf numFmtId="185" fontId="130" fillId="0" borderId="0" applyFont="0" applyFill="0" applyBorder="0" applyAlignment="0" applyProtection="0"/>
    <xf numFmtId="185" fontId="130" fillId="0" borderId="0" applyFont="0" applyFill="0" applyBorder="0" applyAlignment="0" applyProtection="0"/>
    <xf numFmtId="185" fontId="130" fillId="0" borderId="0" applyFont="0" applyFill="0" applyBorder="0" applyAlignment="0" applyProtection="0"/>
    <xf numFmtId="185" fontId="130" fillId="0" borderId="0" applyFont="0" applyFill="0" applyBorder="0" applyAlignment="0" applyProtection="0"/>
    <xf numFmtId="185" fontId="130" fillId="0" borderId="0" applyFont="0" applyFill="0" applyBorder="0" applyAlignment="0" applyProtection="0"/>
    <xf numFmtId="185" fontId="130" fillId="0" borderId="0" applyFont="0" applyFill="0" applyBorder="0" applyAlignment="0" applyProtection="0"/>
    <xf numFmtId="38" fontId="130" fillId="0" borderId="0" applyFont="0" applyFill="0" applyBorder="0" applyAlignment="0" applyProtection="0"/>
    <xf numFmtId="38" fontId="130" fillId="0" borderId="0" applyFont="0" applyFill="0" applyBorder="0" applyAlignment="0" applyProtection="0"/>
    <xf numFmtId="185" fontId="28" fillId="0" borderId="0" applyFont="0" applyFill="0" applyBorder="0" applyAlignment="0" applyProtection="0"/>
    <xf numFmtId="185" fontId="55" fillId="0" borderId="0" applyFont="0" applyFill="0" applyBorder="0" applyAlignment="0" applyProtection="0"/>
    <xf numFmtId="185" fontId="28" fillId="0" borderId="0" applyFont="0" applyFill="0" applyBorder="0" applyAlignment="0" applyProtection="0"/>
    <xf numFmtId="185" fontId="55" fillId="0" borderId="0" applyFont="0" applyFill="0" applyBorder="0" applyAlignment="0" applyProtection="0"/>
    <xf numFmtId="185" fontId="28" fillId="0" borderId="0" applyFont="0" applyFill="0" applyBorder="0" applyAlignment="0" applyProtection="0"/>
    <xf numFmtId="185" fontId="55" fillId="0" borderId="0" applyFont="0" applyFill="0" applyBorder="0" applyAlignment="0" applyProtection="0"/>
    <xf numFmtId="184" fontId="128" fillId="0" borderId="0">
      <protection locked="0"/>
    </xf>
    <xf numFmtId="206" fontId="55" fillId="0" borderId="0" applyFont="0" applyFill="0" applyBorder="0" applyAlignment="0" applyProtection="0"/>
    <xf numFmtId="206" fontId="28" fillId="0" borderId="0" applyFont="0" applyFill="0" applyBorder="0" applyAlignment="0" applyProtection="0"/>
    <xf numFmtId="0" fontId="55" fillId="0" borderId="0" applyFont="0" applyFill="0" applyBorder="0" applyAlignment="0" applyProtection="0"/>
    <xf numFmtId="0" fontId="130" fillId="0" borderId="0" applyFont="0" applyFill="0" applyBorder="0" applyAlignment="0" applyProtection="0"/>
    <xf numFmtId="0" fontId="130" fillId="0" borderId="0" applyFont="0" applyFill="0" applyBorder="0" applyAlignment="0" applyProtection="0"/>
    <xf numFmtId="206" fontId="130" fillId="0" borderId="0" applyFont="0" applyFill="0" applyBorder="0" applyAlignment="0" applyProtection="0"/>
    <xf numFmtId="206" fontId="130" fillId="0" borderId="0" applyFont="0" applyFill="0" applyBorder="0" applyAlignment="0" applyProtection="0"/>
    <xf numFmtId="206" fontId="130" fillId="0" borderId="0" applyFont="0" applyFill="0" applyBorder="0" applyAlignment="0" applyProtection="0"/>
    <xf numFmtId="206" fontId="130" fillId="0" borderId="0" applyFont="0" applyFill="0" applyBorder="0" applyAlignment="0" applyProtection="0"/>
    <xf numFmtId="206" fontId="130" fillId="0" borderId="0" applyFont="0" applyFill="0" applyBorder="0" applyAlignment="0" applyProtection="0"/>
    <xf numFmtId="206" fontId="130" fillId="0" borderId="0" applyFont="0" applyFill="0" applyBorder="0" applyAlignment="0" applyProtection="0"/>
    <xf numFmtId="40" fontId="130" fillId="0" borderId="0" applyFont="0" applyFill="0" applyBorder="0" applyAlignment="0" applyProtection="0"/>
    <xf numFmtId="40" fontId="130" fillId="0" borderId="0" applyFont="0" applyFill="0" applyBorder="0" applyAlignment="0" applyProtection="0"/>
    <xf numFmtId="206" fontId="28" fillId="0" borderId="0" applyFont="0" applyFill="0" applyBorder="0" applyAlignment="0" applyProtection="0"/>
    <xf numFmtId="206" fontId="55" fillId="0" borderId="0" applyFont="0" applyFill="0" applyBorder="0" applyAlignment="0" applyProtection="0"/>
    <xf numFmtId="206" fontId="28" fillId="0" borderId="0" applyFont="0" applyFill="0" applyBorder="0" applyAlignment="0" applyProtection="0"/>
    <xf numFmtId="206" fontId="55" fillId="0" borderId="0" applyFont="0" applyFill="0" applyBorder="0" applyAlignment="0" applyProtection="0"/>
    <xf numFmtId="206" fontId="28" fillId="0" borderId="0" applyFont="0" applyFill="0" applyBorder="0" applyAlignment="0" applyProtection="0"/>
    <xf numFmtId="206" fontId="55" fillId="0" borderId="0" applyFont="0" applyFill="0" applyBorder="0" applyAlignment="0" applyProtection="0"/>
    <xf numFmtId="4" fontId="13" fillId="0" borderId="0">
      <protection locked="0"/>
    </xf>
    <xf numFmtId="249" fontId="28" fillId="0" borderId="0">
      <protection locked="0"/>
    </xf>
    <xf numFmtId="0" fontId="132" fillId="17" borderId="0">
      <alignment horizontal="left"/>
    </xf>
    <xf numFmtId="0" fontId="19" fillId="0" borderId="0" applyFont="0" applyFill="0" applyBorder="0" applyAlignment="0" applyProtection="0"/>
    <xf numFmtId="184" fontId="13" fillId="0" borderId="0">
      <protection locked="0"/>
    </xf>
    <xf numFmtId="244" fontId="127" fillId="0" borderId="0">
      <protection locked="0"/>
    </xf>
    <xf numFmtId="244" fontId="127" fillId="0" borderId="0">
      <protection locked="0"/>
    </xf>
    <xf numFmtId="184" fontId="128" fillId="0" borderId="0">
      <protection locked="0"/>
    </xf>
    <xf numFmtId="244" fontId="127" fillId="0" borderId="0">
      <protection locked="0"/>
    </xf>
    <xf numFmtId="244" fontId="127" fillId="0" borderId="0">
      <protection locked="0"/>
    </xf>
    <xf numFmtId="184" fontId="129" fillId="0" borderId="0">
      <protection locked="0"/>
    </xf>
    <xf numFmtId="184" fontId="128" fillId="0" borderId="0">
      <protection locked="0"/>
    </xf>
    <xf numFmtId="0" fontId="130" fillId="0" borderId="0"/>
    <xf numFmtId="0" fontId="13" fillId="0" borderId="37">
      <protection locked="0"/>
    </xf>
    <xf numFmtId="184" fontId="13" fillId="0" borderId="0">
      <protection locked="0"/>
    </xf>
    <xf numFmtId="0" fontId="133" fillId="12" borderId="92">
      <alignment horizontal="center" wrapText="1"/>
    </xf>
    <xf numFmtId="0" fontId="134" fillId="9" borderId="0">
      <alignment horizontal="left"/>
    </xf>
    <xf numFmtId="0" fontId="135" fillId="9" borderId="0">
      <alignment horizontal="left"/>
    </xf>
    <xf numFmtId="0" fontId="136" fillId="9" borderId="0">
      <alignment horizontal="center"/>
    </xf>
    <xf numFmtId="0" fontId="132" fillId="9" borderId="0">
      <alignment horizontal="right"/>
    </xf>
    <xf numFmtId="0" fontId="137" fillId="9" borderId="0">
      <alignment horizontal="right"/>
    </xf>
    <xf numFmtId="0" fontId="134" fillId="9" borderId="0">
      <alignment horizontal="left"/>
    </xf>
    <xf numFmtId="0" fontId="138" fillId="8" borderId="0">
      <alignment horizontal="right" vertical="center"/>
    </xf>
    <xf numFmtId="250" fontId="28" fillId="0" borderId="0">
      <protection locked="0"/>
    </xf>
    <xf numFmtId="251" fontId="28" fillId="0" borderId="0">
      <protection locked="0"/>
    </xf>
    <xf numFmtId="0" fontId="19" fillId="0" borderId="0" applyFont="0" applyFill="0" applyBorder="0" applyAlignment="0" applyProtection="0"/>
    <xf numFmtId="0" fontId="34" fillId="0" borderId="0" applyNumberFormat="0" applyFill="0" applyBorder="0" applyAlignment="0" applyProtection="0">
      <alignment vertical="top"/>
      <protection locked="0"/>
    </xf>
    <xf numFmtId="0" fontId="138" fillId="0" borderId="7">
      <alignment horizontal="centerContinuous"/>
    </xf>
    <xf numFmtId="0" fontId="139" fillId="9" borderId="54">
      <alignment horizontal="left"/>
      <protection locked="0"/>
    </xf>
    <xf numFmtId="0" fontId="140" fillId="0" borderId="24">
      <alignment horizontal="centerContinuous" vertical="center"/>
    </xf>
    <xf numFmtId="252" fontId="141" fillId="0" borderId="0">
      <alignment horizontal="left"/>
    </xf>
    <xf numFmtId="1" fontId="16" fillId="0" borderId="0" applyNumberFormat="0" applyFont="0" applyFill="0" applyBorder="0" applyAlignment="0">
      <alignment vertical="center"/>
    </xf>
    <xf numFmtId="0" fontId="16" fillId="0" borderId="45" applyNumberFormat="0" applyFont="0" applyBorder="0" applyProtection="0">
      <alignment horizontal="center" vertical="center"/>
    </xf>
    <xf numFmtId="0" fontId="19" fillId="0" borderId="0" applyNumberFormat="0" applyFill="0" applyBorder="0" applyAlignment="0" applyProtection="0"/>
    <xf numFmtId="0" fontId="55" fillId="0" borderId="0"/>
    <xf numFmtId="0" fontId="122" fillId="0" borderId="0" applyFont="0" applyFill="0" applyBorder="0" applyAlignment="0" applyProtection="0">
      <alignment horizontal="centerContinuous"/>
    </xf>
    <xf numFmtId="0" fontId="122" fillId="0" borderId="0" applyFont="0" applyFill="0" applyBorder="0" applyAlignment="0" applyProtection="0">
      <alignment horizontal="centerContinuous"/>
    </xf>
    <xf numFmtId="206" fontId="35" fillId="0" borderId="0">
      <alignment vertical="center"/>
    </xf>
    <xf numFmtId="253" fontId="8" fillId="0" borderId="0">
      <protection locked="0"/>
    </xf>
    <xf numFmtId="38" fontId="18" fillId="0" borderId="0" applyFont="0" applyFill="0" applyBorder="0" applyAlignment="0" applyProtection="0"/>
    <xf numFmtId="254" fontId="35" fillId="0" borderId="0">
      <alignment vertical="center"/>
    </xf>
    <xf numFmtId="254" fontId="35" fillId="0" borderId="0">
      <alignment vertical="distributed"/>
    </xf>
    <xf numFmtId="0" fontId="17" fillId="0" borderId="0"/>
    <xf numFmtId="255" fontId="142" fillId="0" borderId="0">
      <alignment horizontal="center"/>
    </xf>
    <xf numFmtId="38" fontId="24" fillId="0" borderId="0"/>
    <xf numFmtId="0" fontId="48" fillId="0" borderId="0"/>
    <xf numFmtId="0" fontId="35" fillId="0" borderId="0">
      <alignment vertical="center"/>
    </xf>
    <xf numFmtId="256" fontId="17" fillId="0" borderId="0"/>
    <xf numFmtId="256" fontId="17" fillId="0" borderId="0"/>
    <xf numFmtId="256" fontId="17" fillId="0" borderId="0"/>
    <xf numFmtId="256" fontId="17" fillId="0" borderId="0"/>
    <xf numFmtId="256" fontId="17" fillId="0" borderId="0"/>
    <xf numFmtId="256" fontId="17" fillId="0" borderId="0"/>
    <xf numFmtId="256" fontId="17" fillId="0" borderId="0"/>
    <xf numFmtId="256" fontId="17" fillId="0" borderId="0"/>
    <xf numFmtId="256" fontId="17" fillId="0" borderId="0"/>
    <xf numFmtId="256" fontId="17" fillId="0" borderId="0"/>
    <xf numFmtId="256" fontId="17" fillId="0" borderId="0"/>
    <xf numFmtId="38" fontId="25" fillId="0" borderId="0"/>
    <xf numFmtId="0" fontId="143" fillId="0" borderId="54">
      <alignment vertical="center"/>
    </xf>
    <xf numFmtId="185" fontId="20" fillId="0" borderId="39">
      <alignment vertical="center"/>
    </xf>
    <xf numFmtId="37" fontId="13" fillId="0" borderId="0">
      <protection locked="0"/>
    </xf>
    <xf numFmtId="185" fontId="144" fillId="0" borderId="5">
      <alignment vertical="center"/>
    </xf>
    <xf numFmtId="0" fontId="48" fillId="0" borderId="93"/>
    <xf numFmtId="4" fontId="48" fillId="0" borderId="30"/>
    <xf numFmtId="257" fontId="8" fillId="0" borderId="30"/>
    <xf numFmtId="0" fontId="8" fillId="0" borderId="30"/>
    <xf numFmtId="258" fontId="124" fillId="0" borderId="0">
      <alignment vertical="center"/>
    </xf>
    <xf numFmtId="185" fontId="145" fillId="0" borderId="5">
      <alignment vertical="center"/>
    </xf>
    <xf numFmtId="185" fontId="17" fillId="0" borderId="0" applyFont="0" applyFill="0" applyBorder="0" applyAlignment="0" applyProtection="0"/>
    <xf numFmtId="259" fontId="20" fillId="0" borderId="0">
      <alignment horizontal="left" vertical="center"/>
    </xf>
    <xf numFmtId="260" fontId="20" fillId="0" borderId="0">
      <alignment horizontal="left" vertical="center"/>
    </xf>
    <xf numFmtId="261" fontId="20" fillId="0" borderId="0">
      <alignment horizontal="left" vertical="center"/>
    </xf>
    <xf numFmtId="262" fontId="20" fillId="0" borderId="0">
      <alignment horizontal="left" vertical="center"/>
    </xf>
    <xf numFmtId="263" fontId="14" fillId="0" borderId="6" applyBorder="0">
      <alignment vertical="center"/>
    </xf>
    <xf numFmtId="207" fontId="8" fillId="0" borderId="0" applyFont="0" applyFill="0" applyBorder="0" applyAlignment="0" applyProtection="0"/>
    <xf numFmtId="0" fontId="45" fillId="0" borderId="0" applyFont="0" applyFill="0" applyBorder="0" applyAlignment="0" applyProtection="0"/>
    <xf numFmtId="264" fontId="145" fillId="0" borderId="0" applyFont="0" applyFill="0" applyBorder="0" applyAlignment="0" applyProtection="0"/>
    <xf numFmtId="265" fontId="8" fillId="0" borderId="0" applyFont="0" applyFill="0" applyBorder="0" applyAlignment="0" applyProtection="0"/>
    <xf numFmtId="265" fontId="8" fillId="0" borderId="0" applyFont="0" applyFill="0" applyBorder="0" applyAlignment="0" applyProtection="0"/>
    <xf numFmtId="209" fontId="45" fillId="0" borderId="0" applyFont="0" applyFill="0" applyBorder="0" applyAlignment="0" applyProtection="0"/>
    <xf numFmtId="266" fontId="17" fillId="0" borderId="0" applyFont="0" applyFill="0" applyBorder="0" applyAlignment="0" applyProtection="0"/>
    <xf numFmtId="0" fontId="8" fillId="0" borderId="0" applyFont="0" applyFill="0" applyBorder="0" applyAlignment="0" applyProtection="0"/>
    <xf numFmtId="49" fontId="25" fillId="0" borderId="23" applyNumberFormat="0" applyAlignment="0"/>
    <xf numFmtId="267" fontId="20" fillId="0" borderId="94">
      <alignment vertical="center"/>
    </xf>
    <xf numFmtId="245" fontId="20" fillId="0" borderId="94">
      <alignment vertical="center"/>
    </xf>
    <xf numFmtId="268" fontId="20" fillId="0" borderId="94">
      <alignment vertical="center"/>
    </xf>
    <xf numFmtId="0" fontId="16" fillId="0" borderId="0" applyNumberFormat="0" applyFont="0" applyBorder="0" applyAlignment="0"/>
    <xf numFmtId="1" fontId="16" fillId="0" borderId="0" applyBorder="0">
      <alignment vertical="center"/>
    </xf>
    <xf numFmtId="185" fontId="17" fillId="0" borderId="0" applyNumberFormat="0" applyFont="0" applyFill="0" applyBorder="0" applyProtection="0">
      <alignment vertical="center"/>
    </xf>
    <xf numFmtId="258" fontId="146" fillId="0" borderId="0" applyFont="0" applyFill="0" applyBorder="0" applyAlignment="0" applyProtection="0"/>
    <xf numFmtId="269" fontId="18" fillId="0" borderId="0" applyFont="0" applyFill="0" applyBorder="0" applyAlignment="0" applyProtection="0"/>
    <xf numFmtId="270" fontId="18" fillId="0" borderId="0" applyFont="0" applyFill="0" applyBorder="0" applyAlignment="0" applyProtection="0"/>
    <xf numFmtId="271" fontId="146" fillId="0" borderId="6">
      <alignment vertical="center"/>
    </xf>
    <xf numFmtId="272" fontId="18" fillId="0" borderId="0" applyFont="0" applyFill="0" applyBorder="0" applyAlignment="0" applyProtection="0"/>
    <xf numFmtId="244" fontId="24" fillId="0" borderId="0">
      <alignment horizontal="left" vertical="center"/>
    </xf>
    <xf numFmtId="3" fontId="17" fillId="0" borderId="94"/>
    <xf numFmtId="42" fontId="8" fillId="0" borderId="0" applyFont="0" applyFill="0" applyBorder="0" applyAlignment="0" applyProtection="0"/>
    <xf numFmtId="0" fontId="145" fillId="0" borderId="2">
      <alignment horizontal="center" vertical="center"/>
    </xf>
    <xf numFmtId="0" fontId="145" fillId="0" borderId="2">
      <alignment horizontal="left" vertical="center"/>
    </xf>
    <xf numFmtId="0" fontId="145" fillId="0" borderId="2">
      <alignment vertical="center" textRotation="255"/>
    </xf>
    <xf numFmtId="0" fontId="10" fillId="0" borderId="0">
      <alignment vertical="center"/>
    </xf>
    <xf numFmtId="0" fontId="8" fillId="0" borderId="0"/>
    <xf numFmtId="0" fontId="8" fillId="0" borderId="0">
      <alignment vertical="center"/>
    </xf>
    <xf numFmtId="0" fontId="49" fillId="0" borderId="0">
      <alignment vertical="center"/>
    </xf>
    <xf numFmtId="0" fontId="8" fillId="0" borderId="0">
      <alignment vertical="center"/>
    </xf>
    <xf numFmtId="0" fontId="8" fillId="0" borderId="0">
      <alignment vertical="center"/>
    </xf>
    <xf numFmtId="273" fontId="8" fillId="0" borderId="0" applyFont="0" applyFill="0" applyBorder="0" applyAlignment="0" applyProtection="0">
      <alignment vertical="center"/>
    </xf>
    <xf numFmtId="231" fontId="17" fillId="0" borderId="0">
      <protection locked="0"/>
    </xf>
    <xf numFmtId="274" fontId="17" fillId="0" borderId="0" applyFill="0" applyBorder="0" applyProtection="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4" fillId="0" borderId="0"/>
    <xf numFmtId="231" fontId="17" fillId="0" borderId="0">
      <protection locked="0"/>
    </xf>
    <xf numFmtId="231" fontId="17" fillId="0" borderId="0">
      <protection locked="0"/>
    </xf>
    <xf numFmtId="231" fontId="17" fillId="0" borderId="0">
      <protection locked="0"/>
    </xf>
    <xf numFmtId="231" fontId="17" fillId="0" borderId="0">
      <protection locked="0"/>
    </xf>
    <xf numFmtId="231" fontId="17" fillId="0" borderId="0">
      <protection locked="0"/>
    </xf>
    <xf numFmtId="231" fontId="17" fillId="0" borderId="0">
      <protection locked="0"/>
    </xf>
    <xf numFmtId="231" fontId="17" fillId="0" borderId="0">
      <protection locked="0"/>
    </xf>
    <xf numFmtId="231" fontId="17" fillId="0" borderId="0">
      <protection locked="0"/>
    </xf>
    <xf numFmtId="231" fontId="17" fillId="0" borderId="0">
      <protection locked="0"/>
    </xf>
    <xf numFmtId="231" fontId="17" fillId="0" borderId="0">
      <protection locked="0"/>
    </xf>
    <xf numFmtId="231" fontId="147" fillId="0" borderId="0">
      <protection locked="0"/>
    </xf>
    <xf numFmtId="231" fontId="17" fillId="0" borderId="0">
      <protection locked="0"/>
    </xf>
    <xf numFmtId="231" fontId="17" fillId="0" borderId="0">
      <protection locked="0"/>
    </xf>
    <xf numFmtId="231" fontId="147" fillId="0" borderId="0">
      <protection locked="0"/>
    </xf>
    <xf numFmtId="231" fontId="147" fillId="0" borderId="0">
      <protection locked="0"/>
    </xf>
    <xf numFmtId="231" fontId="147" fillId="0" borderId="0">
      <protection locked="0"/>
    </xf>
    <xf numFmtId="231" fontId="147" fillId="0" borderId="0">
      <protection locked="0"/>
    </xf>
    <xf numFmtId="231" fontId="147" fillId="0" borderId="0">
      <protection locked="0"/>
    </xf>
    <xf numFmtId="231" fontId="17" fillId="0" borderId="0">
      <protection locked="0"/>
    </xf>
    <xf numFmtId="231" fontId="17" fillId="0" borderId="0">
      <protection locked="0"/>
    </xf>
    <xf numFmtId="231" fontId="17" fillId="0" borderId="0">
      <protection locked="0"/>
    </xf>
    <xf numFmtId="231" fontId="147" fillId="0" borderId="0">
      <protection locked="0"/>
    </xf>
    <xf numFmtId="231" fontId="8" fillId="0" borderId="0">
      <protection locked="0"/>
    </xf>
    <xf numFmtId="231" fontId="8" fillId="0" borderId="0">
      <protection locked="0"/>
    </xf>
    <xf numFmtId="231" fontId="8" fillId="0" borderId="0">
      <protection locked="0"/>
    </xf>
    <xf numFmtId="231" fontId="8" fillId="0" borderId="0" applyFill="0" applyBorder="0" applyProtection="0"/>
    <xf numFmtId="231" fontId="147" fillId="0" borderId="0">
      <protection locked="0"/>
    </xf>
    <xf numFmtId="231" fontId="147" fillId="0" borderId="0">
      <protection locked="0"/>
    </xf>
    <xf numFmtId="231" fontId="17" fillId="0" borderId="0">
      <protection locked="0"/>
    </xf>
    <xf numFmtId="231" fontId="17" fillId="0" borderId="0">
      <protection locked="0"/>
    </xf>
    <xf numFmtId="231" fontId="8" fillId="0" borderId="0">
      <protection locked="0"/>
    </xf>
    <xf numFmtId="231" fontId="17" fillId="0" borderId="0">
      <protection locked="0"/>
    </xf>
    <xf numFmtId="275"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75" fontId="8" fillId="0" borderId="0">
      <protection locked="0"/>
    </xf>
    <xf numFmtId="231" fontId="8" fillId="0" borderId="0" applyFill="0" applyBorder="0" applyProtection="0"/>
    <xf numFmtId="231" fontId="147" fillId="0" borderId="0">
      <protection locked="0"/>
    </xf>
    <xf numFmtId="231" fontId="8" fillId="0" borderId="0" applyFill="0" applyBorder="0" applyProtection="0"/>
    <xf numFmtId="231" fontId="8" fillId="0" borderId="0">
      <protection locked="0"/>
    </xf>
    <xf numFmtId="231" fontId="147" fillId="0" borderId="0">
      <protection locked="0"/>
    </xf>
    <xf numFmtId="231" fontId="147" fillId="0" borderId="0">
      <protection locked="0"/>
    </xf>
    <xf numFmtId="231" fontId="147" fillId="0" borderId="0">
      <protection locked="0"/>
    </xf>
    <xf numFmtId="231" fontId="147" fillId="0" borderId="0">
      <protection locked="0"/>
    </xf>
    <xf numFmtId="231" fontId="8" fillId="0" borderId="0">
      <protection locked="0"/>
    </xf>
    <xf numFmtId="231" fontId="8" fillId="0" borderId="0">
      <protection locked="0"/>
    </xf>
    <xf numFmtId="231" fontId="8" fillId="0" borderId="0">
      <protection locked="0"/>
    </xf>
    <xf numFmtId="231" fontId="147" fillId="0" borderId="0">
      <protection locked="0"/>
    </xf>
    <xf numFmtId="231" fontId="147"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147" fillId="0" borderId="0">
      <protection locked="0"/>
    </xf>
    <xf numFmtId="231" fontId="8" fillId="0" borderId="0">
      <protection locked="0"/>
    </xf>
    <xf numFmtId="231" fontId="147" fillId="0" borderId="0">
      <protection locked="0"/>
    </xf>
    <xf numFmtId="231" fontId="147" fillId="0" borderId="0">
      <protection locked="0"/>
    </xf>
    <xf numFmtId="231" fontId="147" fillId="0" borderId="0">
      <protection locked="0"/>
    </xf>
    <xf numFmtId="231" fontId="147" fillId="0" borderId="0">
      <protection locked="0"/>
    </xf>
    <xf numFmtId="231" fontId="147" fillId="0" borderId="0">
      <protection locked="0"/>
    </xf>
    <xf numFmtId="231" fontId="8" fillId="0" borderId="0">
      <protection locked="0"/>
    </xf>
    <xf numFmtId="231" fontId="8" fillId="0" borderId="0">
      <protection locked="0"/>
    </xf>
    <xf numFmtId="231" fontId="17"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147" fillId="0" borderId="0">
      <protection locked="0"/>
    </xf>
    <xf numFmtId="231" fontId="147" fillId="0" borderId="0">
      <protection locked="0"/>
    </xf>
    <xf numFmtId="231" fontId="147" fillId="0" borderId="0">
      <protection locked="0"/>
    </xf>
    <xf numFmtId="231" fontId="147" fillId="0" borderId="0">
      <protection locked="0"/>
    </xf>
    <xf numFmtId="231" fontId="147"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147" fillId="0" borderId="0">
      <protection locked="0"/>
    </xf>
    <xf numFmtId="231" fontId="147" fillId="0" borderId="0">
      <protection locked="0"/>
    </xf>
    <xf numFmtId="231" fontId="147" fillId="0" borderId="0">
      <protection locked="0"/>
    </xf>
    <xf numFmtId="231" fontId="8" fillId="0" borderId="0" applyFill="0" applyBorder="0" applyProtection="0"/>
    <xf numFmtId="231" fontId="8" fillId="0" borderId="0">
      <protection locked="0"/>
    </xf>
    <xf numFmtId="231" fontId="8" fillId="0" borderId="0">
      <protection locked="0"/>
    </xf>
    <xf numFmtId="231" fontId="147" fillId="0" borderId="0">
      <protection locked="0"/>
    </xf>
    <xf numFmtId="231" fontId="8" fillId="0" borderId="0">
      <protection locked="0"/>
    </xf>
    <xf numFmtId="231" fontId="8" fillId="0" borderId="0" applyFill="0" applyBorder="0" applyProtection="0"/>
    <xf numFmtId="231" fontId="147" fillId="0" borderId="0">
      <protection locked="0"/>
    </xf>
    <xf numFmtId="184" fontId="147" fillId="0" borderId="0">
      <protection locked="0"/>
    </xf>
    <xf numFmtId="184" fontId="147" fillId="0" borderId="0">
      <protection locked="0"/>
    </xf>
    <xf numFmtId="184" fontId="147" fillId="0" borderId="0">
      <protection locked="0"/>
    </xf>
    <xf numFmtId="231" fontId="147" fillId="0" borderId="0">
      <protection locked="0"/>
    </xf>
    <xf numFmtId="231" fontId="147" fillId="0" borderId="0">
      <protection locked="0"/>
    </xf>
    <xf numFmtId="231" fontId="8" fillId="0" borderId="0">
      <protection locked="0"/>
    </xf>
    <xf numFmtId="231" fontId="8" fillId="0" borderId="0">
      <protection locked="0"/>
    </xf>
    <xf numFmtId="18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181" fontId="8" fillId="0" borderId="0">
      <protection locked="0"/>
    </xf>
    <xf numFmtId="231" fontId="147" fillId="0" borderId="0">
      <protection locked="0"/>
    </xf>
    <xf numFmtId="231" fontId="147" fillId="0" borderId="0">
      <protection locked="0"/>
    </xf>
    <xf numFmtId="231" fontId="147" fillId="0" borderId="0">
      <protection locked="0"/>
    </xf>
    <xf numFmtId="231" fontId="147" fillId="0" borderId="0">
      <protection locked="0"/>
    </xf>
    <xf numFmtId="231" fontId="147" fillId="0" borderId="0">
      <protection locked="0"/>
    </xf>
    <xf numFmtId="231" fontId="147" fillId="0" borderId="0">
      <protection locked="0"/>
    </xf>
    <xf numFmtId="231" fontId="147" fillId="0" borderId="0">
      <protection locked="0"/>
    </xf>
    <xf numFmtId="231" fontId="8" fillId="0" borderId="0">
      <protection locked="0"/>
    </xf>
    <xf numFmtId="231" fontId="147" fillId="0" borderId="0">
      <protection locked="0"/>
    </xf>
    <xf numFmtId="231" fontId="147" fillId="0" borderId="0">
      <protection locked="0"/>
    </xf>
    <xf numFmtId="231" fontId="147" fillId="0" borderId="0">
      <protection locked="0"/>
    </xf>
    <xf numFmtId="231" fontId="147"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8" fillId="0" borderId="0">
      <protection locked="0"/>
    </xf>
    <xf numFmtId="231" fontId="147" fillId="0" borderId="0">
      <protection locked="0"/>
    </xf>
    <xf numFmtId="231" fontId="147" fillId="0" borderId="0">
      <protection locked="0"/>
    </xf>
    <xf numFmtId="231" fontId="147" fillId="0" borderId="0">
      <protection locked="0"/>
    </xf>
    <xf numFmtId="231" fontId="147" fillId="0" borderId="0">
      <protection locked="0"/>
    </xf>
    <xf numFmtId="276" fontId="20" fillId="0" borderId="95" applyBorder="0">
      <alignment horizontal="center"/>
    </xf>
    <xf numFmtId="10" fontId="20" fillId="0" borderId="95" applyBorder="0">
      <alignment horizontal="center"/>
    </xf>
    <xf numFmtId="231" fontId="20" fillId="0" borderId="0"/>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187" fontId="17" fillId="0" borderId="26">
      <alignment horizontal="centerContinuous" vertical="center"/>
    </xf>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7" fillId="0" borderId="0">
      <alignment vertical="center"/>
    </xf>
    <xf numFmtId="3" fontId="16" fillId="0" borderId="6"/>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14"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31" fontId="33" fillId="0" borderId="26">
      <alignment horizontal="centerContinuous" vertical="center"/>
    </xf>
    <xf numFmtId="277" fontId="18" fillId="0" borderId="0" applyNumberFormat="0" applyFont="0" applyFill="0" applyBorder="0" applyAlignment="0" applyProtection="0"/>
    <xf numFmtId="277" fontId="18" fillId="0" borderId="0" applyNumberFormat="0" applyFont="0" applyFill="0" applyBorder="0" applyAlignment="0" applyProtection="0"/>
    <xf numFmtId="231" fontId="18" fillId="0" borderId="0" applyNumberFormat="0" applyFont="0" applyFill="0" applyBorder="0" applyAlignment="0" applyProtection="0"/>
    <xf numFmtId="277" fontId="18" fillId="0" borderId="0" applyNumberFormat="0" applyFont="0" applyFill="0" applyBorder="0" applyAlignment="0" applyProtection="0"/>
    <xf numFmtId="277" fontId="18" fillId="0" borderId="0" applyNumberFormat="0" applyFont="0" applyFill="0" applyBorder="0" applyAlignment="0" applyProtection="0"/>
    <xf numFmtId="278" fontId="18" fillId="0" borderId="0" applyNumberFormat="0" applyFont="0" applyFill="0" applyBorder="0" applyAlignment="0" applyProtection="0"/>
    <xf numFmtId="278" fontId="18" fillId="0" borderId="0" applyNumberFormat="0" applyFont="0" applyFill="0" applyBorder="0" applyAlignment="0" applyProtection="0"/>
    <xf numFmtId="231" fontId="18" fillId="0" borderId="0" applyNumberFormat="0" applyFont="0" applyFill="0" applyBorder="0" applyAlignment="0" applyProtection="0"/>
    <xf numFmtId="278" fontId="18" fillId="0" borderId="0" applyNumberFormat="0" applyFont="0" applyFill="0" applyBorder="0" applyAlignment="0" applyProtection="0"/>
    <xf numFmtId="278" fontId="18" fillId="0" borderId="0" applyNumberFormat="0" applyFont="0" applyFill="0" applyBorder="0" applyAlignment="0" applyProtection="0"/>
    <xf numFmtId="277" fontId="18" fillId="0" borderId="0" applyNumberFormat="0" applyFont="0" applyFill="0" applyBorder="0" applyAlignment="0" applyProtection="0"/>
    <xf numFmtId="277" fontId="18" fillId="0" borderId="0" applyNumberFormat="0" applyFont="0" applyFill="0" applyBorder="0" applyAlignment="0" applyProtection="0"/>
    <xf numFmtId="231" fontId="18" fillId="0" borderId="0" applyNumberFormat="0" applyFont="0" applyFill="0" applyBorder="0" applyAlignment="0" applyProtection="0"/>
    <xf numFmtId="277" fontId="18" fillId="0" borderId="0" applyNumberFormat="0" applyFont="0" applyFill="0" applyBorder="0" applyAlignment="0" applyProtection="0"/>
    <xf numFmtId="277" fontId="18" fillId="0" borderId="0" applyNumberFormat="0" applyFont="0" applyFill="0" applyBorder="0" applyAlignment="0" applyProtection="0"/>
    <xf numFmtId="278" fontId="18" fillId="0" borderId="0" applyNumberFormat="0" applyFont="0" applyFill="0" applyBorder="0" applyAlignment="0" applyProtection="0"/>
    <xf numFmtId="278" fontId="18" fillId="0" borderId="0" applyNumberFormat="0" applyFont="0" applyFill="0" applyBorder="0" applyAlignment="0" applyProtection="0"/>
    <xf numFmtId="231" fontId="18" fillId="0" borderId="0" applyNumberFormat="0" applyFont="0" applyFill="0" applyBorder="0" applyAlignment="0" applyProtection="0"/>
    <xf numFmtId="278" fontId="18" fillId="0" borderId="0" applyNumberFormat="0" applyFont="0" applyFill="0" applyBorder="0" applyAlignment="0" applyProtection="0"/>
    <xf numFmtId="278" fontId="18" fillId="0" borderId="0" applyNumberFormat="0" applyFont="0" applyFill="0" applyBorder="0" applyAlignment="0" applyProtection="0"/>
    <xf numFmtId="279" fontId="35" fillId="0" borderId="0" applyFont="0" applyFill="0" applyBorder="0" applyAlignment="0" applyProtection="0">
      <alignment vertical="center"/>
    </xf>
    <xf numFmtId="280" fontId="8" fillId="0" borderId="0" applyFont="0" applyFill="0" applyBorder="0" applyAlignment="0" applyProtection="0"/>
    <xf numFmtId="281" fontId="8" fillId="0" borderId="0" applyFont="0" applyFill="0" applyBorder="0" applyAlignment="0" applyProtection="0">
      <alignment vertical="center"/>
    </xf>
    <xf numFmtId="281" fontId="8" fillId="0" borderId="0" applyFont="0" applyFill="0" applyBorder="0" applyAlignment="0" applyProtection="0">
      <alignment vertical="center"/>
    </xf>
    <xf numFmtId="282" fontId="35" fillId="0" borderId="0" applyFont="0" applyFill="0" applyBorder="0" applyAlignment="0" applyProtection="0">
      <alignment vertical="center"/>
    </xf>
    <xf numFmtId="40" fontId="17" fillId="0" borderId="84"/>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38" fontId="17" fillId="0" borderId="23">
      <alignment horizontal="right"/>
    </xf>
    <xf numFmtId="182" fontId="8" fillId="0" borderId="6">
      <alignment vertical="center"/>
    </xf>
    <xf numFmtId="182" fontId="8" fillId="0" borderId="6">
      <alignment vertical="center"/>
    </xf>
    <xf numFmtId="182" fontId="8" fillId="0" borderId="6">
      <alignment vertical="center"/>
    </xf>
    <xf numFmtId="182" fontId="8" fillId="0" borderId="6">
      <alignment vertical="center"/>
    </xf>
    <xf numFmtId="280" fontId="8" fillId="0" borderId="0" applyFont="0" applyFill="0" applyBorder="0" applyAlignment="0" applyProtection="0"/>
    <xf numFmtId="231" fontId="19" fillId="0" borderId="0"/>
    <xf numFmtId="231" fontId="44" fillId="0" borderId="0" applyFont="0" applyFill="0" applyBorder="0" applyAlignment="0" applyProtection="0"/>
    <xf numFmtId="231" fontId="19" fillId="0" borderId="0" applyFont="0" applyFill="0" applyBorder="0" applyAlignment="0" applyProtection="0"/>
    <xf numFmtId="231" fontId="19" fillId="0" borderId="0" applyFont="0" applyFill="0" applyBorder="0" applyAlignment="0" applyProtection="0"/>
    <xf numFmtId="231" fontId="17" fillId="0" borderId="0"/>
    <xf numFmtId="231" fontId="17" fillId="0" borderId="0"/>
    <xf numFmtId="231" fontId="17" fillId="0" borderId="0"/>
    <xf numFmtId="231" fontId="17" fillId="0" borderId="0"/>
    <xf numFmtId="231" fontId="17" fillId="0" borderId="0"/>
    <xf numFmtId="231" fontId="17" fillId="0" borderId="0"/>
    <xf numFmtId="231" fontId="17" fillId="0" borderId="0"/>
    <xf numFmtId="231" fontId="17" fillId="0" borderId="0"/>
    <xf numFmtId="231" fontId="17" fillId="0" borderId="0"/>
    <xf numFmtId="231" fontId="17" fillId="0" borderId="0"/>
    <xf numFmtId="231" fontId="17" fillId="0" borderId="0"/>
    <xf numFmtId="231" fontId="8" fillId="0" borderId="0"/>
    <xf numFmtId="231" fontId="17" fillId="0" borderId="0"/>
    <xf numFmtId="231" fontId="8" fillId="0" borderId="0"/>
    <xf numFmtId="231" fontId="17" fillId="0" borderId="0"/>
    <xf numFmtId="231" fontId="8" fillId="0" borderId="0"/>
    <xf numFmtId="231" fontId="17" fillId="0" borderId="0"/>
    <xf numFmtId="231" fontId="8" fillId="0" borderId="0"/>
    <xf numFmtId="231" fontId="17" fillId="0" borderId="0"/>
    <xf numFmtId="231" fontId="17" fillId="0" borderId="0"/>
    <xf numFmtId="231" fontId="8" fillId="0" borderId="0"/>
    <xf numFmtId="231" fontId="17" fillId="0" borderId="0"/>
    <xf numFmtId="231" fontId="17" fillId="0" borderId="0"/>
    <xf numFmtId="231" fontId="8" fillId="0" borderId="0"/>
    <xf numFmtId="231" fontId="17" fillId="0" borderId="0"/>
    <xf numFmtId="231" fontId="17" fillId="0" borderId="0"/>
    <xf numFmtId="231" fontId="19" fillId="0" borderId="0" applyFont="0" applyFill="0" applyBorder="0" applyAlignment="0" applyProtection="0"/>
    <xf numFmtId="231" fontId="8" fillId="0" borderId="0" applyFont="0" applyFill="0" applyBorder="0" applyAlignment="0" applyProtection="0"/>
    <xf numFmtId="231" fontId="8" fillId="0" borderId="0" applyFont="0" applyFill="0" applyBorder="0" applyAlignment="0" applyProtection="0"/>
    <xf numFmtId="231" fontId="8" fillId="0" borderId="0" applyFont="0" applyFill="0" applyBorder="0" applyAlignment="0" applyProtection="0"/>
    <xf numFmtId="231" fontId="148" fillId="0" borderId="0" applyFont="0" applyFill="0" applyBorder="0" applyAlignment="0" applyProtection="0"/>
    <xf numFmtId="231" fontId="148" fillId="0" borderId="0" applyFont="0" applyFill="0" applyBorder="0" applyAlignment="0" applyProtection="0"/>
    <xf numFmtId="231" fontId="148" fillId="0" borderId="0"/>
    <xf numFmtId="231" fontId="148" fillId="0" borderId="0" applyFont="0" applyFill="0" applyBorder="0" applyAlignment="0" applyProtection="0"/>
    <xf numFmtId="231" fontId="149" fillId="18" borderId="0"/>
    <xf numFmtId="231" fontId="19" fillId="0" borderId="0"/>
    <xf numFmtId="231" fontId="17" fillId="0" borderId="0" applyFont="0" applyFill="0" applyBorder="0" applyAlignment="0" applyProtection="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20" fillId="0" borderId="0" applyFont="0" applyFill="0" applyBorder="0" applyAlignment="0" applyProtection="0"/>
    <xf numFmtId="231" fontId="8" fillId="0" borderId="0"/>
    <xf numFmtId="231" fontId="8" fillId="0" borderId="0"/>
    <xf numFmtId="231" fontId="8" fillId="0" borderId="0"/>
    <xf numFmtId="231" fontId="19"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48" fontId="8" fillId="0" borderId="0" applyFont="0" applyFill="0" applyBorder="0" applyAlignment="0" applyProtection="0"/>
    <xf numFmtId="248" fontId="8" fillId="0" borderId="0" applyFont="0" applyFill="0" applyBorder="0" applyAlignment="0" applyProtection="0"/>
    <xf numFmtId="231" fontId="19" fillId="0" borderId="0"/>
    <xf numFmtId="231" fontId="20" fillId="0" borderId="0"/>
    <xf numFmtId="231" fontId="17" fillId="0" borderId="0" applyFont="0" applyFill="0" applyBorder="0" applyAlignment="0" applyProtection="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147" fillId="0" borderId="0">
      <protection locked="0"/>
    </xf>
    <xf numFmtId="231" fontId="20" fillId="0" borderId="0"/>
    <xf numFmtId="231" fontId="20" fillId="0" borderId="0" applyFont="0" applyFill="0" applyBorder="0" applyAlignment="0" applyProtection="0"/>
    <xf numFmtId="231" fontId="19" fillId="0" borderId="0"/>
    <xf numFmtId="231" fontId="19" fillId="0" borderId="0"/>
    <xf numFmtId="231" fontId="19" fillId="0" borderId="0"/>
    <xf numFmtId="231" fontId="19" fillId="0" borderId="0"/>
    <xf numFmtId="231" fontId="19"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19"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9" fillId="0" borderId="0"/>
    <xf numFmtId="231" fontId="21"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20" fillId="0" borderId="0" applyFont="0" applyFill="0" applyBorder="0" applyAlignment="0" applyProtection="0"/>
    <xf numFmtId="231" fontId="20" fillId="0" borderId="0" applyFont="0" applyFill="0" applyBorder="0" applyAlignment="0" applyProtection="0"/>
    <xf numFmtId="231" fontId="8" fillId="0" borderId="0">
      <protection locked="0"/>
    </xf>
    <xf numFmtId="231" fontId="8" fillId="0" borderId="0">
      <protection locked="0"/>
    </xf>
    <xf numFmtId="231" fontId="19" fillId="0" borderId="0"/>
    <xf numFmtId="231" fontId="8" fillId="0" borderId="0"/>
    <xf numFmtId="231" fontId="8" fillId="0" borderId="0"/>
    <xf numFmtId="231" fontId="8" fillId="0" borderId="0"/>
    <xf numFmtId="231" fontId="8" fillId="0" borderId="0" applyNumberFormat="0" applyFont="0" applyFill="0" applyBorder="0" applyAlignment="0" applyProtection="0">
      <alignment vertical="center"/>
    </xf>
    <xf numFmtId="275" fontId="8" fillId="0" borderId="0">
      <protection locked="0"/>
    </xf>
    <xf numFmtId="231" fontId="19" fillId="0" borderId="0"/>
    <xf numFmtId="231" fontId="8" fillId="0" borderId="0"/>
    <xf numFmtId="231" fontId="8" fillId="0" borderId="0"/>
    <xf numFmtId="231" fontId="20" fillId="0" borderId="0" applyFont="0" applyFill="0" applyBorder="0" applyAlignment="0" applyProtection="0"/>
    <xf numFmtId="231" fontId="20" fillId="0" borderId="0" applyFont="0" applyFill="0" applyBorder="0" applyAlignment="0" applyProtection="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20" fillId="0" borderId="0"/>
    <xf numFmtId="248" fontId="8" fillId="0" borderId="0" applyFont="0" applyFill="0" applyBorder="0" applyAlignment="0" applyProtection="0"/>
    <xf numFmtId="231" fontId="20" fillId="0" borderId="0" applyFont="0" applyFill="0" applyBorder="0" applyAlignment="0" applyProtection="0"/>
    <xf numFmtId="231" fontId="19" fillId="0" borderId="0"/>
    <xf numFmtId="231" fontId="19"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19" fillId="0" borderId="0"/>
    <xf numFmtId="231" fontId="13" fillId="0" borderId="0">
      <protection locked="0"/>
    </xf>
    <xf numFmtId="231" fontId="19" fillId="0" borderId="0"/>
    <xf numFmtId="231" fontId="13" fillId="0" borderId="0">
      <protection locked="0"/>
    </xf>
    <xf numFmtId="231" fontId="147" fillId="0" borderId="0">
      <protection locked="0"/>
    </xf>
    <xf numFmtId="231" fontId="8" fillId="0" borderId="0">
      <protection locked="0"/>
    </xf>
    <xf numFmtId="231" fontId="8" fillId="0" borderId="0"/>
    <xf numFmtId="231" fontId="8" fillId="0" borderId="0"/>
    <xf numFmtId="231" fontId="8" fillId="0" borderId="0"/>
    <xf numFmtId="231" fontId="19"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19" fillId="0" borderId="0"/>
    <xf numFmtId="185" fontId="17" fillId="0" borderId="0" applyFont="0" applyFill="0" applyBorder="0" applyAlignment="0" applyProtection="0"/>
    <xf numFmtId="231" fontId="8" fillId="0" borderId="0"/>
    <xf numFmtId="231" fontId="8" fillId="0" borderId="0"/>
    <xf numFmtId="231" fontId="8" fillId="0" borderId="0"/>
    <xf numFmtId="231" fontId="8" fillId="0" borderId="0"/>
    <xf numFmtId="231" fontId="8" fillId="0" borderId="0"/>
    <xf numFmtId="231" fontId="8" fillId="0" borderId="0"/>
    <xf numFmtId="231" fontId="20" fillId="0" borderId="0"/>
    <xf numFmtId="231" fontId="19" fillId="0" borderId="0"/>
    <xf numFmtId="231" fontId="8" fillId="0" borderId="0"/>
    <xf numFmtId="231" fontId="8" fillId="0" borderId="0"/>
    <xf numFmtId="231" fontId="20" fillId="0" borderId="0" applyFont="0" applyFill="0" applyBorder="0" applyAlignment="0" applyProtection="0"/>
    <xf numFmtId="231" fontId="8" fillId="0" borderId="0"/>
    <xf numFmtId="231" fontId="8" fillId="0" borderId="0"/>
    <xf numFmtId="231" fontId="8" fillId="0" borderId="0"/>
    <xf numFmtId="231" fontId="19" fillId="0" borderId="0"/>
    <xf numFmtId="231" fontId="19" fillId="0" borderId="0"/>
    <xf numFmtId="231" fontId="18" fillId="0" borderId="0"/>
    <xf numFmtId="231" fontId="8" fillId="0" borderId="0"/>
    <xf numFmtId="231" fontId="8" fillId="0" borderId="0"/>
    <xf numFmtId="231" fontId="19" fillId="0" borderId="0"/>
    <xf numFmtId="231" fontId="19" fillId="0" borderId="0"/>
    <xf numFmtId="231" fontId="19" fillId="0" borderId="0"/>
    <xf numFmtId="231" fontId="19" fillId="0" borderId="0"/>
    <xf numFmtId="231" fontId="19" fillId="0" borderId="0"/>
    <xf numFmtId="248" fontId="8" fillId="0" borderId="0" applyFont="0" applyFill="0" applyBorder="0" applyAlignment="0" applyProtection="0"/>
    <xf numFmtId="231" fontId="20" fillId="0" borderId="0" applyFont="0" applyFill="0" applyBorder="0" applyAlignment="0" applyProtection="0"/>
    <xf numFmtId="231" fontId="20" fillId="0" borderId="0"/>
    <xf numFmtId="231" fontId="8" fillId="0" borderId="0"/>
    <xf numFmtId="231" fontId="8" fillId="0" borderId="0"/>
    <xf numFmtId="231" fontId="20" fillId="0" borderId="0"/>
    <xf numFmtId="185" fontId="17" fillId="0" borderId="0" applyFont="0" applyFill="0" applyBorder="0" applyAlignment="0" applyProtection="0"/>
    <xf numFmtId="231" fontId="21" fillId="0" borderId="0"/>
    <xf numFmtId="231" fontId="8" fillId="0" borderId="0"/>
    <xf numFmtId="231" fontId="20" fillId="0" borderId="0"/>
    <xf numFmtId="231" fontId="19" fillId="0" borderId="0"/>
    <xf numFmtId="231" fontId="8" fillId="0" borderId="0"/>
    <xf numFmtId="231" fontId="8" fillId="0" borderId="0"/>
    <xf numFmtId="231" fontId="8" fillId="0" borderId="0"/>
    <xf numFmtId="231" fontId="8" fillId="0" borderId="0"/>
    <xf numFmtId="231" fontId="8" fillId="0" borderId="0"/>
    <xf numFmtId="231" fontId="20" fillId="0" borderId="0"/>
    <xf numFmtId="231" fontId="20" fillId="0" borderId="0"/>
    <xf numFmtId="185" fontId="17" fillId="0" borderId="0" applyFont="0" applyFill="0" applyBorder="0" applyAlignment="0" applyProtection="0"/>
    <xf numFmtId="231" fontId="20" fillId="0" borderId="0" applyFont="0" applyFill="0" applyBorder="0" applyAlignment="0" applyProtection="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20" fillId="0" borderId="0"/>
    <xf numFmtId="231" fontId="20" fillId="0" borderId="0"/>
    <xf numFmtId="231" fontId="8" fillId="0" borderId="0"/>
    <xf numFmtId="231" fontId="8" fillId="0" borderId="0"/>
    <xf numFmtId="231" fontId="8" fillId="0" borderId="0"/>
    <xf numFmtId="231" fontId="20" fillId="0" borderId="0" applyFont="0" applyFill="0" applyBorder="0" applyAlignment="0" applyProtection="0"/>
    <xf numFmtId="231" fontId="20" fillId="0" borderId="0" applyFont="0" applyFill="0" applyBorder="0" applyAlignment="0" applyProtection="0"/>
    <xf numFmtId="231" fontId="19" fillId="0" borderId="0"/>
    <xf numFmtId="231" fontId="122" fillId="0" borderId="0"/>
    <xf numFmtId="231" fontId="20" fillId="0" borderId="0" applyFont="0" applyFill="0" applyBorder="0" applyAlignment="0" applyProtection="0"/>
    <xf numFmtId="231" fontId="19"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19" fillId="0" borderId="0"/>
    <xf numFmtId="231" fontId="19" fillId="0" borderId="0"/>
    <xf numFmtId="231" fontId="19" fillId="0" borderId="0"/>
    <xf numFmtId="231" fontId="19" fillId="0" borderId="0"/>
    <xf numFmtId="231" fontId="8" fillId="0" borderId="0"/>
    <xf numFmtId="231" fontId="8" fillId="0" borderId="0"/>
    <xf numFmtId="231" fontId="19" fillId="0" borderId="0"/>
    <xf numFmtId="231" fontId="20" fillId="0" borderId="0" applyFont="0" applyFill="0" applyBorder="0" applyAlignment="0" applyProtection="0"/>
    <xf numFmtId="231" fontId="19" fillId="0" borderId="0"/>
    <xf numFmtId="231" fontId="19" fillId="0" borderId="0"/>
    <xf numFmtId="231" fontId="19" fillId="0" borderId="0"/>
    <xf numFmtId="248" fontId="8" fillId="0" borderId="0" applyFont="0" applyFill="0" applyBorder="0" applyAlignment="0" applyProtection="0"/>
    <xf numFmtId="248" fontId="8" fillId="0" borderId="0" applyFont="0" applyFill="0" applyBorder="0" applyAlignment="0" applyProtection="0"/>
    <xf numFmtId="248" fontId="8" fillId="0" borderId="0" applyFont="0" applyFill="0" applyBorder="0" applyAlignment="0" applyProtection="0"/>
    <xf numFmtId="248" fontId="8" fillId="0" borderId="0" applyFont="0" applyFill="0" applyBorder="0" applyAlignment="0" applyProtection="0"/>
    <xf numFmtId="248" fontId="8" fillId="0" borderId="0" applyFont="0" applyFill="0" applyBorder="0" applyAlignment="0" applyProtection="0"/>
    <xf numFmtId="231" fontId="19" fillId="0" borderId="0"/>
    <xf numFmtId="231" fontId="19" fillId="0" borderId="0"/>
    <xf numFmtId="231" fontId="20" fillId="0" borderId="0"/>
    <xf numFmtId="231" fontId="19" fillId="0" borderId="0"/>
    <xf numFmtId="231" fontId="20" fillId="0" borderId="0" applyFont="0" applyFill="0" applyBorder="0" applyAlignment="0" applyProtection="0"/>
    <xf numFmtId="231" fontId="20" fillId="0" borderId="0" applyFont="0" applyFill="0" applyBorder="0" applyAlignment="0" applyProtection="0"/>
    <xf numFmtId="231" fontId="20" fillId="0" borderId="0" applyFont="0" applyFill="0" applyBorder="0" applyAlignment="0" applyProtection="0"/>
    <xf numFmtId="231" fontId="19" fillId="0" borderId="0"/>
    <xf numFmtId="231" fontId="20" fillId="0" borderId="0" applyFont="0" applyFill="0" applyBorder="0" applyAlignment="0" applyProtection="0"/>
    <xf numFmtId="231" fontId="8" fillId="0" borderId="0"/>
    <xf numFmtId="231" fontId="19" fillId="0" borderId="0"/>
    <xf numFmtId="231" fontId="19" fillId="0" borderId="0"/>
    <xf numFmtId="231" fontId="20" fillId="0" borderId="0"/>
    <xf numFmtId="231" fontId="20" fillId="0" borderId="0" applyFont="0" applyFill="0" applyBorder="0" applyAlignment="0" applyProtection="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19"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150" fillId="0" borderId="0"/>
    <xf numFmtId="231" fontId="8" fillId="0" borderId="0"/>
    <xf numFmtId="231" fontId="8" fillId="0" borderId="0"/>
    <xf numFmtId="231" fontId="8" fillId="0" borderId="0"/>
    <xf numFmtId="231" fontId="19" fillId="0" borderId="0"/>
    <xf numFmtId="231" fontId="19" fillId="0" borderId="0"/>
    <xf numFmtId="231" fontId="8" fillId="0" borderId="0"/>
    <xf numFmtId="231" fontId="21" fillId="0" borderId="0"/>
    <xf numFmtId="231" fontId="19"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20" fillId="0" borderId="0" applyFont="0" applyFill="0" applyBorder="0" applyAlignment="0" applyProtection="0"/>
    <xf numFmtId="231" fontId="20" fillId="0" borderId="0" applyFont="0" applyFill="0" applyBorder="0" applyAlignment="0" applyProtection="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147" fillId="0" borderId="0">
      <protection locked="0"/>
    </xf>
    <xf numFmtId="231" fontId="20" fillId="0" borderId="0"/>
    <xf numFmtId="231" fontId="8" fillId="0" borderId="0"/>
    <xf numFmtId="231" fontId="8" fillId="0" borderId="0"/>
    <xf numFmtId="231" fontId="20" fillId="0" borderId="0" applyFont="0" applyFill="0" applyBorder="0" applyAlignment="0" applyProtection="0"/>
    <xf numFmtId="231" fontId="20" fillId="0" borderId="0" applyFont="0" applyFill="0" applyBorder="0" applyAlignment="0" applyProtection="0"/>
    <xf numFmtId="248" fontId="8" fillId="0" borderId="0" applyFont="0" applyFill="0" applyBorder="0" applyAlignment="0" applyProtection="0"/>
    <xf numFmtId="231" fontId="20" fillId="0" borderId="0" applyFont="0" applyFill="0" applyBorder="0" applyAlignment="0" applyProtection="0"/>
    <xf numFmtId="231" fontId="19" fillId="0" borderId="0"/>
    <xf numFmtId="231" fontId="20" fillId="0" borderId="0" applyFont="0" applyFill="0" applyBorder="0" applyAlignment="0" applyProtection="0"/>
    <xf numFmtId="231" fontId="19" fillId="0" borderId="0"/>
    <xf numFmtId="231" fontId="19"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19"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20" fillId="0" borderId="0" applyFont="0" applyFill="0" applyBorder="0" applyAlignment="0" applyProtection="0"/>
    <xf numFmtId="231" fontId="19"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17" fillId="0" borderId="0"/>
    <xf numFmtId="231" fontId="19" fillId="0" borderId="0"/>
    <xf numFmtId="231" fontId="8" fillId="0" borderId="0"/>
    <xf numFmtId="231" fontId="8" fillId="0" borderId="0"/>
    <xf numFmtId="231" fontId="19" fillId="0" borderId="0"/>
    <xf numFmtId="231" fontId="19" fillId="0" borderId="0"/>
    <xf numFmtId="231" fontId="20" fillId="0" borderId="0"/>
    <xf numFmtId="231" fontId="20" fillId="0" borderId="0"/>
    <xf numFmtId="231" fontId="19"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21" fillId="0" borderId="0"/>
    <xf numFmtId="231" fontId="21" fillId="0" borderId="0"/>
    <xf numFmtId="231" fontId="8" fillId="0" borderId="0">
      <alignment vertical="center"/>
    </xf>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xf numFmtId="231" fontId="8" fillId="0" borderId="0"/>
    <xf numFmtId="231" fontId="8" fillId="0" borderId="0">
      <alignment vertical="center"/>
    </xf>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alignment vertical="center"/>
    </xf>
    <xf numFmtId="231" fontId="8" fillId="0" borderId="0">
      <alignment vertical="center"/>
    </xf>
    <xf numFmtId="231" fontId="8"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alignment vertical="center"/>
    </xf>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xf numFmtId="231" fontId="8" fillId="0" borderId="0">
      <alignment vertical="center"/>
    </xf>
    <xf numFmtId="231" fontId="8" fillId="0" borderId="0">
      <alignment vertical="center"/>
    </xf>
    <xf numFmtId="231" fontId="8"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alignment vertical="center"/>
    </xf>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xf numFmtId="231" fontId="8" fillId="0" borderId="0">
      <alignment vertical="center"/>
    </xf>
    <xf numFmtId="231" fontId="8" fillId="0" borderId="0">
      <alignment vertical="center"/>
    </xf>
    <xf numFmtId="231" fontId="8"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alignment vertical="center"/>
    </xf>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xf numFmtId="231" fontId="8" fillId="0" borderId="0"/>
    <xf numFmtId="231" fontId="8" fillId="0" borderId="0">
      <alignment vertical="center"/>
    </xf>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alignment vertical="center"/>
    </xf>
    <xf numFmtId="231" fontId="8" fillId="0" borderId="0">
      <alignment vertical="center"/>
    </xf>
    <xf numFmtId="231" fontId="8"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alignment vertical="center"/>
    </xf>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9"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 fillId="0" borderId="0" applyFont="0" applyFill="0" applyBorder="0" applyAlignment="0" applyProtection="0"/>
    <xf numFmtId="231" fontId="19" fillId="0" borderId="0"/>
    <xf numFmtId="231" fontId="8" fillId="0" borderId="0">
      <alignment vertical="center"/>
    </xf>
    <xf numFmtId="231" fontId="19" fillId="0" borderId="0"/>
    <xf numFmtId="231" fontId="19" fillId="0" borderId="0"/>
    <xf numFmtId="231" fontId="8" fillId="0" borderId="0"/>
    <xf numFmtId="231" fontId="8" fillId="0" borderId="0">
      <alignment vertical="center"/>
    </xf>
    <xf numFmtId="231" fontId="8" fillId="0" borderId="0">
      <alignment vertical="center"/>
    </xf>
    <xf numFmtId="231" fontId="8"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alignment vertical="center"/>
    </xf>
    <xf numFmtId="231" fontId="8" fillId="0" borderId="0">
      <alignment vertical="center"/>
    </xf>
    <xf numFmtId="231" fontId="19" fillId="0" borderId="0"/>
    <xf numFmtId="231" fontId="122" fillId="0" borderId="0"/>
    <xf numFmtId="231" fontId="19" fillId="0" borderId="0"/>
    <xf numFmtId="231" fontId="20" fillId="0" borderId="0"/>
    <xf numFmtId="185" fontId="17" fillId="0" borderId="0" applyFont="0" applyFill="0" applyBorder="0" applyAlignment="0" applyProtection="0"/>
    <xf numFmtId="231" fontId="8" fillId="0" borderId="0">
      <alignment vertical="center"/>
    </xf>
    <xf numFmtId="231" fontId="20" fillId="0" borderId="0"/>
    <xf numFmtId="231" fontId="20" fillId="0" borderId="0"/>
    <xf numFmtId="231" fontId="19"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xf numFmtId="231" fontId="8" fillId="0" borderId="0">
      <alignment vertical="center"/>
    </xf>
    <xf numFmtId="231" fontId="8" fillId="0" borderId="0">
      <alignment vertical="center"/>
    </xf>
    <xf numFmtId="231" fontId="8" fillId="0" borderId="0"/>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231" fontId="8" fillId="0" borderId="0">
      <alignment vertical="center"/>
    </xf>
    <xf numFmtId="231"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83" fontId="8" fillId="0" borderId="0" applyFont="0" applyFill="0" applyBorder="0" applyAlignment="0" applyProtection="0"/>
    <xf numFmtId="231" fontId="20" fillId="0" borderId="0" applyFont="0" applyFill="0" applyBorder="0" applyAlignment="0" applyProtection="0"/>
    <xf numFmtId="231" fontId="20" fillId="0" borderId="0"/>
    <xf numFmtId="231" fontId="8" fillId="0" borderId="0">
      <alignment vertical="center"/>
    </xf>
    <xf numFmtId="231" fontId="8" fillId="0" borderId="0">
      <alignment vertical="center"/>
    </xf>
    <xf numFmtId="231" fontId="20" fillId="0" borderId="0"/>
    <xf numFmtId="231" fontId="20" fillId="0" borderId="0"/>
    <xf numFmtId="231" fontId="19"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5" fontId="17" fillId="0" borderId="0" applyFont="0" applyFill="0" applyBorder="0" applyAlignment="0" applyProtection="0"/>
    <xf numFmtId="231" fontId="20" fillId="0" borderId="0"/>
    <xf numFmtId="231" fontId="20" fillId="0" borderId="0"/>
    <xf numFmtId="231" fontId="19" fillId="0" borderId="0"/>
    <xf numFmtId="231" fontId="20"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48" fontId="8"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 fillId="0" borderId="0" applyFont="0" applyFill="0" applyBorder="0" applyAlignment="0" applyProtection="0"/>
    <xf numFmtId="231" fontId="20" fillId="0" borderId="0" applyFont="0" applyFill="0" applyBorder="0" applyAlignment="0" applyProtection="0"/>
    <xf numFmtId="231" fontId="20"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19" fillId="0" borderId="0"/>
    <xf numFmtId="231" fontId="21" fillId="0" borderId="0"/>
    <xf numFmtId="231" fontId="20" fillId="0" borderId="0" applyFont="0" applyFill="0" applyBorder="0" applyAlignment="0" applyProtection="0"/>
    <xf numFmtId="231" fontId="20" fillId="0" borderId="0"/>
    <xf numFmtId="231" fontId="20" fillId="0" borderId="0"/>
    <xf numFmtId="231" fontId="20" fillId="0" borderId="0"/>
    <xf numFmtId="231" fontId="8" fillId="0" borderId="0">
      <alignment vertical="center"/>
    </xf>
    <xf numFmtId="231" fontId="20" fillId="0" borderId="0"/>
    <xf numFmtId="231" fontId="8" fillId="0" borderId="0">
      <alignment vertical="center"/>
    </xf>
    <xf numFmtId="231" fontId="20" fillId="0" borderId="0"/>
    <xf numFmtId="231" fontId="20" fillId="0" borderId="0"/>
    <xf numFmtId="231" fontId="8" fillId="0" borderId="0">
      <alignment vertical="center"/>
    </xf>
    <xf numFmtId="231" fontId="19" fillId="0" borderId="0"/>
    <xf numFmtId="231" fontId="8" fillId="0" borderId="0">
      <alignment vertical="center"/>
    </xf>
    <xf numFmtId="231" fontId="8" fillId="0" borderId="0">
      <alignment vertical="center"/>
    </xf>
    <xf numFmtId="231" fontId="8" fillId="0" borderId="0">
      <alignment vertical="center"/>
    </xf>
    <xf numFmtId="231" fontId="17" fillId="0" borderId="0"/>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53" fillId="0" borderId="0"/>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13" fillId="0" borderId="0">
      <protection locked="0"/>
    </xf>
    <xf numFmtId="231" fontId="13" fillId="0" borderId="0">
      <protection locked="0"/>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9" fontId="19" fillId="7" borderId="0"/>
    <xf numFmtId="231" fontId="8" fillId="0" borderId="0">
      <alignment vertical="center"/>
    </xf>
    <xf numFmtId="231" fontId="8" fillId="0" borderId="0">
      <alignment vertical="center"/>
    </xf>
    <xf numFmtId="231" fontId="8" fillId="0" borderId="0">
      <alignment vertical="center"/>
    </xf>
    <xf numFmtId="184" fontId="13" fillId="0" borderId="0">
      <protection locked="0"/>
    </xf>
    <xf numFmtId="184" fontId="13" fillId="0" borderId="0">
      <protection locked="0"/>
    </xf>
    <xf numFmtId="184" fontId="13" fillId="0" borderId="0">
      <protection locked="0"/>
    </xf>
    <xf numFmtId="184" fontId="147" fillId="0" borderId="0">
      <protection locked="0"/>
    </xf>
    <xf numFmtId="231" fontId="147" fillId="0" borderId="0">
      <protection locked="0"/>
    </xf>
    <xf numFmtId="184" fontId="147" fillId="0" borderId="0">
      <protection locked="0"/>
    </xf>
    <xf numFmtId="284" fontId="55"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84" fontId="2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2" fontId="13" fillId="0" borderId="0">
      <protection locked="0"/>
    </xf>
    <xf numFmtId="184" fontId="147" fillId="0" borderId="0">
      <protection locked="0"/>
    </xf>
    <xf numFmtId="231" fontId="147" fillId="0" borderId="0">
      <protection locked="0"/>
    </xf>
    <xf numFmtId="184" fontId="147" fillId="0" borderId="0">
      <protection locked="0"/>
    </xf>
    <xf numFmtId="231" fontId="30"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30"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19" fillId="0" borderId="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256" fontId="151" fillId="0" borderId="25" applyFill="0" applyProtection="0">
      <alignment horizontal="center"/>
    </xf>
    <xf numFmtId="3" fontId="16" fillId="0" borderId="6"/>
    <xf numFmtId="3" fontId="16" fillId="0" borderId="6"/>
    <xf numFmtId="3" fontId="16" fillId="0" borderId="6"/>
    <xf numFmtId="3" fontId="16" fillId="0" borderId="6"/>
    <xf numFmtId="3" fontId="16" fillId="0" borderId="6"/>
    <xf numFmtId="231" fontId="8" fillId="0" borderId="0">
      <alignment vertical="center"/>
    </xf>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231" fontId="8" fillId="0" borderId="0">
      <alignment vertical="center"/>
    </xf>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231" fontId="8" fillId="0" borderId="0">
      <alignment vertical="center"/>
    </xf>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231" fontId="8" fillId="0" borderId="0">
      <alignment vertical="center"/>
    </xf>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185" fontId="123" fillId="0" borderId="6">
      <alignment vertical="center"/>
    </xf>
    <xf numFmtId="231" fontId="25" fillId="0" borderId="0">
      <alignment horizontal="center" vertical="center"/>
    </xf>
    <xf numFmtId="231" fontId="25" fillId="0" borderId="0">
      <alignment horizontal="center" vertical="center"/>
    </xf>
    <xf numFmtId="231" fontId="24" fillId="0" borderId="0"/>
    <xf numFmtId="231" fontId="25" fillId="0" borderId="0">
      <alignment horizontal="center" vertical="center"/>
    </xf>
    <xf numFmtId="231" fontId="25" fillId="0" borderId="0">
      <alignment horizontal="center" vertical="center"/>
    </xf>
    <xf numFmtId="231" fontId="25" fillId="0" borderId="0">
      <alignment horizontal="center" vertical="center"/>
    </xf>
    <xf numFmtId="3" fontId="26" fillId="0" borderId="27">
      <alignment horizontal="right" vertical="center"/>
    </xf>
    <xf numFmtId="231" fontId="8" fillId="0" borderId="0">
      <alignment vertical="center"/>
    </xf>
    <xf numFmtId="231" fontId="24" fillId="0" borderId="0"/>
    <xf numFmtId="231" fontId="25" fillId="0" borderId="0">
      <alignment horizontal="center" vertical="center"/>
    </xf>
    <xf numFmtId="3" fontId="26" fillId="0" borderId="27">
      <alignment horizontal="right" vertical="center"/>
    </xf>
    <xf numFmtId="3" fontId="26" fillId="0" borderId="27">
      <alignment horizontal="right" vertical="center"/>
    </xf>
    <xf numFmtId="231" fontId="25" fillId="0" borderId="0">
      <alignment horizontal="center" vertical="center"/>
    </xf>
    <xf numFmtId="231" fontId="25" fillId="0" borderId="0">
      <alignment horizontal="center" vertical="center"/>
    </xf>
    <xf numFmtId="231" fontId="8" fillId="0" borderId="0">
      <alignmen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31" fontId="8" fillId="0" borderId="0">
      <alignment vertical="center"/>
    </xf>
    <xf numFmtId="231" fontId="25" fillId="0" borderId="0">
      <alignment horizontal="center" vertical="center"/>
    </xf>
    <xf numFmtId="3" fontId="26" fillId="0" borderId="27">
      <alignment horizontal="right" vertical="center"/>
    </xf>
    <xf numFmtId="231" fontId="25" fillId="0" borderId="0">
      <alignment horizontal="center" vertical="center"/>
    </xf>
    <xf numFmtId="231" fontId="24" fillId="0" borderId="0"/>
    <xf numFmtId="231" fontId="8" fillId="0" borderId="0">
      <alignment vertical="center"/>
    </xf>
    <xf numFmtId="3" fontId="26" fillId="0" borderId="27">
      <alignment horizontal="right" vertical="center"/>
    </xf>
    <xf numFmtId="3" fontId="26" fillId="0" borderId="27">
      <alignment horizontal="right" vertical="center"/>
    </xf>
    <xf numFmtId="231" fontId="8" fillId="0" borderId="0">
      <alignmen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3" fontId="26" fillId="0" borderId="27">
      <alignment horizontal="right" vertical="center"/>
    </xf>
    <xf numFmtId="231" fontId="8" fillId="0" borderId="0">
      <alignment vertical="center"/>
    </xf>
    <xf numFmtId="231" fontId="25" fillId="0" borderId="0">
      <alignment horizontal="center" vertical="center"/>
    </xf>
    <xf numFmtId="3" fontId="26" fillId="0" borderId="27">
      <alignment horizontal="right" vertical="center"/>
    </xf>
    <xf numFmtId="3" fontId="26" fillId="0" borderId="27">
      <alignment horizontal="right" vertical="center"/>
    </xf>
    <xf numFmtId="231" fontId="8" fillId="0" borderId="0">
      <alignment vertical="center"/>
    </xf>
    <xf numFmtId="231" fontId="25" fillId="0" borderId="0">
      <alignment horizontal="center" vertical="center"/>
    </xf>
    <xf numFmtId="3" fontId="26" fillId="0" borderId="27">
      <alignment horizontal="right" vertical="center"/>
    </xf>
    <xf numFmtId="231" fontId="8" fillId="0" borderId="0">
      <alignment vertical="center"/>
    </xf>
    <xf numFmtId="231" fontId="24" fillId="0" borderId="0"/>
    <xf numFmtId="3" fontId="26" fillId="0" borderId="27">
      <alignment horizontal="right" vertical="center"/>
    </xf>
    <xf numFmtId="231" fontId="8" fillId="0" borderId="0">
      <alignment vertical="center"/>
    </xf>
    <xf numFmtId="231" fontId="25" fillId="0" borderId="0">
      <alignment horizontal="center" vertical="center"/>
    </xf>
    <xf numFmtId="231" fontId="25" fillId="0" borderId="0">
      <alignment horizontal="center" vertical="center"/>
    </xf>
    <xf numFmtId="231" fontId="24" fillId="0" borderId="0"/>
    <xf numFmtId="231" fontId="8" fillId="0" borderId="0">
      <alignment vertical="center"/>
    </xf>
    <xf numFmtId="3" fontId="26" fillId="0" borderId="27">
      <alignment horizontal="right" vertical="center"/>
    </xf>
    <xf numFmtId="3" fontId="26" fillId="0" borderId="27">
      <alignment horizontal="right" vertical="center"/>
    </xf>
    <xf numFmtId="231" fontId="8" fillId="0" borderId="0">
      <alignment vertical="center"/>
    </xf>
    <xf numFmtId="231" fontId="25" fillId="0" borderId="0">
      <alignment horizontal="center" vertical="center"/>
    </xf>
    <xf numFmtId="231" fontId="25" fillId="0" borderId="0">
      <alignment horizontal="center" vertical="center"/>
    </xf>
    <xf numFmtId="231" fontId="25" fillId="0" borderId="0">
      <alignment horizontal="center" vertical="center"/>
    </xf>
    <xf numFmtId="191" fontId="17" fillId="0" borderId="0">
      <alignment horizontal="center" vertical="center"/>
    </xf>
    <xf numFmtId="191" fontId="17" fillId="0" borderId="0">
      <alignment horizontal="center" vertical="center"/>
    </xf>
    <xf numFmtId="231" fontId="8" fillId="0" borderId="0">
      <alignment vertical="center"/>
    </xf>
    <xf numFmtId="41" fontId="17" fillId="0" borderId="0">
      <alignment horizontal="center" vertical="center"/>
    </xf>
    <xf numFmtId="231" fontId="8" fillId="0" borderId="0">
      <alignment vertical="center"/>
    </xf>
    <xf numFmtId="231" fontId="8" fillId="0" borderId="0">
      <alignment vertical="center"/>
    </xf>
    <xf numFmtId="41" fontId="17" fillId="0" borderId="0">
      <alignment horizontal="center" vertical="center"/>
    </xf>
    <xf numFmtId="231" fontId="8" fillId="0" borderId="0">
      <alignment vertical="center"/>
    </xf>
    <xf numFmtId="231" fontId="8" fillId="0" borderId="0">
      <alignment vertical="center"/>
    </xf>
    <xf numFmtId="191" fontId="17"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1" fontId="17" fillId="0" borderId="0">
      <alignment horizontal="center" vertical="center"/>
    </xf>
    <xf numFmtId="186" fontId="8" fillId="0" borderId="0">
      <alignment horizontal="center" vertical="center"/>
    </xf>
    <xf numFmtId="237" fontId="17" fillId="0" borderId="0">
      <alignment horizontal="center" vertical="center"/>
    </xf>
    <xf numFmtId="285" fontId="8" fillId="0" borderId="0">
      <alignment horizontal="center" vertical="center"/>
    </xf>
    <xf numFmtId="285" fontId="8" fillId="0" borderId="0">
      <alignment horizontal="center" vertical="center"/>
    </xf>
    <xf numFmtId="285" fontId="8" fillId="0" borderId="0">
      <alignment horizontal="center" vertical="center"/>
    </xf>
    <xf numFmtId="285" fontId="8"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1" fontId="17" fillId="0" borderId="0">
      <alignment horizontal="center" vertical="center"/>
    </xf>
    <xf numFmtId="237" fontId="17" fillId="0" borderId="0">
      <alignment horizontal="center" vertical="center"/>
    </xf>
    <xf numFmtId="237" fontId="17" fillId="0" borderId="0">
      <alignment horizontal="center" vertical="center"/>
    </xf>
    <xf numFmtId="191" fontId="17" fillId="0" borderId="0">
      <alignment horizontal="center" vertical="center"/>
    </xf>
    <xf numFmtId="231" fontId="8" fillId="0" borderId="0">
      <alignment vertical="center"/>
    </xf>
    <xf numFmtId="191" fontId="17" fillId="0" borderId="0">
      <alignment horizontal="center" vertical="center"/>
    </xf>
    <xf numFmtId="191" fontId="17"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1" fontId="17" fillId="0" borderId="0">
      <alignment horizontal="center" vertical="center"/>
    </xf>
    <xf numFmtId="231" fontId="8" fillId="0" borderId="0">
      <alignment vertical="center"/>
    </xf>
    <xf numFmtId="231" fontId="8" fillId="0" borderId="0">
      <alignment vertical="center"/>
    </xf>
    <xf numFmtId="191" fontId="17" fillId="0" borderId="0">
      <alignment horizontal="center" vertical="center"/>
    </xf>
    <xf numFmtId="231" fontId="8" fillId="0" borderId="0">
      <alignment vertical="center"/>
    </xf>
    <xf numFmtId="41" fontId="17" fillId="0" borderId="0">
      <alignment horizontal="center" vertical="center"/>
    </xf>
    <xf numFmtId="191" fontId="17" fillId="0" borderId="0">
      <alignment horizontal="center" vertical="center"/>
    </xf>
    <xf numFmtId="191" fontId="17" fillId="0" borderId="0">
      <alignment horizontal="center" vertical="center"/>
    </xf>
    <xf numFmtId="285" fontId="8" fillId="0" borderId="0">
      <alignment horizontal="center" vertical="center"/>
    </xf>
    <xf numFmtId="285" fontId="8" fillId="0" borderId="0">
      <alignment horizontal="center" vertical="center"/>
    </xf>
    <xf numFmtId="285" fontId="8" fillId="0" borderId="0">
      <alignment horizontal="center" vertical="center"/>
    </xf>
    <xf numFmtId="285" fontId="8" fillId="0" borderId="0">
      <alignment horizontal="center" vertical="center"/>
    </xf>
    <xf numFmtId="191" fontId="17" fillId="0" borderId="0">
      <alignment horizontal="center" vertical="center"/>
    </xf>
    <xf numFmtId="231" fontId="8" fillId="0" borderId="0">
      <alignment vertical="center"/>
    </xf>
    <xf numFmtId="41" fontId="17" fillId="0" borderId="0">
      <alignment horizontal="center" vertical="center"/>
    </xf>
    <xf numFmtId="191" fontId="17" fillId="0" borderId="0">
      <alignment horizontal="center" vertical="center"/>
    </xf>
    <xf numFmtId="191" fontId="17" fillId="0" borderId="0">
      <alignment horizontal="center" vertical="center"/>
    </xf>
    <xf numFmtId="285" fontId="8" fillId="0" borderId="0">
      <alignment horizontal="center" vertical="center"/>
    </xf>
    <xf numFmtId="285" fontId="8" fillId="0" borderId="0">
      <alignment horizontal="center" vertical="center"/>
    </xf>
    <xf numFmtId="285" fontId="8" fillId="0" borderId="0">
      <alignment horizontal="center" vertical="center"/>
    </xf>
    <xf numFmtId="285" fontId="8" fillId="0" borderId="0">
      <alignment horizontal="center" vertical="center"/>
    </xf>
    <xf numFmtId="231" fontId="8" fillId="0" borderId="0">
      <alignment vertical="center"/>
    </xf>
    <xf numFmtId="199" fontId="152" fillId="0" borderId="0">
      <alignment horizontal="center" vertical="center"/>
    </xf>
    <xf numFmtId="199" fontId="152"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9" fontId="152" fillId="0" borderId="0">
      <alignment horizontal="center" vertical="center"/>
    </xf>
    <xf numFmtId="231" fontId="8" fillId="0" borderId="0">
      <alignment vertical="center"/>
    </xf>
    <xf numFmtId="231" fontId="8" fillId="0" borderId="0">
      <alignment vertical="center"/>
    </xf>
    <xf numFmtId="191" fontId="17" fillId="0" borderId="0">
      <alignment horizontal="center" vertical="center"/>
    </xf>
    <xf numFmtId="191" fontId="17"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1" fontId="17"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85" fontId="8" fillId="0" borderId="0">
      <alignment horizontal="center" vertical="center"/>
    </xf>
    <xf numFmtId="285" fontId="8" fillId="0" borderId="0">
      <alignment horizontal="center" vertical="center"/>
    </xf>
    <xf numFmtId="285" fontId="8" fillId="0" borderId="0">
      <alignment horizontal="center" vertical="center"/>
    </xf>
    <xf numFmtId="285" fontId="8" fillId="0" borderId="0">
      <alignment horizontal="center" vertical="center"/>
    </xf>
    <xf numFmtId="231" fontId="8" fillId="0" borderId="0">
      <alignment vertical="center"/>
    </xf>
    <xf numFmtId="191" fontId="17" fillId="0" borderId="0">
      <alignment horizontal="center" vertical="center"/>
    </xf>
    <xf numFmtId="41" fontId="153" fillId="0" borderId="0">
      <alignment horizontal="center" vertical="center"/>
    </xf>
    <xf numFmtId="231" fontId="8" fillId="0" borderId="0">
      <alignment vertical="center"/>
    </xf>
    <xf numFmtId="186" fontId="8" fillId="0" borderId="0">
      <alignment horizontal="center" vertical="center"/>
    </xf>
    <xf numFmtId="186" fontId="8"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6" fontId="8"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6" fontId="8" fillId="0" borderId="0">
      <alignment horizontal="center" vertical="center"/>
    </xf>
    <xf numFmtId="186" fontId="8"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6" fontId="8"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6" fontId="8" fillId="0" borderId="0">
      <alignment horizontal="center" vertical="center"/>
    </xf>
    <xf numFmtId="186" fontId="8"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6" fontId="8"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2" fontId="27" fillId="0" borderId="0">
      <alignment horizontal="center" vertical="center"/>
    </xf>
    <xf numFmtId="192" fontId="27"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2" fontId="27" fillId="0" borderId="0">
      <alignment horizontal="center" vertical="center"/>
    </xf>
    <xf numFmtId="231" fontId="8" fillId="0" borderId="0">
      <alignment vertical="center"/>
    </xf>
    <xf numFmtId="192" fontId="154" fillId="0" borderId="0">
      <alignment horizontal="center" vertical="center"/>
    </xf>
    <xf numFmtId="192" fontId="154" fillId="0" borderId="0">
      <alignment horizontal="center" vertical="center"/>
    </xf>
    <xf numFmtId="192" fontId="154" fillId="0" borderId="0">
      <alignment horizontal="center" vertical="center"/>
    </xf>
    <xf numFmtId="41" fontId="153"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85" fontId="8" fillId="0" borderId="0">
      <alignment horizontal="center" vertical="center"/>
    </xf>
    <xf numFmtId="285" fontId="8" fillId="0" borderId="0">
      <alignment horizontal="center" vertical="center"/>
    </xf>
    <xf numFmtId="285" fontId="8" fillId="0" borderId="0">
      <alignment horizontal="center" vertical="center"/>
    </xf>
    <xf numFmtId="285" fontId="8" fillId="0" borderId="0">
      <alignment horizontal="center" vertical="center"/>
    </xf>
    <xf numFmtId="231" fontId="8" fillId="0" borderId="0">
      <alignment vertical="center"/>
    </xf>
    <xf numFmtId="191" fontId="17"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153" fillId="0" borderId="0">
      <alignment horizontal="center" vertical="center"/>
    </xf>
    <xf numFmtId="231" fontId="8" fillId="0" borderId="0">
      <alignment vertical="center"/>
    </xf>
    <xf numFmtId="186" fontId="8" fillId="0" borderId="0">
      <alignment horizontal="center" vertical="center"/>
    </xf>
    <xf numFmtId="231" fontId="8" fillId="0" borderId="0">
      <alignment vertical="center"/>
    </xf>
    <xf numFmtId="41" fontId="17" fillId="0" borderId="0">
      <alignment horizontal="center" vertical="center"/>
    </xf>
    <xf numFmtId="231" fontId="25" fillId="0" borderId="0">
      <alignment horizontal="center" vertical="center"/>
    </xf>
    <xf numFmtId="231" fontId="24" fillId="0" borderId="0"/>
    <xf numFmtId="3" fontId="26" fillId="0" borderId="27">
      <alignment horizontal="right" vertical="center"/>
    </xf>
    <xf numFmtId="3" fontId="26" fillId="0" borderId="27">
      <alignment horizontal="right" vertical="center"/>
    </xf>
    <xf numFmtId="231" fontId="8" fillId="0" borderId="0">
      <alignment vertical="center"/>
    </xf>
    <xf numFmtId="231" fontId="24" fillId="0" borderId="0"/>
    <xf numFmtId="231" fontId="8" fillId="0" borderId="0">
      <alignment vertical="center"/>
    </xf>
    <xf numFmtId="231" fontId="25" fillId="0" borderId="0">
      <alignment horizontal="center" vertical="center"/>
    </xf>
    <xf numFmtId="231" fontId="8" fillId="0" borderId="0">
      <alignment vertical="center"/>
    </xf>
    <xf numFmtId="231" fontId="25" fillId="0" borderId="0">
      <alignment horizontal="center" vertical="center"/>
    </xf>
    <xf numFmtId="242" fontId="126" fillId="0" borderId="0">
      <alignment vertical="center"/>
    </xf>
    <xf numFmtId="231" fontId="24" fillId="0" borderId="0"/>
    <xf numFmtId="231" fontId="8" fillId="0" borderId="0">
      <alignment vertical="center"/>
    </xf>
    <xf numFmtId="231" fontId="24" fillId="0" borderId="0"/>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4" fontId="155" fillId="0" borderId="96">
      <alignment vertical="center"/>
    </xf>
    <xf numFmtId="231" fontId="8" fillId="0" borderId="0">
      <alignment vertical="center"/>
    </xf>
    <xf numFmtId="231" fontId="8" fillId="0" borderId="0">
      <alignment vertical="center"/>
    </xf>
    <xf numFmtId="231" fontId="19" fillId="0" borderId="0" applyNumberFormat="0" applyFill="0" applyBorder="0" applyAlignment="0" applyProtection="0"/>
    <xf numFmtId="184" fontId="13" fillId="0" borderId="0">
      <protection locked="0"/>
    </xf>
    <xf numFmtId="184" fontId="13" fillId="0" borderId="0">
      <protection locked="0"/>
    </xf>
    <xf numFmtId="231" fontId="8" fillId="0" borderId="0">
      <alignment vertical="center"/>
    </xf>
    <xf numFmtId="193" fontId="8" fillId="0" borderId="0">
      <protection locked="0"/>
    </xf>
    <xf numFmtId="184" fontId="128" fillId="0" borderId="0">
      <protection locked="0"/>
    </xf>
    <xf numFmtId="184" fontId="128" fillId="0" borderId="0">
      <protection locked="0"/>
    </xf>
    <xf numFmtId="184" fontId="128" fillId="0" borderId="0">
      <protection locked="0"/>
    </xf>
    <xf numFmtId="9" fontId="28" fillId="0" borderId="0" applyFont="0" applyFill="0" applyBorder="0" applyAlignment="0" applyProtection="0"/>
    <xf numFmtId="185" fontId="41"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 fontId="26" fillId="0" borderId="27">
      <alignment horizontal="righ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7" fillId="0" borderId="4">
      <alignment horizontal="center"/>
    </xf>
    <xf numFmtId="231" fontId="17" fillId="0" borderId="4">
      <alignment horizontal="center"/>
    </xf>
    <xf numFmtId="231" fontId="17" fillId="0" borderId="4">
      <alignment horizontal="center"/>
    </xf>
    <xf numFmtId="231" fontId="8" fillId="0" borderId="0">
      <alignment vertical="center"/>
    </xf>
    <xf numFmtId="2" fontId="26" fillId="0" borderId="27">
      <alignment horizontal="right" vertical="center"/>
    </xf>
    <xf numFmtId="2" fontId="26" fillId="0" borderId="27">
      <alignment horizontal="right" vertical="center"/>
    </xf>
    <xf numFmtId="231" fontId="8" fillId="0" borderId="0">
      <alignment vertical="center"/>
    </xf>
    <xf numFmtId="231" fontId="8" fillId="0" borderId="0">
      <alignmen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 fontId="26" fillId="0" borderId="27">
      <alignment horizontal="righ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0"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0" borderId="0" applyNumberFormat="0" applyBorder="0" applyAlignment="0" applyProtection="0">
      <alignment vertical="center"/>
    </xf>
    <xf numFmtId="231" fontId="8" fillId="0" borderId="0">
      <alignment vertical="center"/>
    </xf>
    <xf numFmtId="231" fontId="10" fillId="20" borderId="0" applyNumberFormat="0" applyBorder="0" applyAlignment="0" applyProtection="0">
      <alignment vertical="center"/>
    </xf>
    <xf numFmtId="231" fontId="8" fillId="0" borderId="0">
      <alignment vertical="center"/>
    </xf>
    <xf numFmtId="231" fontId="8" fillId="0" borderId="0">
      <alignment vertical="center"/>
    </xf>
    <xf numFmtId="231" fontId="10" fillId="19"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6" fillId="19" borderId="0" applyNumberFormat="0" applyBorder="0" applyAlignment="0" applyProtection="0">
      <alignment vertical="center"/>
    </xf>
    <xf numFmtId="231" fontId="156" fillId="19" borderId="0" applyNumberFormat="0" applyBorder="0" applyAlignment="0" applyProtection="0">
      <alignment vertical="center"/>
    </xf>
    <xf numFmtId="231" fontId="156" fillId="19" borderId="0" applyNumberFormat="0" applyBorder="0" applyAlignment="0" applyProtection="0">
      <alignment vertical="center"/>
    </xf>
    <xf numFmtId="231" fontId="156" fillId="19" borderId="0" applyNumberFormat="0" applyBorder="0" applyAlignment="0" applyProtection="0">
      <alignment vertical="center"/>
    </xf>
    <xf numFmtId="231" fontId="156" fillId="19" borderId="0" applyNumberFormat="0" applyBorder="0" applyAlignment="0" applyProtection="0">
      <alignment vertical="center"/>
    </xf>
    <xf numFmtId="231" fontId="156" fillId="19" borderId="0" applyNumberFormat="0" applyBorder="0" applyAlignment="0" applyProtection="0">
      <alignment vertical="center"/>
    </xf>
    <xf numFmtId="231" fontId="156"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8" fillId="0" borderId="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18" borderId="0" applyNumberFormat="0" applyBorder="0" applyAlignment="0" applyProtection="0">
      <alignment vertical="center"/>
    </xf>
    <xf numFmtId="231" fontId="8" fillId="0" borderId="0">
      <alignment vertical="center"/>
    </xf>
    <xf numFmtId="231" fontId="10" fillId="20"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8" fillId="0" borderId="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8" fillId="0" borderId="0">
      <alignment vertical="center"/>
    </xf>
    <xf numFmtId="231" fontId="10" fillId="20"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9" borderId="0" applyNumberFormat="0" applyBorder="0" applyAlignment="0" applyProtection="0">
      <alignment vertical="center"/>
    </xf>
    <xf numFmtId="231" fontId="10" fillId="18" borderId="0" applyNumberFormat="0" applyBorder="0" applyAlignment="0" applyProtection="0">
      <alignment vertical="center"/>
    </xf>
    <xf numFmtId="231" fontId="156" fillId="19" borderId="0" applyNumberFormat="0" applyBorder="0" applyAlignment="0" applyProtection="0">
      <alignment vertical="center"/>
    </xf>
    <xf numFmtId="231" fontId="8" fillId="0" borderId="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8" fillId="0" borderId="0">
      <alignment vertical="center"/>
    </xf>
    <xf numFmtId="231" fontId="10" fillId="20" borderId="0" applyNumberFormat="0" applyBorder="0" applyAlignment="0" applyProtection="0">
      <alignment vertical="center"/>
    </xf>
    <xf numFmtId="231" fontId="8" fillId="0" borderId="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8" fillId="0" borderId="0">
      <alignment vertical="center"/>
    </xf>
    <xf numFmtId="231" fontId="10" fillId="20" borderId="0" applyNumberFormat="0" applyBorder="0" applyAlignment="0" applyProtection="0">
      <alignment vertical="center"/>
    </xf>
    <xf numFmtId="231" fontId="8" fillId="0" borderId="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8" fillId="0" borderId="0">
      <alignment vertical="center"/>
    </xf>
    <xf numFmtId="231" fontId="10" fillId="20"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2"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2" borderId="0" applyNumberFormat="0" applyBorder="0" applyAlignment="0" applyProtection="0">
      <alignment vertical="center"/>
    </xf>
    <xf numFmtId="231" fontId="8" fillId="0" borderId="0">
      <alignment vertical="center"/>
    </xf>
    <xf numFmtId="231" fontId="10" fillId="22" borderId="0" applyNumberFormat="0" applyBorder="0" applyAlignment="0" applyProtection="0">
      <alignment vertical="center"/>
    </xf>
    <xf numFmtId="231" fontId="8" fillId="0" borderId="0">
      <alignment vertical="center"/>
    </xf>
    <xf numFmtId="231" fontId="8" fillId="0" borderId="0">
      <alignment vertical="center"/>
    </xf>
    <xf numFmtId="231" fontId="10" fillId="21"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6" fillId="21" borderId="0" applyNumberFormat="0" applyBorder="0" applyAlignment="0" applyProtection="0">
      <alignment vertical="center"/>
    </xf>
    <xf numFmtId="231" fontId="156" fillId="21" borderId="0" applyNumberFormat="0" applyBorder="0" applyAlignment="0" applyProtection="0">
      <alignment vertical="center"/>
    </xf>
    <xf numFmtId="231" fontId="156" fillId="21" borderId="0" applyNumberFormat="0" applyBorder="0" applyAlignment="0" applyProtection="0">
      <alignment vertical="center"/>
    </xf>
    <xf numFmtId="231" fontId="156" fillId="21" borderId="0" applyNumberFormat="0" applyBorder="0" applyAlignment="0" applyProtection="0">
      <alignment vertical="center"/>
    </xf>
    <xf numFmtId="231" fontId="156" fillId="21" borderId="0" applyNumberFormat="0" applyBorder="0" applyAlignment="0" applyProtection="0">
      <alignment vertical="center"/>
    </xf>
    <xf numFmtId="231" fontId="156" fillId="21" borderId="0" applyNumberFormat="0" applyBorder="0" applyAlignment="0" applyProtection="0">
      <alignment vertical="center"/>
    </xf>
    <xf numFmtId="231" fontId="156"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8" fillId="0" borderId="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3" borderId="0" applyNumberFormat="0" applyBorder="0" applyAlignment="0" applyProtection="0">
      <alignment vertical="center"/>
    </xf>
    <xf numFmtId="231" fontId="8" fillId="0" borderId="0">
      <alignment vertical="center"/>
    </xf>
    <xf numFmtId="231" fontId="10" fillId="22"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8" fillId="0" borderId="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8" fillId="0" borderId="0">
      <alignment vertical="center"/>
    </xf>
    <xf numFmtId="231" fontId="10" fillId="22"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3" borderId="0" applyNumberFormat="0" applyBorder="0" applyAlignment="0" applyProtection="0">
      <alignment vertical="center"/>
    </xf>
    <xf numFmtId="231" fontId="156" fillId="21" borderId="0" applyNumberFormat="0" applyBorder="0" applyAlignment="0" applyProtection="0">
      <alignment vertical="center"/>
    </xf>
    <xf numFmtId="231" fontId="8" fillId="0" borderId="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8" fillId="0" borderId="0">
      <alignment vertical="center"/>
    </xf>
    <xf numFmtId="231" fontId="10" fillId="22" borderId="0" applyNumberFormat="0" applyBorder="0" applyAlignment="0" applyProtection="0">
      <alignment vertical="center"/>
    </xf>
    <xf numFmtId="231" fontId="8" fillId="0" borderId="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8" fillId="0" borderId="0">
      <alignment vertical="center"/>
    </xf>
    <xf numFmtId="231" fontId="10" fillId="22" borderId="0" applyNumberFormat="0" applyBorder="0" applyAlignment="0" applyProtection="0">
      <alignment vertical="center"/>
    </xf>
    <xf numFmtId="231" fontId="8" fillId="0" borderId="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8" fillId="0" borderId="0">
      <alignment vertical="center"/>
    </xf>
    <xf numFmtId="231" fontId="10" fillId="22"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6" fillId="24" borderId="0" applyNumberFormat="0" applyBorder="0" applyAlignment="0" applyProtection="0">
      <alignment vertical="center"/>
    </xf>
    <xf numFmtId="231" fontId="156" fillId="24" borderId="0" applyNumberFormat="0" applyBorder="0" applyAlignment="0" applyProtection="0">
      <alignment vertical="center"/>
    </xf>
    <xf numFmtId="231" fontId="156" fillId="24" borderId="0" applyNumberFormat="0" applyBorder="0" applyAlignment="0" applyProtection="0">
      <alignment vertical="center"/>
    </xf>
    <xf numFmtId="231" fontId="156" fillId="24" borderId="0" applyNumberFormat="0" applyBorder="0" applyAlignment="0" applyProtection="0">
      <alignment vertical="center"/>
    </xf>
    <xf numFmtId="231" fontId="156" fillId="24" borderId="0" applyNumberFormat="0" applyBorder="0" applyAlignment="0" applyProtection="0">
      <alignment vertical="center"/>
    </xf>
    <xf numFmtId="231" fontId="156" fillId="24" borderId="0" applyNumberFormat="0" applyBorder="0" applyAlignment="0" applyProtection="0">
      <alignment vertical="center"/>
    </xf>
    <xf numFmtId="231" fontId="156"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8" fillId="0" borderId="0">
      <alignment vertical="center"/>
    </xf>
    <xf numFmtId="231" fontId="8" fillId="0" borderId="0">
      <alignment vertical="center"/>
    </xf>
    <xf numFmtId="231" fontId="10" fillId="25"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8" fillId="0" borderId="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4" borderId="0" applyNumberFormat="0" applyBorder="0" applyAlignment="0" applyProtection="0">
      <alignment vertical="center"/>
    </xf>
    <xf numFmtId="231" fontId="10" fillId="25" borderId="0" applyNumberFormat="0" applyBorder="0" applyAlignment="0" applyProtection="0">
      <alignment vertical="center"/>
    </xf>
    <xf numFmtId="231" fontId="156" fillId="24"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3"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3" borderId="0" applyNumberFormat="0" applyBorder="0" applyAlignment="0" applyProtection="0">
      <alignment vertical="center"/>
    </xf>
    <xf numFmtId="231" fontId="8" fillId="0" borderId="0">
      <alignment vertical="center"/>
    </xf>
    <xf numFmtId="231" fontId="10" fillId="23" borderId="0" applyNumberFormat="0" applyBorder="0" applyAlignment="0" applyProtection="0">
      <alignment vertical="center"/>
    </xf>
    <xf numFmtId="231" fontId="8" fillId="0" borderId="0">
      <alignment vertical="center"/>
    </xf>
    <xf numFmtId="231" fontId="8" fillId="0" borderId="0">
      <alignment vertical="center"/>
    </xf>
    <xf numFmtId="231" fontId="10" fillId="26"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6" fillId="26" borderId="0" applyNumberFormat="0" applyBorder="0" applyAlignment="0" applyProtection="0">
      <alignment vertical="center"/>
    </xf>
    <xf numFmtId="231" fontId="156" fillId="26" borderId="0" applyNumberFormat="0" applyBorder="0" applyAlignment="0" applyProtection="0">
      <alignment vertical="center"/>
    </xf>
    <xf numFmtId="231" fontId="156" fillId="26" borderId="0" applyNumberFormat="0" applyBorder="0" applyAlignment="0" applyProtection="0">
      <alignment vertical="center"/>
    </xf>
    <xf numFmtId="231" fontId="156" fillId="26" borderId="0" applyNumberFormat="0" applyBorder="0" applyAlignment="0" applyProtection="0">
      <alignment vertical="center"/>
    </xf>
    <xf numFmtId="231" fontId="156" fillId="26" borderId="0" applyNumberFormat="0" applyBorder="0" applyAlignment="0" applyProtection="0">
      <alignment vertical="center"/>
    </xf>
    <xf numFmtId="231" fontId="156" fillId="26" borderId="0" applyNumberFormat="0" applyBorder="0" applyAlignment="0" applyProtection="0">
      <alignment vertical="center"/>
    </xf>
    <xf numFmtId="231" fontId="156"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8" fillId="0" borderId="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18" borderId="0" applyNumberFormat="0" applyBorder="0" applyAlignment="0" applyProtection="0">
      <alignment vertical="center"/>
    </xf>
    <xf numFmtId="231" fontId="8" fillId="0" borderId="0">
      <alignment vertical="center"/>
    </xf>
    <xf numFmtId="231" fontId="10" fillId="23"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8" fillId="0" borderId="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8" fillId="0" borderId="0">
      <alignment vertical="center"/>
    </xf>
    <xf numFmtId="231" fontId="10" fillId="23"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18" borderId="0" applyNumberFormat="0" applyBorder="0" applyAlignment="0" applyProtection="0">
      <alignment vertical="center"/>
    </xf>
    <xf numFmtId="231" fontId="156" fillId="26" borderId="0" applyNumberFormat="0" applyBorder="0" applyAlignment="0" applyProtection="0">
      <alignment vertical="center"/>
    </xf>
    <xf numFmtId="231" fontId="8" fillId="0" borderId="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8" fillId="0" borderId="0">
      <alignment vertical="center"/>
    </xf>
    <xf numFmtId="231" fontId="10" fillId="23" borderId="0" applyNumberFormat="0" applyBorder="0" applyAlignment="0" applyProtection="0">
      <alignment vertical="center"/>
    </xf>
    <xf numFmtId="231" fontId="8" fillId="0" borderId="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8" fillId="0" borderId="0">
      <alignment vertical="center"/>
    </xf>
    <xf numFmtId="231" fontId="10" fillId="23" borderId="0" applyNumberFormat="0" applyBorder="0" applyAlignment="0" applyProtection="0">
      <alignment vertical="center"/>
    </xf>
    <xf numFmtId="231" fontId="8" fillId="0" borderId="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8" fillId="0" borderId="0">
      <alignment vertical="center"/>
    </xf>
    <xf numFmtId="231" fontId="10" fillId="23"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6" fillId="27" borderId="0" applyNumberFormat="0" applyBorder="0" applyAlignment="0" applyProtection="0">
      <alignment vertical="center"/>
    </xf>
    <xf numFmtId="231" fontId="156" fillId="27" borderId="0" applyNumberFormat="0" applyBorder="0" applyAlignment="0" applyProtection="0">
      <alignment vertical="center"/>
    </xf>
    <xf numFmtId="231" fontId="156" fillId="27" borderId="0" applyNumberFormat="0" applyBorder="0" applyAlignment="0" applyProtection="0">
      <alignment vertical="center"/>
    </xf>
    <xf numFmtId="231" fontId="156" fillId="27" borderId="0" applyNumberFormat="0" applyBorder="0" applyAlignment="0" applyProtection="0">
      <alignment vertical="center"/>
    </xf>
    <xf numFmtId="231" fontId="156" fillId="27" borderId="0" applyNumberFormat="0" applyBorder="0" applyAlignment="0" applyProtection="0">
      <alignment vertical="center"/>
    </xf>
    <xf numFmtId="231" fontId="156" fillId="27" borderId="0" applyNumberFormat="0" applyBorder="0" applyAlignment="0" applyProtection="0">
      <alignment vertical="center"/>
    </xf>
    <xf numFmtId="231" fontId="156"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56" fillId="27"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5"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5"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8" fillId="0" borderId="0">
      <alignment vertical="center"/>
    </xf>
    <xf numFmtId="231" fontId="8" fillId="0" borderId="0">
      <alignment vertical="center"/>
    </xf>
    <xf numFmtId="231" fontId="10" fillId="23"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6" fillId="23" borderId="0" applyNumberFormat="0" applyBorder="0" applyAlignment="0" applyProtection="0">
      <alignment vertical="center"/>
    </xf>
    <xf numFmtId="231" fontId="156" fillId="23" borderId="0" applyNumberFormat="0" applyBorder="0" applyAlignment="0" applyProtection="0">
      <alignment vertical="center"/>
    </xf>
    <xf numFmtId="231" fontId="156" fillId="23" borderId="0" applyNumberFormat="0" applyBorder="0" applyAlignment="0" applyProtection="0">
      <alignment vertical="center"/>
    </xf>
    <xf numFmtId="231" fontId="156" fillId="23" borderId="0" applyNumberFormat="0" applyBorder="0" applyAlignment="0" applyProtection="0">
      <alignment vertical="center"/>
    </xf>
    <xf numFmtId="231" fontId="156" fillId="23" borderId="0" applyNumberFormat="0" applyBorder="0" applyAlignment="0" applyProtection="0">
      <alignment vertical="center"/>
    </xf>
    <xf numFmtId="231" fontId="156" fillId="23" borderId="0" applyNumberFormat="0" applyBorder="0" applyAlignment="0" applyProtection="0">
      <alignment vertical="center"/>
    </xf>
    <xf numFmtId="231" fontId="156"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10" fillId="25"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10" fillId="25"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0" fillId="23" borderId="0" applyNumberFormat="0" applyBorder="0" applyAlignment="0" applyProtection="0">
      <alignment vertical="center"/>
    </xf>
    <xf numFmtId="231" fontId="156" fillId="23"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10" fillId="25"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10" fillId="25"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10" fillId="25"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8" fillId="0" borderId="0">
      <alignment vertical="center"/>
    </xf>
    <xf numFmtId="231" fontId="8" fillId="0" borderId="0">
      <alignment vertical="center"/>
    </xf>
    <xf numFmtId="239" fontId="23" fillId="0" borderId="97">
      <alignment vertical="center"/>
    </xf>
    <xf numFmtId="231" fontId="8" fillId="0" borderId="0">
      <alignment vertical="center"/>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7"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8" fillId="0" borderId="0">
      <alignment vertical="center"/>
    </xf>
    <xf numFmtId="231" fontId="8" fillId="0" borderId="0">
      <alignment vertical="center"/>
    </xf>
    <xf numFmtId="231" fontId="10" fillId="20"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6" fillId="20" borderId="0" applyNumberFormat="0" applyBorder="0" applyAlignment="0" applyProtection="0">
      <alignment vertical="center"/>
    </xf>
    <xf numFmtId="231" fontId="156" fillId="20" borderId="0" applyNumberFormat="0" applyBorder="0" applyAlignment="0" applyProtection="0">
      <alignment vertical="center"/>
    </xf>
    <xf numFmtId="231" fontId="156" fillId="20" borderId="0" applyNumberFormat="0" applyBorder="0" applyAlignment="0" applyProtection="0">
      <alignment vertical="center"/>
    </xf>
    <xf numFmtId="231" fontId="156" fillId="20" borderId="0" applyNumberFormat="0" applyBorder="0" applyAlignment="0" applyProtection="0">
      <alignment vertical="center"/>
    </xf>
    <xf numFmtId="231" fontId="156" fillId="20" borderId="0" applyNumberFormat="0" applyBorder="0" applyAlignment="0" applyProtection="0">
      <alignment vertical="center"/>
    </xf>
    <xf numFmtId="231" fontId="156" fillId="20" borderId="0" applyNumberFormat="0" applyBorder="0" applyAlignment="0" applyProtection="0">
      <alignment vertical="center"/>
    </xf>
    <xf numFmtId="231" fontId="156"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10" fillId="28"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8" borderId="0" applyNumberFormat="0" applyBorder="0" applyAlignment="0" applyProtection="0">
      <alignment vertical="center"/>
    </xf>
    <xf numFmtId="231" fontId="156" fillId="20"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6" fillId="22" borderId="0" applyNumberFormat="0" applyBorder="0" applyAlignment="0" applyProtection="0">
      <alignment vertical="center"/>
    </xf>
    <xf numFmtId="231" fontId="156" fillId="22" borderId="0" applyNumberFormat="0" applyBorder="0" applyAlignment="0" applyProtection="0">
      <alignment vertical="center"/>
    </xf>
    <xf numFmtId="231" fontId="156" fillId="22" borderId="0" applyNumberFormat="0" applyBorder="0" applyAlignment="0" applyProtection="0">
      <alignment vertical="center"/>
    </xf>
    <xf numFmtId="231" fontId="156" fillId="22" borderId="0" applyNumberFormat="0" applyBorder="0" applyAlignment="0" applyProtection="0">
      <alignment vertical="center"/>
    </xf>
    <xf numFmtId="231" fontId="156" fillId="22" borderId="0" applyNumberFormat="0" applyBorder="0" applyAlignment="0" applyProtection="0">
      <alignment vertical="center"/>
    </xf>
    <xf numFmtId="231" fontId="156" fillId="22" borderId="0" applyNumberFormat="0" applyBorder="0" applyAlignment="0" applyProtection="0">
      <alignment vertical="center"/>
    </xf>
    <xf numFmtId="231" fontId="156"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8" fillId="0" borderId="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8" fillId="0" borderId="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0" fillId="22" borderId="0" applyNumberFormat="0" applyBorder="0" applyAlignment="0" applyProtection="0">
      <alignment vertical="center"/>
    </xf>
    <xf numFmtId="231" fontId="156" fillId="22"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6" fillId="29" borderId="0" applyNumberFormat="0" applyBorder="0" applyAlignment="0" applyProtection="0">
      <alignment vertical="center"/>
    </xf>
    <xf numFmtId="231" fontId="156" fillId="29" borderId="0" applyNumberFormat="0" applyBorder="0" applyAlignment="0" applyProtection="0">
      <alignment vertical="center"/>
    </xf>
    <xf numFmtId="231" fontId="156" fillId="29" borderId="0" applyNumberFormat="0" applyBorder="0" applyAlignment="0" applyProtection="0">
      <alignment vertical="center"/>
    </xf>
    <xf numFmtId="231" fontId="156" fillId="29" borderId="0" applyNumberFormat="0" applyBorder="0" applyAlignment="0" applyProtection="0">
      <alignment vertical="center"/>
    </xf>
    <xf numFmtId="231" fontId="156" fillId="29" borderId="0" applyNumberFormat="0" applyBorder="0" applyAlignment="0" applyProtection="0">
      <alignment vertical="center"/>
    </xf>
    <xf numFmtId="231" fontId="156" fillId="29" borderId="0" applyNumberFormat="0" applyBorder="0" applyAlignment="0" applyProtection="0">
      <alignment vertical="center"/>
    </xf>
    <xf numFmtId="231" fontId="156"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8" fillId="0" borderId="0">
      <alignment vertical="center"/>
    </xf>
    <xf numFmtId="231" fontId="8" fillId="0" borderId="0">
      <alignment vertical="center"/>
    </xf>
    <xf numFmtId="231" fontId="10" fillId="30"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8" fillId="0" borderId="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29" borderId="0" applyNumberFormat="0" applyBorder="0" applyAlignment="0" applyProtection="0">
      <alignment vertical="center"/>
    </xf>
    <xf numFmtId="231" fontId="10" fillId="30" borderId="0" applyNumberFormat="0" applyBorder="0" applyAlignment="0" applyProtection="0">
      <alignment vertical="center"/>
    </xf>
    <xf numFmtId="231" fontId="156" fillId="29"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1"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1" borderId="0" applyNumberFormat="0" applyBorder="0" applyAlignment="0" applyProtection="0">
      <alignment vertical="center"/>
    </xf>
    <xf numFmtId="231" fontId="8" fillId="0" borderId="0">
      <alignment vertical="center"/>
    </xf>
    <xf numFmtId="231" fontId="10" fillId="21" borderId="0" applyNumberFormat="0" applyBorder="0" applyAlignment="0" applyProtection="0">
      <alignment vertical="center"/>
    </xf>
    <xf numFmtId="231" fontId="8" fillId="0" borderId="0">
      <alignment vertical="center"/>
    </xf>
    <xf numFmtId="231" fontId="8" fillId="0" borderId="0">
      <alignment vertical="center"/>
    </xf>
    <xf numFmtId="231" fontId="10" fillId="26"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6" fillId="26" borderId="0" applyNumberFormat="0" applyBorder="0" applyAlignment="0" applyProtection="0">
      <alignment vertical="center"/>
    </xf>
    <xf numFmtId="231" fontId="156" fillId="26" borderId="0" applyNumberFormat="0" applyBorder="0" applyAlignment="0" applyProtection="0">
      <alignment vertical="center"/>
    </xf>
    <xf numFmtId="231" fontId="156" fillId="26" borderId="0" applyNumberFormat="0" applyBorder="0" applyAlignment="0" applyProtection="0">
      <alignment vertical="center"/>
    </xf>
    <xf numFmtId="231" fontId="156" fillId="26" borderId="0" applyNumberFormat="0" applyBorder="0" applyAlignment="0" applyProtection="0">
      <alignment vertical="center"/>
    </xf>
    <xf numFmtId="231" fontId="156" fillId="26" borderId="0" applyNumberFormat="0" applyBorder="0" applyAlignment="0" applyProtection="0">
      <alignment vertical="center"/>
    </xf>
    <xf numFmtId="231" fontId="156" fillId="26" borderId="0" applyNumberFormat="0" applyBorder="0" applyAlignment="0" applyProtection="0">
      <alignment vertical="center"/>
    </xf>
    <xf numFmtId="231" fontId="156"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8" fillId="0" borderId="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10" fillId="28" borderId="0" applyNumberFormat="0" applyBorder="0" applyAlignment="0" applyProtection="0">
      <alignment vertical="center"/>
    </xf>
    <xf numFmtId="231" fontId="8" fillId="0" borderId="0">
      <alignment vertical="center"/>
    </xf>
    <xf numFmtId="231" fontId="10" fillId="21"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8" fillId="0" borderId="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8" fillId="0" borderId="0">
      <alignment vertical="center"/>
    </xf>
    <xf numFmtId="231" fontId="10" fillId="21"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6" borderId="0" applyNumberFormat="0" applyBorder="0" applyAlignment="0" applyProtection="0">
      <alignment vertical="center"/>
    </xf>
    <xf numFmtId="231" fontId="10" fillId="28" borderId="0" applyNumberFormat="0" applyBorder="0" applyAlignment="0" applyProtection="0">
      <alignment vertical="center"/>
    </xf>
    <xf numFmtId="231" fontId="156" fillId="26" borderId="0" applyNumberFormat="0" applyBorder="0" applyAlignment="0" applyProtection="0">
      <alignment vertical="center"/>
    </xf>
    <xf numFmtId="231" fontId="8" fillId="0" borderId="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8" fillId="0" borderId="0">
      <alignment vertical="center"/>
    </xf>
    <xf numFmtId="231" fontId="10" fillId="21" borderId="0" applyNumberFormat="0" applyBorder="0" applyAlignment="0" applyProtection="0">
      <alignment vertical="center"/>
    </xf>
    <xf numFmtId="231" fontId="8" fillId="0" borderId="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8" fillId="0" borderId="0">
      <alignment vertical="center"/>
    </xf>
    <xf numFmtId="231" fontId="10" fillId="21" borderId="0" applyNumberFormat="0" applyBorder="0" applyAlignment="0" applyProtection="0">
      <alignment vertical="center"/>
    </xf>
    <xf numFmtId="231" fontId="8" fillId="0" borderId="0">
      <alignment vertical="center"/>
    </xf>
    <xf numFmtId="231" fontId="10" fillId="21" borderId="0" applyNumberFormat="0" applyBorder="0" applyAlignment="0" applyProtection="0">
      <alignment vertical="center"/>
    </xf>
    <xf numFmtId="231" fontId="10" fillId="21" borderId="0" applyNumberFormat="0" applyBorder="0" applyAlignment="0" applyProtection="0">
      <alignment vertical="center"/>
    </xf>
    <xf numFmtId="231" fontId="8" fillId="0" borderId="0">
      <alignment vertical="center"/>
    </xf>
    <xf numFmtId="231" fontId="10" fillId="21"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7"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8" fillId="0" borderId="0">
      <alignment vertical="center"/>
    </xf>
    <xf numFmtId="231" fontId="8" fillId="0" borderId="0">
      <alignment vertical="center"/>
    </xf>
    <xf numFmtId="231" fontId="10" fillId="20"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6" fillId="20" borderId="0" applyNumberFormat="0" applyBorder="0" applyAlignment="0" applyProtection="0">
      <alignment vertical="center"/>
    </xf>
    <xf numFmtId="231" fontId="156" fillId="20" borderId="0" applyNumberFormat="0" applyBorder="0" applyAlignment="0" applyProtection="0">
      <alignment vertical="center"/>
    </xf>
    <xf numFmtId="231" fontId="156" fillId="20" borderId="0" applyNumberFormat="0" applyBorder="0" applyAlignment="0" applyProtection="0">
      <alignment vertical="center"/>
    </xf>
    <xf numFmtId="231" fontId="156" fillId="20" borderId="0" applyNumberFormat="0" applyBorder="0" applyAlignment="0" applyProtection="0">
      <alignment vertical="center"/>
    </xf>
    <xf numFmtId="231" fontId="156" fillId="20" borderId="0" applyNumberFormat="0" applyBorder="0" applyAlignment="0" applyProtection="0">
      <alignment vertical="center"/>
    </xf>
    <xf numFmtId="231" fontId="156" fillId="20" borderId="0" applyNumberFormat="0" applyBorder="0" applyAlignment="0" applyProtection="0">
      <alignment vertical="center"/>
    </xf>
    <xf numFmtId="231" fontId="156"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0" fillId="20" borderId="0" applyNumberFormat="0" applyBorder="0" applyAlignment="0" applyProtection="0">
      <alignment vertical="center"/>
    </xf>
    <xf numFmtId="231" fontId="156" fillId="20"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10" fillId="27" borderId="0" applyNumberFormat="0" applyBorder="0" applyAlignment="0" applyProtection="0">
      <alignment vertical="center"/>
    </xf>
    <xf numFmtId="231" fontId="8" fillId="0" borderId="0">
      <alignment vertical="center"/>
    </xf>
    <xf numFmtId="231" fontId="10" fillId="27"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5"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0" fillId="25"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8" fillId="0" borderId="0">
      <alignment vertical="center"/>
    </xf>
    <xf numFmtId="231" fontId="8" fillId="0" borderId="0">
      <alignment vertical="center"/>
    </xf>
    <xf numFmtId="231" fontId="10" fillId="31"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6" fillId="31" borderId="0" applyNumberFormat="0" applyBorder="0" applyAlignment="0" applyProtection="0">
      <alignment vertical="center"/>
    </xf>
    <xf numFmtId="231" fontId="156" fillId="31" borderId="0" applyNumberFormat="0" applyBorder="0" applyAlignment="0" applyProtection="0">
      <alignment vertical="center"/>
    </xf>
    <xf numFmtId="231" fontId="156" fillId="31" borderId="0" applyNumberFormat="0" applyBorder="0" applyAlignment="0" applyProtection="0">
      <alignment vertical="center"/>
    </xf>
    <xf numFmtId="231" fontId="156" fillId="31" borderId="0" applyNumberFormat="0" applyBorder="0" applyAlignment="0" applyProtection="0">
      <alignment vertical="center"/>
    </xf>
    <xf numFmtId="231" fontId="156" fillId="31" borderId="0" applyNumberFormat="0" applyBorder="0" applyAlignment="0" applyProtection="0">
      <alignment vertical="center"/>
    </xf>
    <xf numFmtId="231" fontId="156" fillId="31" borderId="0" applyNumberFormat="0" applyBorder="0" applyAlignment="0" applyProtection="0">
      <alignment vertical="center"/>
    </xf>
    <xf numFmtId="231" fontId="156"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10" fillId="25" borderId="0" applyNumberFormat="0" applyBorder="0" applyAlignment="0" applyProtection="0">
      <alignment vertical="center"/>
    </xf>
    <xf numFmtId="231" fontId="10" fillId="23"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10" fillId="25"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31" borderId="0" applyNumberFormat="0" applyBorder="0" applyAlignment="0" applyProtection="0">
      <alignment vertical="center"/>
    </xf>
    <xf numFmtId="231" fontId="10" fillId="23" borderId="0" applyNumberFormat="0" applyBorder="0" applyAlignment="0" applyProtection="0">
      <alignment vertical="center"/>
    </xf>
    <xf numFmtId="231" fontId="156" fillId="31"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10" fillId="25"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10" fillId="25"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10" fillId="25" borderId="0" applyNumberFormat="0" applyBorder="0" applyAlignment="0" applyProtection="0">
      <alignment vertical="center"/>
    </xf>
    <xf numFmtId="231" fontId="8" fillId="0" borderId="0">
      <alignment vertical="center"/>
    </xf>
    <xf numFmtId="231" fontId="10" fillId="25" borderId="0" applyNumberFormat="0" applyBorder="0" applyAlignment="0" applyProtection="0">
      <alignment vertical="center"/>
    </xf>
    <xf numFmtId="231" fontId="8" fillId="0" borderId="0">
      <alignment vertical="center"/>
    </xf>
    <xf numFmtId="231" fontId="8" fillId="0" borderId="0">
      <alignment vertical="center"/>
    </xf>
    <xf numFmtId="3" fontId="157" fillId="0" borderId="98">
      <alignment horizontal="right"/>
    </xf>
    <xf numFmtId="3" fontId="157" fillId="0" borderId="98">
      <alignment horizontal="right"/>
    </xf>
    <xf numFmtId="3" fontId="157" fillId="0" borderId="98">
      <alignment horizontal="right"/>
    </xf>
    <xf numFmtId="3" fontId="157" fillId="0" borderId="98">
      <alignment horizontal="right"/>
    </xf>
    <xf numFmtId="3" fontId="157" fillId="0" borderId="98">
      <alignment horizontal="right"/>
    </xf>
    <xf numFmtId="3" fontId="157" fillId="0" borderId="98">
      <alignment horizontal="right"/>
    </xf>
    <xf numFmtId="9" fontId="17" fillId="0" borderId="0">
      <protection locked="0"/>
    </xf>
    <xf numFmtId="9" fontId="17" fillId="0" borderId="0">
      <protection locked="0"/>
    </xf>
    <xf numFmtId="9" fontId="1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27"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27"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8" fillId="0" borderId="0">
      <alignment vertical="center"/>
    </xf>
    <xf numFmtId="231" fontId="8" fillId="0" borderId="0">
      <alignment vertical="center"/>
    </xf>
    <xf numFmtId="231" fontId="158" fillId="32"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9" fillId="32" borderId="0" applyNumberFormat="0" applyBorder="0" applyAlignment="0" applyProtection="0">
      <alignment vertical="center"/>
    </xf>
    <xf numFmtId="231" fontId="159" fillId="32" borderId="0" applyNumberFormat="0" applyBorder="0" applyAlignment="0" applyProtection="0">
      <alignment vertical="center"/>
    </xf>
    <xf numFmtId="231" fontId="159" fillId="32" borderId="0" applyNumberFormat="0" applyBorder="0" applyAlignment="0" applyProtection="0">
      <alignment vertical="center"/>
    </xf>
    <xf numFmtId="231" fontId="159" fillId="32" borderId="0" applyNumberFormat="0" applyBorder="0" applyAlignment="0" applyProtection="0">
      <alignment vertical="center"/>
    </xf>
    <xf numFmtId="231" fontId="159" fillId="32" borderId="0" applyNumberFormat="0" applyBorder="0" applyAlignment="0" applyProtection="0">
      <alignment vertical="center"/>
    </xf>
    <xf numFmtId="231" fontId="159" fillId="32" borderId="0" applyNumberFormat="0" applyBorder="0" applyAlignment="0" applyProtection="0">
      <alignment vertical="center"/>
    </xf>
    <xf numFmtId="231" fontId="159"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158" fillId="27" borderId="0" applyNumberFormat="0" applyBorder="0" applyAlignment="0" applyProtection="0">
      <alignment vertical="center"/>
    </xf>
    <xf numFmtId="231" fontId="158" fillId="33"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158" fillId="27"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2" borderId="0" applyNumberFormat="0" applyBorder="0" applyAlignment="0" applyProtection="0">
      <alignment vertical="center"/>
    </xf>
    <xf numFmtId="231" fontId="158" fillId="33" borderId="0" applyNumberFormat="0" applyBorder="0" applyAlignment="0" applyProtection="0">
      <alignment vertical="center"/>
    </xf>
    <xf numFmtId="231" fontId="159" fillId="32"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158" fillId="27"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158" fillId="27"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158" fillId="27"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34"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8" fillId="0" borderId="0">
      <alignment vertical="center"/>
    </xf>
    <xf numFmtId="231" fontId="8" fillId="0" borderId="0">
      <alignment vertical="center"/>
    </xf>
    <xf numFmtId="231" fontId="158" fillId="22"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9" fillId="22" borderId="0" applyNumberFormat="0" applyBorder="0" applyAlignment="0" applyProtection="0">
      <alignment vertical="center"/>
    </xf>
    <xf numFmtId="231" fontId="159" fillId="22" borderId="0" applyNumberFormat="0" applyBorder="0" applyAlignment="0" applyProtection="0">
      <alignment vertical="center"/>
    </xf>
    <xf numFmtId="231" fontId="159" fillId="22" borderId="0" applyNumberFormat="0" applyBorder="0" applyAlignment="0" applyProtection="0">
      <alignment vertical="center"/>
    </xf>
    <xf numFmtId="231" fontId="159" fillId="22" borderId="0" applyNumberFormat="0" applyBorder="0" applyAlignment="0" applyProtection="0">
      <alignment vertical="center"/>
    </xf>
    <xf numFmtId="231" fontId="159" fillId="22" borderId="0" applyNumberFormat="0" applyBorder="0" applyAlignment="0" applyProtection="0">
      <alignment vertical="center"/>
    </xf>
    <xf numFmtId="231" fontId="159" fillId="22" borderId="0" applyNumberFormat="0" applyBorder="0" applyAlignment="0" applyProtection="0">
      <alignment vertical="center"/>
    </xf>
    <xf numFmtId="231" fontId="159"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9" fillId="22"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31"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31"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8" fillId="0" borderId="0">
      <alignment vertical="center"/>
    </xf>
    <xf numFmtId="231" fontId="8" fillId="0" borderId="0">
      <alignment vertical="center"/>
    </xf>
    <xf numFmtId="231" fontId="158" fillId="29"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9" fillId="29" borderId="0" applyNumberFormat="0" applyBorder="0" applyAlignment="0" applyProtection="0">
      <alignment vertical="center"/>
    </xf>
    <xf numFmtId="231" fontId="159" fillId="29" borderId="0" applyNumberFormat="0" applyBorder="0" applyAlignment="0" applyProtection="0">
      <alignment vertical="center"/>
    </xf>
    <xf numFmtId="231" fontId="159" fillId="29" borderId="0" applyNumberFormat="0" applyBorder="0" applyAlignment="0" applyProtection="0">
      <alignment vertical="center"/>
    </xf>
    <xf numFmtId="231" fontId="159" fillId="29" borderId="0" applyNumberFormat="0" applyBorder="0" applyAlignment="0" applyProtection="0">
      <alignment vertical="center"/>
    </xf>
    <xf numFmtId="231" fontId="159" fillId="29" borderId="0" applyNumberFormat="0" applyBorder="0" applyAlignment="0" applyProtection="0">
      <alignment vertical="center"/>
    </xf>
    <xf numFmtId="231" fontId="159" fillId="29" borderId="0" applyNumberFormat="0" applyBorder="0" applyAlignment="0" applyProtection="0">
      <alignment vertical="center"/>
    </xf>
    <xf numFmtId="231" fontId="159"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158" fillId="31" borderId="0" applyNumberFormat="0" applyBorder="0" applyAlignment="0" applyProtection="0">
      <alignment vertical="center"/>
    </xf>
    <xf numFmtId="231" fontId="158" fillId="30"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158" fillId="31"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29" borderId="0" applyNumberFormat="0" applyBorder="0" applyAlignment="0" applyProtection="0">
      <alignment vertical="center"/>
    </xf>
    <xf numFmtId="231" fontId="158" fillId="30" borderId="0" applyNumberFormat="0" applyBorder="0" applyAlignment="0" applyProtection="0">
      <alignment vertical="center"/>
    </xf>
    <xf numFmtId="231" fontId="159" fillId="29"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158" fillId="31"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158" fillId="31"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158" fillId="31"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21"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21" borderId="0" applyNumberFormat="0" applyBorder="0" applyAlignment="0" applyProtection="0">
      <alignment vertical="center"/>
    </xf>
    <xf numFmtId="231" fontId="8" fillId="0" borderId="0">
      <alignment vertical="center"/>
    </xf>
    <xf numFmtId="231" fontId="158" fillId="21" borderId="0" applyNumberFormat="0" applyBorder="0" applyAlignment="0" applyProtection="0">
      <alignment vertical="center"/>
    </xf>
    <xf numFmtId="231" fontId="8" fillId="0" borderId="0">
      <alignment vertical="center"/>
    </xf>
    <xf numFmtId="231" fontId="8" fillId="0" borderId="0">
      <alignment vertical="center"/>
    </xf>
    <xf numFmtId="231" fontId="158" fillId="35"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9" fillId="35" borderId="0" applyNumberFormat="0" applyBorder="0" applyAlignment="0" applyProtection="0">
      <alignment vertical="center"/>
    </xf>
    <xf numFmtId="231" fontId="159" fillId="35" borderId="0" applyNumberFormat="0" applyBorder="0" applyAlignment="0" applyProtection="0">
      <alignment vertical="center"/>
    </xf>
    <xf numFmtId="231" fontId="159" fillId="35" borderId="0" applyNumberFormat="0" applyBorder="0" applyAlignment="0" applyProtection="0">
      <alignment vertical="center"/>
    </xf>
    <xf numFmtId="231" fontId="159" fillId="35" borderId="0" applyNumberFormat="0" applyBorder="0" applyAlignment="0" applyProtection="0">
      <alignment vertical="center"/>
    </xf>
    <xf numFmtId="231" fontId="159" fillId="35" borderId="0" applyNumberFormat="0" applyBorder="0" applyAlignment="0" applyProtection="0">
      <alignment vertical="center"/>
    </xf>
    <xf numFmtId="231" fontId="159" fillId="35" borderId="0" applyNumberFormat="0" applyBorder="0" applyAlignment="0" applyProtection="0">
      <alignment vertical="center"/>
    </xf>
    <xf numFmtId="231" fontId="159"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8" fillId="0" borderId="0">
      <alignment vertical="center"/>
    </xf>
    <xf numFmtId="231" fontId="158" fillId="21" borderId="0" applyNumberFormat="0" applyBorder="0" applyAlignment="0" applyProtection="0">
      <alignment vertical="center"/>
    </xf>
    <xf numFmtId="231" fontId="158" fillId="21" borderId="0" applyNumberFormat="0" applyBorder="0" applyAlignment="0" applyProtection="0">
      <alignment vertical="center"/>
    </xf>
    <xf numFmtId="231" fontId="158" fillId="28" borderId="0" applyNumberFormat="0" applyBorder="0" applyAlignment="0" applyProtection="0">
      <alignment vertical="center"/>
    </xf>
    <xf numFmtId="231" fontId="8" fillId="0" borderId="0">
      <alignment vertical="center"/>
    </xf>
    <xf numFmtId="231" fontId="158" fillId="21"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8" fillId="0" borderId="0">
      <alignment vertical="center"/>
    </xf>
    <xf numFmtId="231" fontId="158" fillId="21" borderId="0" applyNumberFormat="0" applyBorder="0" applyAlignment="0" applyProtection="0">
      <alignment vertical="center"/>
    </xf>
    <xf numFmtId="231" fontId="158" fillId="21" borderId="0" applyNumberFormat="0" applyBorder="0" applyAlignment="0" applyProtection="0">
      <alignment vertical="center"/>
    </xf>
    <xf numFmtId="231" fontId="8" fillId="0" borderId="0">
      <alignment vertical="center"/>
    </xf>
    <xf numFmtId="231" fontId="158" fillId="21"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28" borderId="0" applyNumberFormat="0" applyBorder="0" applyAlignment="0" applyProtection="0">
      <alignment vertical="center"/>
    </xf>
    <xf numFmtId="231" fontId="159" fillId="35" borderId="0" applyNumberFormat="0" applyBorder="0" applyAlignment="0" applyProtection="0">
      <alignment vertical="center"/>
    </xf>
    <xf numFmtId="231" fontId="8" fillId="0" borderId="0">
      <alignment vertical="center"/>
    </xf>
    <xf numFmtId="231" fontId="158" fillId="21" borderId="0" applyNumberFormat="0" applyBorder="0" applyAlignment="0" applyProtection="0">
      <alignment vertical="center"/>
    </xf>
    <xf numFmtId="231" fontId="158" fillId="21" borderId="0" applyNumberFormat="0" applyBorder="0" applyAlignment="0" applyProtection="0">
      <alignment vertical="center"/>
    </xf>
    <xf numFmtId="231" fontId="8" fillId="0" borderId="0">
      <alignment vertical="center"/>
    </xf>
    <xf numFmtId="231" fontId="158" fillId="21" borderId="0" applyNumberFormat="0" applyBorder="0" applyAlignment="0" applyProtection="0">
      <alignment vertical="center"/>
    </xf>
    <xf numFmtId="231" fontId="8" fillId="0" borderId="0">
      <alignment vertical="center"/>
    </xf>
    <xf numFmtId="231" fontId="158" fillId="21" borderId="0" applyNumberFormat="0" applyBorder="0" applyAlignment="0" applyProtection="0">
      <alignment vertical="center"/>
    </xf>
    <xf numFmtId="231" fontId="158" fillId="21" borderId="0" applyNumberFormat="0" applyBorder="0" applyAlignment="0" applyProtection="0">
      <alignment vertical="center"/>
    </xf>
    <xf numFmtId="231" fontId="8" fillId="0" borderId="0">
      <alignment vertical="center"/>
    </xf>
    <xf numFmtId="231" fontId="158" fillId="21" borderId="0" applyNumberFormat="0" applyBorder="0" applyAlignment="0" applyProtection="0">
      <alignment vertical="center"/>
    </xf>
    <xf numFmtId="231" fontId="8" fillId="0" borderId="0">
      <alignment vertical="center"/>
    </xf>
    <xf numFmtId="231" fontId="158" fillId="21" borderId="0" applyNumberFormat="0" applyBorder="0" applyAlignment="0" applyProtection="0">
      <alignment vertical="center"/>
    </xf>
    <xf numFmtId="231" fontId="158" fillId="21" borderId="0" applyNumberFormat="0" applyBorder="0" applyAlignment="0" applyProtection="0">
      <alignment vertical="center"/>
    </xf>
    <xf numFmtId="231" fontId="8" fillId="0" borderId="0">
      <alignment vertical="center"/>
    </xf>
    <xf numFmtId="231" fontId="158" fillId="21"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27"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27"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8" fillId="0" borderId="0">
      <alignment vertical="center"/>
    </xf>
    <xf numFmtId="231" fontId="8" fillId="0" borderId="0">
      <alignment vertical="center"/>
    </xf>
    <xf numFmtId="231" fontId="158" fillId="33"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9" fillId="33" borderId="0" applyNumberFormat="0" applyBorder="0" applyAlignment="0" applyProtection="0">
      <alignment vertical="center"/>
    </xf>
    <xf numFmtId="231" fontId="159" fillId="33" borderId="0" applyNumberFormat="0" applyBorder="0" applyAlignment="0" applyProtection="0">
      <alignment vertical="center"/>
    </xf>
    <xf numFmtId="231" fontId="159" fillId="33" borderId="0" applyNumberFormat="0" applyBorder="0" applyAlignment="0" applyProtection="0">
      <alignment vertical="center"/>
    </xf>
    <xf numFmtId="231" fontId="159" fillId="33" borderId="0" applyNumberFormat="0" applyBorder="0" applyAlignment="0" applyProtection="0">
      <alignment vertical="center"/>
    </xf>
    <xf numFmtId="231" fontId="159" fillId="33" borderId="0" applyNumberFormat="0" applyBorder="0" applyAlignment="0" applyProtection="0">
      <alignment vertical="center"/>
    </xf>
    <xf numFmtId="231" fontId="159" fillId="33" borderId="0" applyNumberFormat="0" applyBorder="0" applyAlignment="0" applyProtection="0">
      <alignment vertical="center"/>
    </xf>
    <xf numFmtId="231" fontId="159"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158" fillId="27"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158" fillId="27"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9" fillId="33"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158" fillId="27"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158" fillId="27"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158" fillId="27" borderId="0" applyNumberFormat="0" applyBorder="0" applyAlignment="0" applyProtection="0">
      <alignment vertical="center"/>
    </xf>
    <xf numFmtId="231" fontId="8" fillId="0" borderId="0">
      <alignment vertical="center"/>
    </xf>
    <xf numFmtId="231" fontId="158" fillId="27"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22"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22" borderId="0" applyNumberFormat="0" applyBorder="0" applyAlignment="0" applyProtection="0">
      <alignment vertical="center"/>
    </xf>
    <xf numFmtId="231" fontId="8" fillId="0" borderId="0">
      <alignment vertical="center"/>
    </xf>
    <xf numFmtId="231" fontId="158" fillId="22" borderId="0" applyNumberFormat="0" applyBorder="0" applyAlignment="0" applyProtection="0">
      <alignment vertical="center"/>
    </xf>
    <xf numFmtId="231" fontId="8" fillId="0" borderId="0">
      <alignment vertical="center"/>
    </xf>
    <xf numFmtId="231" fontId="8" fillId="0" borderId="0">
      <alignment vertical="center"/>
    </xf>
    <xf numFmtId="231" fontId="158" fillId="36"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9" fillId="36" borderId="0" applyNumberFormat="0" applyBorder="0" applyAlignment="0" applyProtection="0">
      <alignment vertical="center"/>
    </xf>
    <xf numFmtId="231" fontId="159" fillId="36" borderId="0" applyNumberFormat="0" applyBorder="0" applyAlignment="0" applyProtection="0">
      <alignment vertical="center"/>
    </xf>
    <xf numFmtId="231" fontId="159" fillId="36" borderId="0" applyNumberFormat="0" applyBorder="0" applyAlignment="0" applyProtection="0">
      <alignment vertical="center"/>
    </xf>
    <xf numFmtId="231" fontId="159" fillId="36" borderId="0" applyNumberFormat="0" applyBorder="0" applyAlignment="0" applyProtection="0">
      <alignment vertical="center"/>
    </xf>
    <xf numFmtId="231" fontId="159" fillId="36" borderId="0" applyNumberFormat="0" applyBorder="0" applyAlignment="0" applyProtection="0">
      <alignment vertical="center"/>
    </xf>
    <xf numFmtId="231" fontId="159" fillId="36" borderId="0" applyNumberFormat="0" applyBorder="0" applyAlignment="0" applyProtection="0">
      <alignment vertical="center"/>
    </xf>
    <xf numFmtId="231" fontId="159"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8" fillId="0" borderId="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158" fillId="23" borderId="0" applyNumberFormat="0" applyBorder="0" applyAlignment="0" applyProtection="0">
      <alignment vertical="center"/>
    </xf>
    <xf numFmtId="231" fontId="8" fillId="0" borderId="0">
      <alignment vertical="center"/>
    </xf>
    <xf numFmtId="231" fontId="158" fillId="22"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8" fillId="0" borderId="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8" fillId="0" borderId="0">
      <alignment vertical="center"/>
    </xf>
    <xf numFmtId="231" fontId="158" fillId="22"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36" borderId="0" applyNumberFormat="0" applyBorder="0" applyAlignment="0" applyProtection="0">
      <alignment vertical="center"/>
    </xf>
    <xf numFmtId="231" fontId="158" fillId="23" borderId="0" applyNumberFormat="0" applyBorder="0" applyAlignment="0" applyProtection="0">
      <alignment vertical="center"/>
    </xf>
    <xf numFmtId="231" fontId="159" fillId="36" borderId="0" applyNumberFormat="0" applyBorder="0" applyAlignment="0" applyProtection="0">
      <alignment vertical="center"/>
    </xf>
    <xf numFmtId="231" fontId="8" fillId="0" borderId="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8" fillId="0" borderId="0">
      <alignment vertical="center"/>
    </xf>
    <xf numFmtId="231" fontId="158" fillId="22" borderId="0" applyNumberFormat="0" applyBorder="0" applyAlignment="0" applyProtection="0">
      <alignment vertical="center"/>
    </xf>
    <xf numFmtId="231" fontId="8" fillId="0" borderId="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8" fillId="0" borderId="0">
      <alignment vertical="center"/>
    </xf>
    <xf numFmtId="231" fontId="158" fillId="22" borderId="0" applyNumberFormat="0" applyBorder="0" applyAlignment="0" applyProtection="0">
      <alignment vertical="center"/>
    </xf>
    <xf numFmtId="231" fontId="8" fillId="0" borderId="0">
      <alignment vertical="center"/>
    </xf>
    <xf numFmtId="231" fontId="158" fillId="22" borderId="0" applyNumberFormat="0" applyBorder="0" applyAlignment="0" applyProtection="0">
      <alignment vertical="center"/>
    </xf>
    <xf numFmtId="231" fontId="158" fillId="22" borderId="0" applyNumberFormat="0" applyBorder="0" applyAlignment="0" applyProtection="0">
      <alignment vertical="center"/>
    </xf>
    <xf numFmtId="231" fontId="8" fillId="0" borderId="0">
      <alignment vertical="center"/>
    </xf>
    <xf numFmtId="231" fontId="158" fillId="22" borderId="0" applyNumberFormat="0" applyBorder="0" applyAlignment="0" applyProtection="0">
      <alignment vertical="center"/>
    </xf>
    <xf numFmtId="231" fontId="8" fillId="0" borderId="0">
      <alignment vertical="center"/>
    </xf>
    <xf numFmtId="231" fontId="8" fillId="0" borderId="0">
      <alignment vertical="center"/>
    </xf>
    <xf numFmtId="231" fontId="17" fillId="0" borderId="0"/>
    <xf numFmtId="231" fontId="8" fillId="0" borderId="0">
      <alignment vertical="center"/>
    </xf>
    <xf numFmtId="231" fontId="51"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3" fillId="0" borderId="0">
      <protection locked="0"/>
    </xf>
    <xf numFmtId="184" fontId="13" fillId="0" borderId="0">
      <protection locked="0"/>
    </xf>
    <xf numFmtId="184"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3" fontId="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51"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6" fontId="36" fillId="0" borderId="0">
      <protection locked="0"/>
    </xf>
    <xf numFmtId="231" fontId="8" fillId="0" borderId="0">
      <protection locked="0"/>
    </xf>
    <xf numFmtId="231" fontId="8" fillId="0" borderId="0">
      <protection locked="0"/>
    </xf>
    <xf numFmtId="231" fontId="8" fillId="0" borderId="0">
      <alignment vertical="center"/>
    </xf>
    <xf numFmtId="231" fontId="36" fillId="0" borderId="0">
      <protection locked="0"/>
    </xf>
    <xf numFmtId="231" fontId="8" fillId="0" borderId="0">
      <protection locked="0"/>
    </xf>
    <xf numFmtId="193" fontId="8" fillId="0" borderId="0">
      <protection locked="0"/>
    </xf>
    <xf numFmtId="231" fontId="8" fillId="0" borderId="0">
      <alignment vertical="center"/>
    </xf>
    <xf numFmtId="196" fontId="36" fillId="0" borderId="0">
      <protection locked="0"/>
    </xf>
    <xf numFmtId="231" fontId="8" fillId="0" borderId="0">
      <protection locked="0"/>
    </xf>
    <xf numFmtId="231" fontId="8" fillId="0" borderId="0">
      <protection locked="0"/>
    </xf>
    <xf numFmtId="231" fontId="8" fillId="0" borderId="0">
      <alignment vertical="center"/>
    </xf>
    <xf numFmtId="231" fontId="36" fillId="0" borderId="0">
      <protection locked="0"/>
    </xf>
    <xf numFmtId="231" fontId="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3" fillId="0" borderId="0">
      <protection locked="0"/>
    </xf>
    <xf numFmtId="184" fontId="13" fillId="0" borderId="0">
      <protection locked="0"/>
    </xf>
    <xf numFmtId="184"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3" fillId="0" borderId="0">
      <protection locked="0"/>
    </xf>
    <xf numFmtId="184" fontId="13" fillId="0" borderId="0">
      <protection locked="0"/>
    </xf>
    <xf numFmtId="184"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5" fontId="25" fillId="0" borderId="35">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86" fontId="19" fillId="0" borderId="0" applyFont="0" applyFill="0" applyBorder="0" applyAlignment="0" applyProtection="0"/>
    <xf numFmtId="287" fontId="21" fillId="0" borderId="0" applyFont="0" applyFill="0" applyBorder="0" applyAlignment="0" applyProtection="0"/>
    <xf numFmtId="231" fontId="17"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3" fontId="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60" fillId="37" borderId="0" applyNumberFormat="0" applyBorder="0" applyAlignment="0" applyProtection="0"/>
    <xf numFmtId="231" fontId="161" fillId="38" borderId="0" applyNumberFormat="0" applyBorder="0" applyAlignment="0" applyProtection="0"/>
    <xf numFmtId="231" fontId="161" fillId="38" borderId="0" applyNumberFormat="0" applyBorder="0" applyAlignment="0" applyProtection="0"/>
    <xf numFmtId="231" fontId="160" fillId="39" borderId="0" applyNumberFormat="0" applyBorder="0" applyAlignment="0" applyProtection="0"/>
    <xf numFmtId="231" fontId="160" fillId="40" borderId="0" applyNumberFormat="0" applyBorder="0" applyAlignment="0" applyProtection="0"/>
    <xf numFmtId="231" fontId="161" fillId="41" borderId="0" applyNumberFormat="0" applyBorder="0" applyAlignment="0" applyProtection="0"/>
    <xf numFmtId="231" fontId="161" fillId="42" borderId="0" applyNumberFormat="0" applyBorder="0" applyAlignment="0" applyProtection="0"/>
    <xf numFmtId="231" fontId="160" fillId="43" borderId="0" applyNumberFormat="0" applyBorder="0" applyAlignment="0" applyProtection="0"/>
    <xf numFmtId="231" fontId="160" fillId="43" borderId="0" applyNumberFormat="0" applyBorder="0" applyAlignment="0" applyProtection="0"/>
    <xf numFmtId="231" fontId="161" fillId="41" borderId="0" applyNumberFormat="0" applyBorder="0" applyAlignment="0" applyProtection="0"/>
    <xf numFmtId="231" fontId="161" fillId="44" borderId="0" applyNumberFormat="0" applyBorder="0" applyAlignment="0" applyProtection="0"/>
    <xf numFmtId="231" fontId="160" fillId="42" borderId="0" applyNumberFormat="0" applyBorder="0" applyAlignment="0" applyProtection="0"/>
    <xf numFmtId="231" fontId="160" fillId="37" borderId="0" applyNumberFormat="0" applyBorder="0" applyAlignment="0" applyProtection="0"/>
    <xf numFmtId="231" fontId="161" fillId="38" borderId="0" applyNumberFormat="0" applyBorder="0" applyAlignment="0" applyProtection="0"/>
    <xf numFmtId="231" fontId="161" fillId="42" borderId="0" applyNumberFormat="0" applyBorder="0" applyAlignment="0" applyProtection="0"/>
    <xf numFmtId="231" fontId="160" fillId="42" borderId="0" applyNumberFormat="0" applyBorder="0" applyAlignment="0" applyProtection="0"/>
    <xf numFmtId="231" fontId="160" fillId="45" borderId="0" applyNumberFormat="0" applyBorder="0" applyAlignment="0" applyProtection="0"/>
    <xf numFmtId="231" fontId="161" fillId="46" borderId="0" applyNumberFormat="0" applyBorder="0" applyAlignment="0" applyProtection="0"/>
    <xf numFmtId="231" fontId="161" fillId="38" borderId="0" applyNumberFormat="0" applyBorder="0" applyAlignment="0" applyProtection="0"/>
    <xf numFmtId="231" fontId="160" fillId="39" borderId="0" applyNumberFormat="0" applyBorder="0" applyAlignment="0" applyProtection="0"/>
    <xf numFmtId="231" fontId="160" fillId="47" borderId="0" applyNumberFormat="0" applyBorder="0" applyAlignment="0" applyProtection="0"/>
    <xf numFmtId="231" fontId="161" fillId="41" borderId="0" applyNumberFormat="0" applyBorder="0" applyAlignment="0" applyProtection="0"/>
    <xf numFmtId="231" fontId="161" fillId="48" borderId="0" applyNumberFormat="0" applyBorder="0" applyAlignment="0" applyProtection="0"/>
    <xf numFmtId="231" fontId="160" fillId="48" borderId="0" applyNumberFormat="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3" fillId="0" borderId="0">
      <protection locked="0"/>
    </xf>
    <xf numFmtId="184" fontId="128" fillId="0" borderId="0">
      <protection locked="0"/>
    </xf>
    <xf numFmtId="184" fontId="13" fillId="0" borderId="0">
      <protection locked="0"/>
    </xf>
    <xf numFmtId="184" fontId="128" fillId="0" borderId="0">
      <protection locked="0"/>
    </xf>
    <xf numFmtId="184" fontId="13" fillId="0" borderId="0">
      <protection locked="0"/>
    </xf>
    <xf numFmtId="184" fontId="12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3" fontId="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36" fillId="0" borderId="0">
      <protection locked="0"/>
    </xf>
    <xf numFmtId="231" fontId="8" fillId="0" borderId="0">
      <protection locked="0"/>
    </xf>
    <xf numFmtId="231" fontId="8" fillId="0" borderId="0">
      <protection locked="0"/>
    </xf>
    <xf numFmtId="231" fontId="8" fillId="0" borderId="0">
      <protection locked="0"/>
    </xf>
    <xf numFmtId="231" fontId="8" fillId="0" borderId="0">
      <alignment vertical="center"/>
    </xf>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lignment vertical="center"/>
    </xf>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lignment vertical="center"/>
    </xf>
    <xf numFmtId="231" fontId="8" fillId="0" borderId="0" applyNumberFormat="0" applyFont="0" applyFill="0" applyBorder="0" applyAlignment="0" applyProtection="0"/>
    <xf numFmtId="231" fontId="8" fillId="0" borderId="0" applyNumberFormat="0" applyFont="0" applyFill="0" applyBorder="0" applyAlignment="0" applyProtection="0"/>
    <xf numFmtId="231" fontId="36"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28" fillId="0" borderId="0">
      <protection locked="0"/>
    </xf>
    <xf numFmtId="184" fontId="128" fillId="0" borderId="0">
      <protection locked="0"/>
    </xf>
    <xf numFmtId="184" fontId="12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20" fontId="28" fillId="0" borderId="0" applyFont="0" applyFill="0" applyBorder="0" applyAlignment="0" applyProtection="0"/>
    <xf numFmtId="220" fontId="55" fillId="0" borderId="0" applyFont="0" applyFill="0" applyBorder="0" applyAlignment="0" applyProtection="0"/>
    <xf numFmtId="42" fontId="54" fillId="0" borderId="0" applyFont="0" applyFill="0" applyBorder="0" applyAlignment="0" applyProtection="0"/>
    <xf numFmtId="42" fontId="56" fillId="0" borderId="0" applyFont="0" applyFill="0" applyBorder="0" applyAlignment="0" applyProtection="0"/>
    <xf numFmtId="273" fontId="162" fillId="0" borderId="0" applyFont="0" applyFill="0" applyBorder="0" applyAlignment="0" applyProtection="0"/>
    <xf numFmtId="220" fontId="55" fillId="0" borderId="0" applyFont="0" applyFill="0" applyBorder="0" applyAlignment="0" applyProtection="0"/>
    <xf numFmtId="220" fontId="28" fillId="0" borderId="0" applyFont="0" applyFill="0" applyBorder="0" applyAlignment="0" applyProtection="0"/>
    <xf numFmtId="220" fontId="163" fillId="0" borderId="0" applyFont="0" applyFill="0" applyBorder="0" applyAlignment="0" applyProtection="0"/>
    <xf numFmtId="288" fontId="55" fillId="0" borderId="0" applyFont="0" applyFill="0" applyBorder="0" applyAlignment="0" applyProtection="0"/>
    <xf numFmtId="192" fontId="28" fillId="0" borderId="0" applyFont="0" applyFill="0" applyBorder="0" applyAlignment="0" applyProtection="0"/>
    <xf numFmtId="42" fontId="54" fillId="0" borderId="0" applyFont="0" applyFill="0" applyBorder="0" applyAlignment="0" applyProtection="0"/>
    <xf numFmtId="42" fontId="56" fillId="0" borderId="0" applyFont="0" applyFill="0" applyBorder="0" applyAlignment="0" applyProtection="0"/>
    <xf numFmtId="220" fontId="56" fillId="0" borderId="0" applyFont="0" applyFill="0" applyBorder="0" applyAlignment="0" applyProtection="0"/>
    <xf numFmtId="220" fontId="28" fillId="0" borderId="0" applyFont="0" applyFill="0" applyBorder="0" applyAlignment="0" applyProtection="0"/>
    <xf numFmtId="220" fontId="55" fillId="0" borderId="0" applyFont="0" applyFill="0" applyBorder="0" applyAlignment="0" applyProtection="0"/>
    <xf numFmtId="42" fontId="56"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21" fontId="28" fillId="0" borderId="0" applyFont="0" applyFill="0" applyBorder="0" applyAlignment="0" applyProtection="0"/>
    <xf numFmtId="221" fontId="55" fillId="0" borderId="0" applyFont="0" applyFill="0" applyBorder="0" applyAlignment="0" applyProtection="0"/>
    <xf numFmtId="44" fontId="54" fillId="0" borderId="0" applyFont="0" applyFill="0" applyBorder="0" applyAlignment="0" applyProtection="0"/>
    <xf numFmtId="44" fontId="56" fillId="0" borderId="0" applyFont="0" applyFill="0" applyBorder="0" applyAlignment="0" applyProtection="0"/>
    <xf numFmtId="289" fontId="162" fillId="0" borderId="0" applyFont="0" applyFill="0" applyBorder="0" applyAlignment="0" applyProtection="0"/>
    <xf numFmtId="221" fontId="55" fillId="0" borderId="0" applyFont="0" applyFill="0" applyBorder="0" applyAlignment="0" applyProtection="0"/>
    <xf numFmtId="221" fontId="28" fillId="0" borderId="0" applyFont="0" applyFill="0" applyBorder="0" applyAlignment="0" applyProtection="0"/>
    <xf numFmtId="221" fontId="163" fillId="0" borderId="0" applyFont="0" applyFill="0" applyBorder="0" applyAlignment="0" applyProtection="0"/>
    <xf numFmtId="290" fontId="55" fillId="0" borderId="0" applyFont="0" applyFill="0" applyBorder="0" applyAlignment="0" applyProtection="0"/>
    <xf numFmtId="291" fontId="28" fillId="0" borderId="0" applyFont="0" applyFill="0" applyBorder="0" applyAlignment="0" applyProtection="0"/>
    <xf numFmtId="231" fontId="8" fillId="0" borderId="0">
      <alignment vertical="center"/>
    </xf>
    <xf numFmtId="231" fontId="8" fillId="0" borderId="0">
      <alignment vertical="center"/>
    </xf>
    <xf numFmtId="221" fontId="164" fillId="0" borderId="0" applyFont="0" applyFill="0" applyBorder="0" applyAlignment="0" applyProtection="0"/>
    <xf numFmtId="44" fontId="54" fillId="0" borderId="0" applyFont="0" applyFill="0" applyBorder="0" applyAlignment="0" applyProtection="0"/>
    <xf numFmtId="44" fontId="56" fillId="0" borderId="0" applyFont="0" applyFill="0" applyBorder="0" applyAlignment="0" applyProtection="0"/>
    <xf numFmtId="221" fontId="56" fillId="0" borderId="0" applyFont="0" applyFill="0" applyBorder="0" applyAlignment="0" applyProtection="0"/>
    <xf numFmtId="221" fontId="28" fillId="0" borderId="0" applyFont="0" applyFill="0" applyBorder="0" applyAlignment="0" applyProtection="0"/>
    <xf numFmtId="221" fontId="55" fillId="0" borderId="0" applyFont="0" applyFill="0" applyBorder="0" applyAlignment="0" applyProtection="0"/>
    <xf numFmtId="44" fontId="56"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3" fontId="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pplyNumberFormat="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pplyNumberFormat="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231" fontId="147" fillId="0" borderId="0">
      <protection locked="0"/>
    </xf>
    <xf numFmtId="184" fontId="147" fillId="0" borderId="0">
      <protection locked="0"/>
    </xf>
    <xf numFmtId="281" fontId="55"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81" fontId="2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8" fillId="0" borderId="0"/>
    <xf numFmtId="231" fontId="8" fillId="0" borderId="0">
      <alignment vertical="center"/>
    </xf>
    <xf numFmtId="231" fontId="18" fillId="0" borderId="0"/>
    <xf numFmtId="231" fontId="1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28" fillId="0" borderId="0">
      <protection locked="0"/>
    </xf>
    <xf numFmtId="184" fontId="128" fillId="0" borderId="0">
      <protection locked="0"/>
    </xf>
    <xf numFmtId="184" fontId="12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3" fillId="0" borderId="0">
      <protection locked="0"/>
    </xf>
    <xf numFmtId="184" fontId="13" fillId="0" borderId="0">
      <protection locked="0"/>
    </xf>
    <xf numFmtId="184"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3" fontId="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28" fillId="0" borderId="0">
      <protection locked="0"/>
    </xf>
    <xf numFmtId="184" fontId="128" fillId="0" borderId="0">
      <protection locked="0"/>
    </xf>
    <xf numFmtId="184" fontId="12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5" fontId="28" fillId="0" borderId="0" applyFont="0" applyFill="0" applyBorder="0" applyAlignment="0" applyProtection="0"/>
    <xf numFmtId="185" fontId="55" fillId="0" borderId="0" applyFont="0" applyFill="0" applyBorder="0" applyAlignment="0" applyProtection="0"/>
    <xf numFmtId="41" fontId="54" fillId="0" borderId="0" applyFont="0" applyFill="0" applyBorder="0" applyAlignment="0" applyProtection="0"/>
    <xf numFmtId="41" fontId="56" fillId="0" borderId="0" applyFont="0" applyFill="0" applyBorder="0" applyAlignment="0" applyProtection="0"/>
    <xf numFmtId="191" fontId="162" fillId="0" borderId="0" applyFont="0" applyFill="0" applyBorder="0" applyAlignment="0" applyProtection="0"/>
    <xf numFmtId="185" fontId="55" fillId="0" borderId="0" applyFont="0" applyFill="0" applyBorder="0" applyAlignment="0" applyProtection="0"/>
    <xf numFmtId="185" fontId="28" fillId="0" borderId="0" applyFont="0" applyFill="0" applyBorder="0" applyAlignment="0" applyProtection="0"/>
    <xf numFmtId="185" fontId="163" fillId="0" borderId="0" applyFont="0" applyFill="0" applyBorder="0" applyAlignment="0" applyProtection="0"/>
    <xf numFmtId="292" fontId="55" fillId="0" borderId="0" applyFont="0" applyFill="0" applyBorder="0" applyAlignment="0" applyProtection="0"/>
    <xf numFmtId="293" fontId="8" fillId="0" borderId="0" applyFont="0" applyFill="0" applyBorder="0" applyAlignment="0" applyProtection="0"/>
    <xf numFmtId="41" fontId="54" fillId="0" borderId="0" applyFont="0" applyFill="0" applyBorder="0" applyAlignment="0" applyProtection="0"/>
    <xf numFmtId="41" fontId="56" fillId="0" borderId="0" applyFont="0" applyFill="0" applyBorder="0" applyAlignment="0" applyProtection="0"/>
    <xf numFmtId="185" fontId="56" fillId="0" borderId="0" applyFont="0" applyFill="0" applyBorder="0" applyAlignment="0" applyProtection="0"/>
    <xf numFmtId="185" fontId="28" fillId="0" borderId="0" applyFont="0" applyFill="0" applyBorder="0" applyAlignment="0" applyProtection="0"/>
    <xf numFmtId="185" fontId="55" fillId="0" borderId="0" applyFont="0" applyFill="0" applyBorder="0" applyAlignment="0" applyProtection="0"/>
    <xf numFmtId="41" fontId="56" fillId="0" borderId="0" applyFont="0" applyFill="0" applyBorder="0" applyAlignment="0" applyProtection="0"/>
    <xf numFmtId="206" fontId="28" fillId="0" borderId="0" applyFont="0" applyFill="0" applyBorder="0" applyAlignment="0" applyProtection="0"/>
    <xf numFmtId="206" fontId="55" fillId="0" borderId="0" applyFont="0" applyFill="0" applyBorder="0" applyAlignment="0" applyProtection="0"/>
    <xf numFmtId="43" fontId="54" fillId="0" borderId="0" applyFont="0" applyFill="0" applyBorder="0" applyAlignment="0" applyProtection="0"/>
    <xf numFmtId="43" fontId="56" fillId="0" borderId="0" applyFont="0" applyFill="0" applyBorder="0" applyAlignment="0" applyProtection="0"/>
    <xf numFmtId="294" fontId="162" fillId="0" borderId="0" applyFont="0" applyFill="0" applyBorder="0" applyAlignment="0" applyProtection="0"/>
    <xf numFmtId="206" fontId="55" fillId="0" borderId="0" applyFont="0" applyFill="0" applyBorder="0" applyAlignment="0" applyProtection="0"/>
    <xf numFmtId="206" fontId="28" fillId="0" borderId="0" applyFont="0" applyFill="0" applyBorder="0" applyAlignment="0" applyProtection="0"/>
    <xf numFmtId="206" fontId="163" fillId="0" borderId="0" applyFont="0" applyFill="0" applyBorder="0" applyAlignment="0" applyProtection="0"/>
    <xf numFmtId="295" fontId="55" fillId="0" borderId="0" applyFont="0" applyFill="0" applyBorder="0" applyAlignment="0" applyProtection="0"/>
    <xf numFmtId="296" fontId="8" fillId="0" borderId="0" applyFont="0" applyFill="0" applyBorder="0" applyAlignment="0" applyProtection="0"/>
    <xf numFmtId="43" fontId="54" fillId="0" borderId="0" applyFont="0" applyFill="0" applyBorder="0" applyAlignment="0" applyProtection="0"/>
    <xf numFmtId="43" fontId="56" fillId="0" borderId="0" applyFont="0" applyFill="0" applyBorder="0" applyAlignment="0" applyProtection="0"/>
    <xf numFmtId="206" fontId="56" fillId="0" borderId="0" applyFont="0" applyFill="0" applyBorder="0" applyAlignment="0" applyProtection="0"/>
    <xf numFmtId="206" fontId="28" fillId="0" borderId="0" applyFont="0" applyFill="0" applyBorder="0" applyAlignment="0" applyProtection="0"/>
    <xf numFmtId="206" fontId="55" fillId="0" borderId="0" applyFont="0" applyFill="0" applyBorder="0" applyAlignment="0" applyProtection="0"/>
    <xf numFmtId="43" fontId="56" fillId="0" borderId="0" applyFont="0" applyFill="0" applyBorder="0" applyAlignment="0" applyProtection="0"/>
    <xf numFmtId="4" fontId="13" fillId="0" borderId="0">
      <protection locked="0"/>
    </xf>
    <xf numFmtId="297" fontId="55" fillId="0" borderId="0">
      <protection locked="0"/>
    </xf>
    <xf numFmtId="184" fontId="147" fillId="0" borderId="0">
      <protection locked="0"/>
    </xf>
    <xf numFmtId="231"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97" fontId="2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pplyFont="0" applyFill="0" applyBorder="0" applyAlignment="0" applyProtection="0"/>
    <xf numFmtId="231" fontId="8" fillId="0" borderId="0" applyFont="0" applyFill="0" applyBorder="0" applyAlignment="0" applyProtection="0"/>
    <xf numFmtId="231" fontId="8" fillId="0" borderId="0" applyFont="0" applyFill="0" applyBorder="0" applyAlignment="0" applyProtection="0"/>
    <xf numFmtId="231" fontId="8" fillId="0" borderId="0">
      <alignment vertical="center"/>
    </xf>
    <xf numFmtId="231" fontId="8"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65" fillId="49" borderId="0" applyNumberFormat="0" applyBorder="0" applyAlignment="0" applyProtection="0"/>
    <xf numFmtId="231" fontId="166" fillId="0" borderId="0" applyNumberForma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3" fillId="0" borderId="0">
      <protection locked="0"/>
    </xf>
    <xf numFmtId="184" fontId="13" fillId="0" borderId="0">
      <protection locked="0"/>
    </xf>
    <xf numFmtId="184"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3" fontId="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6" fontId="36" fillId="0" borderId="0">
      <protection locked="0"/>
    </xf>
    <xf numFmtId="231" fontId="8" fillId="0" borderId="0">
      <protection locked="0"/>
    </xf>
    <xf numFmtId="231" fontId="8" fillId="0" borderId="0">
      <protection locked="0"/>
    </xf>
    <xf numFmtId="231" fontId="8" fillId="0" borderId="0">
      <alignment vertical="center"/>
    </xf>
    <xf numFmtId="231" fontId="36" fillId="0" borderId="0">
      <protection locked="0"/>
    </xf>
    <xf numFmtId="231" fontId="8" fillId="0" borderId="0">
      <protection locked="0"/>
    </xf>
    <xf numFmtId="193" fontId="8" fillId="0" borderId="0">
      <protection locked="0"/>
    </xf>
    <xf numFmtId="231" fontId="8" fillId="0" borderId="0">
      <alignment vertical="center"/>
    </xf>
    <xf numFmtId="196" fontId="36" fillId="0" borderId="0">
      <protection locked="0"/>
    </xf>
    <xf numFmtId="231" fontId="8" fillId="0" borderId="0">
      <protection locked="0"/>
    </xf>
    <xf numFmtId="231" fontId="8" fillId="0" borderId="0">
      <protection locked="0"/>
    </xf>
    <xf numFmtId="231" fontId="8" fillId="0" borderId="0">
      <alignment vertical="center"/>
    </xf>
    <xf numFmtId="231" fontId="36" fillId="0" borderId="0">
      <protection locked="0"/>
    </xf>
    <xf numFmtId="231" fontId="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3" fillId="0" borderId="0">
      <protection locked="0"/>
    </xf>
    <xf numFmtId="184" fontId="13" fillId="0" borderId="0">
      <protection locked="0"/>
    </xf>
    <xf numFmtId="184"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28" fillId="0" borderId="0">
      <protection locked="0"/>
    </xf>
    <xf numFmtId="184" fontId="128" fillId="0" borderId="0">
      <protection locked="0"/>
    </xf>
    <xf numFmtId="184" fontId="12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55" fillId="0" borderId="0"/>
    <xf numFmtId="37" fontId="28" fillId="0" borderId="0"/>
    <xf numFmtId="37" fontId="55" fillId="0" borderId="0"/>
    <xf numFmtId="37" fontId="28" fillId="0" borderId="0"/>
    <xf numFmtId="231" fontId="28" fillId="0" borderId="0"/>
    <xf numFmtId="231" fontId="55" fillId="0" borderId="0"/>
    <xf numFmtId="231" fontId="28" fillId="0" borderId="0"/>
    <xf numFmtId="231" fontId="55" fillId="0" borderId="0"/>
    <xf numFmtId="231" fontId="28" fillId="0" borderId="0"/>
    <xf numFmtId="231" fontId="56" fillId="0" borderId="0"/>
    <xf numFmtId="231" fontId="162" fillId="0" borderId="0"/>
    <xf numFmtId="231" fontId="56" fillId="0" borderId="0"/>
    <xf numFmtId="37" fontId="28" fillId="0" borderId="0"/>
    <xf numFmtId="37" fontId="55" fillId="0" borderId="0"/>
    <xf numFmtId="37" fontId="28" fillId="0" borderId="0"/>
    <xf numFmtId="231" fontId="55" fillId="0" borderId="0"/>
    <xf numFmtId="231" fontId="28" fillId="0" borderId="0"/>
    <xf numFmtId="231" fontId="163" fillId="0" borderId="0"/>
    <xf numFmtId="231" fontId="28" fillId="0" borderId="0"/>
    <xf numFmtId="231" fontId="55" fillId="0" borderId="0"/>
    <xf numFmtId="231" fontId="28" fillId="0" borderId="0"/>
    <xf numFmtId="231" fontId="167" fillId="0" borderId="0"/>
    <xf numFmtId="231" fontId="8" fillId="0" borderId="0" applyNumberFormat="0" applyFont="0" applyFill="0" applyBorder="0" applyAlignment="0" applyProtection="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2" fontId="28" fillId="0" borderId="0"/>
    <xf numFmtId="2" fontId="55" fillId="0" borderId="0"/>
    <xf numFmtId="2" fontId="28" fillId="0" borderId="0"/>
    <xf numFmtId="231" fontId="55" fillId="0" borderId="0"/>
    <xf numFmtId="231" fontId="28" fillId="0" borderId="0"/>
    <xf numFmtId="37" fontId="55" fillId="0" borderId="0"/>
    <xf numFmtId="37" fontId="28" fillId="0" borderId="0"/>
    <xf numFmtId="231" fontId="167" fillId="0" borderId="0"/>
    <xf numFmtId="209" fontId="28" fillId="0" borderId="0"/>
    <xf numFmtId="37" fontId="55" fillId="0" borderId="0"/>
    <xf numFmtId="37" fontId="28" fillId="0" borderId="0"/>
    <xf numFmtId="231" fontId="55" fillId="0" borderId="0"/>
    <xf numFmtId="231" fontId="28" fillId="0" borderId="0"/>
    <xf numFmtId="231" fontId="55" fillId="0" borderId="0"/>
    <xf numFmtId="231" fontId="28" fillId="0" borderId="0"/>
    <xf numFmtId="231" fontId="168" fillId="0" borderId="0"/>
    <xf numFmtId="37" fontId="28" fillId="0" borderId="0"/>
    <xf numFmtId="37" fontId="55" fillId="0" borderId="0"/>
    <xf numFmtId="231" fontId="169" fillId="0" borderId="0"/>
    <xf numFmtId="231" fontId="170" fillId="0" borderId="0"/>
    <xf numFmtId="37" fontId="28" fillId="0" borderId="0"/>
    <xf numFmtId="37" fontId="55" fillId="0" borderId="0"/>
    <xf numFmtId="37" fontId="28" fillId="0" borderId="0"/>
    <xf numFmtId="37" fontId="55" fillId="0" borderId="0"/>
    <xf numFmtId="37" fontId="28"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231" fontId="28" fillId="0" borderId="0"/>
    <xf numFmtId="231" fontId="55" fillId="0" borderId="0"/>
    <xf numFmtId="231" fontId="28" fillId="0" borderId="0"/>
    <xf numFmtId="231" fontId="56" fillId="0" borderId="0"/>
    <xf numFmtId="231" fontId="54" fillId="0" borderId="0"/>
    <xf numFmtId="231" fontId="55" fillId="0" borderId="0"/>
    <xf numFmtId="231" fontId="28" fillId="0" borderId="0"/>
    <xf numFmtId="37" fontId="55" fillId="0" borderId="0"/>
    <xf numFmtId="37" fontId="28" fillId="0" borderId="0"/>
    <xf numFmtId="231" fontId="55" fillId="0" borderId="0"/>
    <xf numFmtId="231" fontId="28" fillId="0" borderId="0"/>
    <xf numFmtId="231" fontId="55" fillId="0" borderId="0"/>
    <xf numFmtId="231" fontId="28" fillId="0" borderId="0"/>
    <xf numFmtId="231" fontId="55" fillId="0" borderId="0"/>
    <xf numFmtId="231"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231" fontId="54" fillId="0" borderId="0"/>
    <xf numFmtId="37" fontId="55" fillId="0" borderId="0"/>
    <xf numFmtId="37" fontId="28" fillId="0" borderId="0"/>
    <xf numFmtId="37" fontId="55" fillId="0" borderId="0"/>
    <xf numFmtId="37" fontId="28" fillId="0" borderId="0"/>
    <xf numFmtId="37" fontId="55" fillId="0" borderId="0"/>
    <xf numFmtId="37" fontId="28" fillId="0" borderId="0"/>
    <xf numFmtId="231" fontId="55" fillId="0" borderId="0"/>
    <xf numFmtId="231" fontId="28" fillId="0" borderId="0"/>
    <xf numFmtId="231" fontId="171"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231" fontId="170" fillId="0" borderId="0"/>
    <xf numFmtId="231" fontId="169" fillId="0" borderId="0"/>
    <xf numFmtId="231" fontId="170" fillId="0" borderId="0"/>
    <xf numFmtId="231" fontId="169" fillId="0" borderId="0"/>
    <xf numFmtId="37" fontId="55" fillId="0" borderId="0"/>
    <xf numFmtId="37" fontId="28" fillId="0" borderId="0"/>
    <xf numFmtId="37" fontId="55" fillId="0" borderId="0"/>
    <xf numFmtId="37" fontId="28" fillId="0" borderId="0"/>
    <xf numFmtId="231" fontId="172" fillId="0" borderId="0"/>
    <xf numFmtId="231" fontId="28" fillId="0" borderId="0"/>
    <xf numFmtId="231" fontId="173" fillId="0" borderId="0"/>
    <xf numFmtId="231" fontId="172" fillId="0" borderId="0"/>
    <xf numFmtId="231" fontId="173" fillId="0" borderId="0"/>
    <xf numFmtId="231" fontId="172" fillId="0" borderId="0"/>
    <xf numFmtId="231" fontId="173" fillId="0" borderId="0"/>
    <xf numFmtId="231" fontId="56" fillId="0" borderId="0"/>
    <xf numFmtId="231" fontId="54" fillId="0" borderId="0"/>
    <xf numFmtId="231" fontId="174" fillId="0" borderId="0"/>
    <xf numFmtId="231" fontId="175" fillId="0" borderId="0"/>
    <xf numFmtId="231" fontId="19" fillId="0" borderId="0"/>
    <xf numFmtId="231" fontId="176" fillId="0" borderId="0"/>
    <xf numFmtId="231" fontId="177" fillId="0" borderId="0"/>
    <xf numFmtId="231" fontId="176" fillId="0" borderId="0"/>
    <xf numFmtId="231" fontId="55" fillId="0" borderId="0"/>
    <xf numFmtId="231" fontId="28" fillId="0" borderId="0"/>
    <xf numFmtId="231" fontId="55" fillId="0" borderId="0"/>
    <xf numFmtId="231"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37" fontId="55" fillId="0" borderId="0"/>
    <xf numFmtId="37" fontId="28" fillId="0" borderId="0"/>
    <xf numFmtId="231" fontId="170" fillId="0" borderId="0"/>
    <xf numFmtId="231" fontId="169" fillId="0" borderId="0"/>
    <xf numFmtId="231" fontId="170" fillId="0" borderId="0"/>
    <xf numFmtId="231" fontId="169" fillId="0" borderId="0"/>
    <xf numFmtId="231" fontId="55" fillId="0" borderId="0"/>
    <xf numFmtId="231" fontId="28" fillId="0" borderId="0"/>
    <xf numFmtId="231" fontId="56" fillId="0" borderId="0"/>
    <xf numFmtId="231" fontId="54" fillId="0" borderId="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pplyFill="0" applyBorder="0" applyAlignment="0"/>
    <xf numFmtId="231" fontId="8" fillId="0" borderId="0" applyFill="0" applyBorder="0" applyAlignment="0"/>
    <xf numFmtId="298" fontId="8" fillId="0" borderId="0" applyFill="0" applyBorder="0" applyAlignment="0"/>
    <xf numFmtId="299" fontId="8" fillId="0" borderId="0" applyFill="0" applyBorder="0" applyAlignment="0"/>
    <xf numFmtId="299" fontId="8" fillId="0" borderId="0" applyFill="0" applyBorder="0" applyAlignment="0"/>
    <xf numFmtId="298" fontId="8" fillId="0" borderId="0" applyFill="0" applyBorder="0" applyAlignment="0"/>
    <xf numFmtId="299" fontId="8" fillId="0" borderId="0" applyFill="0" applyBorder="0" applyAlignment="0"/>
    <xf numFmtId="299" fontId="8" fillId="0" borderId="0" applyFill="0" applyBorder="0" applyAlignment="0"/>
    <xf numFmtId="298" fontId="8" fillId="0" borderId="0" applyFill="0" applyBorder="0" applyAlignment="0"/>
    <xf numFmtId="299" fontId="8" fillId="0" borderId="0" applyFill="0" applyBorder="0" applyAlignment="0"/>
    <xf numFmtId="299" fontId="8" fillId="0" borderId="0" applyFill="0" applyBorder="0" applyAlignment="0"/>
    <xf numFmtId="298" fontId="8" fillId="0" borderId="0" applyFill="0" applyBorder="0" applyAlignment="0"/>
    <xf numFmtId="298" fontId="8" fillId="0" borderId="0" applyFill="0" applyBorder="0" applyAlignment="0"/>
    <xf numFmtId="298" fontId="8" fillId="0" borderId="0" applyFill="0" applyBorder="0" applyAlignment="0"/>
    <xf numFmtId="298" fontId="8" fillId="0" borderId="0" applyFill="0" applyBorder="0" applyAlignment="0"/>
    <xf numFmtId="298" fontId="8" fillId="0" borderId="0" applyFill="0" applyBorder="0" applyAlignment="0"/>
    <xf numFmtId="298" fontId="8" fillId="0" borderId="0" applyFill="0" applyBorder="0" applyAlignment="0"/>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98" fontId="8" fillId="0" borderId="0" applyFill="0" applyBorder="0" applyAlignment="0"/>
    <xf numFmtId="298" fontId="8" fillId="0" borderId="0" applyFill="0" applyBorder="0" applyAlignment="0"/>
    <xf numFmtId="298" fontId="8" fillId="0" borderId="0" applyFill="0" applyBorder="0" applyAlignment="0"/>
    <xf numFmtId="298" fontId="8" fillId="0" borderId="0" applyFill="0" applyBorder="0" applyAlignment="0"/>
    <xf numFmtId="298" fontId="8" fillId="0" borderId="0" applyFill="0" applyBorder="0" applyAlignment="0"/>
    <xf numFmtId="298" fontId="8" fillId="0" borderId="0" applyFill="0" applyBorder="0" applyAlignment="0"/>
    <xf numFmtId="231" fontId="8" fillId="0" borderId="0" applyFill="0" applyBorder="0" applyAlignment="0"/>
    <xf numFmtId="231" fontId="8" fillId="0" borderId="0" applyFill="0" applyBorder="0" applyAlignment="0"/>
    <xf numFmtId="231" fontId="8" fillId="0" borderId="0" applyFill="0" applyBorder="0" applyAlignment="0"/>
    <xf numFmtId="231"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231" fontId="8" fillId="0" borderId="0">
      <alignment vertical="center"/>
    </xf>
    <xf numFmtId="231" fontId="8" fillId="0" borderId="0">
      <alignment vertical="center"/>
    </xf>
    <xf numFmtId="298" fontId="8" fillId="0" borderId="0" applyFill="0" applyBorder="0" applyAlignment="0"/>
    <xf numFmtId="300" fontId="21" fillId="0" borderId="0" applyFill="0" applyBorder="0" applyAlignment="0"/>
    <xf numFmtId="301" fontId="21" fillId="0" borderId="0" applyFill="0" applyBorder="0" applyAlignment="0"/>
    <xf numFmtId="302" fontId="19" fillId="0" borderId="0" applyFill="0" applyBorder="0" applyAlignment="0"/>
    <xf numFmtId="303" fontId="19" fillId="0" borderId="0" applyFill="0" applyBorder="0" applyAlignment="0"/>
    <xf numFmtId="304" fontId="21" fillId="0" borderId="0" applyFill="0" applyBorder="0" applyAlignment="0"/>
    <xf numFmtId="305" fontId="21" fillId="0" borderId="0" applyFill="0" applyBorder="0" applyAlignment="0"/>
    <xf numFmtId="300" fontId="21" fillId="0" borderId="0" applyFill="0" applyBorder="0" applyAlignment="0"/>
    <xf numFmtId="231" fontId="178" fillId="50" borderId="99" applyNumberFormat="0" applyAlignment="0" applyProtection="0"/>
    <xf numFmtId="231" fontId="178" fillId="50" borderId="99" applyNumberFormat="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58" fillId="0" borderId="0"/>
    <xf numFmtId="231" fontId="8" fillId="0" borderId="0">
      <alignment vertical="center"/>
    </xf>
    <xf numFmtId="231" fontId="5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79" fillId="43" borderId="100" applyNumberFormat="0" applyAlignment="0" applyProtection="0"/>
    <xf numFmtId="231" fontId="8" fillId="0" borderId="0">
      <alignment vertical="center"/>
    </xf>
    <xf numFmtId="231" fontId="8" fillId="0" borderId="0">
      <alignment vertical="center"/>
    </xf>
    <xf numFmtId="231" fontId="180" fillId="0" borderId="0" applyNumberFormat="0" applyFill="0" applyBorder="0" applyAlignment="0" applyProtection="0">
      <alignment vertical="top"/>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3" fontId="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37">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37">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5" fontId="41" fillId="0" borderId="0" applyFont="0" applyFill="0" applyBorder="0" applyAlignment="0" applyProtection="0"/>
    <xf numFmtId="236" fontId="17" fillId="0" borderId="0" applyFont="0" applyFill="0" applyBorder="0" applyAlignment="0" applyProtection="0"/>
    <xf numFmtId="231" fontId="88" fillId="0" borderId="0" applyFont="0" applyFill="0" applyBorder="0" applyAlignment="0" applyProtection="0"/>
    <xf numFmtId="231" fontId="8" fillId="0" borderId="0">
      <alignment vertical="center"/>
    </xf>
    <xf numFmtId="231" fontId="51" fillId="0" borderId="0" applyFont="0" applyFill="0" applyBorder="0" applyAlignment="0" applyProtection="0"/>
    <xf numFmtId="231" fontId="8" fillId="0" borderId="0">
      <alignment vertical="center"/>
    </xf>
    <xf numFmtId="38" fontId="18" fillId="0" borderId="0" applyFont="0" applyFill="0" applyBorder="0" applyAlignment="0" applyProtection="0"/>
    <xf numFmtId="231" fontId="8" fillId="0" borderId="0">
      <alignment vertical="center"/>
    </xf>
    <xf numFmtId="231" fontId="18" fillId="0" borderId="0" applyFont="0" applyFill="0" applyBorder="0" applyAlignment="0" applyProtection="0"/>
    <xf numFmtId="231" fontId="8" fillId="0" borderId="0">
      <alignment vertical="center"/>
    </xf>
    <xf numFmtId="38" fontId="18" fillId="0" borderId="0" applyFont="0" applyFill="0" applyBorder="0" applyAlignment="0" applyProtection="0"/>
    <xf numFmtId="231" fontId="8" fillId="0" borderId="0">
      <alignment vertical="center"/>
    </xf>
    <xf numFmtId="231" fontId="18" fillId="0" borderId="0" applyFont="0" applyFill="0" applyBorder="0" applyAlignment="0" applyProtection="0"/>
    <xf numFmtId="231" fontId="8" fillId="0" borderId="0">
      <alignment vertical="center"/>
    </xf>
    <xf numFmtId="38" fontId="18" fillId="0" borderId="0" applyFont="0" applyFill="0" applyBorder="0" applyAlignment="0" applyProtection="0"/>
    <xf numFmtId="231" fontId="8" fillId="0" borderId="0">
      <alignment vertical="center"/>
    </xf>
    <xf numFmtId="231" fontId="18" fillId="0" borderId="0" applyFont="0" applyFill="0" applyBorder="0" applyAlignment="0" applyProtection="0"/>
    <xf numFmtId="231" fontId="8" fillId="0" borderId="0">
      <alignment vertical="center"/>
    </xf>
    <xf numFmtId="38" fontId="18" fillId="0" borderId="0" applyFont="0" applyFill="0" applyBorder="0" applyAlignment="0" applyProtection="0"/>
    <xf numFmtId="231" fontId="8" fillId="0" borderId="0">
      <alignment vertical="center"/>
    </xf>
    <xf numFmtId="231" fontId="18" fillId="0" borderId="0" applyFont="0" applyFill="0" applyBorder="0" applyAlignment="0" applyProtection="0"/>
    <xf numFmtId="231" fontId="8" fillId="0" borderId="0">
      <alignment vertical="center"/>
    </xf>
    <xf numFmtId="38" fontId="18" fillId="0" borderId="0" applyFont="0" applyFill="0" applyBorder="0" applyAlignment="0" applyProtection="0"/>
    <xf numFmtId="231" fontId="8" fillId="0" borderId="0">
      <alignment vertical="center"/>
    </xf>
    <xf numFmtId="231" fontId="8" fillId="0" borderId="0">
      <alignment vertical="center"/>
    </xf>
    <xf numFmtId="38" fontId="18" fillId="0" borderId="0" applyFont="0" applyFill="0" applyBorder="0" applyAlignment="0" applyProtection="0"/>
    <xf numFmtId="231" fontId="8" fillId="0" borderId="0">
      <alignment vertical="center"/>
    </xf>
    <xf numFmtId="231" fontId="8" fillId="0" borderId="0">
      <alignment vertical="center"/>
    </xf>
    <xf numFmtId="38" fontId="18" fillId="0" borderId="0" applyFont="0" applyFill="0" applyBorder="0" applyAlignment="0" applyProtection="0"/>
    <xf numFmtId="231" fontId="8" fillId="0" borderId="0">
      <alignment vertical="center"/>
    </xf>
    <xf numFmtId="231" fontId="8" fillId="0" borderId="0">
      <alignment vertical="center"/>
    </xf>
    <xf numFmtId="38" fontId="18" fillId="0" borderId="0" applyFont="0" applyFill="0" applyBorder="0" applyAlignment="0" applyProtection="0"/>
    <xf numFmtId="231" fontId="8" fillId="0" borderId="0">
      <alignment vertical="center"/>
    </xf>
    <xf numFmtId="231" fontId="8" fillId="0" borderId="0">
      <alignment vertical="center"/>
    </xf>
    <xf numFmtId="38" fontId="18" fillId="0" borderId="0" applyFont="0" applyFill="0" applyBorder="0" applyAlignment="0" applyProtection="0"/>
    <xf numFmtId="231" fontId="8" fillId="0" borderId="0">
      <alignment vertical="center"/>
    </xf>
    <xf numFmtId="231" fontId="8" fillId="0" borderId="0">
      <alignment vertical="center"/>
    </xf>
    <xf numFmtId="38" fontId="18" fillId="0" borderId="0" applyFont="0" applyFill="0" applyBorder="0" applyAlignment="0" applyProtection="0"/>
    <xf numFmtId="231" fontId="8" fillId="0" borderId="0">
      <alignment vertical="center"/>
    </xf>
    <xf numFmtId="38" fontId="18" fillId="0" borderId="0" applyFont="0" applyFill="0" applyBorder="0" applyAlignment="0" applyProtection="0"/>
    <xf numFmtId="231" fontId="8" fillId="0" borderId="0">
      <alignment vertical="center"/>
    </xf>
    <xf numFmtId="38" fontId="18"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8" fillId="0" borderId="0">
      <alignment vertical="center"/>
    </xf>
    <xf numFmtId="231" fontId="8" fillId="0" borderId="0">
      <alignment vertical="center"/>
    </xf>
    <xf numFmtId="231" fontId="19" fillId="0" borderId="0" applyFont="0" applyFill="0" applyBorder="0" applyAlignment="0" applyProtection="0"/>
    <xf numFmtId="231" fontId="8" fillId="0" borderId="0">
      <alignment vertical="center"/>
    </xf>
    <xf numFmtId="231" fontId="8" fillId="0" borderId="0">
      <alignment vertical="center"/>
    </xf>
    <xf numFmtId="306" fontId="51"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19"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38" fontId="18" fillId="0" borderId="0" applyFont="0" applyFill="0" applyBorder="0" applyAlignment="0" applyProtection="0"/>
    <xf numFmtId="231" fontId="8" fillId="0" borderId="0">
      <alignment vertical="center"/>
    </xf>
    <xf numFmtId="231" fontId="8" fillId="0" borderId="0">
      <alignment vertical="center"/>
    </xf>
    <xf numFmtId="38" fontId="18" fillId="0" borderId="0" applyFont="0" applyFill="0" applyBorder="0" applyAlignment="0" applyProtection="0"/>
    <xf numFmtId="231" fontId="8" fillId="0" borderId="0">
      <alignment vertical="center"/>
    </xf>
    <xf numFmtId="231" fontId="8" fillId="0" borderId="0">
      <alignment vertical="center"/>
    </xf>
    <xf numFmtId="38" fontId="18" fillId="0" borderId="0" applyFont="0" applyFill="0" applyBorder="0" applyAlignment="0" applyProtection="0"/>
    <xf numFmtId="231" fontId="8" fillId="0" borderId="0">
      <alignment vertical="center"/>
    </xf>
    <xf numFmtId="231" fontId="8" fillId="0" borderId="0">
      <alignment vertical="center"/>
    </xf>
    <xf numFmtId="38" fontId="18" fillId="0" borderId="0" applyFont="0" applyFill="0" applyBorder="0" applyAlignment="0" applyProtection="0"/>
    <xf numFmtId="231" fontId="8" fillId="0" borderId="0">
      <alignment vertical="center"/>
    </xf>
    <xf numFmtId="231" fontId="8" fillId="0" borderId="0">
      <alignment vertical="center"/>
    </xf>
    <xf numFmtId="38" fontId="18" fillId="0" borderId="0" applyFont="0" applyFill="0" applyBorder="0" applyAlignment="0" applyProtection="0"/>
    <xf numFmtId="231" fontId="8" fillId="0" borderId="0">
      <alignment vertical="center"/>
    </xf>
    <xf numFmtId="231" fontId="8" fillId="0" borderId="0">
      <alignment vertical="center"/>
    </xf>
    <xf numFmtId="38" fontId="18" fillId="0" borderId="0" applyFont="0" applyFill="0" applyBorder="0" applyAlignment="0" applyProtection="0"/>
    <xf numFmtId="231" fontId="8" fillId="0" borderId="0">
      <alignment vertical="center"/>
    </xf>
    <xf numFmtId="231" fontId="8" fillId="0" borderId="0">
      <alignment vertical="center"/>
    </xf>
    <xf numFmtId="38" fontId="18" fillId="0" borderId="0" applyFont="0" applyFill="0" applyBorder="0" applyAlignment="0" applyProtection="0"/>
    <xf numFmtId="231" fontId="8" fillId="0" borderId="0">
      <alignment vertical="center"/>
    </xf>
    <xf numFmtId="231" fontId="8" fillId="0" borderId="0">
      <alignment vertical="center"/>
    </xf>
    <xf numFmtId="38" fontId="18" fillId="0" borderId="0" applyFont="0" applyFill="0" applyBorder="0" applyAlignment="0" applyProtection="0"/>
    <xf numFmtId="231" fontId="8" fillId="0" borderId="0">
      <alignment vertical="center"/>
    </xf>
    <xf numFmtId="231" fontId="8" fillId="0" borderId="0">
      <alignment vertical="center"/>
    </xf>
    <xf numFmtId="38" fontId="18" fillId="0" borderId="0" applyFont="0" applyFill="0" applyBorder="0" applyAlignment="0" applyProtection="0"/>
    <xf numFmtId="231" fontId="8" fillId="0" borderId="0">
      <alignment vertical="center"/>
    </xf>
    <xf numFmtId="231" fontId="8" fillId="0" borderId="0">
      <alignment vertical="center"/>
    </xf>
    <xf numFmtId="38" fontId="18"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19" fillId="0" borderId="0" applyFont="0" applyFill="0" applyBorder="0" applyAlignment="0" applyProtection="0"/>
    <xf numFmtId="231" fontId="8" fillId="0" borderId="0">
      <alignment vertical="center"/>
    </xf>
    <xf numFmtId="38" fontId="18" fillId="0" borderId="0" applyFont="0" applyFill="0" applyBorder="0" applyAlignment="0" applyProtection="0"/>
    <xf numFmtId="231" fontId="19" fillId="0" borderId="0" applyFont="0" applyFill="0" applyBorder="0" applyAlignment="0" applyProtection="0"/>
    <xf numFmtId="231" fontId="19" fillId="0" borderId="0" applyFont="0" applyFill="0" applyBorder="0" applyAlignment="0" applyProtection="0"/>
    <xf numFmtId="38" fontId="18" fillId="0" borderId="0" applyFont="0" applyFill="0" applyBorder="0" applyAlignment="0" applyProtection="0"/>
    <xf numFmtId="231" fontId="51" fillId="0" borderId="0" applyFont="0" applyFill="0" applyBorder="0" applyAlignment="0" applyProtection="0"/>
    <xf numFmtId="231" fontId="51" fillId="0" borderId="0" applyFont="0" applyFill="0" applyBorder="0" applyAlignment="0" applyProtection="0"/>
    <xf numFmtId="38" fontId="18" fillId="0" borderId="0" applyFont="0" applyFill="0" applyBorder="0" applyAlignment="0" applyProtection="0"/>
    <xf numFmtId="191" fontId="51" fillId="0" borderId="0" applyFont="0" applyFill="0" applyBorder="0" applyAlignment="0" applyProtection="0"/>
    <xf numFmtId="191" fontId="51" fillId="0" borderId="0" applyFont="0" applyFill="0" applyBorder="0" applyAlignment="0" applyProtection="0"/>
    <xf numFmtId="38" fontId="18" fillId="0" borderId="0" applyFont="0" applyFill="0" applyBorder="0" applyAlignment="0" applyProtection="0"/>
    <xf numFmtId="191" fontId="51" fillId="0" borderId="0" applyFont="0" applyFill="0" applyBorder="0" applyAlignment="0" applyProtection="0"/>
    <xf numFmtId="191" fontId="51" fillId="0" borderId="0" applyFont="0" applyFill="0" applyBorder="0" applyAlignment="0" applyProtection="0"/>
    <xf numFmtId="38" fontId="18" fillId="0" borderId="0" applyFont="0" applyFill="0" applyBorder="0" applyAlignment="0" applyProtection="0"/>
    <xf numFmtId="191" fontId="51" fillId="0" borderId="0" applyFont="0" applyFill="0" applyBorder="0" applyAlignment="0" applyProtection="0"/>
    <xf numFmtId="191" fontId="51"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19" fillId="0" borderId="0" applyFont="0" applyFill="0" applyBorder="0" applyAlignment="0" applyProtection="0"/>
    <xf numFmtId="231" fontId="8" fillId="0" borderId="0">
      <alignment vertical="center"/>
    </xf>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231" fontId="19" fillId="0" borderId="0" applyFont="0" applyFill="0" applyBorder="0" applyAlignment="0" applyProtection="0"/>
    <xf numFmtId="306" fontId="51" fillId="0" borderId="0" applyFont="0" applyFill="0" applyBorder="0" applyAlignment="0" applyProtection="0"/>
    <xf numFmtId="306" fontId="51"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19" fillId="0" borderId="0" applyFont="0" applyFill="0" applyBorder="0" applyAlignment="0" applyProtection="0"/>
    <xf numFmtId="231" fontId="8" fillId="0" borderId="0">
      <alignment vertical="center"/>
    </xf>
    <xf numFmtId="38" fontId="18"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19" fillId="0" borderId="0" applyFont="0" applyFill="0" applyBorder="0" applyAlignment="0" applyProtection="0"/>
    <xf numFmtId="231" fontId="8" fillId="0" borderId="0">
      <alignment vertical="center"/>
    </xf>
    <xf numFmtId="38" fontId="18"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19" fillId="0" borderId="0" applyFont="0" applyFill="0" applyBorder="0" applyAlignment="0" applyProtection="0"/>
    <xf numFmtId="231" fontId="8" fillId="0" borderId="0">
      <alignment vertical="center"/>
    </xf>
    <xf numFmtId="38" fontId="18"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19" fillId="0" borderId="0" applyFont="0" applyFill="0" applyBorder="0" applyAlignment="0" applyProtection="0"/>
    <xf numFmtId="231" fontId="51" fillId="0" borderId="0" applyFont="0" applyFill="0" applyBorder="0" applyAlignment="0" applyProtection="0"/>
    <xf numFmtId="231" fontId="8" fillId="0" borderId="0">
      <alignment vertical="center"/>
    </xf>
    <xf numFmtId="38" fontId="18"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8" fillId="0" borderId="0">
      <alignment vertical="center"/>
    </xf>
    <xf numFmtId="38" fontId="18" fillId="0" borderId="0" applyFont="0" applyFill="0" applyBorder="0" applyAlignment="0" applyProtection="0"/>
    <xf numFmtId="231" fontId="19" fillId="0" borderId="0" applyFont="0" applyFill="0" applyBorder="0" applyAlignment="0" applyProtection="0"/>
    <xf numFmtId="304" fontId="21" fillId="0" borderId="0" applyFont="0" applyFill="0" applyBorder="0" applyAlignment="0" applyProtection="0"/>
    <xf numFmtId="231" fontId="8" fillId="0" borderId="0">
      <alignment vertical="center"/>
    </xf>
    <xf numFmtId="231" fontId="8" fillId="0" borderId="0">
      <alignment vertical="center"/>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231" fontId="8" fillId="0" borderId="0">
      <alignment vertical="center"/>
    </xf>
    <xf numFmtId="231" fontId="8" fillId="0" borderId="0">
      <alignment vertical="center"/>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231" fontId="8" fillId="0" borderId="0">
      <alignment vertical="center"/>
    </xf>
    <xf numFmtId="231" fontId="8" fillId="0" borderId="0">
      <alignment vertical="center"/>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231" fontId="8" fillId="0" borderId="0">
      <alignment vertical="center"/>
    </xf>
    <xf numFmtId="231" fontId="8" fillId="0" borderId="0">
      <alignment vertical="center"/>
    </xf>
    <xf numFmtId="4" fontId="13" fillId="0" borderId="0">
      <protection locked="0"/>
    </xf>
    <xf numFmtId="4" fontId="13" fillId="0" borderId="0">
      <protection locked="0"/>
    </xf>
    <xf numFmtId="4" fontId="13" fillId="0" borderId="0">
      <protection locked="0"/>
    </xf>
    <xf numFmtId="4" fontId="13" fillId="0" borderId="0">
      <protection locked="0"/>
    </xf>
    <xf numFmtId="240" fontId="181" fillId="0" borderId="0" applyFont="0" applyFill="0" applyBorder="0" applyAlignment="0" applyProtection="0"/>
    <xf numFmtId="240" fontId="181" fillId="0" borderId="0" applyFont="0" applyFill="0" applyBorder="0" applyAlignment="0" applyProtection="0"/>
    <xf numFmtId="240" fontId="181" fillId="0" borderId="0" applyFont="0" applyFill="0" applyBorder="0" applyAlignment="0" applyProtection="0"/>
    <xf numFmtId="240" fontId="181" fillId="0" borderId="0" applyFont="0" applyFill="0" applyBorder="0" applyAlignment="0" applyProtection="0"/>
    <xf numFmtId="240" fontId="181" fillId="0" borderId="0" applyFont="0" applyFill="0" applyBorder="0" applyAlignment="0" applyProtection="0"/>
    <xf numFmtId="240" fontId="181" fillId="0" borderId="0" applyFont="0" applyFill="0" applyBorder="0" applyAlignment="0" applyProtection="0"/>
    <xf numFmtId="240" fontId="181" fillId="0" borderId="0" applyFont="0" applyFill="0" applyBorder="0" applyAlignment="0" applyProtection="0"/>
    <xf numFmtId="231" fontId="8" fillId="0" borderId="0">
      <alignment vertical="center"/>
    </xf>
    <xf numFmtId="231" fontId="8" fillId="0" borderId="0">
      <alignment vertical="center"/>
    </xf>
    <xf numFmtId="4" fontId="13" fillId="0" borderId="0">
      <protection locked="0"/>
    </xf>
    <xf numFmtId="240" fontId="181" fillId="0" borderId="0" applyFont="0" applyFill="0" applyBorder="0" applyAlignment="0" applyProtection="0"/>
    <xf numFmtId="240" fontId="181" fillId="0" borderId="0" applyFont="0" applyFill="0" applyBorder="0" applyAlignment="0" applyProtection="0"/>
    <xf numFmtId="240" fontId="181" fillId="0" borderId="0" applyFont="0" applyFill="0" applyBorder="0" applyAlignment="0" applyProtection="0"/>
    <xf numFmtId="240" fontId="181" fillId="0" borderId="0" applyFont="0" applyFill="0" applyBorder="0" applyAlignment="0" applyProtection="0"/>
    <xf numFmtId="240" fontId="181" fillId="0" borderId="0" applyFont="0" applyFill="0" applyBorder="0" applyAlignment="0" applyProtection="0"/>
    <xf numFmtId="240" fontId="181" fillId="0" borderId="0" applyFont="0" applyFill="0" applyBorder="0" applyAlignment="0" applyProtection="0"/>
    <xf numFmtId="240" fontId="181" fillId="0" borderId="0" applyFont="0" applyFill="0" applyBorder="0" applyAlignment="0" applyProtection="0"/>
    <xf numFmtId="240" fontId="181" fillId="0" borderId="0" applyFont="0" applyFill="0" applyBorder="0" applyAlignment="0" applyProtection="0"/>
    <xf numFmtId="307" fontId="17" fillId="0" borderId="0" applyFill="0" applyBorder="0" applyAlignment="0" applyProtection="0"/>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231" fontId="8" fillId="0" borderId="0">
      <alignment vertical="center"/>
    </xf>
    <xf numFmtId="231" fontId="8" fillId="0" borderId="0">
      <alignment vertical="center"/>
    </xf>
    <xf numFmtId="4" fontId="13" fillId="0" borderId="0">
      <protection locked="0"/>
    </xf>
    <xf numFmtId="4" fontId="13" fillId="0" borderId="0">
      <protection locked="0"/>
    </xf>
    <xf numFmtId="308" fontId="19" fillId="0" borderId="0" applyFill="0" applyBorder="0" applyAlignment="0" applyProtection="0"/>
    <xf numFmtId="308" fontId="19" fillId="0" borderId="0" applyFill="0" applyBorder="0" applyAlignment="0" applyProtection="0"/>
    <xf numFmtId="4" fontId="13" fillId="0" borderId="0">
      <protection locked="0"/>
    </xf>
    <xf numFmtId="308" fontId="19" fillId="0" borderId="0" applyFill="0" applyBorder="0" applyAlignment="0" applyProtection="0"/>
    <xf numFmtId="308" fontId="19" fillId="0" borderId="0" applyFill="0" applyBorder="0" applyAlignment="0" applyProtection="0"/>
    <xf numFmtId="4" fontId="13" fillId="0" borderId="0">
      <protection locked="0"/>
    </xf>
    <xf numFmtId="308" fontId="19" fillId="0" borderId="0" applyFill="0" applyBorder="0" applyAlignment="0" applyProtection="0"/>
    <xf numFmtId="308" fontId="19" fillId="0" borderId="0" applyFill="0" applyBorder="0" applyAlignment="0" applyProtection="0"/>
    <xf numFmtId="4" fontId="13" fillId="0" borderId="0">
      <protection locked="0"/>
    </xf>
    <xf numFmtId="231" fontId="8" fillId="0" borderId="0">
      <alignment vertical="center"/>
    </xf>
    <xf numFmtId="231" fontId="8" fillId="0" borderId="0">
      <alignment vertical="center"/>
    </xf>
    <xf numFmtId="4" fontId="13" fillId="0" borderId="0">
      <protection locked="0"/>
    </xf>
    <xf numFmtId="4" fontId="13" fillId="0" borderId="0">
      <protection locked="0"/>
    </xf>
    <xf numFmtId="4" fontId="13" fillId="0" borderId="0">
      <protection locked="0"/>
    </xf>
    <xf numFmtId="4" fontId="13" fillId="0" borderId="0">
      <protection locked="0"/>
    </xf>
    <xf numFmtId="231" fontId="8" fillId="0" borderId="0">
      <alignment vertical="center"/>
    </xf>
    <xf numFmtId="231" fontId="8" fillId="0" borderId="0">
      <alignment vertical="center"/>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307" fontId="17" fillId="0" borderId="0" applyFill="0" applyBorder="0" applyAlignment="0" applyProtection="0"/>
    <xf numFmtId="4" fontId="13" fillId="0" borderId="0">
      <protection locked="0"/>
    </xf>
    <xf numFmtId="4" fontId="13" fillId="0" borderId="0">
      <protection locked="0"/>
    </xf>
    <xf numFmtId="4" fontId="13" fillId="0" borderId="0">
      <protection locked="0"/>
    </xf>
    <xf numFmtId="231" fontId="8" fillId="0" borderId="0">
      <alignment vertical="center"/>
    </xf>
    <xf numFmtId="231" fontId="8" fillId="0" borderId="0">
      <alignment vertical="center"/>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231" fontId="8" fillId="0" borderId="0">
      <alignment vertical="center"/>
    </xf>
    <xf numFmtId="231" fontId="8" fillId="0" borderId="0">
      <alignment vertical="center"/>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231" fontId="8" fillId="0" borderId="0">
      <alignment vertical="center"/>
    </xf>
    <xf numFmtId="231" fontId="8" fillId="0" borderId="0">
      <alignment vertical="center"/>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231" fontId="8" fillId="0" borderId="0">
      <alignment vertical="center"/>
    </xf>
    <xf numFmtId="231" fontId="8" fillId="0" borderId="0">
      <alignment vertical="center"/>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231" fontId="8" fillId="0" borderId="0">
      <alignment vertical="center"/>
    </xf>
    <xf numFmtId="231" fontId="8" fillId="0" borderId="0">
      <alignment vertical="center"/>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4" fontId="13" fillId="0" borderId="0">
      <protection locked="0"/>
    </xf>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231" fontId="8" fillId="0" borderId="0">
      <alignment vertical="center"/>
    </xf>
    <xf numFmtId="310" fontId="29"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311" fontId="122" fillId="0" borderId="0"/>
    <xf numFmtId="311" fontId="122" fillId="0" borderId="0"/>
    <xf numFmtId="309" fontId="8" fillId="0" borderId="0"/>
    <xf numFmtId="231" fontId="8" fillId="0" borderId="0">
      <alignment vertical="center"/>
    </xf>
    <xf numFmtId="231" fontId="8" fillId="0" borderId="0">
      <alignment vertical="center"/>
    </xf>
    <xf numFmtId="309" fontId="8" fillId="0" borderId="0"/>
    <xf numFmtId="311" fontId="122" fillId="0" borderId="0"/>
    <xf numFmtId="311" fontId="122" fillId="0" borderId="0"/>
    <xf numFmtId="309" fontId="8" fillId="0" borderId="0"/>
    <xf numFmtId="311" fontId="122" fillId="0" borderId="0"/>
    <xf numFmtId="311" fontId="122" fillId="0" borderId="0"/>
    <xf numFmtId="309" fontId="8" fillId="0" borderId="0"/>
    <xf numFmtId="309" fontId="8" fillId="0" borderId="0"/>
    <xf numFmtId="309" fontId="8" fillId="0" borderId="0"/>
    <xf numFmtId="309" fontId="8" fillId="0" borderId="0"/>
    <xf numFmtId="309" fontId="8" fillId="0" borderId="0"/>
    <xf numFmtId="309" fontId="8" fillId="0" borderId="0"/>
    <xf numFmtId="309" fontId="8" fillId="0" borderId="0"/>
    <xf numFmtId="309" fontId="8" fillId="0" borderId="0"/>
    <xf numFmtId="309" fontId="8" fillId="0" borderId="0"/>
    <xf numFmtId="231" fontId="8" fillId="0" borderId="0">
      <alignment vertical="center"/>
    </xf>
    <xf numFmtId="231" fontId="8" fillId="0" borderId="0">
      <alignment vertical="center"/>
    </xf>
    <xf numFmtId="309" fontId="8" fillId="0" borderId="0"/>
    <xf numFmtId="309" fontId="8" fillId="0" borderId="0"/>
    <xf numFmtId="309" fontId="8" fillId="0" borderId="0"/>
    <xf numFmtId="309" fontId="8" fillId="0" borderId="0"/>
    <xf numFmtId="309" fontId="8" fillId="0" borderId="0"/>
    <xf numFmtId="309" fontId="8" fillId="0" borderId="0"/>
    <xf numFmtId="309" fontId="8" fillId="0" borderId="0"/>
    <xf numFmtId="309" fontId="8" fillId="0" borderId="0"/>
    <xf numFmtId="309" fontId="8" fillId="0" borderId="0"/>
    <xf numFmtId="309" fontId="8" fillId="0" borderId="0"/>
    <xf numFmtId="309" fontId="8" fillId="0" borderId="0"/>
    <xf numFmtId="231" fontId="8" fillId="0" borderId="0">
      <alignment vertical="center"/>
    </xf>
    <xf numFmtId="231" fontId="8" fillId="0" borderId="0">
      <alignment vertical="center"/>
    </xf>
    <xf numFmtId="309" fontId="8" fillId="0" borderId="0"/>
    <xf numFmtId="309" fontId="8" fillId="0" borderId="0"/>
    <xf numFmtId="309" fontId="8" fillId="0" borderId="0"/>
    <xf numFmtId="309" fontId="8" fillId="0" borderId="0"/>
    <xf numFmtId="309" fontId="8" fillId="0" borderId="0"/>
    <xf numFmtId="309" fontId="8" fillId="0" borderId="0"/>
    <xf numFmtId="309" fontId="8" fillId="0" borderId="0"/>
    <xf numFmtId="309" fontId="8" fillId="0" borderId="0"/>
    <xf numFmtId="309" fontId="8" fillId="0" borderId="0"/>
    <xf numFmtId="309" fontId="8" fillId="0" borderId="0"/>
    <xf numFmtId="312" fontId="8" fillId="0" borderId="0"/>
    <xf numFmtId="231" fontId="8" fillId="0" borderId="0">
      <alignment vertical="center"/>
    </xf>
    <xf numFmtId="231" fontId="8" fillId="0" borderId="0">
      <alignment vertical="center"/>
    </xf>
    <xf numFmtId="309" fontId="8" fillId="0" borderId="0"/>
    <xf numFmtId="313" fontId="8" fillId="0" borderId="0"/>
    <xf numFmtId="231" fontId="8" fillId="0" borderId="0">
      <alignment vertical="center"/>
    </xf>
    <xf numFmtId="313" fontId="8" fillId="0" borderId="0"/>
    <xf numFmtId="313" fontId="8" fillId="0" borderId="0"/>
    <xf numFmtId="310" fontId="29"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309" fontId="8" fillId="0" borderId="0"/>
    <xf numFmtId="231" fontId="8" fillId="0" borderId="0">
      <alignment vertical="center"/>
    </xf>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314" fontId="19" fillId="0" borderId="0" applyFill="0" applyBorder="0" applyAlignment="0" applyProtection="0"/>
    <xf numFmtId="314" fontId="19" fillId="0" borderId="0" applyFill="0" applyBorder="0" applyAlignment="0" applyProtection="0"/>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314" fontId="19" fillId="0" borderId="0" applyFill="0" applyBorder="0" applyAlignment="0" applyProtection="0"/>
    <xf numFmtId="314" fontId="19" fillId="0" borderId="0" applyFill="0" applyBorder="0" applyAlignment="0" applyProtection="0"/>
    <xf numFmtId="3" fontId="19" fillId="0" borderId="0" applyFont="0" applyFill="0" applyBorder="0" applyAlignment="0" applyProtection="0"/>
    <xf numFmtId="314" fontId="19" fillId="0" borderId="0" applyFill="0" applyBorder="0" applyAlignment="0" applyProtection="0"/>
    <xf numFmtId="314" fontId="19" fillId="0" borderId="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5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184" fontId="147" fillId="0" borderId="0">
      <protection locked="0"/>
    </xf>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3" fontId="5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3" fontId="19"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60" fillId="0" borderId="0" applyNumberFormat="0" applyAlignment="0">
      <alignment horizontal="left"/>
    </xf>
    <xf numFmtId="231" fontId="60" fillId="0" borderId="0" applyNumberFormat="0" applyAlignment="0">
      <alignment horizontal="left"/>
    </xf>
    <xf numFmtId="231" fontId="60" fillId="0" borderId="0" applyNumberFormat="0" applyAlignment="0">
      <alignment horizontal="left"/>
    </xf>
    <xf numFmtId="231" fontId="8" fillId="0" borderId="0">
      <alignment vertical="center"/>
    </xf>
    <xf numFmtId="231" fontId="60" fillId="0" borderId="0" applyNumberFormat="0" applyAlignment="0">
      <alignment horizontal="left"/>
    </xf>
    <xf numFmtId="231" fontId="60" fillId="0" borderId="0" applyNumberFormat="0" applyAlignment="0">
      <alignment horizontal="left"/>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 fillId="0" borderId="0" applyFont="0" applyFill="0" applyBorder="0" applyAlignment="0" applyProtection="0"/>
    <xf numFmtId="231" fontId="8" fillId="0" borderId="0">
      <alignment vertical="center"/>
    </xf>
    <xf numFmtId="231" fontId="20" fillId="0" borderId="0" applyFont="0" applyFill="0" applyBorder="0" applyAlignment="0" applyProtection="0"/>
    <xf numFmtId="231" fontId="20" fillId="0" borderId="0" applyFont="0" applyFill="0" applyBorder="0" applyAlignment="0" applyProtection="0"/>
    <xf numFmtId="231" fontId="20"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51" fillId="0" borderId="0" applyFont="0" applyFill="0" applyBorder="0" applyAlignment="0" applyProtection="0"/>
    <xf numFmtId="231" fontId="8" fillId="0" borderId="0">
      <alignment vertical="center"/>
    </xf>
    <xf numFmtId="224" fontId="18" fillId="0" borderId="0" applyFont="0" applyFill="0" applyBorder="0" applyAlignment="0" applyProtection="0"/>
    <xf numFmtId="231" fontId="8" fillId="0" borderId="0">
      <alignment vertical="center"/>
    </xf>
    <xf numFmtId="231" fontId="18" fillId="0" borderId="0" applyFont="0" applyFill="0" applyBorder="0" applyAlignment="0" applyProtection="0"/>
    <xf numFmtId="231" fontId="8" fillId="0" borderId="0">
      <alignment vertical="center"/>
    </xf>
    <xf numFmtId="224" fontId="18" fillId="0" borderId="0" applyFont="0" applyFill="0" applyBorder="0" applyAlignment="0" applyProtection="0"/>
    <xf numFmtId="231" fontId="8" fillId="0" borderId="0">
      <alignment vertical="center"/>
    </xf>
    <xf numFmtId="231" fontId="18" fillId="0" borderId="0" applyFont="0" applyFill="0" applyBorder="0" applyAlignment="0" applyProtection="0"/>
    <xf numFmtId="231" fontId="8" fillId="0" borderId="0">
      <alignment vertical="center"/>
    </xf>
    <xf numFmtId="224" fontId="18" fillId="0" borderId="0" applyFont="0" applyFill="0" applyBorder="0" applyAlignment="0" applyProtection="0"/>
    <xf numFmtId="231" fontId="8" fillId="0" borderId="0">
      <alignment vertical="center"/>
    </xf>
    <xf numFmtId="231" fontId="18" fillId="0" borderId="0" applyFont="0" applyFill="0" applyBorder="0" applyAlignment="0" applyProtection="0"/>
    <xf numFmtId="231" fontId="8" fillId="0" borderId="0">
      <alignment vertical="center"/>
    </xf>
    <xf numFmtId="224" fontId="18" fillId="0" borderId="0" applyFont="0" applyFill="0" applyBorder="0" applyAlignment="0" applyProtection="0"/>
    <xf numFmtId="231" fontId="8" fillId="0" borderId="0">
      <alignment vertical="center"/>
    </xf>
    <xf numFmtId="231" fontId="18" fillId="0" borderId="0" applyFont="0" applyFill="0" applyBorder="0" applyAlignment="0" applyProtection="0"/>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19" fillId="0" borderId="0" applyFont="0" applyFill="0" applyBorder="0" applyAlignment="0" applyProtection="0"/>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19" fillId="0" borderId="0" applyFont="0" applyFill="0" applyBorder="0" applyAlignment="0" applyProtection="0"/>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8" fillId="0" borderId="0">
      <alignment vertical="center"/>
    </xf>
    <xf numFmtId="231" fontId="8" fillId="0" borderId="0">
      <alignment vertical="center"/>
    </xf>
    <xf numFmtId="224" fontId="18" fillId="0" borderId="0" applyFont="0" applyFill="0" applyBorder="0" applyAlignment="0" applyProtection="0"/>
    <xf numFmtId="231" fontId="19" fillId="0" borderId="0" applyFont="0" applyFill="0" applyBorder="0" applyAlignment="0" applyProtection="0"/>
    <xf numFmtId="231" fontId="19" fillId="0" borderId="0" applyFont="0" applyFill="0" applyBorder="0" applyAlignment="0" applyProtection="0"/>
    <xf numFmtId="224" fontId="18" fillId="0" borderId="0" applyFont="0" applyFill="0" applyBorder="0" applyAlignment="0" applyProtection="0"/>
    <xf numFmtId="231" fontId="51" fillId="0" borderId="0" applyFont="0" applyFill="0" applyBorder="0" applyAlignment="0" applyProtection="0"/>
    <xf numFmtId="231" fontId="51" fillId="0" borderId="0" applyFont="0" applyFill="0" applyBorder="0" applyAlignment="0" applyProtection="0"/>
    <xf numFmtId="224" fontId="18"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19" fillId="0" borderId="0" applyFont="0" applyFill="0" applyBorder="0" applyAlignment="0" applyProtection="0"/>
    <xf numFmtId="231" fontId="8" fillId="0" borderId="0">
      <alignment vertical="center"/>
    </xf>
    <xf numFmtId="224" fontId="18" fillId="0" borderId="0" applyFont="0" applyFill="0" applyBorder="0" applyAlignment="0" applyProtection="0"/>
    <xf numFmtId="231" fontId="51" fillId="0" borderId="0" applyFont="0" applyFill="0" applyBorder="0" applyAlignment="0" applyProtection="0"/>
    <xf numFmtId="231" fontId="51" fillId="0" borderId="0" applyFont="0" applyFill="0" applyBorder="0" applyAlignment="0" applyProtection="0"/>
    <xf numFmtId="224" fontId="18" fillId="0" borderId="0" applyFont="0" applyFill="0" applyBorder="0" applyAlignment="0" applyProtection="0"/>
    <xf numFmtId="231" fontId="51" fillId="0" borderId="0" applyFont="0" applyFill="0" applyBorder="0" applyAlignment="0" applyProtection="0"/>
    <xf numFmtId="231" fontId="51" fillId="0" borderId="0" applyFont="0" applyFill="0" applyBorder="0" applyAlignment="0" applyProtection="0"/>
    <xf numFmtId="224" fontId="18" fillId="0" borderId="0" applyFont="0" applyFill="0" applyBorder="0" applyAlignment="0" applyProtection="0"/>
    <xf numFmtId="231" fontId="51" fillId="0" borderId="0" applyFont="0" applyFill="0" applyBorder="0" applyAlignment="0" applyProtection="0"/>
    <xf numFmtId="231" fontId="51" fillId="0" borderId="0" applyFont="0" applyFill="0" applyBorder="0" applyAlignment="0" applyProtection="0"/>
    <xf numFmtId="224" fontId="18" fillId="0" borderId="0" applyFont="0" applyFill="0" applyBorder="0" applyAlignment="0" applyProtection="0"/>
    <xf numFmtId="224" fontId="18" fillId="0" borderId="0" applyFont="0" applyFill="0" applyBorder="0" applyAlignment="0" applyProtection="0"/>
    <xf numFmtId="224" fontId="18" fillId="0" borderId="0" applyFont="0" applyFill="0" applyBorder="0" applyAlignment="0" applyProtection="0"/>
    <xf numFmtId="224" fontId="18" fillId="0" borderId="0" applyFont="0" applyFill="0" applyBorder="0" applyAlignment="0" applyProtection="0"/>
    <xf numFmtId="231" fontId="19" fillId="0" borderId="0" applyFont="0" applyFill="0" applyBorder="0" applyAlignment="0" applyProtection="0"/>
    <xf numFmtId="231" fontId="51" fillId="0" borderId="0" applyFont="0" applyFill="0" applyBorder="0" applyAlignment="0" applyProtection="0"/>
    <xf numFmtId="231" fontId="51"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19" fillId="0" borderId="0" applyFont="0" applyFill="0" applyBorder="0" applyAlignment="0" applyProtection="0"/>
    <xf numFmtId="231" fontId="8" fillId="0" borderId="0">
      <alignment vertical="center"/>
    </xf>
    <xf numFmtId="224" fontId="18"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19" fillId="0" borderId="0" applyFont="0" applyFill="0" applyBorder="0" applyAlignment="0" applyProtection="0"/>
    <xf numFmtId="231" fontId="8" fillId="0" borderId="0">
      <alignment vertical="center"/>
    </xf>
    <xf numFmtId="224" fontId="18"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19" fillId="0" borderId="0" applyFont="0" applyFill="0" applyBorder="0" applyAlignment="0" applyProtection="0"/>
    <xf numFmtId="231" fontId="8" fillId="0" borderId="0">
      <alignment vertical="center"/>
    </xf>
    <xf numFmtId="224" fontId="18"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19" fillId="0" borderId="0" applyFont="0" applyFill="0" applyBorder="0" applyAlignment="0" applyProtection="0"/>
    <xf numFmtId="231" fontId="51" fillId="0" borderId="0" applyFont="0" applyFill="0" applyBorder="0" applyAlignment="0" applyProtection="0"/>
    <xf numFmtId="231" fontId="8" fillId="0" borderId="0">
      <alignment vertical="center"/>
    </xf>
    <xf numFmtId="224" fontId="18"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8" fillId="0" borderId="0">
      <alignment vertical="center"/>
    </xf>
    <xf numFmtId="224" fontId="18" fillId="0" borderId="0" applyFont="0" applyFill="0" applyBorder="0" applyAlignment="0" applyProtection="0"/>
    <xf numFmtId="231" fontId="17" fillId="0" borderId="0" applyFont="0" applyFill="0" applyBorder="0" applyAlignment="0" applyProtection="0"/>
    <xf numFmtId="300" fontId="21"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315"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315"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315"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315"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315"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315" fontId="17" fillId="0" borderId="0">
      <protection locked="0"/>
    </xf>
    <xf numFmtId="184" fontId="147" fillId="0" borderId="0">
      <protection locked="0"/>
    </xf>
    <xf numFmtId="184" fontId="147" fillId="0" borderId="0">
      <protection locked="0"/>
    </xf>
    <xf numFmtId="184" fontId="147" fillId="0" borderId="0">
      <protection locked="0"/>
    </xf>
    <xf numFmtId="184" fontId="147" fillId="0" borderId="0">
      <protection locked="0"/>
    </xf>
    <xf numFmtId="184" fontId="147" fillId="0" borderId="0">
      <protection locked="0"/>
    </xf>
    <xf numFmtId="184" fontId="147" fillId="0" borderId="0">
      <protection locked="0"/>
    </xf>
    <xf numFmtId="184" fontId="147" fillId="0" borderId="0">
      <protection locked="0"/>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315" fontId="17" fillId="0" borderId="0">
      <protection locked="0"/>
    </xf>
    <xf numFmtId="184" fontId="147" fillId="0" borderId="0">
      <protection locked="0"/>
    </xf>
    <xf numFmtId="184" fontId="147" fillId="0" borderId="0">
      <protection locked="0"/>
    </xf>
    <xf numFmtId="25" fontId="19" fillId="0" borderId="0" applyFill="0" applyBorder="0" applyAlignment="0" applyProtection="0"/>
    <xf numFmtId="231" fontId="8" fillId="0" borderId="0">
      <alignment vertical="center"/>
    </xf>
    <xf numFmtId="231" fontId="8" fillId="0" borderId="0">
      <alignment vertical="center"/>
    </xf>
    <xf numFmtId="315" fontId="17" fillId="0" borderId="0">
      <protection locked="0"/>
    </xf>
    <xf numFmtId="231" fontId="8" fillId="0" borderId="0">
      <alignment vertical="center"/>
    </xf>
    <xf numFmtId="231" fontId="8" fillId="0" borderId="0">
      <alignment vertical="center"/>
    </xf>
    <xf numFmtId="315" fontId="17" fillId="0" borderId="0">
      <protection locked="0"/>
    </xf>
    <xf numFmtId="231" fontId="8" fillId="0" borderId="0">
      <alignment vertical="center"/>
    </xf>
    <xf numFmtId="231" fontId="8" fillId="0" borderId="0">
      <alignment vertical="center"/>
    </xf>
    <xf numFmtId="315" fontId="17" fillId="0" borderId="0">
      <protection locked="0"/>
    </xf>
    <xf numFmtId="231" fontId="13" fillId="0" borderId="0">
      <protection locked="0"/>
    </xf>
    <xf numFmtId="315" fontId="17" fillId="0" borderId="0">
      <protection locked="0"/>
    </xf>
    <xf numFmtId="223" fontId="13" fillId="0" borderId="0">
      <protection locked="0"/>
    </xf>
    <xf numFmtId="231" fontId="8" fillId="0" borderId="0">
      <alignment vertical="center"/>
    </xf>
    <xf numFmtId="315" fontId="17" fillId="0" borderId="0">
      <protection locked="0"/>
    </xf>
    <xf numFmtId="231" fontId="8" fillId="0" borderId="0">
      <alignment vertical="center"/>
    </xf>
    <xf numFmtId="231" fontId="8" fillId="0" borderId="0">
      <alignment vertical="center"/>
    </xf>
    <xf numFmtId="315" fontId="17" fillId="0" borderId="0">
      <protection locked="0"/>
    </xf>
    <xf numFmtId="231" fontId="8" fillId="0" borderId="0">
      <alignment vertical="center"/>
    </xf>
    <xf numFmtId="231" fontId="8" fillId="0" borderId="0">
      <alignment vertical="center"/>
    </xf>
    <xf numFmtId="315" fontId="17" fillId="0" borderId="0">
      <protection locked="0"/>
    </xf>
    <xf numFmtId="231" fontId="8" fillId="0" borderId="0">
      <alignment vertical="center"/>
    </xf>
    <xf numFmtId="231" fontId="8" fillId="0" borderId="0">
      <alignment vertical="center"/>
    </xf>
    <xf numFmtId="315" fontId="17" fillId="0" borderId="0">
      <protection locked="0"/>
    </xf>
    <xf numFmtId="231" fontId="8" fillId="0" borderId="0">
      <alignment vertical="center"/>
    </xf>
    <xf numFmtId="231" fontId="8" fillId="0" borderId="0">
      <alignment vertical="center"/>
    </xf>
    <xf numFmtId="315" fontId="17" fillId="0" borderId="0">
      <protection locked="0"/>
    </xf>
    <xf numFmtId="231" fontId="8" fillId="0" borderId="0">
      <alignment vertical="center"/>
    </xf>
    <xf numFmtId="231" fontId="8" fillId="0" borderId="0">
      <alignment vertical="center"/>
    </xf>
    <xf numFmtId="315" fontId="17" fillId="0" borderId="0">
      <protection locked="0"/>
    </xf>
    <xf numFmtId="231" fontId="8" fillId="0" borderId="0">
      <alignment vertical="center"/>
    </xf>
    <xf numFmtId="231" fontId="8" fillId="0" borderId="0">
      <alignment vertical="center"/>
    </xf>
    <xf numFmtId="315" fontId="17" fillId="0" borderId="0">
      <protection locked="0"/>
    </xf>
    <xf numFmtId="231" fontId="8" fillId="0" borderId="0">
      <alignment vertical="center"/>
    </xf>
    <xf numFmtId="231" fontId="8" fillId="0" borderId="0">
      <alignment vertical="center"/>
    </xf>
    <xf numFmtId="315" fontId="17" fillId="0" borderId="0">
      <protection locked="0"/>
    </xf>
    <xf numFmtId="231" fontId="8" fillId="0" borderId="0">
      <alignment vertical="center"/>
    </xf>
    <xf numFmtId="231" fontId="8" fillId="0" borderId="0">
      <alignment vertical="center"/>
    </xf>
    <xf numFmtId="315" fontId="17" fillId="0" borderId="0">
      <protection locked="0"/>
    </xf>
    <xf numFmtId="231" fontId="8" fillId="0" borderId="0">
      <alignment vertical="center"/>
    </xf>
    <xf numFmtId="231" fontId="8" fillId="0" borderId="0">
      <alignment vertical="center"/>
    </xf>
    <xf numFmtId="315" fontId="17" fillId="0" borderId="0">
      <protection locked="0"/>
    </xf>
    <xf numFmtId="231" fontId="8" fillId="0" borderId="0">
      <alignment vertical="center"/>
    </xf>
    <xf numFmtId="231" fontId="8" fillId="0" borderId="0">
      <alignment vertical="center"/>
    </xf>
    <xf numFmtId="315" fontId="17" fillId="0" borderId="0">
      <protection locked="0"/>
    </xf>
    <xf numFmtId="231" fontId="8" fillId="0" borderId="0">
      <alignment vertical="center"/>
    </xf>
    <xf numFmtId="231" fontId="13" fillId="0" borderId="0">
      <protection locked="0"/>
    </xf>
    <xf numFmtId="315" fontId="17" fillId="0" borderId="0">
      <protection locked="0"/>
    </xf>
    <xf numFmtId="223" fontId="13" fillId="0" borderId="0">
      <protection locked="0"/>
    </xf>
    <xf numFmtId="231" fontId="8" fillId="0" borderId="0">
      <alignment vertical="center"/>
    </xf>
    <xf numFmtId="315" fontId="17" fillId="0" borderId="0">
      <protection locked="0"/>
    </xf>
    <xf numFmtId="231" fontId="8" fillId="0" borderId="0">
      <alignment vertical="center"/>
    </xf>
    <xf numFmtId="231" fontId="8" fillId="0" borderId="0">
      <alignment vertical="center"/>
    </xf>
    <xf numFmtId="315" fontId="17" fillId="0" borderId="0">
      <protection locked="0"/>
    </xf>
    <xf numFmtId="231" fontId="8" fillId="0" borderId="0">
      <alignment vertical="center"/>
    </xf>
    <xf numFmtId="231" fontId="8" fillId="0" borderId="0">
      <alignment vertical="center"/>
    </xf>
    <xf numFmtId="315" fontId="17" fillId="0" borderId="0">
      <protection locked="0"/>
    </xf>
    <xf numFmtId="231" fontId="13" fillId="0" borderId="0">
      <protection locked="0"/>
    </xf>
    <xf numFmtId="231" fontId="13" fillId="0" borderId="0">
      <protection locked="0"/>
    </xf>
    <xf numFmtId="315" fontId="17" fillId="0" borderId="0">
      <protection locked="0"/>
    </xf>
    <xf numFmtId="25" fontId="19" fillId="0" borderId="0" applyFill="0" applyBorder="0" applyAlignment="0" applyProtection="0"/>
    <xf numFmtId="25" fontId="19" fillId="0" borderId="0" applyFill="0" applyBorder="0" applyAlignment="0" applyProtection="0"/>
    <xf numFmtId="315" fontId="17" fillId="0" borderId="0">
      <protection locked="0"/>
    </xf>
    <xf numFmtId="25" fontId="19" fillId="0" borderId="0" applyFill="0" applyBorder="0" applyAlignment="0" applyProtection="0"/>
    <xf numFmtId="25" fontId="19" fillId="0" borderId="0" applyFill="0" applyBorder="0" applyAlignment="0" applyProtection="0"/>
    <xf numFmtId="315" fontId="17" fillId="0" borderId="0">
      <protection locked="0"/>
    </xf>
    <xf numFmtId="25" fontId="19" fillId="0" borderId="0" applyFill="0" applyBorder="0" applyAlignment="0" applyProtection="0"/>
    <xf numFmtId="25" fontId="19" fillId="0" borderId="0" applyFill="0" applyBorder="0" applyAlignment="0" applyProtection="0"/>
    <xf numFmtId="315" fontId="17" fillId="0" borderId="0">
      <protection locked="0"/>
    </xf>
    <xf numFmtId="231" fontId="8" fillId="0" borderId="0">
      <alignment vertical="center"/>
    </xf>
    <xf numFmtId="231" fontId="8" fillId="0" borderId="0">
      <alignment vertical="center"/>
    </xf>
    <xf numFmtId="315" fontId="17" fillId="0" borderId="0">
      <protection locked="0"/>
    </xf>
    <xf numFmtId="315" fontId="17" fillId="0" borderId="0">
      <protection locked="0"/>
    </xf>
    <xf numFmtId="315" fontId="17" fillId="0" borderId="0">
      <protection locked="0"/>
    </xf>
    <xf numFmtId="315" fontId="17" fillId="0" borderId="0">
      <protection locked="0"/>
    </xf>
    <xf numFmtId="231" fontId="8" fillId="0" borderId="0">
      <alignment vertical="center"/>
    </xf>
    <xf numFmtId="316" fontId="146" fillId="0" borderId="0">
      <protection locked="0"/>
    </xf>
    <xf numFmtId="231" fontId="8" fillId="0" borderId="0">
      <alignment vertical="center"/>
    </xf>
    <xf numFmtId="315" fontId="17" fillId="0" borderId="0">
      <protection locked="0"/>
    </xf>
    <xf numFmtId="315" fontId="17" fillId="0" borderId="0">
      <protection locked="0"/>
    </xf>
    <xf numFmtId="315" fontId="17" fillId="0" borderId="0">
      <protection locked="0"/>
    </xf>
    <xf numFmtId="315" fontId="17" fillId="0" borderId="0">
      <protection locked="0"/>
    </xf>
    <xf numFmtId="315" fontId="17" fillId="0" borderId="0">
      <protection locked="0"/>
    </xf>
    <xf numFmtId="315" fontId="17" fillId="0" borderId="0">
      <protection locked="0"/>
    </xf>
    <xf numFmtId="315" fontId="17" fillId="0" borderId="0">
      <protection locked="0"/>
    </xf>
    <xf numFmtId="25" fontId="19" fillId="0" borderId="0" applyFill="0" applyBorder="0" applyAlignment="0" applyProtection="0"/>
    <xf numFmtId="223" fontId="13" fillId="0" borderId="0">
      <protection locked="0"/>
    </xf>
    <xf numFmtId="315" fontId="17" fillId="0" borderId="0">
      <protection locked="0"/>
    </xf>
    <xf numFmtId="315" fontId="17" fillId="0" borderId="0">
      <protection locked="0"/>
    </xf>
    <xf numFmtId="231" fontId="8" fillId="0" borderId="0">
      <alignment vertical="center"/>
    </xf>
    <xf numFmtId="316" fontId="146" fillId="0" borderId="0">
      <protection locked="0"/>
    </xf>
    <xf numFmtId="231" fontId="8" fillId="0" borderId="0">
      <alignment vertical="center"/>
    </xf>
    <xf numFmtId="315" fontId="17" fillId="0" borderId="0">
      <protection locked="0"/>
    </xf>
    <xf numFmtId="315" fontId="17" fillId="0" borderId="0">
      <protection locked="0"/>
    </xf>
    <xf numFmtId="223" fontId="13" fillId="0" borderId="0">
      <protection locked="0"/>
    </xf>
    <xf numFmtId="223" fontId="13" fillId="0" borderId="0">
      <protection locked="0"/>
    </xf>
    <xf numFmtId="223" fontId="13" fillId="0" borderId="0">
      <protection locked="0"/>
    </xf>
    <xf numFmtId="223" fontId="13" fillId="0" borderId="0">
      <protection locked="0"/>
    </xf>
    <xf numFmtId="223" fontId="13" fillId="0" borderId="0">
      <protection locked="0"/>
    </xf>
    <xf numFmtId="223" fontId="13" fillId="0" borderId="0">
      <protection locked="0"/>
    </xf>
    <xf numFmtId="223" fontId="13" fillId="0" borderId="0">
      <protection locked="0"/>
    </xf>
    <xf numFmtId="223" fontId="13" fillId="0" borderId="0">
      <protection locked="0"/>
    </xf>
    <xf numFmtId="223" fontId="13" fillId="0" borderId="0">
      <protection locked="0"/>
    </xf>
    <xf numFmtId="231" fontId="8" fillId="0" borderId="0">
      <alignment vertical="center"/>
    </xf>
    <xf numFmtId="316" fontId="146" fillId="0" borderId="0">
      <protection locked="0"/>
    </xf>
    <xf numFmtId="231" fontId="8" fillId="0" borderId="0">
      <alignment vertical="center"/>
    </xf>
    <xf numFmtId="315" fontId="17" fillId="0" borderId="0">
      <protection locked="0"/>
    </xf>
    <xf numFmtId="223"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316" fontId="146" fillId="0" borderId="0">
      <protection locked="0"/>
    </xf>
    <xf numFmtId="231" fontId="8" fillId="0" borderId="0">
      <alignment vertical="center"/>
    </xf>
    <xf numFmtId="315"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315"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315"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8" fontId="59"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 fontId="19" fillId="0" borderId="0" applyFill="0" applyBorder="0" applyAlignment="0" applyProtection="0"/>
    <xf numFmtId="23" fontId="19" fillId="0" borderId="0" applyFill="0" applyBorder="0" applyAlignment="0" applyProtection="0"/>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 fontId="19" fillId="0" borderId="0" applyFill="0" applyBorder="0" applyAlignment="0" applyProtection="0"/>
    <xf numFmtId="23" fontId="19" fillId="0" borderId="0" applyFill="0" applyBorder="0" applyAlignment="0" applyProtection="0"/>
    <xf numFmtId="317" fontId="146" fillId="0" borderId="0">
      <protection locked="0"/>
    </xf>
    <xf numFmtId="23" fontId="19" fillId="0" borderId="0" applyFill="0" applyBorder="0" applyAlignment="0" applyProtection="0"/>
    <xf numFmtId="23" fontId="19" fillId="0" borderId="0" applyFill="0" applyBorder="0" applyAlignment="0" applyProtection="0"/>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317" fontId="146" fillId="0" borderId="0">
      <protection locked="0"/>
    </xf>
    <xf numFmtId="184" fontId="147"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318" fontId="59" fillId="0" borderId="0" applyFont="0" applyFill="0" applyBorder="0" applyAlignment="0" applyProtection="0"/>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alignment vertical="center"/>
    </xf>
    <xf numFmtId="317" fontId="146" fillId="0" borderId="0">
      <protection locked="0"/>
    </xf>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199" fontId="8" fillId="0" borderId="0"/>
    <xf numFmtId="218" fontId="8" fillId="0" borderId="0"/>
    <xf numFmtId="319"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199"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199" fontId="8" fillId="0" borderId="0"/>
    <xf numFmtId="231" fontId="8" fillId="0" borderId="0">
      <alignment vertical="center"/>
    </xf>
    <xf numFmtId="218" fontId="8" fillId="0" borderId="0"/>
    <xf numFmtId="231" fontId="8" fillId="0" borderId="0"/>
    <xf numFmtId="231" fontId="8" fillId="0" borderId="0"/>
    <xf numFmtId="218" fontId="8" fillId="0" borderId="0"/>
    <xf numFmtId="320" fontId="8" fillId="0" borderId="0"/>
    <xf numFmtId="231" fontId="8" fillId="0" borderId="0"/>
    <xf numFmtId="320" fontId="8" fillId="0" borderId="0"/>
    <xf numFmtId="218" fontId="8" fillId="0" borderId="0"/>
    <xf numFmtId="320" fontId="8" fillId="0" borderId="0"/>
    <xf numFmtId="231" fontId="8" fillId="0" borderId="0"/>
    <xf numFmtId="320" fontId="8" fillId="0" borderId="0"/>
    <xf numFmtId="218" fontId="8" fillId="0" borderId="0"/>
    <xf numFmtId="320" fontId="8" fillId="0" borderId="0"/>
    <xf numFmtId="231" fontId="8" fillId="0" borderId="0"/>
    <xf numFmtId="320" fontId="8" fillId="0" borderId="0"/>
    <xf numFmtId="218" fontId="8" fillId="0" borderId="0"/>
    <xf numFmtId="218" fontId="8" fillId="0" borderId="0"/>
    <xf numFmtId="231" fontId="8" fillId="0" borderId="0"/>
    <xf numFmtId="218" fontId="8" fillId="0" borderId="0"/>
    <xf numFmtId="231" fontId="8" fillId="0" borderId="0"/>
    <xf numFmtId="231" fontId="8" fillId="0" borderId="0"/>
    <xf numFmtId="231" fontId="19" fillId="0" borderId="0"/>
    <xf numFmtId="231" fontId="8" fillId="0" borderId="0"/>
    <xf numFmtId="231" fontId="8" fillId="0" borderId="0"/>
    <xf numFmtId="231" fontId="8" fillId="0" borderId="0"/>
    <xf numFmtId="231" fontId="8" fillId="0" borderId="0">
      <alignment vertical="center"/>
    </xf>
    <xf numFmtId="199" fontId="8" fillId="0" borderId="0"/>
    <xf numFmtId="231" fontId="8" fillId="0" borderId="0">
      <alignment vertical="center"/>
    </xf>
    <xf numFmtId="218"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alignment vertical="center"/>
    </xf>
    <xf numFmtId="199" fontId="8" fillId="0" borderId="0"/>
    <xf numFmtId="231" fontId="8" fillId="0" borderId="0">
      <alignment vertical="center"/>
    </xf>
    <xf numFmtId="218"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231" fontId="8" fillId="0" borderId="0"/>
    <xf numFmtId="321" fontId="17" fillId="0" borderId="0"/>
    <xf numFmtId="319" fontId="8" fillId="0" borderId="0"/>
    <xf numFmtId="319" fontId="8" fillId="0" borderId="0"/>
    <xf numFmtId="231" fontId="8" fillId="0" borderId="0">
      <alignment vertical="center"/>
    </xf>
    <xf numFmtId="199" fontId="8" fillId="0" borderId="0"/>
    <xf numFmtId="231" fontId="8" fillId="0" borderId="0">
      <alignment vertical="center"/>
    </xf>
    <xf numFmtId="218" fontId="8" fillId="0" borderId="0"/>
    <xf numFmtId="231" fontId="19"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8" fillId="0" borderId="0"/>
    <xf numFmtId="231" fontId="8" fillId="0" borderId="0">
      <alignment vertical="center"/>
    </xf>
    <xf numFmtId="218" fontId="8" fillId="0" borderId="0"/>
    <xf numFmtId="231" fontId="8" fillId="0" borderId="0">
      <alignment vertical="center"/>
    </xf>
    <xf numFmtId="231" fontId="13" fillId="0" borderId="0">
      <protection locked="0"/>
    </xf>
    <xf numFmtId="231" fontId="8" fillId="0" borderId="0">
      <alignment vertical="center"/>
    </xf>
    <xf numFmtId="229" fontId="13" fillId="0" borderId="0">
      <protection locked="0"/>
    </xf>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231" fontId="8" fillId="0" borderId="0">
      <alignment vertical="center"/>
    </xf>
    <xf numFmtId="231" fontId="13" fillId="0" borderId="0">
      <protection locked="0"/>
    </xf>
    <xf numFmtId="231" fontId="8" fillId="0" borderId="0">
      <alignment vertical="center"/>
    </xf>
    <xf numFmtId="229" fontId="13" fillId="0" borderId="0">
      <protection locked="0"/>
    </xf>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231" fontId="8" fillId="0" borderId="0">
      <alignment vertical="center"/>
    </xf>
    <xf numFmtId="231" fontId="13" fillId="0" borderId="0">
      <protection locked="0"/>
    </xf>
    <xf numFmtId="231" fontId="8" fillId="0" borderId="0">
      <alignment vertical="center"/>
    </xf>
    <xf numFmtId="229" fontId="13" fillId="0" borderId="0">
      <protection locked="0"/>
    </xf>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231" fontId="8" fillId="0" borderId="0">
      <alignment vertical="center"/>
    </xf>
    <xf numFmtId="231" fontId="13" fillId="0" borderId="0">
      <protection locked="0"/>
    </xf>
    <xf numFmtId="231" fontId="8" fillId="0" borderId="0">
      <alignment vertical="center"/>
    </xf>
    <xf numFmtId="229" fontId="13" fillId="0" borderId="0">
      <protection locked="0"/>
    </xf>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231" fontId="8" fillId="0" borderId="0">
      <alignment vertical="center"/>
    </xf>
    <xf numFmtId="231" fontId="13" fillId="0" borderId="0">
      <protection locked="0"/>
    </xf>
    <xf numFmtId="231" fontId="8" fillId="0" borderId="0">
      <alignment vertical="center"/>
    </xf>
    <xf numFmtId="229" fontId="13" fillId="0" borderId="0">
      <protection locked="0"/>
    </xf>
    <xf numFmtId="15" fontId="19" fillId="0" borderId="0"/>
    <xf numFmtId="15" fontId="19" fillId="0" borderId="0"/>
    <xf numFmtId="15" fontId="19" fillId="0" borderId="0"/>
    <xf numFmtId="15" fontId="19" fillId="0" borderId="0"/>
    <xf numFmtId="15" fontId="19" fillId="0" borderId="0"/>
    <xf numFmtId="231" fontId="8" fillId="0" borderId="0">
      <alignment vertical="center"/>
    </xf>
    <xf numFmtId="231" fontId="59" fillId="0" borderId="0" applyFont="0" applyFill="0" applyBorder="0" applyAlignment="0" applyProtection="0"/>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322" fontId="19" fillId="0" borderId="0" applyFill="0" applyBorder="0" applyAlignment="0" applyProtection="0"/>
    <xf numFmtId="231" fontId="13" fillId="0" borderId="0">
      <protection locked="0"/>
    </xf>
    <xf numFmtId="322" fontId="19" fillId="0" borderId="0" applyFill="0" applyBorder="0" applyAlignment="0" applyProtection="0"/>
    <xf numFmtId="229" fontId="13" fillId="0" borderId="0">
      <protection locked="0"/>
    </xf>
    <xf numFmtId="322" fontId="19" fillId="0" borderId="0" applyFill="0" applyBorder="0" applyAlignment="0" applyProtection="0"/>
    <xf numFmtId="231" fontId="13" fillId="0" borderId="0">
      <protection locked="0"/>
    </xf>
    <xf numFmtId="322" fontId="19" fillId="0" borderId="0" applyFill="0" applyBorder="0" applyAlignment="0" applyProtection="0"/>
    <xf numFmtId="229" fontId="13" fillId="0" borderId="0">
      <protection locked="0"/>
    </xf>
    <xf numFmtId="322" fontId="19" fillId="0" borderId="0" applyFill="0" applyBorder="0" applyAlignment="0" applyProtection="0"/>
    <xf numFmtId="231" fontId="13" fillId="0" borderId="0">
      <protection locked="0"/>
    </xf>
    <xf numFmtId="322" fontId="19" fillId="0" borderId="0" applyFill="0" applyBorder="0" applyAlignment="0" applyProtection="0"/>
    <xf numFmtId="229"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29" fontId="13" fillId="0" borderId="0">
      <protection locked="0"/>
    </xf>
    <xf numFmtId="231" fontId="13" fillId="0" borderId="0">
      <protection locked="0"/>
    </xf>
    <xf numFmtId="229" fontId="13" fillId="0" borderId="0">
      <protection locked="0"/>
    </xf>
    <xf numFmtId="231" fontId="13" fillId="0" borderId="0">
      <protection locked="0"/>
    </xf>
    <xf numFmtId="229" fontId="13" fillId="0" borderId="0">
      <protection locked="0"/>
    </xf>
    <xf numFmtId="231" fontId="13" fillId="0" borderId="0">
      <protection locked="0"/>
    </xf>
    <xf numFmtId="229" fontId="13" fillId="0" borderId="0">
      <protection locked="0"/>
    </xf>
    <xf numFmtId="231" fontId="13" fillId="0" borderId="0">
      <protection locked="0"/>
    </xf>
    <xf numFmtId="229" fontId="13" fillId="0" borderId="0">
      <protection locked="0"/>
    </xf>
    <xf numFmtId="231" fontId="13" fillId="0" borderId="0">
      <protection locked="0"/>
    </xf>
    <xf numFmtId="229" fontId="13" fillId="0" borderId="0">
      <protection locked="0"/>
    </xf>
    <xf numFmtId="231" fontId="13" fillId="0" borderId="0">
      <protection locked="0"/>
    </xf>
    <xf numFmtId="231" fontId="13" fillId="0" borderId="0">
      <protection locked="0"/>
    </xf>
    <xf numFmtId="231" fontId="59" fillId="0" borderId="0" applyFont="0" applyFill="0" applyBorder="0" applyAlignment="0" applyProtection="0"/>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13" fillId="0" borderId="0">
      <protection locked="0"/>
    </xf>
    <xf numFmtId="231" fontId="8" fillId="0" borderId="0">
      <alignment vertical="center"/>
    </xf>
    <xf numFmtId="229"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15" fontId="19" fillId="0" borderId="0"/>
    <xf numFmtId="231" fontId="8" fillId="0" borderId="0">
      <alignment vertical="center"/>
    </xf>
    <xf numFmtId="231" fontId="13" fillId="0" borderId="0">
      <protection locked="0"/>
    </xf>
    <xf numFmtId="231" fontId="8" fillId="0" borderId="0">
      <alignment vertical="center"/>
    </xf>
    <xf numFmtId="229" fontId="13" fillId="0" borderId="0">
      <protection locked="0"/>
    </xf>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231" fontId="8" fillId="0" borderId="0">
      <alignment vertical="center"/>
    </xf>
    <xf numFmtId="231" fontId="13" fillId="0" borderId="0">
      <protection locked="0"/>
    </xf>
    <xf numFmtId="231" fontId="8" fillId="0" borderId="0">
      <alignment vertical="center"/>
    </xf>
    <xf numFmtId="229" fontId="13" fillId="0" borderId="0">
      <protection locked="0"/>
    </xf>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231" fontId="8" fillId="0" borderId="0">
      <alignment vertical="center"/>
    </xf>
    <xf numFmtId="231" fontId="13" fillId="0" borderId="0">
      <protection locked="0"/>
    </xf>
    <xf numFmtId="231" fontId="8" fillId="0" borderId="0">
      <alignment vertical="center"/>
    </xf>
    <xf numFmtId="229" fontId="13" fillId="0" borderId="0">
      <protection locked="0"/>
    </xf>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231" fontId="8" fillId="0" borderId="0">
      <alignment vertical="center"/>
    </xf>
    <xf numFmtId="231" fontId="13" fillId="0" borderId="0">
      <protection locked="0"/>
    </xf>
    <xf numFmtId="231" fontId="8" fillId="0" borderId="0">
      <alignment vertical="center"/>
    </xf>
    <xf numFmtId="229" fontId="13" fillId="0" borderId="0">
      <protection locked="0"/>
    </xf>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5" fontId="19" fillId="0" borderId="0"/>
    <xf numFmtId="14" fontId="182" fillId="0" borderId="0" applyFill="0" applyBorder="0" applyAlignment="0"/>
    <xf numFmtId="231" fontId="59"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7" fontId="14" fillId="0" borderId="6">
      <alignment horizontal="center" vertical="distributed"/>
    </xf>
    <xf numFmtId="37" fontId="14" fillId="0" borderId="6">
      <alignment horizontal="center" vertical="distributed"/>
    </xf>
    <xf numFmtId="37" fontId="14" fillId="0" borderId="6">
      <alignment horizontal="center" vertical="distributed"/>
    </xf>
    <xf numFmtId="37" fontId="14" fillId="0" borderId="6">
      <alignment horizontal="center" vertical="distributed"/>
    </xf>
    <xf numFmtId="37" fontId="14" fillId="0" borderId="6">
      <alignment horizontal="center" vertical="distributed"/>
    </xf>
    <xf numFmtId="37" fontId="14" fillId="0" borderId="6">
      <alignment horizontal="center" vertical="distributed"/>
    </xf>
    <xf numFmtId="37" fontId="14" fillId="0" borderId="6">
      <alignment horizontal="center" vertical="distributed"/>
    </xf>
    <xf numFmtId="37" fontId="14" fillId="0" borderId="6">
      <alignment horizontal="center" vertical="distributed"/>
    </xf>
    <xf numFmtId="37" fontId="14" fillId="0" borderId="6">
      <alignment horizontal="center" vertical="distributed"/>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231" fontId="8" fillId="0" borderId="0">
      <alignment vertical="center"/>
    </xf>
    <xf numFmtId="324" fontId="29"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325" fontId="8" fillId="0" borderId="0"/>
    <xf numFmtId="325" fontId="8" fillId="0" borderId="0"/>
    <xf numFmtId="323" fontId="8" fillId="0" borderId="0"/>
    <xf numFmtId="231" fontId="8" fillId="0" borderId="0">
      <alignment vertical="center"/>
    </xf>
    <xf numFmtId="231" fontId="8" fillId="0" borderId="0">
      <alignment vertical="center"/>
    </xf>
    <xf numFmtId="323" fontId="8" fillId="0" borderId="0"/>
    <xf numFmtId="325" fontId="8" fillId="0" borderId="0"/>
    <xf numFmtId="325" fontId="8" fillId="0" borderId="0"/>
    <xf numFmtId="323" fontId="8" fillId="0" borderId="0"/>
    <xf numFmtId="325" fontId="8" fillId="0" borderId="0"/>
    <xf numFmtId="325" fontId="8" fillId="0" borderId="0"/>
    <xf numFmtId="323" fontId="8" fillId="0" borderId="0"/>
    <xf numFmtId="323" fontId="8" fillId="0" borderId="0"/>
    <xf numFmtId="323" fontId="8" fillId="0" borderId="0"/>
    <xf numFmtId="323" fontId="8" fillId="0" borderId="0"/>
    <xf numFmtId="323" fontId="8" fillId="0" borderId="0"/>
    <xf numFmtId="323" fontId="8" fillId="0" borderId="0"/>
    <xf numFmtId="323" fontId="8" fillId="0" borderId="0"/>
    <xf numFmtId="323" fontId="8" fillId="0" borderId="0"/>
    <xf numFmtId="323" fontId="8" fillId="0" borderId="0"/>
    <xf numFmtId="231" fontId="8" fillId="0" borderId="0">
      <alignment vertical="center"/>
    </xf>
    <xf numFmtId="231" fontId="8" fillId="0" borderId="0">
      <alignment vertical="center"/>
    </xf>
    <xf numFmtId="323" fontId="8" fillId="0" borderId="0"/>
    <xf numFmtId="323" fontId="8" fillId="0" borderId="0"/>
    <xf numFmtId="323" fontId="8" fillId="0" borderId="0"/>
    <xf numFmtId="323" fontId="8" fillId="0" borderId="0"/>
    <xf numFmtId="323" fontId="8" fillId="0" borderId="0"/>
    <xf numFmtId="323" fontId="8" fillId="0" borderId="0"/>
    <xf numFmtId="323" fontId="8" fillId="0" borderId="0"/>
    <xf numFmtId="323" fontId="8" fillId="0" borderId="0"/>
    <xf numFmtId="323" fontId="8" fillId="0" borderId="0"/>
    <xf numFmtId="323" fontId="8" fillId="0" borderId="0"/>
    <xf numFmtId="323" fontId="8" fillId="0" borderId="0"/>
    <xf numFmtId="231" fontId="8" fillId="0" borderId="0">
      <alignment vertical="center"/>
    </xf>
    <xf numFmtId="231" fontId="8" fillId="0" borderId="0">
      <alignment vertical="center"/>
    </xf>
    <xf numFmtId="323" fontId="8" fillId="0" borderId="0"/>
    <xf numFmtId="323" fontId="8" fillId="0" borderId="0"/>
    <xf numFmtId="323" fontId="8" fillId="0" borderId="0"/>
    <xf numFmtId="323" fontId="8" fillId="0" borderId="0"/>
    <xf numFmtId="323" fontId="8" fillId="0" borderId="0"/>
    <xf numFmtId="323" fontId="8" fillId="0" borderId="0"/>
    <xf numFmtId="323" fontId="8" fillId="0" borderId="0"/>
    <xf numFmtId="323" fontId="8" fillId="0" borderId="0"/>
    <xf numFmtId="323" fontId="8" fillId="0" borderId="0"/>
    <xf numFmtId="323" fontId="8" fillId="0" borderId="0"/>
    <xf numFmtId="206" fontId="8" fillId="0" borderId="0"/>
    <xf numFmtId="231" fontId="8" fillId="0" borderId="0">
      <alignment vertical="center"/>
    </xf>
    <xf numFmtId="231" fontId="8" fillId="0" borderId="0">
      <alignment vertical="center"/>
    </xf>
    <xf numFmtId="323" fontId="8" fillId="0" borderId="0"/>
    <xf numFmtId="241" fontId="17" fillId="0" borderId="0"/>
    <xf numFmtId="231" fontId="8" fillId="0" borderId="0">
      <alignment vertical="center"/>
    </xf>
    <xf numFmtId="241" fontId="17" fillId="0" borderId="0"/>
    <xf numFmtId="241" fontId="17" fillId="0" borderId="0"/>
    <xf numFmtId="324" fontId="29"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323" fontId="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26" fontId="55"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26" fontId="2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26" fontId="28" fillId="0" borderId="0">
      <protection locked="0"/>
    </xf>
    <xf numFmtId="327" fontId="55"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27" fontId="2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27" fontId="28" fillId="0" borderId="0">
      <protection locked="0"/>
    </xf>
    <xf numFmtId="231" fontId="183" fillId="51" borderId="0" applyNumberFormat="0" applyBorder="0" applyAlignment="0" applyProtection="0"/>
    <xf numFmtId="231" fontId="183" fillId="52" borderId="0" applyNumberFormat="0" applyBorder="0" applyAlignment="0" applyProtection="0"/>
    <xf numFmtId="231" fontId="183" fillId="53" borderId="0" applyNumberFormat="0" applyBorder="0" applyAlignment="0" applyProtection="0"/>
    <xf numFmtId="304" fontId="21" fillId="0" borderId="0" applyFill="0" applyBorder="0" applyAlignment="0"/>
    <xf numFmtId="300" fontId="21" fillId="0" borderId="0" applyFill="0" applyBorder="0" applyAlignment="0"/>
    <xf numFmtId="304" fontId="21" fillId="0" borderId="0" applyFill="0" applyBorder="0" applyAlignment="0"/>
    <xf numFmtId="305" fontId="21" fillId="0" borderId="0" applyFill="0" applyBorder="0" applyAlignment="0"/>
    <xf numFmtId="300" fontId="21" fillId="0" borderId="0" applyFill="0" applyBorder="0" applyAlignment="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62" fillId="0" borderId="0" applyNumberFormat="0" applyAlignment="0">
      <alignment horizontal="left"/>
    </xf>
    <xf numFmtId="231" fontId="62" fillId="0" borderId="0" applyNumberFormat="0" applyAlignment="0">
      <alignment horizontal="left"/>
    </xf>
    <xf numFmtId="231" fontId="62" fillId="0" borderId="0" applyNumberFormat="0" applyAlignment="0">
      <alignment horizontal="left"/>
    </xf>
    <xf numFmtId="231" fontId="8" fillId="0" borderId="0">
      <alignment vertical="center"/>
    </xf>
    <xf numFmtId="231" fontId="62" fillId="0" borderId="0" applyNumberFormat="0" applyAlignment="0">
      <alignment horizontal="left"/>
    </xf>
    <xf numFmtId="231" fontId="62" fillId="0" borderId="0" applyNumberFormat="0" applyAlignment="0">
      <alignment horizontal="left"/>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45"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84" fillId="0" borderId="0" applyNumberFormat="0" applyFont="0" applyFill="0" applyBorder="0" applyAlignment="0" applyProtection="0"/>
    <xf numFmtId="231" fontId="13" fillId="0" borderId="0">
      <protection locked="0"/>
    </xf>
    <xf numFmtId="231"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84" fillId="0" borderId="0" applyNumberFormat="0" applyFont="0" applyFill="0" applyBorder="0" applyAlignment="0" applyProtection="0"/>
    <xf numFmtId="231" fontId="13" fillId="0" borderId="0">
      <protection locked="0"/>
    </xf>
    <xf numFmtId="231"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6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63" fillId="0" borderId="0">
      <protection locked="0"/>
    </xf>
    <xf numFmtId="231" fontId="8" fillId="0" borderId="0">
      <alignment vertical="center"/>
    </xf>
    <xf numFmtId="231" fontId="8" fillId="0" borderId="0">
      <alignment vertical="center"/>
    </xf>
    <xf numFmtId="231" fontId="184" fillId="0" borderId="0" applyNumberFormat="0" applyFont="0" applyFill="0" applyBorder="0" applyAlignment="0" applyProtection="0"/>
    <xf numFmtId="231" fontId="63" fillId="0" borderId="0">
      <protection locked="0"/>
    </xf>
    <xf numFmtId="231" fontId="6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84" fillId="0" borderId="0" applyNumberFormat="0" applyFont="0" applyFill="0" applyBorder="0" applyAlignment="0" applyProtection="0"/>
    <xf numFmtId="231" fontId="13" fillId="0" borderId="0">
      <protection locked="0"/>
    </xf>
    <xf numFmtId="231"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84" fillId="0" borderId="0" applyNumberFormat="0" applyFont="0" applyFill="0" applyBorder="0" applyAlignment="0" applyProtection="0"/>
    <xf numFmtId="231" fontId="13" fillId="0" borderId="0">
      <protection locked="0"/>
    </xf>
    <xf numFmtId="231"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84" fillId="0" borderId="0" applyNumberFormat="0" applyFont="0" applyFill="0" applyBorder="0" applyAlignment="0" applyProtection="0"/>
    <xf numFmtId="231" fontId="13" fillId="0" borderId="0">
      <protection locked="0"/>
    </xf>
    <xf numFmtId="231" fontId="1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6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63" fillId="0" borderId="0">
      <protection locked="0"/>
    </xf>
    <xf numFmtId="231" fontId="8" fillId="0" borderId="0">
      <alignment vertical="center"/>
    </xf>
    <xf numFmtId="231" fontId="8" fillId="0" borderId="0">
      <alignment vertical="center"/>
    </xf>
    <xf numFmtId="231" fontId="184" fillId="0" borderId="0" applyNumberFormat="0" applyFont="0" applyFill="0" applyBorder="0" applyAlignment="0" applyProtection="0"/>
    <xf numFmtId="231" fontId="63" fillId="0" borderId="0">
      <protection locked="0"/>
    </xf>
    <xf numFmtId="231" fontId="63"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 fontId="19" fillId="0" borderId="0" applyFill="0" applyBorder="0" applyAlignment="0" applyProtection="0"/>
    <xf numFmtId="328" fontId="146" fillId="0" borderId="0">
      <protection locked="0"/>
    </xf>
    <xf numFmtId="2" fontId="19" fillId="0" borderId="0" applyFill="0" applyBorder="0" applyAlignment="0" applyProtection="0"/>
    <xf numFmtId="232" fontId="13" fillId="0" borderId="0">
      <protection locked="0"/>
    </xf>
    <xf numFmtId="2" fontId="19" fillId="0" borderId="0" applyFill="0" applyBorder="0" applyAlignment="0" applyProtection="0"/>
    <xf numFmtId="328" fontId="146" fillId="0" borderId="0">
      <protection locked="0"/>
    </xf>
    <xf numFmtId="2" fontId="19" fillId="0" borderId="0" applyFill="0" applyBorder="0" applyAlignment="0" applyProtection="0"/>
    <xf numFmtId="232" fontId="13" fillId="0" borderId="0">
      <protection locked="0"/>
    </xf>
    <xf numFmtId="2" fontId="19" fillId="0" borderId="0" applyFill="0" applyBorder="0" applyAlignment="0" applyProtection="0"/>
    <xf numFmtId="328" fontId="146" fillId="0" borderId="0">
      <protection locked="0"/>
    </xf>
    <xf numFmtId="2" fontId="19" fillId="0" borderId="0" applyFill="0" applyBorder="0" applyAlignment="0" applyProtection="0"/>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2" fontId="13" fillId="0" borderId="0">
      <protection locked="0"/>
    </xf>
    <xf numFmtId="328" fontId="146" fillId="0" borderId="0">
      <protection locked="0"/>
    </xf>
    <xf numFmtId="232" fontId="13" fillId="0" borderId="0">
      <protection locked="0"/>
    </xf>
    <xf numFmtId="328" fontId="146" fillId="0" borderId="0">
      <protection locked="0"/>
    </xf>
    <xf numFmtId="232" fontId="13" fillId="0" borderId="0">
      <protection locked="0"/>
    </xf>
    <xf numFmtId="328" fontId="146" fillId="0" borderId="0">
      <protection locked="0"/>
    </xf>
    <xf numFmtId="232" fontId="13" fillId="0" borderId="0">
      <protection locked="0"/>
    </xf>
    <xf numFmtId="328" fontId="146" fillId="0" borderId="0">
      <protection locked="0"/>
    </xf>
    <xf numFmtId="232" fontId="13" fillId="0" borderId="0">
      <protection locked="0"/>
    </xf>
    <xf numFmtId="328" fontId="146" fillId="0" borderId="0">
      <protection locked="0"/>
    </xf>
    <xf numFmtId="232" fontId="13" fillId="0" borderId="0">
      <protection locked="0"/>
    </xf>
    <xf numFmtId="328" fontId="146" fillId="0" borderId="0">
      <protection locked="0"/>
    </xf>
    <xf numFmtId="328" fontId="146" fillId="0" borderId="0">
      <protection locked="0"/>
    </xf>
    <xf numFmtId="2" fontId="59" fillId="0" borderId="0" applyFont="0" applyFill="0" applyBorder="0" applyAlignment="0" applyProtection="0"/>
    <xf numFmtId="328" fontId="146" fillId="0" borderId="0">
      <protection locked="0"/>
    </xf>
    <xf numFmtId="328" fontId="146" fillId="0" borderId="0">
      <protection locked="0"/>
    </xf>
    <xf numFmtId="328" fontId="146"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328" fontId="146" fillId="0" borderId="0">
      <protection locked="0"/>
    </xf>
    <xf numFmtId="328" fontId="146" fillId="0" borderId="0">
      <protection locked="0"/>
    </xf>
    <xf numFmtId="328" fontId="146" fillId="0" borderId="0">
      <protection locked="0"/>
    </xf>
    <xf numFmtId="328" fontId="146" fillId="0" borderId="0">
      <protection locked="0"/>
    </xf>
    <xf numFmtId="328" fontId="146" fillId="0" borderId="0">
      <protection locked="0"/>
    </xf>
    <xf numFmtId="328" fontId="146" fillId="0" borderId="0">
      <protection locked="0"/>
    </xf>
    <xf numFmtId="328" fontId="146" fillId="0" borderId="0">
      <protection locked="0"/>
    </xf>
    <xf numFmtId="328" fontId="146" fillId="0" borderId="0">
      <protection locked="0"/>
    </xf>
    <xf numFmtId="328" fontId="146" fillId="0" borderId="0">
      <protection locked="0"/>
    </xf>
    <xf numFmtId="231" fontId="8" fillId="0" borderId="0">
      <alignment vertical="center"/>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 fontId="59" fillId="0" borderId="0" applyFont="0" applyFill="0" applyBorder="0" applyAlignment="0" applyProtection="0"/>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8" fillId="0" borderId="0">
      <alignment vertical="center"/>
    </xf>
    <xf numFmtId="328" fontId="146" fillId="0" borderId="0">
      <protection locked="0"/>
    </xf>
    <xf numFmtId="231" fontId="8" fillId="0" borderId="0">
      <alignment vertical="center"/>
    </xf>
    <xf numFmtId="232" fontId="13" fillId="0" borderId="0">
      <protection locked="0"/>
    </xf>
    <xf numFmtId="231" fontId="185" fillId="0" borderId="0" applyNumberFormat="0" applyFill="0" applyBorder="0" applyAlignment="0" applyProtection="0">
      <alignment vertical="top"/>
      <protection locked="0"/>
    </xf>
    <xf numFmtId="231" fontId="185" fillId="0" borderId="0" applyNumberFormat="0" applyFill="0" applyBorder="0" applyAlignment="0" applyProtection="0">
      <alignment vertical="top"/>
      <protection locked="0"/>
    </xf>
    <xf numFmtId="231" fontId="185" fillId="0" borderId="0" applyNumberFormat="0" applyFill="0" applyBorder="0" applyAlignment="0" applyProtection="0">
      <alignment vertical="top"/>
      <protection locked="0"/>
    </xf>
    <xf numFmtId="231" fontId="185" fillId="0" borderId="0" applyNumberFormat="0" applyFill="0" applyBorder="0" applyAlignment="0" applyProtection="0">
      <alignment vertical="top"/>
      <protection locked="0"/>
    </xf>
    <xf numFmtId="231" fontId="8" fillId="0" borderId="0">
      <alignment vertical="center"/>
    </xf>
    <xf numFmtId="231" fontId="186" fillId="0" borderId="0" applyNumberFormat="0" applyFill="0" applyBorder="0" applyAlignment="0" applyProtection="0"/>
    <xf numFmtId="329" fontId="17" fillId="0" borderId="0"/>
    <xf numFmtId="231" fontId="187" fillId="44"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38" fontId="64" fillId="3" borderId="0" applyNumberFormat="0" applyBorder="0" applyAlignment="0" applyProtection="0"/>
    <xf numFmtId="38" fontId="64" fillId="3" borderId="0" applyNumberFormat="0" applyBorder="0" applyAlignment="0" applyProtection="0"/>
    <xf numFmtId="38" fontId="64" fillId="3" borderId="0" applyNumberFormat="0" applyBorder="0" applyAlignment="0" applyProtection="0"/>
    <xf numFmtId="38" fontId="64" fillId="3" borderId="0" applyNumberFormat="0" applyBorder="0" applyAlignment="0" applyProtection="0"/>
    <xf numFmtId="38" fontId="64" fillId="3" borderId="0" applyNumberFormat="0" applyBorder="0" applyAlignment="0" applyProtection="0"/>
    <xf numFmtId="38" fontId="64" fillId="3" borderId="0" applyNumberFormat="0" applyBorder="0" applyAlignment="0" applyProtection="0"/>
    <xf numFmtId="38" fontId="64" fillId="9" borderId="0" applyNumberFormat="0" applyBorder="0" applyAlignment="0" applyProtection="0"/>
    <xf numFmtId="38" fontId="64" fillId="3" borderId="0" applyNumberFormat="0" applyBorder="0" applyAlignment="0" applyProtection="0"/>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38" fontId="64" fillId="3" borderId="0" applyNumberFormat="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 fontId="14" fillId="0" borderId="39">
      <alignment horizontal="righ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 fontId="14" fillId="0" borderId="39">
      <alignment horizontal="righ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65" fillId="0" borderId="0">
      <alignment horizontal="left"/>
    </xf>
    <xf numFmtId="231" fontId="8" fillId="0" borderId="0">
      <alignment vertical="center"/>
    </xf>
    <xf numFmtId="231" fontId="65" fillId="0" borderId="0">
      <alignment horizontal="left"/>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66" fillId="0" borderId="40" applyNumberFormat="0" applyAlignment="0" applyProtection="0">
      <alignment horizontal="left" vertical="center"/>
    </xf>
    <xf numFmtId="231" fontId="8" fillId="0" borderId="0">
      <alignment vertical="center"/>
    </xf>
    <xf numFmtId="231" fontId="66" fillId="0" borderId="40" applyNumberFormat="0" applyAlignment="0" applyProtection="0">
      <alignment horizontal="left" vertical="center"/>
    </xf>
    <xf numFmtId="231" fontId="66" fillId="0" borderId="40" applyNumberFormat="0" applyAlignment="0" applyProtection="0">
      <alignment horizontal="lef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66" fillId="0" borderId="41">
      <alignment horizontal="left" vertical="center"/>
    </xf>
    <xf numFmtId="231" fontId="66" fillId="0" borderId="41">
      <alignment horizontal="left" vertical="center"/>
    </xf>
    <xf numFmtId="231" fontId="8" fillId="0" borderId="0">
      <alignment vertical="center"/>
    </xf>
    <xf numFmtId="231" fontId="66" fillId="0" borderId="41">
      <alignment horizontal="left" vertical="center"/>
    </xf>
    <xf numFmtId="231" fontId="8" fillId="0" borderId="0">
      <alignment vertical="center"/>
    </xf>
    <xf numFmtId="231" fontId="66" fillId="0" borderId="41">
      <alignment horizontal="left" vertical="center"/>
    </xf>
    <xf numFmtId="231" fontId="66" fillId="0" borderId="41">
      <alignment horizontal="left" vertical="center"/>
    </xf>
    <xf numFmtId="231" fontId="8" fillId="0" borderId="0">
      <alignment vertical="center"/>
    </xf>
    <xf numFmtId="231" fontId="66" fillId="0" borderId="41">
      <alignment horizontal="left" vertical="center"/>
    </xf>
    <xf numFmtId="231" fontId="8" fillId="0" borderId="0">
      <alignment vertical="center"/>
    </xf>
    <xf numFmtId="231" fontId="8" fillId="0" borderId="0">
      <alignment vertical="center"/>
    </xf>
    <xf numFmtId="231" fontId="66" fillId="0" borderId="41">
      <alignment horizontal="lef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66" fillId="0" borderId="41">
      <alignment horizontal="lef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8" fillId="0" borderId="0">
      <alignmen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8" fillId="0" borderId="0">
      <alignmen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8" fillId="0" borderId="0">
      <alignmen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8" fillId="0" borderId="0">
      <alignment vertical="center"/>
    </xf>
    <xf numFmtId="231" fontId="66" fillId="0" borderId="41">
      <alignment horizontal="left" vertical="center"/>
    </xf>
    <xf numFmtId="231" fontId="8" fillId="0" borderId="0">
      <alignmen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66" fillId="0" borderId="41">
      <alignment horizontal="left" vertical="center"/>
    </xf>
    <xf numFmtId="231" fontId="8" fillId="0" borderId="0">
      <alignment vertical="center"/>
    </xf>
    <xf numFmtId="231" fontId="66" fillId="0" borderId="41">
      <alignment horizontal="lef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8" fillId="0" borderId="0">
      <alignment vertical="center"/>
    </xf>
    <xf numFmtId="231" fontId="67" fillId="0" borderId="0" applyNumberForma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188" fillId="0" borderId="101" applyNumberFormat="0" applyFill="0" applyAlignment="0" applyProtection="0"/>
    <xf numFmtId="231" fontId="188" fillId="0" borderId="101" applyNumberFormat="0" applyFill="0" applyAlignment="0" applyProtection="0"/>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188" fillId="0" borderId="101" applyNumberFormat="0" applyFill="0" applyAlignment="0" applyProtection="0"/>
    <xf numFmtId="231" fontId="188" fillId="0" borderId="101" applyNumberFormat="0" applyFill="0" applyAlignment="0" applyProtection="0"/>
    <xf numFmtId="231" fontId="13" fillId="0" borderId="0">
      <protection locked="0"/>
    </xf>
    <xf numFmtId="231" fontId="188" fillId="0" borderId="101" applyNumberFormat="0" applyFill="0" applyAlignment="0" applyProtection="0"/>
    <xf numFmtId="231" fontId="188" fillId="0" borderId="101" applyNumberFormat="0" applyFill="0" applyAlignment="0" applyProtection="0"/>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184" fontId="147"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67" fillId="0" borderId="0" applyNumberFormat="0" applyFill="0" applyBorder="0" applyAlignment="0" applyProtection="0"/>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8" fillId="0" borderId="0">
      <alignment vertical="center"/>
    </xf>
    <xf numFmtId="231" fontId="68" fillId="0" borderId="0" applyNumberForma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189" fillId="0" borderId="102" applyNumberFormat="0" applyFill="0" applyAlignment="0" applyProtection="0"/>
    <xf numFmtId="231" fontId="189" fillId="0" borderId="102" applyNumberFormat="0" applyFill="0" applyAlignment="0" applyProtection="0"/>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189" fillId="0" borderId="102" applyNumberFormat="0" applyFill="0" applyAlignment="0" applyProtection="0"/>
    <xf numFmtId="231" fontId="189" fillId="0" borderId="102" applyNumberFormat="0" applyFill="0" applyAlignment="0" applyProtection="0"/>
    <xf numFmtId="231" fontId="13" fillId="0" borderId="0">
      <protection locked="0"/>
    </xf>
    <xf numFmtId="231" fontId="189" fillId="0" borderId="102" applyNumberFormat="0" applyFill="0" applyAlignment="0" applyProtection="0"/>
    <xf numFmtId="231" fontId="189" fillId="0" borderId="102" applyNumberFormat="0" applyFill="0" applyAlignment="0" applyProtection="0"/>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184" fontId="147"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68" fillId="0" borderId="0" applyNumberFormat="0" applyFill="0" applyBorder="0" applyAlignment="0" applyProtection="0"/>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231" fontId="8" fillId="0" borderId="0">
      <alignment vertical="center"/>
    </xf>
    <xf numFmtId="231" fontId="13" fillId="0" borderId="0">
      <protection locked="0"/>
    </xf>
    <xf numFmtId="231" fontId="190" fillId="0" borderId="103" applyNumberFormat="0" applyFill="0" applyAlignment="0" applyProtection="0"/>
    <xf numFmtId="231" fontId="190" fillId="0" borderId="0" applyNumberFormat="0" applyFill="0" applyBorder="0" applyAlignment="0" applyProtection="0"/>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8" fillId="0" borderId="0">
      <alignment vertical="center"/>
    </xf>
    <xf numFmtId="231" fontId="8" fillId="0" borderId="0">
      <alignment vertical="center"/>
    </xf>
    <xf numFmtId="231" fontId="8" fillId="0" borderId="0">
      <alignment vertical="center"/>
    </xf>
    <xf numFmtId="231" fontId="30" fillId="0" borderId="0">
      <protection locked="0"/>
    </xf>
    <xf numFmtId="184"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8" fillId="0" borderId="0">
      <alignment vertical="center"/>
    </xf>
    <xf numFmtId="231" fontId="8" fillId="0" borderId="0">
      <alignment vertical="center"/>
    </xf>
    <xf numFmtId="231" fontId="8" fillId="0" borderId="0">
      <alignment vertical="center"/>
    </xf>
    <xf numFmtId="231" fontId="30" fillId="0" borderId="0">
      <protection locked="0"/>
    </xf>
    <xf numFmtId="184"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91" fillId="0" borderId="0" applyNumberFormat="0" applyFill="0" applyBorder="0" applyAlignment="0" applyProtection="0">
      <alignment vertical="top"/>
      <protection locked="0"/>
    </xf>
    <xf numFmtId="231" fontId="191" fillId="0" borderId="0" applyNumberFormat="0" applyFill="0" applyBorder="0" applyAlignment="0" applyProtection="0">
      <alignment vertical="top"/>
      <protection locked="0"/>
    </xf>
    <xf numFmtId="231" fontId="191" fillId="0" borderId="0" applyNumberFormat="0" applyFill="0" applyBorder="0" applyAlignment="0" applyProtection="0">
      <alignment vertical="top"/>
      <protection locked="0"/>
    </xf>
    <xf numFmtId="231" fontId="191" fillId="0" borderId="0" applyNumberFormat="0" applyFill="0" applyBorder="0" applyAlignment="0" applyProtection="0">
      <alignment vertical="top"/>
      <protection locked="0"/>
    </xf>
    <xf numFmtId="231" fontId="71" fillId="0" borderId="0" applyNumberFormat="0" applyFill="0" applyBorder="0" applyAlignment="0" applyProtection="0">
      <alignment vertical="top"/>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1" fillId="0" borderId="0"/>
    <xf numFmtId="231" fontId="192" fillId="48" borderId="99" applyNumberFormat="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9"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10" fontId="64" fillId="12" borderId="6" applyNumberFormat="0" applyBorder="0" applyAlignment="0" applyProtection="0"/>
    <xf numFmtId="231" fontId="8" fillId="0" borderId="0">
      <alignment vertical="center"/>
    </xf>
    <xf numFmtId="10" fontId="64" fillId="12" borderId="6" applyNumberFormat="0" applyBorder="0" applyAlignment="0" applyProtection="0"/>
    <xf numFmtId="231" fontId="192" fillId="48" borderId="99" applyNumberFormat="0" applyAlignment="0" applyProtection="0"/>
    <xf numFmtId="231" fontId="8" fillId="0" borderId="0">
      <alignment vertical="center"/>
    </xf>
    <xf numFmtId="185" fontId="16" fillId="0" borderId="0" applyFont="0" applyFill="0" applyBorder="0" applyAlignment="0" applyProtection="0"/>
    <xf numFmtId="231" fontId="8" fillId="0" borderId="0">
      <alignment vertical="center"/>
    </xf>
    <xf numFmtId="185" fontId="16"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30" fontId="14" fillId="0" borderId="6">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30" fontId="14" fillId="0" borderId="6">
      <alignment vertical="center"/>
    </xf>
    <xf numFmtId="231" fontId="8" fillId="0" borderId="0">
      <alignment vertical="center"/>
    </xf>
    <xf numFmtId="231" fontId="8" fillId="0" borderId="0">
      <alignment vertical="center"/>
    </xf>
    <xf numFmtId="231" fontId="8" fillId="0" borderId="0">
      <alignment vertical="center"/>
    </xf>
    <xf numFmtId="330" fontId="14" fillId="0" borderId="6">
      <alignment vertical="center"/>
    </xf>
    <xf numFmtId="231" fontId="8" fillId="0" borderId="0">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231" fontId="8" fillId="0" borderId="0">
      <alignment vertical="center"/>
    </xf>
    <xf numFmtId="330" fontId="14" fillId="0" borderId="6">
      <alignment vertical="center"/>
    </xf>
    <xf numFmtId="231" fontId="8" fillId="0" borderId="0">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231" fontId="8" fillId="0" borderId="0">
      <alignment vertical="center"/>
    </xf>
    <xf numFmtId="330" fontId="14" fillId="0" borderId="6">
      <alignment vertical="center"/>
    </xf>
    <xf numFmtId="231" fontId="8" fillId="0" borderId="0">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231" fontId="8" fillId="0" borderId="0">
      <alignment vertical="center"/>
    </xf>
    <xf numFmtId="330" fontId="14" fillId="0" borderId="6">
      <alignment vertical="center"/>
    </xf>
    <xf numFmtId="231" fontId="8" fillId="0" borderId="0">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231" fontId="8" fillId="0" borderId="0">
      <alignment vertical="center"/>
    </xf>
    <xf numFmtId="330" fontId="14" fillId="0" borderId="6">
      <alignment vertical="center"/>
    </xf>
    <xf numFmtId="231" fontId="8" fillId="0" borderId="0">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330" fontId="14" fillId="0" borderId="6">
      <alignment vertical="center"/>
    </xf>
    <xf numFmtId="231" fontId="8" fillId="0" borderId="0">
      <alignment vertical="center"/>
    </xf>
    <xf numFmtId="330" fontId="14" fillId="0" borderId="6">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0">
      <alignment vertical="center"/>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43">
      <protection locked="0"/>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0">
      <alignment vertical="center"/>
    </xf>
    <xf numFmtId="231" fontId="8" fillId="0" borderId="0">
      <alignment vertical="center"/>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0">
      <alignment vertical="center"/>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0">
      <alignment vertical="center"/>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0">
      <alignment vertical="center"/>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43">
      <protection locked="0"/>
    </xf>
    <xf numFmtId="231" fontId="8" fillId="0" borderId="0">
      <alignment vertical="center"/>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0">
      <alignment vertical="center"/>
    </xf>
    <xf numFmtId="231" fontId="8" fillId="0" borderId="43">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04" fontId="21" fillId="0" borderId="0" applyFill="0" applyBorder="0" applyAlignment="0"/>
    <xf numFmtId="300" fontId="21" fillId="0" borderId="0" applyFill="0" applyBorder="0" applyAlignment="0"/>
    <xf numFmtId="304" fontId="21" fillId="0" borderId="0" applyFill="0" applyBorder="0" applyAlignment="0"/>
    <xf numFmtId="305" fontId="21" fillId="0" borderId="0" applyFill="0" applyBorder="0" applyAlignment="0"/>
    <xf numFmtId="300" fontId="21" fillId="0" borderId="0" applyFill="0" applyBorder="0" applyAlignment="0"/>
    <xf numFmtId="231" fontId="193" fillId="0" borderId="104" applyNumberFormat="0" applyFill="0" applyAlignment="0" applyProtection="0"/>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94" fillId="0" borderId="6" applyFill="0" applyBorder="0" applyProtection="0">
      <alignment vertical="center"/>
    </xf>
    <xf numFmtId="231" fontId="12" fillId="0" borderId="105" applyFont="0" applyBorder="0" applyAlignment="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31" fontId="14" fillId="0" borderId="6">
      <alignment horizontal="righ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31" fontId="14" fillId="0" borderId="6">
      <alignment horizontal="right" vertical="center"/>
    </xf>
    <xf numFmtId="231" fontId="8" fillId="0" borderId="0">
      <alignment vertical="center"/>
    </xf>
    <xf numFmtId="231" fontId="8" fillId="0" borderId="0">
      <alignment vertical="center"/>
    </xf>
    <xf numFmtId="231" fontId="8" fillId="0" borderId="0">
      <alignment vertical="center"/>
    </xf>
    <xf numFmtId="331" fontId="14" fillId="0" borderId="6">
      <alignment horizontal="right" vertical="center"/>
    </xf>
    <xf numFmtId="231" fontId="8" fillId="0" borderId="0">
      <alignmen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231" fontId="8" fillId="0" borderId="0">
      <alignment vertical="center"/>
    </xf>
    <xf numFmtId="331" fontId="14" fillId="0" borderId="6">
      <alignment horizontal="right" vertical="center"/>
    </xf>
    <xf numFmtId="231" fontId="8" fillId="0" borderId="0">
      <alignmen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231" fontId="8" fillId="0" borderId="0">
      <alignment vertical="center"/>
    </xf>
    <xf numFmtId="331" fontId="14" fillId="0" borderId="6">
      <alignment horizontal="right" vertical="center"/>
    </xf>
    <xf numFmtId="231" fontId="8" fillId="0" borderId="0">
      <alignmen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231" fontId="8" fillId="0" borderId="0">
      <alignment vertical="center"/>
    </xf>
    <xf numFmtId="331" fontId="14" fillId="0" borderId="6">
      <alignment horizontal="right" vertical="center"/>
    </xf>
    <xf numFmtId="231" fontId="8" fillId="0" borderId="0">
      <alignmen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231" fontId="8" fillId="0" borderId="0">
      <alignment vertical="center"/>
    </xf>
    <xf numFmtId="331" fontId="14" fillId="0" borderId="6">
      <alignment horizontal="right" vertical="center"/>
    </xf>
    <xf numFmtId="231" fontId="8" fillId="0" borderId="0">
      <alignmen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331" fontId="14" fillId="0" borderId="6">
      <alignment horizontal="right" vertical="center"/>
    </xf>
    <xf numFmtId="231" fontId="8" fillId="0" borderId="0">
      <alignment vertical="center"/>
    </xf>
    <xf numFmtId="331" fontId="14" fillId="0" borderId="6">
      <alignment horizontal="righ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32" fontId="14" fillId="0" borderId="6">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32" fontId="14" fillId="0" borderId="6">
      <alignment vertical="center"/>
    </xf>
    <xf numFmtId="231" fontId="8" fillId="0" borderId="0">
      <alignment vertical="center"/>
    </xf>
    <xf numFmtId="231" fontId="8" fillId="0" borderId="0">
      <alignment vertical="center"/>
    </xf>
    <xf numFmtId="231" fontId="8" fillId="0" borderId="0">
      <alignment vertical="center"/>
    </xf>
    <xf numFmtId="332" fontId="14" fillId="0" borderId="6">
      <alignment vertical="center"/>
    </xf>
    <xf numFmtId="231" fontId="8" fillId="0" borderId="0">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231" fontId="8" fillId="0" borderId="0">
      <alignment vertical="center"/>
    </xf>
    <xf numFmtId="332" fontId="14" fillId="0" borderId="6">
      <alignment vertical="center"/>
    </xf>
    <xf numFmtId="231" fontId="8" fillId="0" borderId="0">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231" fontId="8" fillId="0" borderId="0">
      <alignment vertical="center"/>
    </xf>
    <xf numFmtId="332" fontId="14" fillId="0" borderId="6">
      <alignment vertical="center"/>
    </xf>
    <xf numFmtId="231" fontId="8" fillId="0" borderId="0">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231" fontId="8" fillId="0" borderId="0">
      <alignment vertical="center"/>
    </xf>
    <xf numFmtId="332" fontId="14" fillId="0" borderId="6">
      <alignment vertical="center"/>
    </xf>
    <xf numFmtId="231" fontId="8" fillId="0" borderId="0">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231" fontId="8" fillId="0" borderId="0">
      <alignment vertical="center"/>
    </xf>
    <xf numFmtId="332" fontId="14" fillId="0" borderId="6">
      <alignment vertical="center"/>
    </xf>
    <xf numFmtId="231" fontId="8" fillId="0" borderId="0">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332" fontId="14" fillId="0" borderId="6">
      <alignment vertical="center"/>
    </xf>
    <xf numFmtId="231" fontId="8" fillId="0" borderId="0">
      <alignment vertical="center"/>
    </xf>
    <xf numFmtId="332" fontId="14" fillId="0" borderId="6">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33" fontId="14" fillId="0" borderId="6">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33" fontId="14" fillId="0" borderId="6">
      <alignment vertical="center"/>
    </xf>
    <xf numFmtId="231" fontId="8" fillId="0" borderId="0">
      <alignment vertical="center"/>
    </xf>
    <xf numFmtId="231" fontId="8" fillId="0" borderId="0">
      <alignment vertical="center"/>
    </xf>
    <xf numFmtId="231" fontId="8" fillId="0" borderId="0">
      <alignment vertical="center"/>
    </xf>
    <xf numFmtId="333" fontId="14" fillId="0" borderId="6">
      <alignment vertical="center"/>
    </xf>
    <xf numFmtId="231" fontId="8" fillId="0" borderId="0">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231" fontId="8" fillId="0" borderId="0">
      <alignment vertical="center"/>
    </xf>
    <xf numFmtId="333" fontId="14" fillId="0" borderId="6">
      <alignment vertical="center"/>
    </xf>
    <xf numFmtId="231" fontId="8" fillId="0" borderId="0">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231" fontId="8" fillId="0" borderId="0">
      <alignment vertical="center"/>
    </xf>
    <xf numFmtId="333" fontId="14" fillId="0" borderId="6">
      <alignment vertical="center"/>
    </xf>
    <xf numFmtId="231" fontId="8" fillId="0" borderId="0">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231" fontId="8" fillId="0" borderId="0">
      <alignment vertical="center"/>
    </xf>
    <xf numFmtId="333" fontId="14" fillId="0" borderId="6">
      <alignment vertical="center"/>
    </xf>
    <xf numFmtId="231" fontId="8" fillId="0" borderId="0">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231" fontId="8" fillId="0" borderId="0">
      <alignment vertical="center"/>
    </xf>
    <xf numFmtId="333" fontId="14" fillId="0" borderId="6">
      <alignment vertical="center"/>
    </xf>
    <xf numFmtId="231" fontId="8" fillId="0" borderId="0">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333" fontId="14" fillId="0" borderId="6">
      <alignment vertical="center"/>
    </xf>
    <xf numFmtId="231" fontId="8" fillId="0" borderId="0">
      <alignment vertical="center"/>
    </xf>
    <xf numFmtId="333" fontId="14" fillId="0" borderId="6">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34" fontId="8" fillId="0" borderId="0">
      <alignment horizontal="left"/>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8" fillId="0" borderId="0">
      <alignment vertical="center"/>
    </xf>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8" fillId="0" borderId="0">
      <alignment vertical="center"/>
    </xf>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8" fillId="0" borderId="0">
      <alignment vertical="center"/>
    </xf>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8" fillId="0" borderId="0">
      <alignment vertical="center"/>
    </xf>
    <xf numFmtId="231" fontId="8" fillId="0" borderId="0">
      <alignment vertical="center"/>
    </xf>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8" fillId="0" borderId="0">
      <alignment vertical="center"/>
    </xf>
    <xf numFmtId="231" fontId="72" fillId="0" borderId="43"/>
    <xf numFmtId="231" fontId="8" fillId="0" borderId="0">
      <alignment vertical="center"/>
    </xf>
    <xf numFmtId="231" fontId="72" fillId="0" borderId="43"/>
    <xf numFmtId="231" fontId="8" fillId="0" borderId="0">
      <alignment vertical="center"/>
    </xf>
    <xf numFmtId="231" fontId="72" fillId="0" borderId="43"/>
    <xf numFmtId="231" fontId="8" fillId="0" borderId="0">
      <alignment vertical="center"/>
    </xf>
    <xf numFmtId="231" fontId="72" fillId="0" borderId="43"/>
    <xf numFmtId="231" fontId="8" fillId="0" borderId="0">
      <alignment vertical="center"/>
    </xf>
    <xf numFmtId="231" fontId="8" fillId="0" borderId="0">
      <alignment vertical="center"/>
    </xf>
    <xf numFmtId="231" fontId="72" fillId="0" borderId="43"/>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72" fillId="0" borderId="43"/>
    <xf numFmtId="231" fontId="8" fillId="0" borderId="0">
      <alignment vertical="center"/>
    </xf>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8" fillId="0" borderId="0">
      <alignment vertical="center"/>
    </xf>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8" fillId="0" borderId="0">
      <alignment vertical="center"/>
    </xf>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8" fillId="0" borderId="0">
      <alignment vertical="center"/>
    </xf>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8" fillId="0" borderId="0">
      <alignment vertical="center"/>
    </xf>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8" fillId="0" borderId="0">
      <alignment vertical="center"/>
    </xf>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72" fillId="0" borderId="43"/>
    <xf numFmtId="231" fontId="8" fillId="0" borderId="0">
      <alignment vertical="center"/>
    </xf>
    <xf numFmtId="231" fontId="72" fillId="0" borderId="43"/>
    <xf numFmtId="231" fontId="8" fillId="0" borderId="0">
      <alignment vertical="center"/>
    </xf>
    <xf numFmtId="231" fontId="72" fillId="0" borderId="43"/>
    <xf numFmtId="231" fontId="8" fillId="0" borderId="0">
      <alignment vertical="center"/>
    </xf>
    <xf numFmtId="231" fontId="72" fillId="0" borderId="43"/>
    <xf numFmtId="231" fontId="8" fillId="0" borderId="0">
      <alignment vertical="center"/>
    </xf>
    <xf numFmtId="231" fontId="72" fillId="0" borderId="43"/>
    <xf numFmtId="231" fontId="8" fillId="0" borderId="0">
      <alignment vertical="center"/>
    </xf>
    <xf numFmtId="231" fontId="72" fillId="0" borderId="43"/>
    <xf numFmtId="231" fontId="8" fillId="0" borderId="0">
      <alignment vertical="center"/>
    </xf>
    <xf numFmtId="231" fontId="72" fillId="0" borderId="43"/>
    <xf numFmtId="231" fontId="8" fillId="0" borderId="0">
      <alignment vertical="center"/>
    </xf>
    <xf numFmtId="231" fontId="8" fillId="0" borderId="0">
      <alignment vertical="center"/>
    </xf>
    <xf numFmtId="231" fontId="8" fillId="0" borderId="0">
      <alignment vertical="center"/>
    </xf>
    <xf numFmtId="185" fontId="41" fillId="0" borderId="0" applyFont="0" applyFill="0" applyBorder="0" applyAlignment="0" applyProtection="0"/>
    <xf numFmtId="231" fontId="195" fillId="54" borderId="0" applyNumberFormat="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96" fillId="3" borderId="0" applyNumberFormat="0" applyFont="0" applyFill="0" applyBorder="0" applyAlignment="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7" fontId="73" fillId="0" borderId="0"/>
    <xf numFmtId="231" fontId="8" fillId="0" borderId="0">
      <alignment vertical="center"/>
    </xf>
    <xf numFmtId="37" fontId="73" fillId="0" borderId="0"/>
    <xf numFmtId="37" fontId="73"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337"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7"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338" fontId="8" fillId="0" borderId="0"/>
    <xf numFmtId="335" fontId="8" fillId="0" borderId="0"/>
    <xf numFmtId="338" fontId="8" fillId="0" borderId="0"/>
    <xf numFmtId="336" fontId="29" fillId="0" borderId="0"/>
    <xf numFmtId="231" fontId="8" fillId="0" borderId="0">
      <alignment vertical="center"/>
    </xf>
    <xf numFmtId="337" fontId="8" fillId="0" borderId="0"/>
    <xf numFmtId="231" fontId="8" fillId="0" borderId="0">
      <alignment vertical="center"/>
    </xf>
    <xf numFmtId="336" fontId="29" fillId="0" borderId="0"/>
    <xf numFmtId="338" fontId="8" fillId="0" borderId="0"/>
    <xf numFmtId="335" fontId="8" fillId="0" borderId="0"/>
    <xf numFmtId="338" fontId="8" fillId="0" borderId="0"/>
    <xf numFmtId="336" fontId="29" fillId="0" borderId="0"/>
    <xf numFmtId="338" fontId="8" fillId="0" borderId="0"/>
    <xf numFmtId="335" fontId="8" fillId="0" borderId="0"/>
    <xf numFmtId="338" fontId="8" fillId="0" borderId="0"/>
    <xf numFmtId="336" fontId="29" fillId="0" borderId="0"/>
    <xf numFmtId="336" fontId="29" fillId="0" borderId="0"/>
    <xf numFmtId="335" fontId="8" fillId="0" borderId="0"/>
    <xf numFmtId="336" fontId="29" fillId="0" borderId="0"/>
    <xf numFmtId="335" fontId="8" fillId="0" borderId="0"/>
    <xf numFmtId="336" fontId="29" fillId="0" borderId="0"/>
    <xf numFmtId="335" fontId="8" fillId="0" borderId="0"/>
    <xf numFmtId="336" fontId="29" fillId="0" borderId="0"/>
    <xf numFmtId="335" fontId="8" fillId="0" borderId="0"/>
    <xf numFmtId="335" fontId="8" fillId="0" borderId="0"/>
    <xf numFmtId="339" fontId="197" fillId="0" borderId="0"/>
    <xf numFmtId="335" fontId="8" fillId="0" borderId="0"/>
    <xf numFmtId="335" fontId="8" fillId="0" borderId="0"/>
    <xf numFmtId="335" fontId="8" fillId="0" borderId="0"/>
    <xf numFmtId="231" fontId="8" fillId="0" borderId="0">
      <alignment vertical="center"/>
    </xf>
    <xf numFmtId="337" fontId="8" fillId="0" borderId="0"/>
    <xf numFmtId="231" fontId="8" fillId="0" borderId="0">
      <alignment vertical="center"/>
    </xf>
    <xf numFmtId="336" fontId="29" fillId="0" borderId="0"/>
    <xf numFmtId="335" fontId="8" fillId="0" borderId="0"/>
    <xf numFmtId="335" fontId="8" fillId="0" borderId="0"/>
    <xf numFmtId="335" fontId="8" fillId="0" borderId="0"/>
    <xf numFmtId="335" fontId="8" fillId="0" borderId="0"/>
    <xf numFmtId="335" fontId="8" fillId="0" borderId="0"/>
    <xf numFmtId="335" fontId="8" fillId="0" borderId="0"/>
    <xf numFmtId="335" fontId="8" fillId="0" borderId="0"/>
    <xf numFmtId="335" fontId="8" fillId="0" borderId="0"/>
    <xf numFmtId="335" fontId="8" fillId="0" borderId="0"/>
    <xf numFmtId="335" fontId="8" fillId="0" borderId="0"/>
    <xf numFmtId="231" fontId="8" fillId="0" borderId="0">
      <alignment vertical="center"/>
    </xf>
    <xf numFmtId="337" fontId="8" fillId="0" borderId="0"/>
    <xf numFmtId="231" fontId="8" fillId="0" borderId="0">
      <alignment vertical="center"/>
    </xf>
    <xf numFmtId="336" fontId="29" fillId="0" borderId="0"/>
    <xf numFmtId="335" fontId="8" fillId="0" borderId="0"/>
    <xf numFmtId="335" fontId="8" fillId="0" borderId="0"/>
    <xf numFmtId="335" fontId="8" fillId="0" borderId="0"/>
    <xf numFmtId="335" fontId="8" fillId="0" borderId="0"/>
    <xf numFmtId="335" fontId="8" fillId="0" borderId="0"/>
    <xf numFmtId="231" fontId="8" fillId="0" borderId="0"/>
    <xf numFmtId="231" fontId="17" fillId="0" borderId="0"/>
    <xf numFmtId="231" fontId="8" fillId="0" borderId="0"/>
    <xf numFmtId="231" fontId="8" fillId="0" borderId="0"/>
    <xf numFmtId="339" fontId="197" fillId="0" borderId="0"/>
    <xf numFmtId="231" fontId="8" fillId="0" borderId="0">
      <alignment vertical="center"/>
    </xf>
    <xf numFmtId="337"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335" fontId="8" fillId="0" borderId="0"/>
    <xf numFmtId="231" fontId="8" fillId="0" borderId="0">
      <alignment vertical="center"/>
    </xf>
    <xf numFmtId="336" fontId="29" fillId="0" borderId="0"/>
    <xf numFmtId="231" fontId="8" fillId="0" borderId="0">
      <alignment vertical="center"/>
    </xf>
    <xf numFmtId="231" fontId="74" fillId="0" borderId="0"/>
    <xf numFmtId="231" fontId="8" fillId="0" borderId="0">
      <alignment vertical="center"/>
    </xf>
    <xf numFmtId="231" fontId="74" fillId="0" borderId="0"/>
    <xf numFmtId="231" fontId="8" fillId="0" borderId="0">
      <alignment vertical="center"/>
    </xf>
    <xf numFmtId="231" fontId="74" fillId="0" borderId="0"/>
    <xf numFmtId="231" fontId="8" fillId="0" borderId="0">
      <alignment vertical="center"/>
    </xf>
    <xf numFmtId="231" fontId="74" fillId="0" borderId="0"/>
    <xf numFmtId="231" fontId="8" fillId="0" borderId="0">
      <alignment vertical="center"/>
    </xf>
    <xf numFmtId="231" fontId="74" fillId="0" borderId="0"/>
    <xf numFmtId="231" fontId="8" fillId="0" borderId="0">
      <alignment vertical="center"/>
    </xf>
    <xf numFmtId="231" fontId="74" fillId="0" borderId="0"/>
    <xf numFmtId="231" fontId="8" fillId="0" borderId="0">
      <alignment vertical="center"/>
    </xf>
    <xf numFmtId="231" fontId="74"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7" fillId="0" borderId="0"/>
    <xf numFmtId="231" fontId="8" fillId="0" borderId="0">
      <alignment vertical="center"/>
    </xf>
    <xf numFmtId="231" fontId="17" fillId="0" borderId="0"/>
    <xf numFmtId="231" fontId="17"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pplyNumberFormat="0" applyFont="0" applyFill="0" applyBorder="0" applyAlignment="0" applyProtection="0"/>
    <xf numFmtId="231" fontId="8" fillId="41" borderId="106" applyNumberFormat="0" applyFont="0" applyAlignment="0" applyProtection="0"/>
    <xf numFmtId="231" fontId="8" fillId="41" borderId="106" applyNumberFormat="0" applyFont="0" applyAlignment="0" applyProtection="0"/>
    <xf numFmtId="231" fontId="19" fillId="0" borderId="0" applyFont="0" applyFill="0" applyBorder="0" applyAlignment="0" applyProtection="0"/>
    <xf numFmtId="231" fontId="19" fillId="0" borderId="0" applyFont="0" applyFill="0" applyBorder="0" applyAlignment="0" applyProtection="0"/>
    <xf numFmtId="41" fontId="19" fillId="0" borderId="0" applyFont="0" applyFill="0" applyBorder="0" applyAlignment="0" applyProtection="0"/>
    <xf numFmtId="4" fontId="21" fillId="0" borderId="0" applyFont="0" applyFill="0" applyBorder="0" applyAlignment="0" applyProtection="0"/>
    <xf numFmtId="231" fontId="8" fillId="0" borderId="0">
      <alignment vertical="center"/>
    </xf>
    <xf numFmtId="231" fontId="19"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06" fontId="35"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98" fillId="50" borderId="107" applyNumberFormat="0" applyAlignment="0" applyProtection="0"/>
    <xf numFmtId="231" fontId="198" fillId="50" borderId="107" applyNumberFormat="0" applyAlignment="0" applyProtection="0"/>
    <xf numFmtId="303" fontId="19" fillId="0" borderId="0" applyFont="0" applyFill="0" applyBorder="0" applyAlignment="0" applyProtection="0"/>
    <xf numFmtId="340" fontId="19"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41"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341"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341"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341"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341"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341" fontId="17" fillId="0" borderId="0">
      <protection locked="0"/>
    </xf>
    <xf numFmtId="184" fontId="147" fillId="0" borderId="0">
      <protection locked="0"/>
    </xf>
    <xf numFmtId="184" fontId="147" fillId="0" borderId="0">
      <protection locked="0"/>
    </xf>
    <xf numFmtId="184" fontId="147" fillId="0" borderId="0">
      <protection locked="0"/>
    </xf>
    <xf numFmtId="184" fontId="147" fillId="0" borderId="0">
      <protection locked="0"/>
    </xf>
    <xf numFmtId="184" fontId="147" fillId="0" borderId="0">
      <protection locked="0"/>
    </xf>
    <xf numFmtId="184" fontId="147" fillId="0" borderId="0">
      <protection locked="0"/>
    </xf>
    <xf numFmtId="184" fontId="147" fillId="0" borderId="0">
      <protection locked="0"/>
    </xf>
    <xf numFmtId="184" fontId="147" fillId="0" borderId="0">
      <protection locked="0"/>
    </xf>
    <xf numFmtId="184" fontId="147" fillId="0" borderId="0">
      <protection locked="0"/>
    </xf>
    <xf numFmtId="184" fontId="147" fillId="0" borderId="0">
      <protection locked="0"/>
    </xf>
    <xf numFmtId="231" fontId="8" fillId="0" borderId="0">
      <alignment vertical="center"/>
    </xf>
    <xf numFmtId="231" fontId="8" fillId="0" borderId="0">
      <alignment vertical="center"/>
    </xf>
    <xf numFmtId="341" fontId="17" fillId="0" borderId="0">
      <protection locked="0"/>
    </xf>
    <xf numFmtId="184" fontId="147" fillId="0" borderId="0">
      <protection locked="0"/>
    </xf>
    <xf numFmtId="184" fontId="147" fillId="0" borderId="0">
      <protection locked="0"/>
    </xf>
    <xf numFmtId="10" fontId="19" fillId="0" borderId="0" applyFill="0" applyBorder="0" applyAlignment="0" applyProtection="0"/>
    <xf numFmtId="231" fontId="8" fillId="0" borderId="0">
      <alignment vertical="center"/>
    </xf>
    <xf numFmtId="231" fontId="8" fillId="0" borderId="0">
      <alignment vertical="center"/>
    </xf>
    <xf numFmtId="341" fontId="17" fillId="0" borderId="0">
      <protection locked="0"/>
    </xf>
    <xf numFmtId="231" fontId="8" fillId="0" borderId="0">
      <alignment vertical="center"/>
    </xf>
    <xf numFmtId="231" fontId="8" fillId="0" borderId="0">
      <alignment vertical="center"/>
    </xf>
    <xf numFmtId="341" fontId="17" fillId="0" borderId="0">
      <protection locked="0"/>
    </xf>
    <xf numFmtId="231" fontId="8" fillId="0" borderId="0">
      <alignment vertical="center"/>
    </xf>
    <xf numFmtId="231" fontId="8" fillId="0" borderId="0">
      <alignment vertical="center"/>
    </xf>
    <xf numFmtId="341" fontId="17" fillId="0" borderId="0">
      <protection locked="0"/>
    </xf>
    <xf numFmtId="231" fontId="13" fillId="0" borderId="0">
      <protection locked="0"/>
    </xf>
    <xf numFmtId="341" fontId="17" fillId="0" borderId="0">
      <protection locked="0"/>
    </xf>
    <xf numFmtId="233" fontId="13" fillId="0" borderId="0">
      <protection locked="0"/>
    </xf>
    <xf numFmtId="231" fontId="8" fillId="0" borderId="0">
      <alignment vertical="center"/>
    </xf>
    <xf numFmtId="341" fontId="17" fillId="0" borderId="0">
      <protection locked="0"/>
    </xf>
    <xf numFmtId="231" fontId="8" fillId="0" borderId="0">
      <alignment vertical="center"/>
    </xf>
    <xf numFmtId="231" fontId="8" fillId="0" borderId="0">
      <alignment vertical="center"/>
    </xf>
    <xf numFmtId="341" fontId="17" fillId="0" borderId="0">
      <protection locked="0"/>
    </xf>
    <xf numFmtId="231" fontId="8" fillId="0" borderId="0">
      <alignment vertical="center"/>
    </xf>
    <xf numFmtId="231" fontId="8" fillId="0" borderId="0">
      <alignment vertical="center"/>
    </xf>
    <xf numFmtId="341" fontId="17" fillId="0" borderId="0">
      <protection locked="0"/>
    </xf>
    <xf numFmtId="231" fontId="8" fillId="0" borderId="0">
      <alignment vertical="center"/>
    </xf>
    <xf numFmtId="231" fontId="8" fillId="0" borderId="0">
      <alignment vertical="center"/>
    </xf>
    <xf numFmtId="341" fontId="17" fillId="0" borderId="0">
      <protection locked="0"/>
    </xf>
    <xf numFmtId="231" fontId="8" fillId="0" borderId="0">
      <alignment vertical="center"/>
    </xf>
    <xf numFmtId="231" fontId="8" fillId="0" borderId="0">
      <alignment vertical="center"/>
    </xf>
    <xf numFmtId="341" fontId="17" fillId="0" borderId="0">
      <protection locked="0"/>
    </xf>
    <xf numFmtId="231" fontId="8" fillId="0" borderId="0">
      <alignment vertical="center"/>
    </xf>
    <xf numFmtId="231" fontId="8" fillId="0" borderId="0">
      <alignment vertical="center"/>
    </xf>
    <xf numFmtId="341" fontId="17" fillId="0" borderId="0">
      <protection locked="0"/>
    </xf>
    <xf numFmtId="231" fontId="8" fillId="0" borderId="0">
      <alignment vertical="center"/>
    </xf>
    <xf numFmtId="231" fontId="8" fillId="0" borderId="0">
      <alignment vertical="center"/>
    </xf>
    <xf numFmtId="341" fontId="17" fillId="0" borderId="0">
      <protection locked="0"/>
    </xf>
    <xf numFmtId="231" fontId="8" fillId="0" borderId="0">
      <alignment vertical="center"/>
    </xf>
    <xf numFmtId="231" fontId="8" fillId="0" borderId="0">
      <alignment vertical="center"/>
    </xf>
    <xf numFmtId="341" fontId="17" fillId="0" borderId="0">
      <protection locked="0"/>
    </xf>
    <xf numFmtId="231" fontId="8" fillId="0" borderId="0">
      <alignment vertical="center"/>
    </xf>
    <xf numFmtId="231" fontId="8" fillId="0" borderId="0">
      <alignment vertical="center"/>
    </xf>
    <xf numFmtId="341" fontId="17" fillId="0" borderId="0">
      <protection locked="0"/>
    </xf>
    <xf numFmtId="231" fontId="8" fillId="0" borderId="0">
      <alignment vertical="center"/>
    </xf>
    <xf numFmtId="231" fontId="8" fillId="0" borderId="0">
      <alignment vertical="center"/>
    </xf>
    <xf numFmtId="341" fontId="17" fillId="0" borderId="0">
      <protection locked="0"/>
    </xf>
    <xf numFmtId="231" fontId="8" fillId="0" borderId="0">
      <alignment vertical="center"/>
    </xf>
    <xf numFmtId="231" fontId="8" fillId="0" borderId="0">
      <alignment vertical="center"/>
    </xf>
    <xf numFmtId="341" fontId="17" fillId="0" borderId="0">
      <protection locked="0"/>
    </xf>
    <xf numFmtId="231" fontId="8" fillId="0" borderId="0">
      <alignment vertical="center"/>
    </xf>
    <xf numFmtId="231" fontId="13" fillId="0" borderId="0">
      <protection locked="0"/>
    </xf>
    <xf numFmtId="341" fontId="17" fillId="0" borderId="0">
      <protection locked="0"/>
    </xf>
    <xf numFmtId="233" fontId="13" fillId="0" borderId="0">
      <protection locked="0"/>
    </xf>
    <xf numFmtId="231" fontId="8" fillId="0" borderId="0">
      <alignment vertical="center"/>
    </xf>
    <xf numFmtId="341" fontId="17" fillId="0" borderId="0">
      <protection locked="0"/>
    </xf>
    <xf numFmtId="231" fontId="8" fillId="0" borderId="0">
      <alignment vertical="center"/>
    </xf>
    <xf numFmtId="231" fontId="8" fillId="0" borderId="0">
      <alignment vertical="center"/>
    </xf>
    <xf numFmtId="341" fontId="17" fillId="0" borderId="0">
      <protection locked="0"/>
    </xf>
    <xf numFmtId="231" fontId="8" fillId="0" borderId="0">
      <alignment vertical="center"/>
    </xf>
    <xf numFmtId="231" fontId="8" fillId="0" borderId="0">
      <alignment vertical="center"/>
    </xf>
    <xf numFmtId="341" fontId="17" fillId="0" borderId="0">
      <protection locked="0"/>
    </xf>
    <xf numFmtId="231" fontId="13" fillId="0" borderId="0">
      <protection locked="0"/>
    </xf>
    <xf numFmtId="231" fontId="13" fillId="0" borderId="0">
      <protection locked="0"/>
    </xf>
    <xf numFmtId="341" fontId="17" fillId="0" borderId="0">
      <protection locked="0"/>
    </xf>
    <xf numFmtId="10" fontId="19" fillId="0" borderId="0" applyFill="0" applyBorder="0" applyAlignment="0" applyProtection="0"/>
    <xf numFmtId="10" fontId="19" fillId="0" borderId="0" applyFill="0" applyBorder="0" applyAlignment="0" applyProtection="0"/>
    <xf numFmtId="341" fontId="17" fillId="0" borderId="0">
      <protection locked="0"/>
    </xf>
    <xf numFmtId="10" fontId="19" fillId="0" borderId="0" applyFill="0" applyBorder="0" applyAlignment="0" applyProtection="0"/>
    <xf numFmtId="10" fontId="19" fillId="0" borderId="0" applyFill="0" applyBorder="0" applyAlignment="0" applyProtection="0"/>
    <xf numFmtId="341" fontId="17" fillId="0" borderId="0">
      <protection locked="0"/>
    </xf>
    <xf numFmtId="10" fontId="19" fillId="0" borderId="0" applyFill="0" applyBorder="0" applyAlignment="0" applyProtection="0"/>
    <xf numFmtId="10" fontId="19" fillId="0" borderId="0" applyFill="0" applyBorder="0" applyAlignment="0" applyProtection="0"/>
    <xf numFmtId="341" fontId="17" fillId="0" borderId="0">
      <protection locked="0"/>
    </xf>
    <xf numFmtId="231" fontId="8" fillId="0" borderId="0">
      <alignment vertical="center"/>
    </xf>
    <xf numFmtId="231" fontId="8" fillId="0" borderId="0">
      <alignment vertical="center"/>
    </xf>
    <xf numFmtId="341" fontId="17" fillId="0" borderId="0">
      <protection locked="0"/>
    </xf>
    <xf numFmtId="341" fontId="17" fillId="0" borderId="0">
      <protection locked="0"/>
    </xf>
    <xf numFmtId="341" fontId="17" fillId="0" borderId="0">
      <protection locked="0"/>
    </xf>
    <xf numFmtId="341" fontId="17" fillId="0" borderId="0">
      <protection locked="0"/>
    </xf>
    <xf numFmtId="231" fontId="8" fillId="0" borderId="0">
      <alignment vertical="center"/>
    </xf>
    <xf numFmtId="342" fontId="146" fillId="0" borderId="0">
      <protection locked="0"/>
    </xf>
    <xf numFmtId="231" fontId="8" fillId="0" borderId="0">
      <alignment vertical="center"/>
    </xf>
    <xf numFmtId="341" fontId="17" fillId="0" borderId="0">
      <protection locked="0"/>
    </xf>
    <xf numFmtId="341" fontId="17" fillId="0" borderId="0">
      <protection locked="0"/>
    </xf>
    <xf numFmtId="341" fontId="17" fillId="0" borderId="0">
      <protection locked="0"/>
    </xf>
    <xf numFmtId="341" fontId="17" fillId="0" borderId="0">
      <protection locked="0"/>
    </xf>
    <xf numFmtId="341" fontId="17" fillId="0" borderId="0">
      <protection locked="0"/>
    </xf>
    <xf numFmtId="341" fontId="17" fillId="0" borderId="0">
      <protection locked="0"/>
    </xf>
    <xf numFmtId="341" fontId="17" fillId="0" borderId="0">
      <protection locked="0"/>
    </xf>
    <xf numFmtId="10" fontId="19" fillId="0" borderId="0" applyFill="0" applyBorder="0" applyAlignment="0" applyProtection="0"/>
    <xf numFmtId="233" fontId="13" fillId="0" borderId="0">
      <protection locked="0"/>
    </xf>
    <xf numFmtId="341" fontId="17" fillId="0" borderId="0">
      <protection locked="0"/>
    </xf>
    <xf numFmtId="341" fontId="17" fillId="0" borderId="0">
      <protection locked="0"/>
    </xf>
    <xf numFmtId="231" fontId="8" fillId="0" borderId="0">
      <alignment vertical="center"/>
    </xf>
    <xf numFmtId="342" fontId="146" fillId="0" borderId="0">
      <protection locked="0"/>
    </xf>
    <xf numFmtId="231" fontId="8" fillId="0" borderId="0">
      <alignment vertical="center"/>
    </xf>
    <xf numFmtId="341" fontId="17" fillId="0" borderId="0">
      <protection locked="0"/>
    </xf>
    <xf numFmtId="341" fontId="17" fillId="0" borderId="0">
      <protection locked="0"/>
    </xf>
    <xf numFmtId="233" fontId="13" fillId="0" borderId="0">
      <protection locked="0"/>
    </xf>
    <xf numFmtId="233" fontId="13" fillId="0" borderId="0">
      <protection locked="0"/>
    </xf>
    <xf numFmtId="233" fontId="13" fillId="0" borderId="0">
      <protection locked="0"/>
    </xf>
    <xf numFmtId="233" fontId="13" fillId="0" borderId="0">
      <protection locked="0"/>
    </xf>
    <xf numFmtId="233" fontId="13" fillId="0" borderId="0">
      <protection locked="0"/>
    </xf>
    <xf numFmtId="233" fontId="13" fillId="0" borderId="0">
      <protection locked="0"/>
    </xf>
    <xf numFmtId="233" fontId="13" fillId="0" borderId="0">
      <protection locked="0"/>
    </xf>
    <xf numFmtId="233" fontId="13" fillId="0" borderId="0">
      <protection locked="0"/>
    </xf>
    <xf numFmtId="233" fontId="13" fillId="0" borderId="0">
      <protection locked="0"/>
    </xf>
    <xf numFmtId="231" fontId="8" fillId="0" borderId="0">
      <alignment vertical="center"/>
    </xf>
    <xf numFmtId="342" fontId="146" fillId="0" borderId="0">
      <protection locked="0"/>
    </xf>
    <xf numFmtId="231" fontId="8" fillId="0" borderId="0">
      <alignment vertical="center"/>
    </xf>
    <xf numFmtId="341" fontId="17" fillId="0" borderId="0">
      <protection locked="0"/>
    </xf>
    <xf numFmtId="233"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342" fontId="146" fillId="0" borderId="0">
      <protection locked="0"/>
    </xf>
    <xf numFmtId="231" fontId="8" fillId="0" borderId="0">
      <alignment vertical="center"/>
    </xf>
    <xf numFmtId="341"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341"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8" fillId="0" borderId="0">
      <alignment vertical="center"/>
    </xf>
    <xf numFmtId="231" fontId="8" fillId="0" borderId="0">
      <alignment vertical="center"/>
    </xf>
    <xf numFmtId="341" fontId="17"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231" fontId="13" fillId="0" borderId="0">
      <protection locked="0"/>
    </xf>
    <xf numFmtId="304" fontId="21" fillId="0" borderId="0" applyFill="0" applyBorder="0" applyAlignment="0"/>
    <xf numFmtId="300" fontId="21" fillId="0" borderId="0" applyFill="0" applyBorder="0" applyAlignment="0"/>
    <xf numFmtId="304" fontId="21" fillId="0" borderId="0" applyFill="0" applyBorder="0" applyAlignment="0"/>
    <xf numFmtId="305" fontId="21" fillId="0" borderId="0" applyFill="0" applyBorder="0" applyAlignment="0"/>
    <xf numFmtId="300" fontId="21" fillId="0" borderId="0" applyFill="0" applyBorder="0" applyAlignment="0"/>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199" fillId="0" borderId="6"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0" fontId="75" fillId="0" borderId="0" applyNumberFormat="0" applyFill="0" applyBorder="0" applyAlignment="0" applyProtection="0">
      <alignment horizontal="left"/>
    </xf>
    <xf numFmtId="30" fontId="75" fillId="0" borderId="0" applyNumberFormat="0" applyFill="0" applyBorder="0" applyAlignment="0" applyProtection="0">
      <alignment horizontal="left"/>
    </xf>
    <xf numFmtId="30" fontId="75" fillId="0" borderId="0" applyNumberFormat="0" applyFill="0" applyBorder="0" applyAlignment="0" applyProtection="0">
      <alignment horizontal="left"/>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0" fillId="0" borderId="0" applyNumberFormat="0" applyFill="0" applyBorder="0" applyAlignment="0" applyProtection="0"/>
    <xf numFmtId="343" fontId="201" fillId="0" borderId="36" applyFont="0" applyFill="0" applyBorder="0" applyAlignment="0" applyProtection="0">
      <alignment horizontal="center" vertical="center"/>
    </xf>
    <xf numFmtId="231" fontId="8" fillId="0" borderId="0">
      <alignment vertical="center"/>
    </xf>
    <xf numFmtId="185" fontId="16" fillId="0" borderId="0" applyFont="0" applyFill="0" applyBorder="0" applyAlignment="0" applyProtection="0"/>
    <xf numFmtId="231" fontId="8" fillId="0" borderId="0">
      <alignment vertical="center"/>
    </xf>
    <xf numFmtId="185" fontId="16"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8" fillId="0" borderId="0"/>
    <xf numFmtId="231" fontId="8" fillId="0" borderId="0">
      <alignment vertical="center"/>
    </xf>
    <xf numFmtId="231" fontId="18" fillId="0" borderId="0"/>
    <xf numFmtId="231" fontId="18"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76" fillId="0" borderId="0">
      <alignment horizontal="center" vertical="center"/>
    </xf>
    <xf numFmtId="231" fontId="8" fillId="0" borderId="0">
      <alignment vertical="center"/>
    </xf>
    <xf numFmtId="231" fontId="76" fillId="0" borderId="0">
      <alignment horizontal="center" vertical="center"/>
    </xf>
    <xf numFmtId="231" fontId="76" fillId="0" borderId="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72" fillId="0" borderId="0"/>
    <xf numFmtId="231" fontId="8" fillId="0" borderId="0">
      <alignment vertical="center"/>
    </xf>
    <xf numFmtId="231" fontId="72"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0" fontId="77" fillId="0" borderId="0" applyBorder="0">
      <alignment horizontal="right"/>
    </xf>
    <xf numFmtId="40" fontId="77" fillId="0" borderId="0" applyBorder="0">
      <alignment horizontal="right"/>
    </xf>
    <xf numFmtId="40" fontId="77" fillId="0" borderId="0" applyBorder="0">
      <alignment horizontal="right"/>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44" fontId="8" fillId="0" borderId="0">
      <alignment horizont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9" fontId="182" fillId="0" borderId="0" applyFill="0" applyBorder="0" applyAlignment="0"/>
    <xf numFmtId="345" fontId="19" fillId="0" borderId="0" applyFill="0" applyBorder="0" applyAlignment="0"/>
    <xf numFmtId="346" fontId="19" fillId="0" borderId="0" applyFill="0" applyBorder="0" applyAlignment="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79" fillId="0" borderId="0" applyFill="0" applyBorder="0" applyProtection="0">
      <alignment horizontal="centerContinuous" vertical="center"/>
    </xf>
    <xf numFmtId="231" fontId="8" fillId="0" borderId="0">
      <alignment vertical="center"/>
    </xf>
    <xf numFmtId="231" fontId="79" fillId="0" borderId="0" applyFill="0" applyBorder="0" applyProtection="0">
      <alignment horizontal="centerContinuous" vertical="center"/>
    </xf>
    <xf numFmtId="231" fontId="79" fillId="0" borderId="0" applyFill="0" applyBorder="0" applyProtection="0">
      <alignment horizontal="centerContinuous"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4" fillId="9" borderId="0" applyFill="0" applyBorder="0" applyProtection="0">
      <alignment horizontal="center" vertical="center"/>
    </xf>
    <xf numFmtId="231" fontId="8" fillId="0" borderId="0">
      <alignment vertical="center"/>
    </xf>
    <xf numFmtId="231" fontId="24" fillId="9" borderId="0" applyFill="0" applyBorder="0" applyProtection="0">
      <alignment horizontal="center" vertical="center"/>
    </xf>
    <xf numFmtId="231" fontId="24" fillId="9" borderId="0" applyFill="0" applyBorder="0" applyProtection="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78" fillId="3" borderId="0">
      <alignment horizontal="centerContinuous"/>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59" fillId="0" borderId="37" applyNumberFormat="0" applyFont="0" applyFill="0" applyAlignment="0" applyProtection="0"/>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183" fillId="0" borderId="108" applyNumberFormat="0" applyFill="0" applyAlignment="0" applyProtection="0"/>
    <xf numFmtId="231" fontId="183" fillId="0" borderId="108" applyNumberFormat="0" applyFill="0" applyAlignment="0" applyProtection="0"/>
    <xf numFmtId="231" fontId="13" fillId="0" borderId="44">
      <protection locked="0"/>
    </xf>
    <xf numFmtId="231" fontId="183" fillId="0" borderId="108" applyNumberFormat="0" applyFill="0" applyAlignment="0" applyProtection="0"/>
    <xf numFmtId="231" fontId="183" fillId="0" borderId="108" applyNumberFormat="0" applyFill="0" applyAlignment="0" applyProtection="0"/>
    <xf numFmtId="231" fontId="13" fillId="0" borderId="44">
      <protection locked="0"/>
    </xf>
    <xf numFmtId="231" fontId="183" fillId="0" borderId="108" applyNumberFormat="0" applyFill="0" applyAlignment="0" applyProtection="0"/>
    <xf numFmtId="231" fontId="183" fillId="0" borderId="108" applyNumberFormat="0" applyFill="0" applyAlignment="0" applyProtection="0"/>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13" fillId="0" borderId="44">
      <protection locked="0"/>
    </xf>
    <xf numFmtId="231" fontId="13" fillId="0" borderId="44">
      <protection locked="0"/>
    </xf>
    <xf numFmtId="231" fontId="13" fillId="0" borderId="44">
      <protection locked="0"/>
    </xf>
    <xf numFmtId="231" fontId="13" fillId="0" borderId="44">
      <protection locked="0"/>
    </xf>
    <xf numFmtId="231" fontId="13" fillId="0" borderId="44">
      <protection locked="0"/>
    </xf>
    <xf numFmtId="231" fontId="13" fillId="0" borderId="44">
      <protection locked="0"/>
    </xf>
    <xf numFmtId="231" fontId="13" fillId="0" borderId="44">
      <protection locked="0"/>
    </xf>
    <xf numFmtId="231" fontId="13" fillId="0" borderId="44">
      <protection locked="0"/>
    </xf>
    <xf numFmtId="231" fontId="13" fillId="0" borderId="44">
      <protection locked="0"/>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13" fillId="0" borderId="44">
      <protection locked="0"/>
    </xf>
    <xf numFmtId="231" fontId="13" fillId="0" borderId="44">
      <protection locked="0"/>
    </xf>
    <xf numFmtId="231" fontId="13" fillId="0" borderId="44">
      <protection locked="0"/>
    </xf>
    <xf numFmtId="231" fontId="13" fillId="0" borderId="44">
      <protection locked="0"/>
    </xf>
    <xf numFmtId="231" fontId="13" fillId="0" borderId="44">
      <protection locked="0"/>
    </xf>
    <xf numFmtId="231" fontId="13" fillId="0" borderId="44">
      <protection locked="0"/>
    </xf>
    <xf numFmtId="231" fontId="13" fillId="0" borderId="44">
      <protection locked="0"/>
    </xf>
    <xf numFmtId="231" fontId="13" fillId="0" borderId="44">
      <protection locked="0"/>
    </xf>
    <xf numFmtId="231" fontId="13" fillId="0" borderId="44">
      <protection locked="0"/>
    </xf>
    <xf numFmtId="184"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59" fillId="0" borderId="37" applyNumberFormat="0" applyFont="0" applyFill="0" applyAlignment="0" applyProtection="0"/>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13" fillId="0" borderId="44">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0" fillId="0" borderId="4">
      <alignment horizontal="left"/>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2" fillId="0" borderId="0" applyNumberFormat="0" applyFill="0" applyBorder="0" applyAlignment="0" applyProtection="0"/>
    <xf numFmtId="231" fontId="8" fillId="0" borderId="0">
      <alignment vertical="center"/>
    </xf>
    <xf numFmtId="231" fontId="8" fillId="0" borderId="0">
      <alignment vertical="center"/>
    </xf>
    <xf numFmtId="231" fontId="203" fillId="0" borderId="0" applyNumberFormat="0" applyFill="0" applyBorder="0" applyAlignment="0" applyProtection="0">
      <alignment vertical="top"/>
      <protection locked="0"/>
    </xf>
    <xf numFmtId="248" fontId="8" fillId="0" borderId="0" applyFont="0" applyFill="0" applyBorder="0" applyAlignment="0" applyProtection="0"/>
    <xf numFmtId="189" fontId="19" fillId="0" borderId="0" applyFont="0" applyFill="0" applyBorder="0" applyAlignment="0" applyProtection="0"/>
    <xf numFmtId="231" fontId="19" fillId="0" borderId="0" applyFont="0" applyFill="0" applyBorder="0" applyAlignment="0" applyProtection="0"/>
    <xf numFmtId="231" fontId="8" fillId="0" borderId="0">
      <alignment vertical="center"/>
    </xf>
    <xf numFmtId="231" fontId="19"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50"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56"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56" borderId="0" applyNumberFormat="0" applyBorder="0" applyAlignment="0" applyProtection="0">
      <alignment vertical="center"/>
    </xf>
    <xf numFmtId="231" fontId="8" fillId="0" borderId="0">
      <alignment vertical="center"/>
    </xf>
    <xf numFmtId="231" fontId="158" fillId="56" borderId="0" applyNumberFormat="0" applyBorder="0" applyAlignment="0" applyProtection="0">
      <alignment vertical="center"/>
    </xf>
    <xf numFmtId="231" fontId="8" fillId="0" borderId="0">
      <alignment vertical="center"/>
    </xf>
    <xf numFmtId="231" fontId="8" fillId="0" borderId="0">
      <alignment vertical="center"/>
    </xf>
    <xf numFmtId="231" fontId="158" fillId="55"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9" fillId="55" borderId="0" applyNumberFormat="0" applyBorder="0" applyAlignment="0" applyProtection="0">
      <alignment vertical="center"/>
    </xf>
    <xf numFmtId="231" fontId="159" fillId="55" borderId="0" applyNumberFormat="0" applyBorder="0" applyAlignment="0" applyProtection="0">
      <alignment vertical="center"/>
    </xf>
    <xf numFmtId="231" fontId="159" fillId="55" borderId="0" applyNumberFormat="0" applyBorder="0" applyAlignment="0" applyProtection="0">
      <alignment vertical="center"/>
    </xf>
    <xf numFmtId="231" fontId="159" fillId="55" borderId="0" applyNumberFormat="0" applyBorder="0" applyAlignment="0" applyProtection="0">
      <alignment vertical="center"/>
    </xf>
    <xf numFmtId="231" fontId="159" fillId="55" borderId="0" applyNumberFormat="0" applyBorder="0" applyAlignment="0" applyProtection="0">
      <alignment vertical="center"/>
    </xf>
    <xf numFmtId="231" fontId="159" fillId="55" borderId="0" applyNumberFormat="0" applyBorder="0" applyAlignment="0" applyProtection="0">
      <alignment vertical="center"/>
    </xf>
    <xf numFmtId="231" fontId="159"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8" fillId="0" borderId="0">
      <alignment vertical="center"/>
    </xf>
    <xf numFmtId="231" fontId="158" fillId="56" borderId="0" applyNumberFormat="0" applyBorder="0" applyAlignment="0" applyProtection="0">
      <alignment vertical="center"/>
    </xf>
    <xf numFmtId="231" fontId="158" fillId="56" borderId="0" applyNumberFormat="0" applyBorder="0" applyAlignment="0" applyProtection="0">
      <alignment vertical="center"/>
    </xf>
    <xf numFmtId="231" fontId="158" fillId="33" borderId="0" applyNumberFormat="0" applyBorder="0" applyAlignment="0" applyProtection="0">
      <alignment vertical="center"/>
    </xf>
    <xf numFmtId="231" fontId="8" fillId="0" borderId="0">
      <alignment vertical="center"/>
    </xf>
    <xf numFmtId="231" fontId="158" fillId="56"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8" fillId="0" borderId="0">
      <alignment vertical="center"/>
    </xf>
    <xf numFmtId="231" fontId="158" fillId="56" borderId="0" applyNumberFormat="0" applyBorder="0" applyAlignment="0" applyProtection="0">
      <alignment vertical="center"/>
    </xf>
    <xf numFmtId="231" fontId="158" fillId="56" borderId="0" applyNumberFormat="0" applyBorder="0" applyAlignment="0" applyProtection="0">
      <alignment vertical="center"/>
    </xf>
    <xf numFmtId="231" fontId="8" fillId="0" borderId="0">
      <alignment vertical="center"/>
    </xf>
    <xf numFmtId="231" fontId="158" fillId="56"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55" borderId="0" applyNumberFormat="0" applyBorder="0" applyAlignment="0" applyProtection="0">
      <alignment vertical="center"/>
    </xf>
    <xf numFmtId="231" fontId="158" fillId="33" borderId="0" applyNumberFormat="0" applyBorder="0" applyAlignment="0" applyProtection="0">
      <alignment vertical="center"/>
    </xf>
    <xf numFmtId="231" fontId="159" fillId="55" borderId="0" applyNumberFormat="0" applyBorder="0" applyAlignment="0" applyProtection="0">
      <alignment vertical="center"/>
    </xf>
    <xf numFmtId="231" fontId="8" fillId="0" borderId="0">
      <alignment vertical="center"/>
    </xf>
    <xf numFmtId="231" fontId="158" fillId="56" borderId="0" applyNumberFormat="0" applyBorder="0" applyAlignment="0" applyProtection="0">
      <alignment vertical="center"/>
    </xf>
    <xf numFmtId="231" fontId="158" fillId="56" borderId="0" applyNumberFormat="0" applyBorder="0" applyAlignment="0" applyProtection="0">
      <alignment vertical="center"/>
    </xf>
    <xf numFmtId="231" fontId="8" fillId="0" borderId="0">
      <alignment vertical="center"/>
    </xf>
    <xf numFmtId="231" fontId="158" fillId="56" borderId="0" applyNumberFormat="0" applyBorder="0" applyAlignment="0" applyProtection="0">
      <alignment vertical="center"/>
    </xf>
    <xf numFmtId="231" fontId="8" fillId="0" borderId="0">
      <alignment vertical="center"/>
    </xf>
    <xf numFmtId="231" fontId="158" fillId="56" borderId="0" applyNumberFormat="0" applyBorder="0" applyAlignment="0" applyProtection="0">
      <alignment vertical="center"/>
    </xf>
    <xf numFmtId="231" fontId="158" fillId="56" borderId="0" applyNumberFormat="0" applyBorder="0" applyAlignment="0" applyProtection="0">
      <alignment vertical="center"/>
    </xf>
    <xf numFmtId="231" fontId="8" fillId="0" borderId="0">
      <alignment vertical="center"/>
    </xf>
    <xf numFmtId="231" fontId="158" fillId="56" borderId="0" applyNumberFormat="0" applyBorder="0" applyAlignment="0" applyProtection="0">
      <alignment vertical="center"/>
    </xf>
    <xf numFmtId="231" fontId="8" fillId="0" borderId="0">
      <alignment vertical="center"/>
    </xf>
    <xf numFmtId="231" fontId="158" fillId="56" borderId="0" applyNumberFormat="0" applyBorder="0" applyAlignment="0" applyProtection="0">
      <alignment vertical="center"/>
    </xf>
    <xf numFmtId="231" fontId="158" fillId="56" borderId="0" applyNumberFormat="0" applyBorder="0" applyAlignment="0" applyProtection="0">
      <alignment vertical="center"/>
    </xf>
    <xf numFmtId="231" fontId="8" fillId="0" borderId="0">
      <alignment vertical="center"/>
    </xf>
    <xf numFmtId="231" fontId="158" fillId="56"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34"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8" fillId="0" borderId="0">
      <alignment vertical="center"/>
    </xf>
    <xf numFmtId="231" fontId="8" fillId="0" borderId="0">
      <alignment vertical="center"/>
    </xf>
    <xf numFmtId="231" fontId="158" fillId="57"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9" fillId="57" borderId="0" applyNumberFormat="0" applyBorder="0" applyAlignment="0" applyProtection="0">
      <alignment vertical="center"/>
    </xf>
    <xf numFmtId="231" fontId="159" fillId="57" borderId="0" applyNumberFormat="0" applyBorder="0" applyAlignment="0" applyProtection="0">
      <alignment vertical="center"/>
    </xf>
    <xf numFmtId="231" fontId="159" fillId="57" borderId="0" applyNumberFormat="0" applyBorder="0" applyAlignment="0" applyProtection="0">
      <alignment vertical="center"/>
    </xf>
    <xf numFmtId="231" fontId="159" fillId="57" borderId="0" applyNumberFormat="0" applyBorder="0" applyAlignment="0" applyProtection="0">
      <alignment vertical="center"/>
    </xf>
    <xf numFmtId="231" fontId="159" fillId="57" borderId="0" applyNumberFormat="0" applyBorder="0" applyAlignment="0" applyProtection="0">
      <alignment vertical="center"/>
    </xf>
    <xf numFmtId="231" fontId="159" fillId="57" borderId="0" applyNumberFormat="0" applyBorder="0" applyAlignment="0" applyProtection="0">
      <alignment vertical="center"/>
    </xf>
    <xf numFmtId="231" fontId="159"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159" fillId="57"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8" fillId="0" borderId="0">
      <alignment vertical="center"/>
    </xf>
    <xf numFmtId="231" fontId="158" fillId="34"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31"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31"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8" fillId="0" borderId="0">
      <alignment vertical="center"/>
    </xf>
    <xf numFmtId="231" fontId="8" fillId="0" borderId="0">
      <alignment vertical="center"/>
    </xf>
    <xf numFmtId="231" fontId="158" fillId="58"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9" fillId="58" borderId="0" applyNumberFormat="0" applyBorder="0" applyAlignment="0" applyProtection="0">
      <alignment vertical="center"/>
    </xf>
    <xf numFmtId="231" fontId="159" fillId="58" borderId="0" applyNumberFormat="0" applyBorder="0" applyAlignment="0" applyProtection="0">
      <alignment vertical="center"/>
    </xf>
    <xf numFmtId="231" fontId="159" fillId="58" borderId="0" applyNumberFormat="0" applyBorder="0" applyAlignment="0" applyProtection="0">
      <alignment vertical="center"/>
    </xf>
    <xf numFmtId="231" fontId="159" fillId="58" borderId="0" applyNumberFormat="0" applyBorder="0" applyAlignment="0" applyProtection="0">
      <alignment vertical="center"/>
    </xf>
    <xf numFmtId="231" fontId="159" fillId="58" borderId="0" applyNumberFormat="0" applyBorder="0" applyAlignment="0" applyProtection="0">
      <alignment vertical="center"/>
    </xf>
    <xf numFmtId="231" fontId="159" fillId="58" borderId="0" applyNumberFormat="0" applyBorder="0" applyAlignment="0" applyProtection="0">
      <alignment vertical="center"/>
    </xf>
    <xf numFmtId="231" fontId="159"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158" fillId="31"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158" fillId="31"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8" fillId="58" borderId="0" applyNumberFormat="0" applyBorder="0" applyAlignment="0" applyProtection="0">
      <alignment vertical="center"/>
    </xf>
    <xf numFmtId="231" fontId="159" fillId="58"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158" fillId="31"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158" fillId="31"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158" fillId="31" borderId="0" applyNumberFormat="0" applyBorder="0" applyAlignment="0" applyProtection="0">
      <alignment vertical="center"/>
    </xf>
    <xf numFmtId="231" fontId="8" fillId="0" borderId="0">
      <alignment vertical="center"/>
    </xf>
    <xf numFmtId="231" fontId="158" fillId="31"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9" fillId="35" borderId="0" applyNumberFormat="0" applyBorder="0" applyAlignment="0" applyProtection="0">
      <alignment vertical="center"/>
    </xf>
    <xf numFmtId="231" fontId="159" fillId="35" borderId="0" applyNumberFormat="0" applyBorder="0" applyAlignment="0" applyProtection="0">
      <alignment vertical="center"/>
    </xf>
    <xf numFmtId="231" fontId="159" fillId="35" borderId="0" applyNumberFormat="0" applyBorder="0" applyAlignment="0" applyProtection="0">
      <alignment vertical="center"/>
    </xf>
    <xf numFmtId="231" fontId="159" fillId="35" borderId="0" applyNumberFormat="0" applyBorder="0" applyAlignment="0" applyProtection="0">
      <alignment vertical="center"/>
    </xf>
    <xf numFmtId="231" fontId="159" fillId="35" borderId="0" applyNumberFormat="0" applyBorder="0" applyAlignment="0" applyProtection="0">
      <alignment vertical="center"/>
    </xf>
    <xf numFmtId="231" fontId="159" fillId="35" borderId="0" applyNumberFormat="0" applyBorder="0" applyAlignment="0" applyProtection="0">
      <alignment vertical="center"/>
    </xf>
    <xf numFmtId="231" fontId="159"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8" fillId="0" borderId="0">
      <alignment vertical="center"/>
    </xf>
    <xf numFmtId="231" fontId="8" fillId="0" borderId="0">
      <alignment vertical="center"/>
    </xf>
    <xf numFmtId="231" fontId="158" fillId="59"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8" fillId="0" borderId="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35" borderId="0" applyNumberFormat="0" applyBorder="0" applyAlignment="0" applyProtection="0">
      <alignment vertical="center"/>
    </xf>
    <xf numFmtId="231" fontId="158" fillId="59" borderId="0" applyNumberFormat="0" applyBorder="0" applyAlignment="0" applyProtection="0">
      <alignment vertical="center"/>
    </xf>
    <xf numFmtId="231" fontId="159" fillId="35"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9" fillId="33" borderId="0" applyNumberFormat="0" applyBorder="0" applyAlignment="0" applyProtection="0">
      <alignment vertical="center"/>
    </xf>
    <xf numFmtId="231" fontId="159" fillId="33" borderId="0" applyNumberFormat="0" applyBorder="0" applyAlignment="0" applyProtection="0">
      <alignment vertical="center"/>
    </xf>
    <xf numFmtId="231" fontId="159" fillId="33" borderId="0" applyNumberFormat="0" applyBorder="0" applyAlignment="0" applyProtection="0">
      <alignment vertical="center"/>
    </xf>
    <xf numFmtId="231" fontId="159" fillId="33" borderId="0" applyNumberFormat="0" applyBorder="0" applyAlignment="0" applyProtection="0">
      <alignment vertical="center"/>
    </xf>
    <xf numFmtId="231" fontId="159" fillId="33" borderId="0" applyNumberFormat="0" applyBorder="0" applyAlignment="0" applyProtection="0">
      <alignment vertical="center"/>
    </xf>
    <xf numFmtId="231" fontId="159" fillId="33" borderId="0" applyNumberFormat="0" applyBorder="0" applyAlignment="0" applyProtection="0">
      <alignment vertical="center"/>
    </xf>
    <xf numFmtId="231" fontId="159"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8" fillId="0" borderId="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8" fillId="0" borderId="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8" fillId="33" borderId="0" applyNumberFormat="0" applyBorder="0" applyAlignment="0" applyProtection="0">
      <alignment vertical="center"/>
    </xf>
    <xf numFmtId="231" fontId="159" fillId="33"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57"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8" fillId="57" borderId="0" applyNumberFormat="0" applyBorder="0" applyAlignment="0" applyProtection="0">
      <alignment vertical="center"/>
    </xf>
    <xf numFmtId="231" fontId="8" fillId="0" borderId="0">
      <alignment vertical="center"/>
    </xf>
    <xf numFmtId="231" fontId="158" fillId="57" borderId="0" applyNumberFormat="0" applyBorder="0" applyAlignment="0" applyProtection="0">
      <alignment vertical="center"/>
    </xf>
    <xf numFmtId="231" fontId="8" fillId="0" borderId="0">
      <alignment vertical="center"/>
    </xf>
    <xf numFmtId="231" fontId="8" fillId="0" borderId="0">
      <alignment vertical="center"/>
    </xf>
    <xf numFmtId="231" fontId="158" fillId="34"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59" fillId="34" borderId="0" applyNumberFormat="0" applyBorder="0" applyAlignment="0" applyProtection="0">
      <alignment vertical="center"/>
    </xf>
    <xf numFmtId="231" fontId="159" fillId="34" borderId="0" applyNumberFormat="0" applyBorder="0" applyAlignment="0" applyProtection="0">
      <alignment vertical="center"/>
    </xf>
    <xf numFmtId="231" fontId="159" fillId="34" borderId="0" applyNumberFormat="0" applyBorder="0" applyAlignment="0" applyProtection="0">
      <alignment vertical="center"/>
    </xf>
    <xf numFmtId="231" fontId="159" fillId="34" borderId="0" applyNumberFormat="0" applyBorder="0" applyAlignment="0" applyProtection="0">
      <alignment vertical="center"/>
    </xf>
    <xf numFmtId="231" fontId="159" fillId="34" borderId="0" applyNumberFormat="0" applyBorder="0" applyAlignment="0" applyProtection="0">
      <alignment vertical="center"/>
    </xf>
    <xf numFmtId="231" fontId="159" fillId="34" borderId="0" applyNumberFormat="0" applyBorder="0" applyAlignment="0" applyProtection="0">
      <alignment vertical="center"/>
    </xf>
    <xf numFmtId="231" fontId="159"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8" fillId="0" borderId="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8" fillId="0" borderId="0">
      <alignment vertical="center"/>
    </xf>
    <xf numFmtId="231" fontId="158" fillId="57"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8" fillId="0" borderId="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8" fillId="0" borderId="0">
      <alignment vertical="center"/>
    </xf>
    <xf numFmtId="231" fontId="158" fillId="57"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8" fillId="34" borderId="0" applyNumberFormat="0" applyBorder="0" applyAlignment="0" applyProtection="0">
      <alignment vertical="center"/>
    </xf>
    <xf numFmtId="231" fontId="159" fillId="34" borderId="0" applyNumberFormat="0" applyBorder="0" applyAlignment="0" applyProtection="0">
      <alignment vertical="center"/>
    </xf>
    <xf numFmtId="231" fontId="8" fillId="0" borderId="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8" fillId="0" borderId="0">
      <alignment vertical="center"/>
    </xf>
    <xf numFmtId="231" fontId="158" fillId="57" borderId="0" applyNumberFormat="0" applyBorder="0" applyAlignment="0" applyProtection="0">
      <alignment vertical="center"/>
    </xf>
    <xf numFmtId="231" fontId="8" fillId="0" borderId="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8" fillId="0" borderId="0">
      <alignment vertical="center"/>
    </xf>
    <xf numFmtId="231" fontId="158" fillId="57" borderId="0" applyNumberFormat="0" applyBorder="0" applyAlignment="0" applyProtection="0">
      <alignment vertical="center"/>
    </xf>
    <xf numFmtId="231" fontId="8" fillId="0" borderId="0">
      <alignment vertical="center"/>
    </xf>
    <xf numFmtId="231" fontId="158" fillId="57" borderId="0" applyNumberFormat="0" applyBorder="0" applyAlignment="0" applyProtection="0">
      <alignment vertical="center"/>
    </xf>
    <xf numFmtId="231" fontId="158" fillId="57" borderId="0" applyNumberFormat="0" applyBorder="0" applyAlignment="0" applyProtection="0">
      <alignment vertical="center"/>
    </xf>
    <xf numFmtId="231" fontId="8" fillId="0" borderId="0">
      <alignment vertical="center"/>
    </xf>
    <xf numFmtId="231" fontId="158" fillId="57"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47" fontId="24" fillId="0" borderId="109">
      <alignment horizontal="righ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5" fillId="0" borderId="0" applyNumberFormat="0" applyFill="0" applyBorder="0" applyAlignment="0" applyProtection="0">
      <alignment vertical="center"/>
    </xf>
    <xf numFmtId="231" fontId="205" fillId="0" borderId="0" applyNumberFormat="0" applyFill="0" applyBorder="0" applyAlignment="0" applyProtection="0">
      <alignment vertical="center"/>
    </xf>
    <xf numFmtId="231" fontId="205" fillId="0" borderId="0" applyNumberFormat="0" applyFill="0" applyBorder="0" applyAlignment="0" applyProtection="0">
      <alignment vertical="center"/>
    </xf>
    <xf numFmtId="231" fontId="205" fillId="0" borderId="0" applyNumberFormat="0" applyFill="0" applyBorder="0" applyAlignment="0" applyProtection="0">
      <alignment vertical="center"/>
    </xf>
    <xf numFmtId="231" fontId="205" fillId="0" borderId="0" applyNumberFormat="0" applyFill="0" applyBorder="0" applyAlignment="0" applyProtection="0">
      <alignment vertical="center"/>
    </xf>
    <xf numFmtId="231" fontId="205" fillId="0" borderId="0" applyNumberFormat="0" applyFill="0" applyBorder="0" applyAlignment="0" applyProtection="0">
      <alignment vertical="center"/>
    </xf>
    <xf numFmtId="231" fontId="205"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8" fillId="0" borderId="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8" fillId="0" borderId="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4" fillId="0" borderId="0" applyNumberFormat="0" applyFill="0" applyBorder="0" applyAlignment="0" applyProtection="0">
      <alignment vertical="center"/>
    </xf>
    <xf numFmtId="231" fontId="205"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8" fillId="0" borderId="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8" fillId="0" borderId="0">
      <alignment vertical="center"/>
    </xf>
    <xf numFmtId="231" fontId="206" fillId="2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8" fillId="0" borderId="0">
      <alignment vertical="center"/>
    </xf>
    <xf numFmtId="231" fontId="8" fillId="0" borderId="0">
      <alignment vertical="center"/>
    </xf>
    <xf numFmtId="231" fontId="207" fillId="18" borderId="99" applyNumberFormat="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8" fillId="0" borderId="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8" fillId="0" borderId="0">
      <alignment vertical="center"/>
    </xf>
    <xf numFmtId="231" fontId="206" fillId="28" borderId="99" applyNumberFormat="0" applyAlignment="0" applyProtection="0">
      <alignment vertical="center"/>
    </xf>
    <xf numFmtId="231" fontId="8" fillId="0" borderId="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8" fillId="0" borderId="0">
      <alignment vertical="center"/>
    </xf>
    <xf numFmtId="231" fontId="206" fillId="28" borderId="99" applyNumberFormat="0" applyAlignment="0" applyProtection="0">
      <alignment vertical="center"/>
    </xf>
    <xf numFmtId="231" fontId="8" fillId="0" borderId="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8" fillId="0" borderId="0">
      <alignment vertical="center"/>
    </xf>
    <xf numFmtId="231" fontId="206" fillId="28" borderId="99" applyNumberFormat="0" applyAlignment="0" applyProtection="0">
      <alignment vertical="center"/>
    </xf>
    <xf numFmtId="231" fontId="8" fillId="0" borderId="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8" fillId="0" borderId="0">
      <alignment vertical="center"/>
    </xf>
    <xf numFmtId="231" fontId="206" fillId="28" borderId="99" applyNumberFormat="0" applyAlignment="0" applyProtection="0">
      <alignment vertical="center"/>
    </xf>
    <xf numFmtId="231" fontId="8" fillId="0" borderId="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8" fillId="0" borderId="0">
      <alignment vertical="center"/>
    </xf>
    <xf numFmtId="231" fontId="206" fillId="28" borderId="99" applyNumberFormat="0" applyAlignment="0" applyProtection="0">
      <alignment vertical="center"/>
    </xf>
    <xf numFmtId="231" fontId="8" fillId="0" borderId="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8" fillId="0" borderId="0">
      <alignment vertical="center"/>
    </xf>
    <xf numFmtId="231" fontId="206" fillId="28" borderId="99" applyNumberFormat="0" applyAlignment="0" applyProtection="0">
      <alignment vertical="center"/>
    </xf>
    <xf numFmtId="231" fontId="208" fillId="28" borderId="99" applyNumberFormat="0" applyAlignment="0" applyProtection="0">
      <alignment vertical="center"/>
    </xf>
    <xf numFmtId="231" fontId="208" fillId="28" borderId="99" applyNumberFormat="0" applyAlignment="0" applyProtection="0">
      <alignment vertical="center"/>
    </xf>
    <xf numFmtId="231" fontId="208" fillId="28" borderId="99" applyNumberFormat="0" applyAlignment="0" applyProtection="0">
      <alignment vertical="center"/>
    </xf>
    <xf numFmtId="231" fontId="208" fillId="28" borderId="99" applyNumberFormat="0" applyAlignment="0" applyProtection="0">
      <alignment vertical="center"/>
    </xf>
    <xf numFmtId="231" fontId="208" fillId="28" borderId="99" applyNumberFormat="0" applyAlignment="0" applyProtection="0">
      <alignment vertical="center"/>
    </xf>
    <xf numFmtId="231" fontId="208" fillId="28" borderId="99" applyNumberFormat="0" applyAlignment="0" applyProtection="0">
      <alignment vertical="center"/>
    </xf>
    <xf numFmtId="231" fontId="208" fillId="28" borderId="99" applyNumberFormat="0" applyAlignment="0" applyProtection="0">
      <alignment vertical="center"/>
    </xf>
    <xf numFmtId="231" fontId="208" fillId="28" borderId="99" applyNumberFormat="0" applyAlignment="0" applyProtection="0">
      <alignment vertical="center"/>
    </xf>
    <xf numFmtId="231" fontId="208" fillId="28" borderId="99" applyNumberFormat="0" applyAlignment="0" applyProtection="0">
      <alignment vertical="center"/>
    </xf>
    <xf numFmtId="231" fontId="208" fillId="28" borderId="99" applyNumberFormat="0" applyAlignment="0" applyProtection="0">
      <alignment vertical="center"/>
    </xf>
    <xf numFmtId="231" fontId="208" fillId="28" borderId="99" applyNumberFormat="0" applyAlignment="0" applyProtection="0">
      <alignment vertical="center"/>
    </xf>
    <xf numFmtId="231" fontId="208" fillId="28" borderId="99" applyNumberFormat="0" applyAlignment="0" applyProtection="0">
      <alignment vertical="center"/>
    </xf>
    <xf numFmtId="231" fontId="208" fillId="28" borderId="99" applyNumberFormat="0" applyAlignment="0" applyProtection="0">
      <alignment vertical="center"/>
    </xf>
    <xf numFmtId="231" fontId="208"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8" fillId="0" borderId="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1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28" borderId="99" applyNumberFormat="0" applyAlignment="0" applyProtection="0">
      <alignment vertical="center"/>
    </xf>
    <xf numFmtId="231" fontId="206" fillId="18" borderId="99" applyNumberFormat="0" applyAlignment="0" applyProtection="0">
      <alignment vertical="center"/>
    </xf>
    <xf numFmtId="231" fontId="208" fillId="2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207" fillId="18" borderId="99" applyNumberFormat="0" applyAlignment="0" applyProtection="0">
      <alignment vertical="center"/>
    </xf>
    <xf numFmtId="231" fontId="8" fillId="0" borderId="0">
      <alignment vertical="center"/>
    </xf>
    <xf numFmtId="231" fontId="207" fillId="18" borderId="99" applyNumberFormat="0" applyAlignment="0" applyProtection="0">
      <alignment vertical="center"/>
    </xf>
    <xf numFmtId="231" fontId="8" fillId="0" borderId="0">
      <alignment vertical="center"/>
    </xf>
    <xf numFmtId="231" fontId="8" fillId="0" borderId="0">
      <alignment vertical="center"/>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231" fontId="8" fillId="0" borderId="0">
      <alignment vertical="center"/>
    </xf>
    <xf numFmtId="194" fontId="8"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232" fontId="13" fillId="0" borderId="0">
      <protection locked="0"/>
    </xf>
    <xf numFmtId="232" fontId="13" fillId="0" borderId="0">
      <protection locked="0"/>
    </xf>
    <xf numFmtId="194" fontId="8"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348" fontId="17" fillId="0" borderId="0">
      <protection locked="0"/>
    </xf>
    <xf numFmtId="348" fontId="17" fillId="0" borderId="0">
      <protection locked="0"/>
    </xf>
    <xf numFmtId="194" fontId="8"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348" fontId="17" fillId="0" borderId="0">
      <protection locked="0"/>
    </xf>
    <xf numFmtId="232" fontId="13" fillId="0" borderId="0">
      <protection locked="0"/>
    </xf>
    <xf numFmtId="348" fontId="17" fillId="0" borderId="0">
      <protection locked="0"/>
    </xf>
    <xf numFmtId="348" fontId="17" fillId="0" borderId="0">
      <protection locked="0"/>
    </xf>
    <xf numFmtId="348" fontId="17" fillId="0" borderId="0">
      <protection locked="0"/>
    </xf>
    <xf numFmtId="348" fontId="17" fillId="0" borderId="0">
      <protection locked="0"/>
    </xf>
    <xf numFmtId="348" fontId="17" fillId="0" borderId="0">
      <protection locked="0"/>
    </xf>
    <xf numFmtId="194" fontId="8" fillId="0" borderId="0">
      <protection locked="0"/>
    </xf>
    <xf numFmtId="348" fontId="17" fillId="0" borderId="0">
      <protection locked="0"/>
    </xf>
    <xf numFmtId="348" fontId="17" fillId="0" borderId="0">
      <protection locked="0"/>
    </xf>
    <xf numFmtId="348" fontId="17" fillId="0" borderId="0">
      <protection locked="0"/>
    </xf>
    <xf numFmtId="348" fontId="17" fillId="0" borderId="0">
      <protection locked="0"/>
    </xf>
    <xf numFmtId="348" fontId="17" fillId="0" borderId="0">
      <protection locked="0"/>
    </xf>
    <xf numFmtId="348" fontId="17" fillId="0" borderId="0">
      <protection locked="0"/>
    </xf>
    <xf numFmtId="348" fontId="17" fillId="0" borderId="0">
      <protection locked="0"/>
    </xf>
    <xf numFmtId="348" fontId="17" fillId="0" borderId="0">
      <protection locked="0"/>
    </xf>
    <xf numFmtId="348" fontId="17" fillId="0" borderId="0">
      <protection locked="0"/>
    </xf>
    <xf numFmtId="348" fontId="17" fillId="0" borderId="0">
      <protection locked="0"/>
    </xf>
    <xf numFmtId="348" fontId="17" fillId="0" borderId="0">
      <protection locked="0"/>
    </xf>
    <xf numFmtId="348" fontId="17" fillId="0" borderId="0">
      <protection locked="0"/>
    </xf>
    <xf numFmtId="194" fontId="8" fillId="0" borderId="0">
      <protection locked="0"/>
    </xf>
    <xf numFmtId="348" fontId="17" fillId="0" borderId="0">
      <protection locked="0"/>
    </xf>
    <xf numFmtId="348" fontId="17" fillId="0" borderId="0">
      <protection locked="0"/>
    </xf>
    <xf numFmtId="348" fontId="17" fillId="0" borderId="0">
      <protection locked="0"/>
    </xf>
    <xf numFmtId="348" fontId="17" fillId="0" borderId="0">
      <protection locked="0"/>
    </xf>
    <xf numFmtId="348" fontId="17" fillId="0" borderId="0">
      <protection locked="0"/>
    </xf>
    <xf numFmtId="349" fontId="36" fillId="0" borderId="0">
      <protection locked="0"/>
    </xf>
    <xf numFmtId="194" fontId="8" fillId="0" borderId="0">
      <protection locked="0"/>
    </xf>
    <xf numFmtId="194" fontId="8" fillId="0" borderId="0">
      <protection locked="0"/>
    </xf>
    <xf numFmtId="348" fontId="17" fillId="0" borderId="0">
      <protection locked="0"/>
    </xf>
    <xf numFmtId="194" fontId="8" fillId="0" borderId="0">
      <protection locked="0"/>
    </xf>
    <xf numFmtId="348" fontId="17"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13" fillId="0" borderId="0">
      <protection locked="0"/>
    </xf>
    <xf numFmtId="231" fontId="13"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13"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8" fillId="0" borderId="0">
      <alignment vertical="center"/>
    </xf>
    <xf numFmtId="231" fontId="8" fillId="0" borderId="0">
      <alignment vertical="center"/>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13" fillId="0" borderId="0">
      <protection locked="0"/>
    </xf>
    <xf numFmtId="231" fontId="13"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13"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30" fillId="0" borderId="0">
      <protection locked="0"/>
    </xf>
    <xf numFmtId="231" fontId="8" fillId="0" borderId="0">
      <alignment vertical="center"/>
    </xf>
    <xf numFmtId="231" fontId="35" fillId="0" borderId="0">
      <alignment vertical="center"/>
    </xf>
    <xf numFmtId="37" fontId="16" fillId="0" borderId="98">
      <alignment horizontal="center" vertical="center"/>
    </xf>
    <xf numFmtId="37" fontId="16" fillId="0" borderId="27" applyAlignment="0"/>
    <xf numFmtId="350" fontId="8" fillId="0" borderId="0"/>
    <xf numFmtId="231" fontId="8" fillId="0" borderId="0">
      <alignment vertical="center"/>
    </xf>
    <xf numFmtId="256" fontId="17" fillId="0" borderId="0"/>
    <xf numFmtId="350" fontId="8" fillId="0" borderId="0"/>
    <xf numFmtId="231" fontId="8" fillId="0" borderId="0">
      <alignment vertical="center"/>
    </xf>
    <xf numFmtId="256" fontId="17" fillId="0" borderId="0"/>
    <xf numFmtId="350" fontId="8" fillId="0" borderId="0"/>
    <xf numFmtId="231" fontId="8" fillId="0" borderId="0">
      <alignment vertical="center"/>
    </xf>
    <xf numFmtId="256" fontId="17" fillId="0" borderId="0"/>
    <xf numFmtId="350" fontId="8" fillId="0" borderId="0"/>
    <xf numFmtId="231" fontId="8" fillId="0" borderId="0">
      <alignment vertical="center"/>
    </xf>
    <xf numFmtId="256" fontId="17" fillId="0" borderId="0"/>
    <xf numFmtId="350" fontId="8" fillId="0" borderId="0"/>
    <xf numFmtId="231" fontId="8" fillId="0" borderId="0">
      <alignment vertical="center"/>
    </xf>
    <xf numFmtId="256" fontId="17" fillId="0" borderId="0"/>
    <xf numFmtId="350" fontId="8" fillId="0" borderId="0"/>
    <xf numFmtId="231" fontId="8" fillId="0" borderId="0">
      <alignment vertical="center"/>
    </xf>
    <xf numFmtId="256" fontId="17" fillId="0" borderId="0"/>
    <xf numFmtId="350" fontId="8" fillId="0" borderId="0"/>
    <xf numFmtId="231" fontId="8" fillId="0" borderId="0">
      <alignment vertical="center"/>
    </xf>
    <xf numFmtId="256" fontId="17" fillId="0" borderId="0"/>
    <xf numFmtId="350" fontId="8" fillId="0" borderId="0"/>
    <xf numFmtId="231" fontId="8" fillId="0" borderId="0">
      <alignment vertical="center"/>
    </xf>
    <xf numFmtId="256" fontId="17" fillId="0" borderId="0"/>
    <xf numFmtId="350" fontId="8" fillId="0" borderId="0"/>
    <xf numFmtId="231" fontId="8" fillId="0" borderId="0">
      <alignment vertical="center"/>
    </xf>
    <xf numFmtId="256" fontId="17" fillId="0" borderId="0"/>
    <xf numFmtId="350" fontId="8" fillId="0" borderId="0"/>
    <xf numFmtId="231" fontId="8" fillId="0" borderId="0">
      <alignment vertical="center"/>
    </xf>
    <xf numFmtId="256" fontId="17" fillId="0" borderId="0"/>
    <xf numFmtId="350" fontId="8" fillId="0" borderId="0"/>
    <xf numFmtId="231" fontId="8" fillId="0" borderId="0">
      <alignment vertical="center"/>
    </xf>
    <xf numFmtId="256" fontId="17" fillId="0" borderId="0"/>
    <xf numFmtId="231" fontId="42" fillId="0" borderId="2">
      <alignment horizontal="center" vertical="center"/>
    </xf>
    <xf numFmtId="185" fontId="17" fillId="0" borderId="0" applyFont="0" applyFill="0" applyBorder="0" applyAlignment="0" applyProtection="0"/>
    <xf numFmtId="231" fontId="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9" fillId="26"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9" fillId="26" borderId="0" applyNumberFormat="0" applyBorder="0" applyAlignment="0" applyProtection="0">
      <alignment vertical="center"/>
    </xf>
    <xf numFmtId="231" fontId="8" fillId="0" borderId="0">
      <alignment vertical="center"/>
    </xf>
    <xf numFmtId="231" fontId="209" fillId="26" borderId="0" applyNumberFormat="0" applyBorder="0" applyAlignment="0" applyProtection="0">
      <alignment vertical="center"/>
    </xf>
    <xf numFmtId="231" fontId="8" fillId="0" borderId="0">
      <alignment vertical="center"/>
    </xf>
    <xf numFmtId="231" fontId="8" fillId="0" borderId="0">
      <alignment vertical="center"/>
    </xf>
    <xf numFmtId="231" fontId="209" fillId="21"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10" fillId="21" borderId="0" applyNumberFormat="0" applyBorder="0" applyAlignment="0" applyProtection="0">
      <alignment vertical="center"/>
    </xf>
    <xf numFmtId="231" fontId="210" fillId="21" borderId="0" applyNumberFormat="0" applyBorder="0" applyAlignment="0" applyProtection="0">
      <alignment vertical="center"/>
    </xf>
    <xf numFmtId="231" fontId="210" fillId="21" borderId="0" applyNumberFormat="0" applyBorder="0" applyAlignment="0" applyProtection="0">
      <alignment vertical="center"/>
    </xf>
    <xf numFmtId="231" fontId="210" fillId="21" borderId="0" applyNumberFormat="0" applyBorder="0" applyAlignment="0" applyProtection="0">
      <alignment vertical="center"/>
    </xf>
    <xf numFmtId="231" fontId="210" fillId="21" borderId="0" applyNumberFormat="0" applyBorder="0" applyAlignment="0" applyProtection="0">
      <alignment vertical="center"/>
    </xf>
    <xf numFmtId="231" fontId="210" fillId="21" borderId="0" applyNumberFormat="0" applyBorder="0" applyAlignment="0" applyProtection="0">
      <alignment vertical="center"/>
    </xf>
    <xf numFmtId="231" fontId="210"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8" fillId="0" borderId="0">
      <alignment vertical="center"/>
    </xf>
    <xf numFmtId="231" fontId="209" fillId="26" borderId="0" applyNumberFormat="0" applyBorder="0" applyAlignment="0" applyProtection="0">
      <alignment vertical="center"/>
    </xf>
    <xf numFmtId="231" fontId="209" fillId="26" borderId="0" applyNumberFormat="0" applyBorder="0" applyAlignment="0" applyProtection="0">
      <alignment vertical="center"/>
    </xf>
    <xf numFmtId="231" fontId="8" fillId="0" borderId="0">
      <alignment vertical="center"/>
    </xf>
    <xf numFmtId="231" fontId="209" fillId="26"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8" fillId="0" borderId="0">
      <alignment vertical="center"/>
    </xf>
    <xf numFmtId="231" fontId="209" fillId="26" borderId="0" applyNumberFormat="0" applyBorder="0" applyAlignment="0" applyProtection="0">
      <alignment vertical="center"/>
    </xf>
    <xf numFmtId="231" fontId="209" fillId="26" borderId="0" applyNumberFormat="0" applyBorder="0" applyAlignment="0" applyProtection="0">
      <alignment vertical="center"/>
    </xf>
    <xf numFmtId="231" fontId="8" fillId="0" borderId="0">
      <alignment vertical="center"/>
    </xf>
    <xf numFmtId="231" fontId="209" fillId="26"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09" fillId="21" borderId="0" applyNumberFormat="0" applyBorder="0" applyAlignment="0" applyProtection="0">
      <alignment vertical="center"/>
    </xf>
    <xf numFmtId="231" fontId="210" fillId="21" borderId="0" applyNumberFormat="0" applyBorder="0" applyAlignment="0" applyProtection="0">
      <alignment vertical="center"/>
    </xf>
    <xf numFmtId="231" fontId="8" fillId="0" borderId="0">
      <alignment vertical="center"/>
    </xf>
    <xf numFmtId="231" fontId="209" fillId="26" borderId="0" applyNumberFormat="0" applyBorder="0" applyAlignment="0" applyProtection="0">
      <alignment vertical="center"/>
    </xf>
    <xf numFmtId="231" fontId="209" fillId="26" borderId="0" applyNumberFormat="0" applyBorder="0" applyAlignment="0" applyProtection="0">
      <alignment vertical="center"/>
    </xf>
    <xf numFmtId="231" fontId="8" fillId="0" borderId="0">
      <alignment vertical="center"/>
    </xf>
    <xf numFmtId="231" fontId="209" fillId="26" borderId="0" applyNumberFormat="0" applyBorder="0" applyAlignment="0" applyProtection="0">
      <alignment vertical="center"/>
    </xf>
    <xf numFmtId="231" fontId="8" fillId="0" borderId="0">
      <alignment vertical="center"/>
    </xf>
    <xf numFmtId="231" fontId="209" fillId="26" borderId="0" applyNumberFormat="0" applyBorder="0" applyAlignment="0" applyProtection="0">
      <alignment vertical="center"/>
    </xf>
    <xf numFmtId="231" fontId="209" fillId="26" borderId="0" applyNumberFormat="0" applyBorder="0" applyAlignment="0" applyProtection="0">
      <alignment vertical="center"/>
    </xf>
    <xf numFmtId="231" fontId="8" fillId="0" borderId="0">
      <alignment vertical="center"/>
    </xf>
    <xf numFmtId="231" fontId="209" fillId="26" borderId="0" applyNumberFormat="0" applyBorder="0" applyAlignment="0" applyProtection="0">
      <alignment vertical="center"/>
    </xf>
    <xf numFmtId="231" fontId="8" fillId="0" borderId="0">
      <alignment vertical="center"/>
    </xf>
    <xf numFmtId="231" fontId="209" fillId="26" borderId="0" applyNumberFormat="0" applyBorder="0" applyAlignment="0" applyProtection="0">
      <alignment vertical="center"/>
    </xf>
    <xf numFmtId="231" fontId="209" fillId="26" borderId="0" applyNumberFormat="0" applyBorder="0" applyAlignment="0" applyProtection="0">
      <alignment vertical="center"/>
    </xf>
    <xf numFmtId="231" fontId="8" fillId="0" borderId="0">
      <alignment vertical="center"/>
    </xf>
    <xf numFmtId="231" fontId="209" fillId="26" borderId="0" applyNumberFormat="0" applyBorder="0" applyAlignment="0" applyProtection="0">
      <alignment vertical="center"/>
    </xf>
    <xf numFmtId="231" fontId="8" fillId="0" borderId="0">
      <alignment vertical="center"/>
    </xf>
    <xf numFmtId="231" fontId="8" fillId="0" borderId="0">
      <alignment vertical="center"/>
    </xf>
    <xf numFmtId="231" fontId="13" fillId="0" borderId="0">
      <protection locked="0"/>
    </xf>
    <xf numFmtId="231" fontId="8" fillId="0" borderId="0">
      <alignment vertical="center"/>
    </xf>
    <xf numFmtId="49" fontId="8" fillId="0" borderId="0" applyFont="0" applyFill="0" applyBorder="0" applyAlignment="0" applyProtection="0"/>
    <xf numFmtId="3" fontId="18" fillId="0" borderId="3">
      <alignment horizontal="center"/>
    </xf>
    <xf numFmtId="3" fontId="18" fillId="0" borderId="3">
      <alignment horizontal="center"/>
    </xf>
    <xf numFmtId="3" fontId="18" fillId="0" borderId="3">
      <alignment horizontal="center"/>
    </xf>
    <xf numFmtId="231" fontId="8" fillId="0" borderId="0">
      <alignment vertical="center"/>
    </xf>
    <xf numFmtId="231" fontId="8" fillId="0" borderId="0">
      <alignment vertical="center"/>
    </xf>
    <xf numFmtId="231" fontId="143" fillId="0" borderId="54">
      <alignment vertical="center"/>
    </xf>
    <xf numFmtId="231" fontId="13" fillId="0" borderId="0">
      <protection locked="0"/>
    </xf>
    <xf numFmtId="231" fontId="8" fillId="0" borderId="0">
      <alignment vertical="center"/>
    </xf>
    <xf numFmtId="231" fontId="20" fillId="0" borderId="0"/>
    <xf numFmtId="231" fontId="34" fillId="0" borderId="0" applyNumberFormat="0" applyFill="0" applyBorder="0" applyAlignment="0" applyProtection="0">
      <alignment vertical="top"/>
      <protection locked="0"/>
    </xf>
    <xf numFmtId="231" fontId="34" fillId="0" borderId="0" applyNumberFormat="0" applyFill="0" applyBorder="0" applyAlignment="0" applyProtection="0">
      <alignment vertical="top"/>
      <protection locked="0"/>
    </xf>
    <xf numFmtId="231" fontId="8" fillId="0" borderId="0">
      <alignment vertical="center"/>
    </xf>
    <xf numFmtId="231" fontId="211" fillId="0" borderId="0" applyNumberFormat="0" applyFill="0" applyBorder="0" applyAlignment="0" applyProtection="0">
      <alignment vertical="top"/>
      <protection locked="0"/>
    </xf>
    <xf numFmtId="231" fontId="8" fillId="0" borderId="0">
      <alignment vertical="center"/>
    </xf>
    <xf numFmtId="231" fontId="8" fillId="0" borderId="0">
      <alignment vertical="center"/>
    </xf>
    <xf numFmtId="231" fontId="212" fillId="0" borderId="0" applyNumberFormat="0" applyFill="0" applyBorder="0" applyAlignment="0" applyProtection="0">
      <alignment vertical="top"/>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34" fillId="0" borderId="0" applyNumberFormat="0" applyFill="0" applyBorder="0" applyAlignment="0" applyProtection="0">
      <alignment vertical="top"/>
      <protection locked="0"/>
    </xf>
    <xf numFmtId="231" fontId="211" fillId="0" borderId="0" applyNumberFormat="0" applyFill="0" applyBorder="0" applyAlignment="0" applyProtection="0">
      <alignment vertical="top"/>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0" borderId="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0" borderId="0">
      <alignment vertical="center"/>
    </xf>
    <xf numFmtId="231" fontId="8"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8" fillId="0" borderId="0">
      <alignment vertical="center"/>
    </xf>
    <xf numFmtId="231" fontId="8" fillId="0" borderId="0">
      <alignment vertical="center"/>
    </xf>
    <xf numFmtId="231" fontId="17" fillId="25" borderId="106" applyNumberFormat="0" applyFont="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8" fillId="0" borderId="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0" borderId="0">
      <alignment vertical="center"/>
    </xf>
    <xf numFmtId="231" fontId="8" fillId="25" borderId="106" applyNumberFormat="0" applyFont="0" applyAlignment="0" applyProtection="0">
      <alignment vertical="center"/>
    </xf>
    <xf numFmtId="231" fontId="8" fillId="0" borderId="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0" borderId="0">
      <alignment vertical="center"/>
    </xf>
    <xf numFmtId="231" fontId="8" fillId="25" borderId="106" applyNumberFormat="0" applyFont="0" applyAlignment="0" applyProtection="0">
      <alignment vertical="center"/>
    </xf>
    <xf numFmtId="231" fontId="8" fillId="0" borderId="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0" borderId="0">
      <alignment vertical="center"/>
    </xf>
    <xf numFmtId="231" fontId="8" fillId="25" borderId="106" applyNumberFormat="0" applyFont="0" applyAlignment="0" applyProtection="0">
      <alignment vertical="center"/>
    </xf>
    <xf numFmtId="231" fontId="8" fillId="0" borderId="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0" borderId="0">
      <alignment vertical="center"/>
    </xf>
    <xf numFmtId="231" fontId="8" fillId="25" borderId="106" applyNumberFormat="0" applyFont="0" applyAlignment="0" applyProtection="0">
      <alignment vertical="center"/>
    </xf>
    <xf numFmtId="231" fontId="8" fillId="0" borderId="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0" borderId="0">
      <alignment vertical="center"/>
    </xf>
    <xf numFmtId="231" fontId="8" fillId="25" borderId="106" applyNumberFormat="0" applyFont="0" applyAlignment="0" applyProtection="0">
      <alignment vertical="center"/>
    </xf>
    <xf numFmtId="231" fontId="8" fillId="0" borderId="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0" borderId="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0" borderId="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10"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8" fillId="25" borderId="106" applyNumberFormat="0" applyFont="0" applyAlignment="0" applyProtection="0">
      <alignment vertical="center"/>
    </xf>
    <xf numFmtId="231" fontId="10" fillId="25" borderId="106" applyNumberFormat="0" applyFont="0" applyAlignment="0" applyProtection="0">
      <alignment vertical="center"/>
    </xf>
    <xf numFmtId="231" fontId="8"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17" fillId="25" borderId="106" applyNumberFormat="0" applyFont="0" applyAlignment="0" applyProtection="0">
      <alignment vertical="center"/>
    </xf>
    <xf numFmtId="231" fontId="8" fillId="0" borderId="0">
      <alignment vertical="center"/>
    </xf>
    <xf numFmtId="231" fontId="17" fillId="25" borderId="106" applyNumberFormat="0" applyFont="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191" fontId="35" fillId="0" borderId="6" applyNumberFormat="0" applyFont="0" applyFill="0" applyBorder="0" applyProtection="0">
      <alignment horizontal="distributed" vertical="center"/>
    </xf>
    <xf numFmtId="19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19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191" fontId="35" fillId="0" borderId="6" applyNumberFormat="0" applyFont="0" applyFill="0" applyBorder="0" applyProtection="0">
      <alignment horizontal="distributed" vertical="center"/>
    </xf>
    <xf numFmtId="19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19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191" fontId="35" fillId="0" borderId="6" applyNumberFormat="0" applyFont="0" applyFill="0" applyBorder="0" applyProtection="0">
      <alignment horizontal="distributed" vertical="center"/>
    </xf>
    <xf numFmtId="19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41" fontId="35" fillId="0" borderId="6" applyNumberFormat="0" applyFont="0" applyFill="0" applyBorder="0" applyProtection="0">
      <alignment horizontal="distributed" vertical="center"/>
    </xf>
    <xf numFmtId="231" fontId="8" fillId="0" borderId="0">
      <alignment vertical="center"/>
    </xf>
    <xf numFmtId="41" fontId="35" fillId="0" borderId="6" applyNumberFormat="0" applyFont="0" applyFill="0" applyBorder="0" applyProtection="0">
      <alignment horizontal="distributed" vertical="center"/>
    </xf>
    <xf numFmtId="231" fontId="128" fillId="0" borderId="0">
      <protection locked="0"/>
    </xf>
    <xf numFmtId="231" fontId="8" fillId="0" borderId="0">
      <alignment vertical="center"/>
    </xf>
    <xf numFmtId="184" fontId="128" fillId="0" borderId="0">
      <protection locked="0"/>
    </xf>
    <xf numFmtId="184" fontId="128" fillId="0" borderId="0">
      <protection locked="0"/>
    </xf>
    <xf numFmtId="184" fontId="128" fillId="0" borderId="0">
      <protection locked="0"/>
    </xf>
    <xf numFmtId="10" fontId="124"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3" fontId="8" fillId="0" borderId="0">
      <protection locked="0"/>
    </xf>
    <xf numFmtId="184" fontId="128" fillId="0" borderId="0">
      <protection locked="0"/>
    </xf>
    <xf numFmtId="184" fontId="128" fillId="0" borderId="0">
      <protection locked="0"/>
    </xf>
    <xf numFmtId="10" fontId="124" fillId="0" borderId="0">
      <alignment vertical="center"/>
    </xf>
    <xf numFmtId="184" fontId="128" fillId="0" borderId="0">
      <protection locked="0"/>
    </xf>
    <xf numFmtId="184" fontId="128" fillId="0" borderId="0">
      <protection locked="0"/>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231" fontId="8" fillId="0" borderId="0">
      <alignment vertical="center"/>
    </xf>
    <xf numFmtId="193" fontId="8" fillId="0" borderId="0">
      <protection locked="0"/>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231" fontId="8" fillId="0" borderId="0">
      <alignment vertical="center"/>
    </xf>
    <xf numFmtId="231" fontId="8"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231" fontId="8" fillId="0" borderId="0">
      <alignment vertical="center"/>
    </xf>
    <xf numFmtId="231" fontId="8"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231" fontId="8" fillId="0" borderId="0">
      <alignment vertical="center"/>
    </xf>
    <xf numFmtId="231" fontId="8"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231" fontId="8" fillId="0" borderId="0">
      <alignment vertical="center"/>
    </xf>
    <xf numFmtId="231" fontId="8"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231" fontId="8" fillId="0" borderId="0">
      <alignment vertical="center"/>
    </xf>
    <xf numFmtId="231" fontId="8"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231" fontId="8" fillId="0" borderId="0">
      <alignment vertical="center"/>
    </xf>
    <xf numFmtId="231" fontId="8"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10" fontId="124" fillId="0" borderId="0">
      <alignment vertical="center"/>
    </xf>
    <xf numFmtId="231" fontId="8" fillId="0" borderId="0">
      <alignment vertical="center"/>
    </xf>
    <xf numFmtId="231" fontId="8" fillId="0" borderId="0">
      <alignment vertical="center"/>
    </xf>
    <xf numFmtId="231" fontId="8" fillId="0" borderId="0">
      <alignment vertical="center"/>
    </xf>
    <xf numFmtId="10" fontId="124"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pplyNumberFormat="0" applyFont="0" applyFill="0" applyBorder="0" applyAlignment="0" applyProtection="0"/>
    <xf numFmtId="231" fontId="8" fillId="0" borderId="0">
      <alignment vertical="center"/>
    </xf>
    <xf numFmtId="231" fontId="8" fillId="0" borderId="0">
      <alignment vertical="center"/>
    </xf>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lignment vertical="center"/>
    </xf>
    <xf numFmtId="231" fontId="8" fillId="0" borderId="0">
      <alignment vertical="center"/>
    </xf>
    <xf numFmtId="196" fontId="36" fillId="0" borderId="0">
      <protection locked="0"/>
    </xf>
    <xf numFmtId="231" fontId="8" fillId="0" borderId="0">
      <protection locked="0"/>
    </xf>
    <xf numFmtId="231" fontId="8" fillId="0" borderId="0">
      <protection locked="0"/>
    </xf>
    <xf numFmtId="231" fontId="8" fillId="0" borderId="0">
      <alignment vertical="center"/>
    </xf>
    <xf numFmtId="231" fontId="36" fillId="0" borderId="0">
      <protection locked="0"/>
    </xf>
    <xf numFmtId="231" fontId="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3" fontId="8" fillId="0" borderId="0">
      <protection locked="0"/>
    </xf>
    <xf numFmtId="231" fontId="8" fillId="0" borderId="0">
      <alignment vertical="center"/>
    </xf>
    <xf numFmtId="196" fontId="36" fillId="0" borderId="0">
      <protection locked="0"/>
    </xf>
    <xf numFmtId="231" fontId="8" fillId="0" borderId="0">
      <protection locked="0"/>
    </xf>
    <xf numFmtId="231" fontId="8" fillId="0" borderId="0">
      <protection locked="0"/>
    </xf>
    <xf numFmtId="231" fontId="8" fillId="0" borderId="0">
      <alignment vertical="center"/>
    </xf>
    <xf numFmtId="231" fontId="36" fillId="0" borderId="0">
      <protection locked="0"/>
    </xf>
    <xf numFmtId="231" fontId="8" fillId="0" borderId="0">
      <protection locked="0"/>
    </xf>
    <xf numFmtId="231" fontId="8" fillId="0" borderId="0">
      <alignment vertical="center"/>
    </xf>
    <xf numFmtId="231" fontId="8" fillId="0" borderId="0">
      <alignment vertical="center"/>
    </xf>
    <xf numFmtId="9" fontId="25" fillId="9" borderId="0" applyFill="0" applyBorder="0" applyProtection="0">
      <alignment horizontal="right"/>
    </xf>
    <xf numFmtId="9" fontId="25" fillId="9" borderId="0" applyFill="0" applyBorder="0" applyProtection="0">
      <alignment horizontal="right"/>
    </xf>
    <xf numFmtId="9" fontId="25" fillId="9" borderId="0" applyFill="0" applyBorder="0" applyProtection="0">
      <alignment horizontal="right"/>
    </xf>
    <xf numFmtId="231" fontId="8" fillId="0" borderId="0">
      <alignment vertical="center"/>
    </xf>
    <xf numFmtId="10" fontId="25" fillId="0" borderId="0" applyFill="0" applyBorder="0" applyProtection="0">
      <alignment horizontal="right"/>
    </xf>
    <xf numFmtId="10" fontId="25" fillId="0" borderId="0" applyFill="0" applyBorder="0" applyProtection="0">
      <alignment horizontal="right"/>
    </xf>
    <xf numFmtId="10" fontId="25" fillId="0" borderId="0" applyFill="0" applyBorder="0" applyProtection="0">
      <alignment horizontal="right"/>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9" fontId="145" fillId="0" borderId="0" applyFont="0" applyFill="0" applyBorder="0" applyAlignment="0" applyProtection="0">
      <alignment vertical="center"/>
    </xf>
    <xf numFmtId="9" fontId="145" fillId="0" borderId="0" applyFont="0" applyFill="0" applyBorder="0" applyAlignment="0" applyProtection="0">
      <alignment vertical="center"/>
    </xf>
    <xf numFmtId="9" fontId="145" fillId="0" borderId="0" applyFont="0" applyFill="0" applyBorder="0" applyAlignment="0" applyProtection="0">
      <alignment vertical="center"/>
    </xf>
    <xf numFmtId="9" fontId="145" fillId="0" borderId="0" applyFont="0" applyFill="0" applyBorder="0" applyAlignment="0" applyProtection="0">
      <alignment vertical="center"/>
    </xf>
    <xf numFmtId="9" fontId="8"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9" fontId="49" fillId="0" borderId="0" applyFont="0" applyFill="0" applyBorder="0" applyAlignment="0" applyProtection="0">
      <alignment vertical="center"/>
    </xf>
    <xf numFmtId="9" fontId="8" fillId="0" borderId="0" applyFon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231" fontId="8" fillId="0" borderId="0">
      <alignment vertical="center"/>
    </xf>
    <xf numFmtId="231" fontId="8" fillId="0" borderId="0">
      <alignment vertical="center"/>
    </xf>
    <xf numFmtId="9" fontId="8" fillId="0" borderId="0" applyFont="0" applyFill="0" applyBorder="0" applyAlignment="0" applyProtection="0">
      <alignment vertical="center"/>
    </xf>
    <xf numFmtId="231" fontId="8" fillId="0" borderId="0">
      <alignment vertical="center"/>
    </xf>
    <xf numFmtId="231" fontId="8" fillId="0" borderId="0">
      <alignment vertical="center"/>
    </xf>
    <xf numFmtId="9" fontId="8" fillId="0" borderId="0" applyFont="0" applyFill="0" applyBorder="0" applyAlignment="0" applyProtection="0">
      <alignment vertical="center"/>
    </xf>
    <xf numFmtId="231" fontId="8" fillId="0" borderId="0">
      <alignment vertical="center"/>
    </xf>
    <xf numFmtId="231" fontId="8" fillId="0" borderId="0">
      <alignment vertical="center"/>
    </xf>
    <xf numFmtId="9" fontId="8" fillId="0" borderId="0" applyFont="0" applyFill="0" applyBorder="0" applyAlignment="0" applyProtection="0">
      <alignment vertical="center"/>
    </xf>
    <xf numFmtId="231" fontId="8" fillId="0" borderId="0">
      <alignment vertical="center"/>
    </xf>
    <xf numFmtId="231" fontId="8" fillId="0" borderId="0">
      <alignment vertical="center"/>
    </xf>
    <xf numFmtId="9" fontId="8" fillId="0" borderId="0" applyFont="0" applyFill="0" applyBorder="0" applyAlignment="0" applyProtection="0">
      <alignment vertical="center"/>
    </xf>
    <xf numFmtId="231" fontId="8" fillId="0" borderId="0">
      <alignment vertical="center"/>
    </xf>
    <xf numFmtId="231" fontId="8" fillId="0" borderId="0">
      <alignment vertical="center"/>
    </xf>
    <xf numFmtId="351" fontId="35" fillId="0" borderId="0" applyFont="0" applyFill="0" applyBorder="0" applyAlignment="0" applyProtection="0"/>
    <xf numFmtId="202" fontId="8" fillId="0" borderId="0" applyFont="0" applyFill="0" applyBorder="0" applyAlignment="0" applyProtection="0"/>
    <xf numFmtId="351" fontId="35" fillId="0" borderId="0" applyFont="0" applyFill="0" applyBorder="0" applyAlignment="0" applyProtection="0"/>
    <xf numFmtId="351" fontId="35" fillId="0" borderId="0" applyFont="0" applyFill="0" applyBorder="0" applyAlignment="0" applyProtection="0"/>
    <xf numFmtId="231" fontId="8" fillId="0" borderId="0">
      <alignment vertical="center"/>
    </xf>
    <xf numFmtId="202" fontId="8" fillId="0" borderId="0" applyFont="0" applyFill="0" applyBorder="0" applyAlignment="0" applyProtection="0"/>
    <xf numFmtId="352" fontId="35" fillId="0" borderId="0" applyFont="0" applyFill="0" applyBorder="0" applyAlignment="0" applyProtection="0"/>
    <xf numFmtId="203" fontId="8" fillId="0" borderId="0" applyFont="0" applyFill="0" applyBorder="0" applyAlignment="0" applyProtection="0"/>
    <xf numFmtId="352" fontId="35" fillId="0" borderId="0" applyFont="0" applyFill="0" applyBorder="0" applyAlignment="0" applyProtection="0"/>
    <xf numFmtId="352" fontId="35" fillId="0" borderId="0" applyFont="0" applyFill="0" applyBorder="0" applyAlignment="0" applyProtection="0"/>
    <xf numFmtId="231" fontId="8" fillId="0" borderId="0">
      <alignment vertical="center"/>
    </xf>
    <xf numFmtId="203" fontId="8" fillId="0" borderId="0" applyFont="0" applyFill="0" applyBorder="0" applyAlignment="0" applyProtection="0"/>
    <xf numFmtId="231" fontId="146" fillId="0" borderId="0" applyFont="0" applyFill="0" applyBorder="0" applyProtection="0">
      <alignment horizontal="center" vertical="center"/>
    </xf>
    <xf numFmtId="231" fontId="146" fillId="0" borderId="0" applyFont="0" applyFill="0" applyBorder="0" applyProtection="0">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14" fillId="30"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14" fillId="30" borderId="0" applyNumberFormat="0" applyBorder="0" applyAlignment="0" applyProtection="0">
      <alignment vertical="center"/>
    </xf>
    <xf numFmtId="231" fontId="8" fillId="0" borderId="0">
      <alignment vertical="center"/>
    </xf>
    <xf numFmtId="231" fontId="214" fillId="30" borderId="0" applyNumberFormat="0" applyBorder="0" applyAlignment="0" applyProtection="0">
      <alignment vertical="center"/>
    </xf>
    <xf numFmtId="231" fontId="8" fillId="0" borderId="0">
      <alignment vertical="center"/>
    </xf>
    <xf numFmtId="231" fontId="8" fillId="0" borderId="0">
      <alignment vertical="center"/>
    </xf>
    <xf numFmtId="231" fontId="213" fillId="30"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15" fillId="30" borderId="0" applyNumberFormat="0" applyBorder="0" applyAlignment="0" applyProtection="0">
      <alignment vertical="center"/>
    </xf>
    <xf numFmtId="231" fontId="215" fillId="30" borderId="0" applyNumberFormat="0" applyBorder="0" applyAlignment="0" applyProtection="0">
      <alignment vertical="center"/>
    </xf>
    <xf numFmtId="231" fontId="215" fillId="30" borderId="0" applyNumberFormat="0" applyBorder="0" applyAlignment="0" applyProtection="0">
      <alignment vertical="center"/>
    </xf>
    <xf numFmtId="231" fontId="215" fillId="30" borderId="0" applyNumberFormat="0" applyBorder="0" applyAlignment="0" applyProtection="0">
      <alignment vertical="center"/>
    </xf>
    <xf numFmtId="231" fontId="215" fillId="30" borderId="0" applyNumberFormat="0" applyBorder="0" applyAlignment="0" applyProtection="0">
      <alignment vertical="center"/>
    </xf>
    <xf numFmtId="231" fontId="215" fillId="30" borderId="0" applyNumberFormat="0" applyBorder="0" applyAlignment="0" applyProtection="0">
      <alignment vertical="center"/>
    </xf>
    <xf numFmtId="231" fontId="215"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8" fillId="0" borderId="0">
      <alignment vertical="center"/>
    </xf>
    <xf numFmtId="231" fontId="214" fillId="30" borderId="0" applyNumberFormat="0" applyBorder="0" applyAlignment="0" applyProtection="0">
      <alignment vertical="center"/>
    </xf>
    <xf numFmtId="231" fontId="214" fillId="30" borderId="0" applyNumberFormat="0" applyBorder="0" applyAlignment="0" applyProtection="0">
      <alignment vertical="center"/>
    </xf>
    <xf numFmtId="231" fontId="8" fillId="0" borderId="0">
      <alignment vertical="center"/>
    </xf>
    <xf numFmtId="231" fontId="214"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8" fillId="0" borderId="0">
      <alignment vertical="center"/>
    </xf>
    <xf numFmtId="231" fontId="214" fillId="30" borderId="0" applyNumberFormat="0" applyBorder="0" applyAlignment="0" applyProtection="0">
      <alignment vertical="center"/>
    </xf>
    <xf numFmtId="231" fontId="214" fillId="30" borderId="0" applyNumberFormat="0" applyBorder="0" applyAlignment="0" applyProtection="0">
      <alignment vertical="center"/>
    </xf>
    <xf numFmtId="231" fontId="8" fillId="0" borderId="0">
      <alignment vertical="center"/>
    </xf>
    <xf numFmtId="231" fontId="214"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3" fillId="30" borderId="0" applyNumberFormat="0" applyBorder="0" applyAlignment="0" applyProtection="0">
      <alignment vertical="center"/>
    </xf>
    <xf numFmtId="231" fontId="215" fillId="30" borderId="0" applyNumberFormat="0" applyBorder="0" applyAlignment="0" applyProtection="0">
      <alignment vertical="center"/>
    </xf>
    <xf numFmtId="231" fontId="8" fillId="0" borderId="0">
      <alignment vertical="center"/>
    </xf>
    <xf numFmtId="231" fontId="214" fillId="30" borderId="0" applyNumberFormat="0" applyBorder="0" applyAlignment="0" applyProtection="0">
      <alignment vertical="center"/>
    </xf>
    <xf numFmtId="231" fontId="214" fillId="30" borderId="0" applyNumberFormat="0" applyBorder="0" applyAlignment="0" applyProtection="0">
      <alignment vertical="center"/>
    </xf>
    <xf numFmtId="231" fontId="8" fillId="0" borderId="0">
      <alignment vertical="center"/>
    </xf>
    <xf numFmtId="231" fontId="214" fillId="30" borderId="0" applyNumberFormat="0" applyBorder="0" applyAlignment="0" applyProtection="0">
      <alignment vertical="center"/>
    </xf>
    <xf numFmtId="231" fontId="8" fillId="0" borderId="0">
      <alignment vertical="center"/>
    </xf>
    <xf numFmtId="231" fontId="214" fillId="30" borderId="0" applyNumberFormat="0" applyBorder="0" applyAlignment="0" applyProtection="0">
      <alignment vertical="center"/>
    </xf>
    <xf numFmtId="231" fontId="214" fillId="30" borderId="0" applyNumberFormat="0" applyBorder="0" applyAlignment="0" applyProtection="0">
      <alignment vertical="center"/>
    </xf>
    <xf numFmtId="231" fontId="8" fillId="0" borderId="0">
      <alignment vertical="center"/>
    </xf>
    <xf numFmtId="231" fontId="214" fillId="30" borderId="0" applyNumberFormat="0" applyBorder="0" applyAlignment="0" applyProtection="0">
      <alignment vertical="center"/>
    </xf>
    <xf numFmtId="231" fontId="8" fillId="0" borderId="0">
      <alignment vertical="center"/>
    </xf>
    <xf numFmtId="231" fontId="214" fillId="30" borderId="0" applyNumberFormat="0" applyBorder="0" applyAlignment="0" applyProtection="0">
      <alignment vertical="center"/>
    </xf>
    <xf numFmtId="231" fontId="214" fillId="30" borderId="0" applyNumberFormat="0" applyBorder="0" applyAlignment="0" applyProtection="0">
      <alignment vertical="center"/>
    </xf>
    <xf numFmtId="231" fontId="8" fillId="0" borderId="0">
      <alignment vertical="center"/>
    </xf>
    <xf numFmtId="231" fontId="214" fillId="30" borderId="0" applyNumberFormat="0" applyBorder="0" applyAlignment="0" applyProtection="0">
      <alignment vertical="center"/>
    </xf>
    <xf numFmtId="231" fontId="8" fillId="0" borderId="0">
      <alignment vertical="center"/>
    </xf>
    <xf numFmtId="231" fontId="8" fillId="0" borderId="0">
      <alignment vertical="center"/>
    </xf>
    <xf numFmtId="353" fontId="216" fillId="0" borderId="84" applyFont="0" applyFill="0" applyAlignment="0" applyProtection="0">
      <alignment horizontal="center" vertical="center"/>
    </xf>
    <xf numFmtId="231" fontId="8" fillId="0" borderId="0">
      <alignment vertical="center"/>
    </xf>
    <xf numFmtId="231" fontId="217" fillId="0" borderId="0"/>
    <xf numFmtId="231" fontId="218" fillId="0" borderId="0"/>
    <xf numFmtId="231" fontId="219" fillId="0" borderId="0"/>
    <xf numFmtId="354" fontId="8" fillId="0" borderId="30" applyBorder="0"/>
    <xf numFmtId="355" fontId="48" fillId="0" borderId="30" applyBorder="0"/>
    <xf numFmtId="231" fontId="8" fillId="0" borderId="0">
      <alignment vertical="center"/>
    </xf>
    <xf numFmtId="355" fontId="48" fillId="0" borderId="30" applyBorder="0"/>
    <xf numFmtId="355" fontId="48" fillId="0" borderId="30" applyBorder="0"/>
    <xf numFmtId="354" fontId="8" fillId="0" borderId="30" applyBorder="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51" fontId="35" fillId="0" borderId="0" applyNumberFormat="0" applyFont="0" applyFill="0" applyBorder="0" applyProtection="0">
      <alignment horizontal="centerContinuous" vertical="center"/>
    </xf>
    <xf numFmtId="202" fontId="8" fillId="0" borderId="0" applyNumberFormat="0" applyFont="0" applyFill="0" applyBorder="0" applyProtection="0">
      <alignment horizontal="centerContinuous" vertical="center"/>
    </xf>
    <xf numFmtId="351" fontId="35" fillId="0" borderId="0" applyNumberFormat="0" applyFont="0" applyFill="0" applyBorder="0" applyProtection="0">
      <alignment horizontal="centerContinuous" vertical="center"/>
    </xf>
    <xf numFmtId="351" fontId="35" fillId="0" borderId="0" applyNumberFormat="0" applyFont="0" applyFill="0" applyBorder="0" applyProtection="0">
      <alignment horizontal="centerContinuous" vertical="center"/>
    </xf>
    <xf numFmtId="231" fontId="8" fillId="0" borderId="0">
      <alignment vertical="center"/>
    </xf>
    <xf numFmtId="202" fontId="8" fillId="0" borderId="0" applyNumberFormat="0" applyFont="0" applyFill="0" applyBorder="0" applyProtection="0">
      <alignment horizontal="centerContinuous" vertical="center"/>
    </xf>
    <xf numFmtId="231" fontId="8" fillId="0" borderId="0">
      <alignment vertical="center"/>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205" fontId="38" fillId="0" borderId="2">
      <alignment vertical="center"/>
    </xf>
    <xf numFmtId="38" fontId="123" fillId="0" borderId="0">
      <alignment vertical="center" wrapText="1"/>
    </xf>
    <xf numFmtId="231" fontId="8" fillId="0" borderId="0">
      <alignment vertical="center"/>
    </xf>
    <xf numFmtId="205" fontId="38" fillId="0" borderId="2">
      <alignment vertical="center"/>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8" fontId="123" fillId="0" borderId="0">
      <alignment vertical="center" wrapText="1"/>
    </xf>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3"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231" fontId="35" fillId="0" borderId="6"/>
    <xf numFmtId="3" fontId="35" fillId="0" borderId="31"/>
    <xf numFmtId="3" fontId="35" fillId="0" borderId="31"/>
    <xf numFmtId="3" fontId="35" fillId="0" borderId="31"/>
    <xf numFmtId="3" fontId="35" fillId="0" borderId="31"/>
    <xf numFmtId="3" fontId="35" fillId="0" borderId="31"/>
    <xf numFmtId="3" fontId="35" fillId="0" borderId="31"/>
    <xf numFmtId="3" fontId="35" fillId="0" borderId="31"/>
    <xf numFmtId="3" fontId="35" fillId="0" borderId="31"/>
    <xf numFmtId="3" fontId="35" fillId="0" borderId="32"/>
    <xf numFmtId="3" fontId="35" fillId="0" borderId="32"/>
    <xf numFmtId="3" fontId="35" fillId="0" borderId="32"/>
    <xf numFmtId="3" fontId="35" fillId="0" borderId="32"/>
    <xf numFmtId="3" fontId="35" fillId="0" borderId="32"/>
    <xf numFmtId="3" fontId="35" fillId="0" borderId="32"/>
    <xf numFmtId="3" fontId="35" fillId="0" borderId="32"/>
    <xf numFmtId="3" fontId="35" fillId="0" borderId="32"/>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39" fillId="0" borderId="6"/>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21" fillId="0" borderId="0" applyNumberFormat="0" applyFill="0" applyBorder="0" applyAlignment="0" applyProtection="0">
      <alignment vertical="center"/>
    </xf>
    <xf numFmtId="231" fontId="221" fillId="0" borderId="0" applyNumberFormat="0" applyFill="0" applyBorder="0" applyAlignment="0" applyProtection="0">
      <alignment vertical="center"/>
    </xf>
    <xf numFmtId="231" fontId="221" fillId="0" borderId="0" applyNumberFormat="0" applyFill="0" applyBorder="0" applyAlignment="0" applyProtection="0">
      <alignment vertical="center"/>
    </xf>
    <xf numFmtId="231" fontId="221" fillId="0" borderId="0" applyNumberFormat="0" applyFill="0" applyBorder="0" applyAlignment="0" applyProtection="0">
      <alignment vertical="center"/>
    </xf>
    <xf numFmtId="231" fontId="221" fillId="0" borderId="0" applyNumberFormat="0" applyFill="0" applyBorder="0" applyAlignment="0" applyProtection="0">
      <alignment vertical="center"/>
    </xf>
    <xf numFmtId="231" fontId="221" fillId="0" borderId="0" applyNumberFormat="0" applyFill="0" applyBorder="0" applyAlignment="0" applyProtection="0">
      <alignment vertical="center"/>
    </xf>
    <xf numFmtId="231" fontId="221"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8" fillId="0" borderId="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8" fillId="0" borderId="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0" fillId="0" borderId="0" applyNumberFormat="0" applyFill="0" applyBorder="0" applyAlignment="0" applyProtection="0">
      <alignment vertical="center"/>
    </xf>
    <xf numFmtId="231" fontId="221"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23" fillId="60" borderId="100" applyNumberFormat="0" applyAlignment="0" applyProtection="0">
      <alignment vertical="center"/>
    </xf>
    <xf numFmtId="231" fontId="223" fillId="60" borderId="100" applyNumberFormat="0" applyAlignment="0" applyProtection="0">
      <alignment vertical="center"/>
    </xf>
    <xf numFmtId="231" fontId="223" fillId="60" borderId="100" applyNumberFormat="0" applyAlignment="0" applyProtection="0">
      <alignment vertical="center"/>
    </xf>
    <xf numFmtId="231" fontId="223" fillId="60" borderId="100" applyNumberFormat="0" applyAlignment="0" applyProtection="0">
      <alignment vertical="center"/>
    </xf>
    <xf numFmtId="231" fontId="223" fillId="60" borderId="100" applyNumberFormat="0" applyAlignment="0" applyProtection="0">
      <alignment vertical="center"/>
    </xf>
    <xf numFmtId="231" fontId="223" fillId="60" borderId="100" applyNumberFormat="0" applyAlignment="0" applyProtection="0">
      <alignment vertical="center"/>
    </xf>
    <xf numFmtId="231" fontId="223"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8" fillId="0" borderId="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8" fillId="0" borderId="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2" fillId="60" borderId="100" applyNumberFormat="0" applyAlignment="0" applyProtection="0">
      <alignment vertical="center"/>
    </xf>
    <xf numFmtId="231" fontId="223" fillId="60" borderId="100" applyNumberFormat="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 fontId="42" fillId="0" borderId="0">
      <alignment vertical="center" wrapText="1"/>
    </xf>
    <xf numFmtId="231" fontId="8" fillId="0" borderId="0">
      <alignment vertical="center"/>
    </xf>
    <xf numFmtId="3" fontId="43" fillId="0" borderId="0">
      <alignment vertical="center" wrapText="1"/>
    </xf>
    <xf numFmtId="231" fontId="33" fillId="0" borderId="2">
      <alignment horizontal="center" vertical="center"/>
    </xf>
    <xf numFmtId="231" fontId="124" fillId="0" borderId="6" applyNumberFormat="0">
      <alignment horizontal="center" vertical="center"/>
    </xf>
    <xf numFmtId="231" fontId="124" fillId="0" borderId="6" applyNumberFormat="0">
      <alignment horizontal="center" vertical="center"/>
    </xf>
    <xf numFmtId="231" fontId="124" fillId="0" borderId="6" applyNumberFormat="0">
      <alignment horizontal="center" vertical="center"/>
    </xf>
    <xf numFmtId="231" fontId="124" fillId="0" borderId="6" applyNumberFormat="0">
      <alignment horizontal="center" vertical="center"/>
    </xf>
    <xf numFmtId="231" fontId="124" fillId="0" borderId="6" applyNumberFormat="0">
      <alignment horizontal="center" vertical="center"/>
    </xf>
    <xf numFmtId="231" fontId="124" fillId="0" borderId="6" applyNumberFormat="0">
      <alignment horizontal="center" vertical="center"/>
    </xf>
    <xf numFmtId="231" fontId="145" fillId="0" borderId="0"/>
    <xf numFmtId="231" fontId="8"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206" fontId="8" fillId="0" borderId="0">
      <alignment vertical="center"/>
    </xf>
    <xf numFmtId="231" fontId="224"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231" fontId="224" fillId="0" borderId="0">
      <alignment vertical="center"/>
    </xf>
    <xf numFmtId="239" fontId="224" fillId="0" borderId="0">
      <alignment vertical="center"/>
    </xf>
    <xf numFmtId="231" fontId="224"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231" fontId="224" fillId="0" borderId="0">
      <alignment vertical="center"/>
    </xf>
    <xf numFmtId="231" fontId="224"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6" fontId="17" fillId="0" borderId="0">
      <alignment vertical="center"/>
    </xf>
    <xf numFmtId="357" fontId="36" fillId="0" borderId="0">
      <alignment vertical="center"/>
    </xf>
    <xf numFmtId="356" fontId="17" fillId="0" borderId="0">
      <alignment vertical="center"/>
    </xf>
    <xf numFmtId="231" fontId="8" fillId="0" borderId="0">
      <alignment vertical="center"/>
    </xf>
    <xf numFmtId="206" fontId="8" fillId="0" borderId="0">
      <alignment vertical="center"/>
    </xf>
    <xf numFmtId="356" fontId="17" fillId="0" borderId="0">
      <alignment vertical="center"/>
    </xf>
    <xf numFmtId="356" fontId="17" fillId="0" borderId="0">
      <alignment vertical="center"/>
    </xf>
    <xf numFmtId="356" fontId="17"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314" fontId="8" fillId="0" borderId="0" applyFont="0" applyFill="0" applyBorder="0" applyProtection="0">
      <alignment horizontal="center" vertical="center" shrinkToFit="1"/>
    </xf>
    <xf numFmtId="314" fontId="8" fillId="0" borderId="0" applyFont="0" applyFill="0" applyBorder="0" applyProtection="0">
      <alignment horizontal="center" vertical="center" shrinkToFit="1"/>
    </xf>
    <xf numFmtId="41" fontId="10" fillId="0" borderId="0" applyFont="0" applyFill="0" applyBorder="0" applyAlignment="0" applyProtection="0">
      <alignment vertical="center"/>
    </xf>
    <xf numFmtId="185" fontId="17" fillId="0" borderId="0" applyFont="0" applyFill="0" applyBorder="0" applyAlignment="0" applyProtection="0"/>
    <xf numFmtId="185" fontId="17" fillId="0" borderId="0" applyFont="0" applyFill="0" applyBorder="0" applyAlignment="0" applyProtection="0"/>
    <xf numFmtId="41" fontId="10" fillId="0" borderId="0" applyFont="0" applyFill="0" applyBorder="0" applyAlignment="0" applyProtection="0">
      <alignment vertical="center"/>
    </xf>
    <xf numFmtId="191" fontId="8"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8" fillId="0" borderId="0" applyFont="0" applyFill="0" applyBorder="0" applyAlignment="0" applyProtection="0">
      <alignment vertical="center"/>
    </xf>
    <xf numFmtId="41" fontId="10" fillId="0" borderId="0" applyFont="0" applyFill="0" applyBorder="0" applyAlignment="0" applyProtection="0">
      <alignment vertical="center"/>
    </xf>
    <xf numFmtId="41" fontId="145" fillId="0" borderId="0" applyFont="0" applyFill="0" applyBorder="0" applyAlignment="0" applyProtection="0"/>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10" fillId="0" borderId="0" applyFon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358" fontId="17"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1" fontId="8" fillId="0" borderId="0" applyFont="0" applyFill="0" applyBorder="0" applyAlignment="0" applyProtection="0">
      <alignment vertical="center"/>
    </xf>
    <xf numFmtId="41" fontId="8"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8" fillId="0" borderId="0" applyFon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191" fontId="25" fillId="0" borderId="0" applyFont="0" applyFill="0" applyBorder="0" applyAlignment="0" applyProtection="0"/>
    <xf numFmtId="358" fontId="17" fillId="0" borderId="0" applyFont="0" applyFill="0" applyBorder="0" applyAlignment="0" applyProtection="0"/>
    <xf numFmtId="191" fontId="25" fillId="0" borderId="0" applyFont="0" applyFill="0" applyBorder="0" applyAlignment="0" applyProtection="0"/>
    <xf numFmtId="41" fontId="8" fillId="0" borderId="0" applyFont="0" applyFill="0" applyBorder="0" applyAlignment="0" applyProtection="0"/>
    <xf numFmtId="191" fontId="25" fillId="0" borderId="0" applyFont="0" applyFill="0" applyBorder="0" applyAlignment="0" applyProtection="0"/>
    <xf numFmtId="358" fontId="17" fillId="0" borderId="0" applyFont="0" applyFill="0" applyBorder="0" applyAlignment="0" applyProtection="0"/>
    <xf numFmtId="191" fontId="25" fillId="0" borderId="0" applyFont="0" applyFill="0" applyBorder="0" applyAlignment="0" applyProtection="0"/>
    <xf numFmtId="41" fontId="8" fillId="0" borderId="0" applyFont="0" applyFill="0" applyBorder="0" applyAlignment="0" applyProtection="0"/>
    <xf numFmtId="231" fontId="8" fillId="0" borderId="0">
      <alignment vertical="center"/>
    </xf>
    <xf numFmtId="358" fontId="17" fillId="0" borderId="0" applyFont="0" applyFill="0" applyBorder="0" applyAlignment="0" applyProtection="0"/>
    <xf numFmtId="231" fontId="8" fillId="0" borderId="0">
      <alignment vertical="center"/>
    </xf>
    <xf numFmtId="41" fontId="8" fillId="0" borderId="0" applyFont="0" applyFill="0" applyBorder="0" applyAlignment="0" applyProtection="0"/>
    <xf numFmtId="191" fontId="25" fillId="0" borderId="0" applyFont="0" applyFill="0" applyBorder="0" applyAlignment="0" applyProtection="0"/>
    <xf numFmtId="358" fontId="17" fillId="0" borderId="0" applyFont="0" applyFill="0" applyBorder="0" applyAlignment="0" applyProtection="0"/>
    <xf numFmtId="191" fontId="25" fillId="0" borderId="0" applyFont="0" applyFill="0" applyBorder="0" applyAlignment="0" applyProtection="0"/>
    <xf numFmtId="41" fontId="8" fillId="0" borderId="0" applyFont="0" applyFill="0" applyBorder="0" applyAlignment="0" applyProtection="0"/>
    <xf numFmtId="359" fontId="225" fillId="0" borderId="0" applyFont="0" applyFill="0" applyBorder="0" applyAlignment="0" applyProtection="0"/>
    <xf numFmtId="358" fontId="17" fillId="0" borderId="0" applyFont="0" applyFill="0" applyBorder="0" applyAlignment="0" applyProtection="0"/>
    <xf numFmtId="359" fontId="225"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358" fontId="17" fillId="0" borderId="0" applyFont="0" applyFill="0" applyBorder="0" applyAlignment="0" applyProtection="0"/>
    <xf numFmtId="41" fontId="8" fillId="0" borderId="0" applyFont="0" applyFill="0" applyBorder="0" applyAlignment="0" applyProtection="0"/>
    <xf numFmtId="358" fontId="17" fillId="0" borderId="0" applyFont="0" applyFill="0" applyBorder="0" applyAlignment="0" applyProtection="0"/>
    <xf numFmtId="41" fontId="8" fillId="0" borderId="0" applyFont="0" applyFill="0" applyBorder="0" applyAlignment="0" applyProtection="0"/>
    <xf numFmtId="358" fontId="17" fillId="0" borderId="0" applyFont="0" applyFill="0" applyBorder="0" applyAlignment="0" applyProtection="0"/>
    <xf numFmtId="41" fontId="8"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41" fontId="10" fillId="0" borderId="0" applyFont="0" applyFill="0" applyBorder="0" applyAlignment="0" applyProtection="0">
      <alignment vertical="center"/>
    </xf>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231" fontId="8" fillId="0" borderId="0">
      <alignment vertical="center"/>
    </xf>
    <xf numFmtId="231" fontId="8" fillId="0" borderId="0">
      <alignment vertical="center"/>
    </xf>
    <xf numFmtId="41" fontId="8"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231" fontId="8" fillId="0" borderId="0">
      <alignment vertical="center"/>
    </xf>
    <xf numFmtId="231" fontId="8" fillId="0" borderId="0">
      <alignment vertical="center"/>
    </xf>
    <xf numFmtId="41" fontId="8"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41" fontId="20" fillId="0" borderId="0" applyFont="0" applyFill="0" applyBorder="0" applyAlignment="0" applyProtection="0">
      <alignment vertical="center"/>
    </xf>
    <xf numFmtId="41" fontId="20" fillId="0" borderId="0" applyFont="0" applyFill="0" applyBorder="0" applyAlignment="0" applyProtection="0">
      <alignment vertical="center"/>
    </xf>
    <xf numFmtId="41" fontId="20" fillId="0" borderId="0" applyFont="0" applyFill="0" applyBorder="0" applyAlignment="0" applyProtection="0">
      <alignment vertical="center"/>
    </xf>
    <xf numFmtId="41" fontId="20" fillId="0" borderId="0" applyFont="0" applyFill="0" applyBorder="0" applyAlignment="0" applyProtection="0">
      <alignment vertical="center"/>
    </xf>
    <xf numFmtId="41" fontId="20" fillId="0" borderId="0" applyFont="0" applyFill="0" applyBorder="0" applyAlignment="0" applyProtection="0">
      <alignment vertical="center"/>
    </xf>
    <xf numFmtId="41" fontId="20" fillId="0" borderId="0" applyFont="0" applyFill="0" applyBorder="0" applyAlignment="0" applyProtection="0">
      <alignment vertical="center"/>
    </xf>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358" fontId="17" fillId="0" borderId="0" applyFont="0" applyFill="0" applyBorder="0" applyAlignment="0" applyProtection="0"/>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41" fontId="20" fillId="0" borderId="0" applyFont="0" applyFill="0" applyBorder="0" applyAlignment="0" applyProtection="0">
      <alignment vertical="center"/>
    </xf>
    <xf numFmtId="41" fontId="20" fillId="0" borderId="0" applyFont="0" applyFill="0" applyBorder="0" applyAlignment="0" applyProtection="0">
      <alignment vertical="center"/>
    </xf>
    <xf numFmtId="358" fontId="17" fillId="0" borderId="0" applyFont="0" applyFill="0" applyBorder="0" applyAlignment="0" applyProtection="0"/>
    <xf numFmtId="41" fontId="8" fillId="0" borderId="0" applyFont="0" applyFill="0" applyBorder="0" applyAlignment="0" applyProtection="0"/>
    <xf numFmtId="358" fontId="17" fillId="0" borderId="0" applyFont="0" applyFill="0" applyBorder="0" applyAlignment="0" applyProtection="0"/>
    <xf numFmtId="41" fontId="20" fillId="0" borderId="0" applyFont="0" applyFill="0" applyBorder="0" applyAlignment="0" applyProtection="0">
      <alignment vertical="center"/>
    </xf>
    <xf numFmtId="41" fontId="20" fillId="0" borderId="0" applyFont="0" applyFill="0" applyBorder="0" applyAlignment="0" applyProtection="0">
      <alignment vertical="center"/>
    </xf>
    <xf numFmtId="358" fontId="17" fillId="0" borderId="0" applyFont="0" applyFill="0" applyBorder="0" applyAlignment="0" applyProtection="0"/>
    <xf numFmtId="191" fontId="8" fillId="0" borderId="0" applyFont="0" applyFill="0" applyBorder="0" applyAlignment="0" applyProtection="0"/>
    <xf numFmtId="41" fontId="10" fillId="0" borderId="0" applyFont="0" applyFill="0" applyBorder="0" applyAlignment="0" applyProtection="0">
      <alignment vertical="center"/>
    </xf>
    <xf numFmtId="231" fontId="8" fillId="0" borderId="0">
      <alignment vertical="center"/>
    </xf>
    <xf numFmtId="41" fontId="2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2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1" fontId="49" fillId="0" borderId="0" applyFont="0" applyFill="0" applyBorder="0" applyAlignment="0" applyProtection="0">
      <alignment vertical="center"/>
    </xf>
    <xf numFmtId="41" fontId="49" fillId="0" borderId="0" applyFont="0" applyFill="0" applyBorder="0" applyAlignment="0" applyProtection="0">
      <alignment vertical="center"/>
    </xf>
    <xf numFmtId="41" fontId="8" fillId="0" borderId="0" applyFont="0" applyFill="0" applyBorder="0" applyAlignment="0" applyProtection="0"/>
    <xf numFmtId="231" fontId="8" fillId="0" borderId="0">
      <alignment vertical="center"/>
    </xf>
    <xf numFmtId="231" fontId="8" fillId="0" borderId="0">
      <alignment vertical="center"/>
    </xf>
    <xf numFmtId="41" fontId="10" fillId="0" borderId="0" applyFon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0" fontId="17" fillId="0" borderId="0" applyFont="0" applyFill="0" applyBorder="0" applyAlignment="0" applyProtection="0"/>
    <xf numFmtId="180" fontId="17" fillId="0" borderId="0" applyFont="0" applyFill="0" applyBorder="0" applyAlignment="0" applyProtection="0"/>
    <xf numFmtId="180" fontId="17" fillId="0" borderId="0" applyFont="0" applyFill="0" applyBorder="0" applyAlignment="0" applyProtection="0"/>
    <xf numFmtId="191" fontId="8" fillId="0" borderId="0" applyFont="0" applyFill="0" applyBorder="0" applyAlignment="0" applyProtection="0"/>
    <xf numFmtId="41" fontId="10" fillId="0" borderId="0" applyFont="0" applyFill="0" applyBorder="0" applyAlignment="0" applyProtection="0">
      <alignment vertical="center"/>
    </xf>
    <xf numFmtId="231" fontId="8" fillId="0" borderId="0">
      <alignment vertical="center"/>
    </xf>
    <xf numFmtId="41" fontId="1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41" fontId="10" fillId="0" borderId="0" applyFont="0" applyFill="0" applyBorder="0" applyAlignment="0" applyProtection="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10" fillId="0" borderId="0" applyFon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10" fillId="0" borderId="0" applyFon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8" fillId="0" borderId="0" applyFon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10" fillId="0" borderId="0" applyFon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8"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5" fontId="17" fillId="0" borderId="0" applyFont="0" applyFill="0" applyBorder="0" applyAlignment="0" applyProtection="0"/>
    <xf numFmtId="281" fontId="10" fillId="0" borderId="0" applyFon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49" fillId="0" borderId="0" applyFon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41" fontId="10" fillId="0" borderId="0" applyFont="0" applyFill="0" applyBorder="0" applyAlignment="0" applyProtection="0">
      <alignment vertical="center"/>
    </xf>
    <xf numFmtId="231" fontId="8" fillId="0" borderId="0">
      <alignment vertical="center"/>
    </xf>
    <xf numFmtId="231" fontId="8" fillId="0" borderId="0">
      <alignment vertical="center"/>
    </xf>
    <xf numFmtId="41" fontId="10" fillId="0" borderId="0" applyFont="0" applyFill="0" applyBorder="0" applyAlignment="0" applyProtection="0">
      <alignment vertical="center"/>
    </xf>
    <xf numFmtId="191" fontId="145" fillId="0" borderId="0" applyFont="0" applyFill="0" applyBorder="0" applyAlignment="0" applyProtection="0">
      <alignment vertical="center"/>
    </xf>
    <xf numFmtId="191" fontId="145" fillId="0" borderId="0" applyFont="0" applyFill="0" applyBorder="0" applyAlignment="0" applyProtection="0">
      <alignment vertical="center"/>
    </xf>
    <xf numFmtId="41" fontId="145" fillId="0" borderId="0" applyFont="0" applyFill="0" applyBorder="0" applyAlignment="0" applyProtection="0">
      <alignment vertical="center"/>
    </xf>
    <xf numFmtId="41" fontId="8" fillId="0" borderId="0" applyFont="0" applyFill="0" applyBorder="0" applyAlignment="0" applyProtection="0">
      <alignment vertical="center"/>
    </xf>
    <xf numFmtId="231" fontId="19" fillId="0" borderId="0"/>
    <xf numFmtId="231" fontId="19"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8" fillId="0" borderId="0">
      <alignment vertical="center"/>
    </xf>
    <xf numFmtId="231" fontId="8" fillId="0" borderId="0">
      <alignment vertical="center"/>
    </xf>
    <xf numFmtId="231" fontId="20"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8" fillId="0" borderId="0">
      <alignment vertical="center"/>
    </xf>
    <xf numFmtId="231" fontId="8" fillId="0" borderId="0">
      <alignment vertical="center"/>
    </xf>
    <xf numFmtId="231" fontId="20"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8" fillId="0" borderId="0">
      <alignment vertical="center"/>
    </xf>
    <xf numFmtId="231" fontId="8" fillId="0" borderId="0">
      <alignment vertical="center"/>
    </xf>
    <xf numFmtId="231" fontId="20" fillId="0" borderId="0"/>
    <xf numFmtId="231" fontId="20" fillId="0" borderId="0"/>
    <xf numFmtId="231" fontId="20" fillId="0" borderId="0"/>
    <xf numFmtId="231" fontId="20" fillId="0" borderId="0"/>
    <xf numFmtId="231" fontId="20" fillId="0" borderId="0"/>
    <xf numFmtId="231" fontId="20" fillId="0" borderId="0"/>
    <xf numFmtId="231" fontId="20" fillId="0" borderId="0"/>
    <xf numFmtId="231" fontId="19" fillId="0" borderId="0"/>
    <xf numFmtId="231" fontId="19" fillId="0" borderId="0"/>
    <xf numFmtId="231" fontId="8" fillId="0" borderId="0">
      <alignment vertical="center"/>
    </xf>
    <xf numFmtId="231" fontId="8" fillId="0" borderId="0">
      <alignment vertical="center"/>
    </xf>
    <xf numFmtId="231" fontId="20" fillId="0" borderId="0"/>
    <xf numFmtId="231" fontId="8" fillId="0" borderId="0">
      <alignment vertical="center"/>
    </xf>
    <xf numFmtId="231" fontId="8" fillId="0" borderId="0">
      <alignment vertical="center"/>
    </xf>
    <xf numFmtId="231" fontId="20" fillId="0" borderId="0"/>
    <xf numFmtId="231" fontId="8" fillId="0" borderId="0">
      <alignment vertical="center"/>
    </xf>
    <xf numFmtId="231" fontId="8" fillId="0" borderId="0">
      <alignment vertical="center"/>
    </xf>
    <xf numFmtId="231" fontId="20" fillId="0" borderId="0"/>
    <xf numFmtId="231" fontId="8" fillId="0" borderId="0">
      <alignment vertical="center"/>
    </xf>
    <xf numFmtId="231" fontId="8" fillId="0" borderId="0">
      <alignment vertical="center"/>
    </xf>
    <xf numFmtId="231" fontId="20" fillId="0" borderId="0"/>
    <xf numFmtId="231" fontId="8" fillId="0" borderId="0">
      <alignment vertical="center"/>
    </xf>
    <xf numFmtId="231" fontId="8" fillId="0" borderId="0">
      <alignment vertical="center"/>
    </xf>
    <xf numFmtId="231" fontId="20" fillId="0" borderId="0"/>
    <xf numFmtId="231" fontId="122" fillId="0" borderId="0"/>
    <xf numFmtId="231" fontId="8" fillId="0" borderId="0">
      <alignment vertical="center"/>
    </xf>
    <xf numFmtId="231" fontId="17" fillId="0" borderId="0" applyFont="0" applyFill="0" applyBorder="0" applyAlignment="0" applyProtection="0"/>
    <xf numFmtId="188" fontId="17" fillId="0" borderId="0" applyFont="0" applyFill="0" applyBorder="0" applyAlignment="0" applyProtection="0"/>
    <xf numFmtId="231" fontId="8" fillId="0" borderId="0">
      <alignment vertical="center"/>
    </xf>
    <xf numFmtId="185" fontId="17" fillId="0" borderId="0" applyFont="0" applyFill="0" applyBorder="0" applyAlignment="0" applyProtection="0"/>
    <xf numFmtId="185" fontId="17" fillId="0" borderId="0" applyFont="0" applyFill="0" applyBorder="0" applyAlignment="0" applyProtection="0"/>
    <xf numFmtId="185" fontId="8" fillId="0" borderId="0" applyFont="0" applyFill="0" applyBorder="0" applyAlignment="0" applyProtection="0"/>
    <xf numFmtId="231" fontId="8" fillId="0" borderId="0">
      <alignment vertical="center"/>
    </xf>
    <xf numFmtId="185" fontId="17" fillId="0" borderId="0" applyFont="0" applyFill="0" applyBorder="0" applyAlignment="0" applyProtection="0"/>
    <xf numFmtId="231" fontId="122" fillId="0" borderId="0"/>
    <xf numFmtId="185" fontId="17" fillId="0" borderId="0" applyFont="0" applyFill="0" applyBorder="0" applyAlignment="0" applyProtection="0"/>
    <xf numFmtId="231" fontId="8" fillId="0" borderId="0">
      <alignment vertical="center"/>
    </xf>
    <xf numFmtId="231" fontId="122" fillId="0" borderId="0"/>
    <xf numFmtId="231" fontId="8" fillId="0" borderId="0">
      <alignment vertical="center"/>
    </xf>
    <xf numFmtId="231" fontId="122" fillId="0" borderId="0"/>
    <xf numFmtId="231" fontId="122" fillId="0" borderId="0"/>
    <xf numFmtId="231" fontId="122" fillId="0" borderId="0"/>
    <xf numFmtId="231" fontId="122" fillId="0" borderId="0"/>
    <xf numFmtId="231" fontId="8" fillId="0" borderId="0">
      <alignment vertical="center"/>
    </xf>
    <xf numFmtId="231" fontId="8" fillId="0" borderId="0">
      <alignment vertical="center"/>
    </xf>
    <xf numFmtId="231" fontId="226" fillId="0" borderId="0" applyFont="0" applyFill="0" applyBorder="0" applyAlignment="0" applyProtection="0"/>
    <xf numFmtId="231" fontId="8" fillId="0" borderId="0">
      <alignment vertical="center"/>
    </xf>
    <xf numFmtId="231" fontId="122" fillId="0" borderId="0"/>
    <xf numFmtId="231" fontId="8" fillId="0" borderId="0">
      <alignment vertical="center"/>
    </xf>
    <xf numFmtId="231" fontId="8" fillId="0" borderId="0">
      <alignment vertical="center"/>
    </xf>
    <xf numFmtId="231" fontId="122" fillId="0" borderId="0"/>
    <xf numFmtId="231" fontId="8" fillId="0" borderId="0">
      <alignment vertical="center"/>
    </xf>
    <xf numFmtId="231" fontId="8" fillId="0" borderId="0">
      <alignment vertical="center"/>
    </xf>
    <xf numFmtId="188" fontId="17"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122"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52" fillId="0" borderId="0"/>
    <xf numFmtId="231" fontId="122" fillId="0" borderId="0"/>
    <xf numFmtId="231" fontId="122" fillId="0" borderId="0"/>
    <xf numFmtId="231" fontId="122" fillId="0" borderId="0"/>
    <xf numFmtId="188" fontId="17" fillId="0" borderId="0" applyFont="0" applyFill="0" applyBorder="0" applyAlignment="0" applyProtection="0"/>
    <xf numFmtId="231" fontId="122" fillId="0" borderId="0"/>
    <xf numFmtId="231" fontId="8" fillId="0" borderId="0">
      <alignment vertical="center"/>
    </xf>
    <xf numFmtId="231" fontId="8" fillId="0" borderId="0">
      <alignment vertical="center"/>
    </xf>
    <xf numFmtId="231" fontId="122" fillId="0" borderId="0"/>
    <xf numFmtId="231" fontId="52" fillId="0" borderId="0"/>
    <xf numFmtId="231" fontId="122" fillId="0" borderId="0"/>
    <xf numFmtId="231" fontId="8" fillId="0" borderId="0" applyFont="0" applyFill="0" applyBorder="0" applyAlignment="0" applyProtection="0"/>
    <xf numFmtId="231" fontId="122" fillId="0" borderId="0"/>
    <xf numFmtId="231" fontId="122" fillId="0" borderId="0"/>
    <xf numFmtId="185" fontId="8" fillId="0" borderId="0" applyFont="0" applyFill="0" applyBorder="0" applyAlignment="0" applyProtection="0"/>
    <xf numFmtId="231" fontId="122" fillId="0" borderId="0"/>
    <xf numFmtId="231" fontId="8" fillId="0" borderId="0">
      <alignment vertical="center"/>
    </xf>
    <xf numFmtId="231" fontId="8" fillId="0" borderId="0" applyFont="0" applyFill="0" applyBorder="0" applyAlignment="0" applyProtection="0"/>
    <xf numFmtId="185" fontId="8" fillId="0" borderId="0" applyFont="0" applyFill="0" applyBorder="0" applyAlignment="0" applyProtection="0"/>
    <xf numFmtId="271" fontId="8" fillId="0" borderId="0" applyFont="0" applyFill="0" applyBorder="0" applyAlignment="0" applyProtection="0"/>
    <xf numFmtId="231" fontId="52" fillId="0" borderId="0"/>
    <xf numFmtId="231" fontId="8" fillId="0" borderId="0">
      <alignment vertical="center"/>
    </xf>
    <xf numFmtId="271" fontId="8" fillId="0" borderId="0" applyFont="0" applyFill="0" applyBorder="0" applyAlignment="0" applyProtection="0"/>
    <xf numFmtId="188" fontId="17" fillId="0" borderId="0" applyFont="0" applyFill="0" applyBorder="0" applyAlignment="0" applyProtection="0"/>
    <xf numFmtId="231" fontId="52" fillId="0" borderId="0"/>
    <xf numFmtId="231" fontId="8" fillId="0" borderId="0">
      <alignment vertical="center"/>
    </xf>
    <xf numFmtId="188" fontId="17" fillId="0" borderId="0" applyFont="0" applyFill="0" applyBorder="0" applyAlignment="0" applyProtection="0"/>
    <xf numFmtId="185" fontId="17" fillId="0" borderId="0" applyFont="0" applyFill="0" applyBorder="0" applyAlignment="0" applyProtection="0"/>
    <xf numFmtId="231" fontId="8" fillId="0" borderId="0" applyFont="0" applyFill="0" applyBorder="0" applyAlignment="0" applyProtection="0"/>
    <xf numFmtId="188" fontId="17" fillId="0" borderId="0" applyFont="0" applyFill="0" applyBorder="0" applyAlignment="0" applyProtection="0"/>
    <xf numFmtId="231" fontId="8" fillId="0" borderId="0">
      <alignment vertical="center"/>
    </xf>
    <xf numFmtId="231" fontId="8" fillId="0" borderId="0" applyFont="0" applyFill="0" applyBorder="0" applyAlignment="0" applyProtection="0"/>
    <xf numFmtId="231" fontId="8" fillId="0" borderId="0">
      <alignment vertical="center"/>
    </xf>
    <xf numFmtId="185" fontId="8" fillId="0" borderId="0" applyFont="0" applyFill="0" applyBorder="0" applyAlignment="0" applyProtection="0"/>
    <xf numFmtId="185" fontId="8" fillId="0" borderId="0" applyFont="0" applyFill="0" applyBorder="0" applyAlignment="0" applyProtection="0"/>
    <xf numFmtId="185" fontId="17" fillId="0" borderId="0" applyFont="0" applyFill="0" applyBorder="0" applyAlignment="0" applyProtection="0"/>
    <xf numFmtId="231" fontId="8" fillId="0" borderId="0">
      <alignment vertical="center"/>
    </xf>
    <xf numFmtId="185" fontId="8" fillId="0" borderId="0" applyFont="0" applyFill="0" applyBorder="0" applyAlignment="0" applyProtection="0"/>
    <xf numFmtId="231" fontId="44" fillId="0" borderId="34"/>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4" fillId="0" borderId="110" applyNumberFormat="0" applyFill="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04" fillId="0" borderId="110" applyNumberFormat="0" applyFill="0" applyAlignment="0" applyProtection="0">
      <alignment vertical="center"/>
    </xf>
    <xf numFmtId="231" fontId="8" fillId="0" borderId="0">
      <alignment vertical="center"/>
    </xf>
    <xf numFmtId="231" fontId="204" fillId="0" borderId="110" applyNumberFormat="0" applyFill="0" applyAlignment="0" applyProtection="0">
      <alignment vertical="center"/>
    </xf>
    <xf numFmtId="231" fontId="8" fillId="0" borderId="0">
      <alignment vertical="center"/>
    </xf>
    <xf numFmtId="231" fontId="8" fillId="0" borderId="0">
      <alignment vertical="center"/>
    </xf>
    <xf numFmtId="231" fontId="227" fillId="0" borderId="104" applyNumberFormat="0" applyFill="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28" fillId="0" borderId="104" applyNumberFormat="0" applyFill="0" applyAlignment="0" applyProtection="0">
      <alignment vertical="center"/>
    </xf>
    <xf numFmtId="231" fontId="228" fillId="0" borderId="104" applyNumberFormat="0" applyFill="0" applyAlignment="0" applyProtection="0">
      <alignment vertical="center"/>
    </xf>
    <xf numFmtId="231" fontId="228" fillId="0" borderId="104" applyNumberFormat="0" applyFill="0" applyAlignment="0" applyProtection="0">
      <alignment vertical="center"/>
    </xf>
    <xf numFmtId="231" fontId="228" fillId="0" borderId="104" applyNumberFormat="0" applyFill="0" applyAlignment="0" applyProtection="0">
      <alignment vertical="center"/>
    </xf>
    <xf numFmtId="231" fontId="228" fillId="0" borderId="104" applyNumberFormat="0" applyFill="0" applyAlignment="0" applyProtection="0">
      <alignment vertical="center"/>
    </xf>
    <xf numFmtId="231" fontId="228" fillId="0" borderId="104" applyNumberFormat="0" applyFill="0" applyAlignment="0" applyProtection="0">
      <alignment vertical="center"/>
    </xf>
    <xf numFmtId="231" fontId="228"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8" fillId="0" borderId="0">
      <alignment vertical="center"/>
    </xf>
    <xf numFmtId="231" fontId="204" fillId="0" borderId="110" applyNumberFormat="0" applyFill="0" applyAlignment="0" applyProtection="0">
      <alignment vertical="center"/>
    </xf>
    <xf numFmtId="231" fontId="204" fillId="0" borderId="110" applyNumberFormat="0" applyFill="0" applyAlignment="0" applyProtection="0">
      <alignment vertical="center"/>
    </xf>
    <xf numFmtId="231" fontId="8" fillId="0" borderId="0">
      <alignment vertical="center"/>
    </xf>
    <xf numFmtId="231" fontId="204" fillId="0" borderId="110"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8" fillId="0" borderId="0">
      <alignment vertical="center"/>
    </xf>
    <xf numFmtId="231" fontId="204" fillId="0" borderId="110" applyNumberFormat="0" applyFill="0" applyAlignment="0" applyProtection="0">
      <alignment vertical="center"/>
    </xf>
    <xf numFmtId="231" fontId="204" fillId="0" borderId="110" applyNumberFormat="0" applyFill="0" applyAlignment="0" applyProtection="0">
      <alignment vertical="center"/>
    </xf>
    <xf numFmtId="231" fontId="8" fillId="0" borderId="0">
      <alignment vertical="center"/>
    </xf>
    <xf numFmtId="231" fontId="204" fillId="0" borderId="110"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7" fillId="0" borderId="104" applyNumberFormat="0" applyFill="0" applyAlignment="0" applyProtection="0">
      <alignment vertical="center"/>
    </xf>
    <xf numFmtId="231" fontId="228" fillId="0" borderId="104" applyNumberFormat="0" applyFill="0" applyAlignment="0" applyProtection="0">
      <alignment vertical="center"/>
    </xf>
    <xf numFmtId="231" fontId="8" fillId="0" borderId="0">
      <alignment vertical="center"/>
    </xf>
    <xf numFmtId="231" fontId="204" fillId="0" borderId="110" applyNumberFormat="0" applyFill="0" applyAlignment="0" applyProtection="0">
      <alignment vertical="center"/>
    </xf>
    <xf numFmtId="231" fontId="204" fillId="0" borderId="110" applyNumberFormat="0" applyFill="0" applyAlignment="0" applyProtection="0">
      <alignment vertical="center"/>
    </xf>
    <xf numFmtId="231" fontId="8" fillId="0" borderId="0">
      <alignment vertical="center"/>
    </xf>
    <xf numFmtId="231" fontId="204" fillId="0" borderId="110" applyNumberFormat="0" applyFill="0" applyAlignment="0" applyProtection="0">
      <alignment vertical="center"/>
    </xf>
    <xf numFmtId="231" fontId="8" fillId="0" borderId="0">
      <alignment vertical="center"/>
    </xf>
    <xf numFmtId="231" fontId="204" fillId="0" borderId="110" applyNumberFormat="0" applyFill="0" applyAlignment="0" applyProtection="0">
      <alignment vertical="center"/>
    </xf>
    <xf numFmtId="231" fontId="204" fillId="0" borderId="110" applyNumberFormat="0" applyFill="0" applyAlignment="0" applyProtection="0">
      <alignment vertical="center"/>
    </xf>
    <xf numFmtId="231" fontId="8" fillId="0" borderId="0">
      <alignment vertical="center"/>
    </xf>
    <xf numFmtId="231" fontId="204" fillId="0" borderId="110" applyNumberFormat="0" applyFill="0" applyAlignment="0" applyProtection="0">
      <alignment vertical="center"/>
    </xf>
    <xf numFmtId="231" fontId="8" fillId="0" borderId="0">
      <alignment vertical="center"/>
    </xf>
    <xf numFmtId="231" fontId="204" fillId="0" borderId="110" applyNumberFormat="0" applyFill="0" applyAlignment="0" applyProtection="0">
      <alignment vertical="center"/>
    </xf>
    <xf numFmtId="231" fontId="204" fillId="0" borderId="110" applyNumberFormat="0" applyFill="0" applyAlignment="0" applyProtection="0">
      <alignment vertical="center"/>
    </xf>
    <xf numFmtId="231" fontId="8" fillId="0" borderId="0">
      <alignment vertical="center"/>
    </xf>
    <xf numFmtId="231" fontId="204" fillId="0" borderId="110" applyNumberFormat="0" applyFill="0" applyAlignment="0" applyProtection="0">
      <alignment vertical="center"/>
    </xf>
    <xf numFmtId="231" fontId="8" fillId="0" borderId="0">
      <alignment vertical="center"/>
    </xf>
    <xf numFmtId="231" fontId="8" fillId="0" borderId="0">
      <alignment vertical="center"/>
    </xf>
    <xf numFmtId="231" fontId="211" fillId="0" borderId="0" applyNumberFormat="0" applyFill="0" applyBorder="0" applyAlignment="0" applyProtection="0">
      <alignment vertical="top"/>
      <protection locked="0"/>
    </xf>
    <xf numFmtId="231" fontId="8" fillId="0" borderId="0">
      <alignment vertical="center"/>
    </xf>
    <xf numFmtId="231" fontId="229" fillId="0" borderId="6">
      <alignment vertical="center"/>
    </xf>
    <xf numFmtId="231" fontId="229" fillId="0" borderId="6">
      <alignment vertical="center"/>
    </xf>
    <xf numFmtId="231" fontId="229" fillId="0" borderId="6">
      <alignment vertical="center"/>
    </xf>
    <xf numFmtId="231" fontId="229" fillId="0" borderId="6">
      <alignment vertical="center"/>
    </xf>
    <xf numFmtId="231" fontId="229" fillId="0" borderId="6">
      <alignment vertical="center"/>
    </xf>
    <xf numFmtId="231" fontId="229" fillId="0" borderId="6">
      <alignment vertical="center"/>
    </xf>
    <xf numFmtId="231" fontId="229" fillId="0" borderId="6">
      <alignment vertical="center"/>
    </xf>
    <xf numFmtId="231" fontId="229" fillId="0" borderId="6">
      <alignment vertical="center"/>
    </xf>
    <xf numFmtId="231" fontId="229" fillId="0" borderId="6">
      <alignment vertical="center"/>
    </xf>
    <xf numFmtId="231" fontId="8" fillId="0" borderId="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63" fontId="14" fillId="0" borderId="6" applyBorder="0">
      <alignment vertical="center"/>
    </xf>
    <xf numFmtId="231" fontId="8" fillId="0" borderId="0">
      <alignment vertical="center"/>
    </xf>
    <xf numFmtId="263" fontId="14" fillId="0" borderId="6" applyBorder="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8" fillId="0" borderId="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8" fillId="0" borderId="0">
      <alignment vertical="center"/>
    </xf>
    <xf numFmtId="231" fontId="230" fillId="0" borderId="111"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8" fillId="0" borderId="0">
      <alignment vertical="center"/>
    </xf>
    <xf numFmtId="231" fontId="8" fillId="0" borderId="0">
      <alignment vertical="center"/>
    </xf>
    <xf numFmtId="231" fontId="230" fillId="0" borderId="112" applyNumberFormat="0" applyFill="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8" fillId="0" borderId="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8" fillId="0" borderId="0">
      <alignment vertical="center"/>
    </xf>
    <xf numFmtId="231" fontId="230" fillId="0" borderId="111" applyNumberFormat="0" applyFill="0" applyAlignment="0" applyProtection="0">
      <alignment vertical="center"/>
    </xf>
    <xf numFmtId="231" fontId="8" fillId="0" borderId="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8" fillId="0" borderId="0">
      <alignment vertical="center"/>
    </xf>
    <xf numFmtId="231" fontId="230" fillId="0" borderId="111" applyNumberFormat="0" applyFill="0" applyAlignment="0" applyProtection="0">
      <alignment vertical="center"/>
    </xf>
    <xf numFmtId="231" fontId="8" fillId="0" borderId="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8" fillId="0" borderId="0">
      <alignment vertical="center"/>
    </xf>
    <xf numFmtId="231" fontId="230" fillId="0" borderId="111" applyNumberFormat="0" applyFill="0" applyAlignment="0" applyProtection="0">
      <alignment vertical="center"/>
    </xf>
    <xf numFmtId="231" fontId="8" fillId="0" borderId="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8" fillId="0" borderId="0">
      <alignment vertical="center"/>
    </xf>
    <xf numFmtId="231" fontId="230" fillId="0" borderId="111" applyNumberFormat="0" applyFill="0" applyAlignment="0" applyProtection="0">
      <alignment vertical="center"/>
    </xf>
    <xf numFmtId="231" fontId="8" fillId="0" borderId="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8" fillId="0" borderId="0">
      <alignment vertical="center"/>
    </xf>
    <xf numFmtId="231" fontId="230" fillId="0" borderId="111" applyNumberFormat="0" applyFill="0" applyAlignment="0" applyProtection="0">
      <alignment vertical="center"/>
    </xf>
    <xf numFmtId="231" fontId="8" fillId="0" borderId="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8" fillId="0" borderId="0">
      <alignment vertical="center"/>
    </xf>
    <xf numFmtId="231" fontId="230" fillId="0" borderId="111" applyNumberFormat="0" applyFill="0" applyAlignment="0" applyProtection="0">
      <alignment vertical="center"/>
    </xf>
    <xf numFmtId="231" fontId="231" fillId="0" borderId="111" applyNumberFormat="0" applyFill="0" applyAlignment="0" applyProtection="0">
      <alignment vertical="center"/>
    </xf>
    <xf numFmtId="231" fontId="231" fillId="0" borderId="111" applyNumberFormat="0" applyFill="0" applyAlignment="0" applyProtection="0">
      <alignment vertical="center"/>
    </xf>
    <xf numFmtId="231" fontId="231" fillId="0" borderId="111" applyNumberFormat="0" applyFill="0" applyAlignment="0" applyProtection="0">
      <alignment vertical="center"/>
    </xf>
    <xf numFmtId="231" fontId="231" fillId="0" borderId="111" applyNumberFormat="0" applyFill="0" applyAlignment="0" applyProtection="0">
      <alignment vertical="center"/>
    </xf>
    <xf numFmtId="231" fontId="231" fillId="0" borderId="111" applyNumberFormat="0" applyFill="0" applyAlignment="0" applyProtection="0">
      <alignment vertical="center"/>
    </xf>
    <xf numFmtId="231" fontId="231" fillId="0" borderId="111" applyNumberFormat="0" applyFill="0" applyAlignment="0" applyProtection="0">
      <alignment vertical="center"/>
    </xf>
    <xf numFmtId="231" fontId="231" fillId="0" borderId="111" applyNumberFormat="0" applyFill="0" applyAlignment="0" applyProtection="0">
      <alignment vertical="center"/>
    </xf>
    <xf numFmtId="231" fontId="231" fillId="0" borderId="111" applyNumberFormat="0" applyFill="0" applyAlignment="0" applyProtection="0">
      <alignment vertical="center"/>
    </xf>
    <xf numFmtId="231" fontId="231" fillId="0" borderId="111" applyNumberFormat="0" applyFill="0" applyAlignment="0" applyProtection="0">
      <alignment vertical="center"/>
    </xf>
    <xf numFmtId="231" fontId="231" fillId="0" borderId="111" applyNumberFormat="0" applyFill="0" applyAlignment="0" applyProtection="0">
      <alignment vertical="center"/>
    </xf>
    <xf numFmtId="231" fontId="231" fillId="0" borderId="111" applyNumberFormat="0" applyFill="0" applyAlignment="0" applyProtection="0">
      <alignment vertical="center"/>
    </xf>
    <xf numFmtId="231" fontId="231" fillId="0" borderId="111" applyNumberFormat="0" applyFill="0" applyAlignment="0" applyProtection="0">
      <alignment vertical="center"/>
    </xf>
    <xf numFmtId="231" fontId="231" fillId="0" borderId="111" applyNumberFormat="0" applyFill="0" applyAlignment="0" applyProtection="0">
      <alignment vertical="center"/>
    </xf>
    <xf numFmtId="231" fontId="231"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8" fillId="0" borderId="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3"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1" applyNumberFormat="0" applyFill="0" applyAlignment="0" applyProtection="0">
      <alignment vertical="center"/>
    </xf>
    <xf numFmtId="231" fontId="230" fillId="0" borderId="113" applyNumberFormat="0" applyFill="0" applyAlignment="0" applyProtection="0">
      <alignment vertical="center"/>
    </xf>
    <xf numFmtId="231" fontId="231" fillId="0" borderId="111"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230" fillId="0" borderId="112" applyNumberFormat="0" applyFill="0" applyAlignment="0" applyProtection="0">
      <alignment vertical="center"/>
    </xf>
    <xf numFmtId="231" fontId="8" fillId="0" borderId="0">
      <alignment vertical="center"/>
    </xf>
    <xf numFmtId="231" fontId="230" fillId="0" borderId="112" applyNumberFormat="0" applyFill="0" applyAlignment="0" applyProtection="0">
      <alignment vertical="center"/>
    </xf>
    <xf numFmtId="231" fontId="8" fillId="0" borderId="0">
      <alignment vertical="center"/>
    </xf>
    <xf numFmtId="231" fontId="8" fillId="0" borderId="0">
      <alignment vertical="center"/>
    </xf>
    <xf numFmtId="209" fontId="45" fillId="0" borderId="0" applyFont="0" applyFill="0" applyBorder="0" applyAlignment="0" applyProtection="0"/>
    <xf numFmtId="207" fontId="8" fillId="0" borderId="0" applyFont="0" applyFill="0" applyBorder="0" applyAlignment="0" applyProtection="0"/>
    <xf numFmtId="209" fontId="45" fillId="0" borderId="0" applyFont="0" applyFill="0" applyBorder="0" applyAlignment="0" applyProtection="0"/>
    <xf numFmtId="209" fontId="45" fillId="0" borderId="0" applyFont="0" applyFill="0" applyBorder="0" applyAlignment="0" applyProtection="0"/>
    <xf numFmtId="231" fontId="8" fillId="0" borderId="0">
      <alignment vertical="center"/>
    </xf>
    <xf numFmtId="208" fontId="8"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65" fontId="8" fillId="0" borderId="0" applyFont="0" applyFill="0" applyBorder="0" applyAlignment="0" applyProtection="0"/>
    <xf numFmtId="265" fontId="8" fillId="0" borderId="0" applyFont="0" applyFill="0" applyBorder="0" applyAlignment="0" applyProtection="0"/>
    <xf numFmtId="265" fontId="8" fillId="0" borderId="0" applyFont="0" applyFill="0" applyBorder="0" applyAlignment="0" applyProtection="0"/>
    <xf numFmtId="231" fontId="8" fillId="0" borderId="0">
      <alignment vertical="center"/>
    </xf>
    <xf numFmtId="231" fontId="8" fillId="0" borderId="0">
      <alignment vertical="center"/>
    </xf>
    <xf numFmtId="209" fontId="45" fillId="0" borderId="0" applyFont="0" applyFill="0" applyBorder="0" applyAlignment="0" applyProtection="0"/>
    <xf numFmtId="266" fontId="17" fillId="0" borderId="0" applyFont="0" applyFill="0" applyBorder="0" applyAlignment="0" applyProtection="0"/>
    <xf numFmtId="266" fontId="17" fillId="0" borderId="0" applyFont="0" applyFill="0" applyBorder="0" applyAlignment="0" applyProtection="0"/>
    <xf numFmtId="266" fontId="17"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pplyFont="0" applyFill="0" applyBorder="0" applyAlignment="0" applyProtection="0"/>
    <xf numFmtId="231" fontId="8" fillId="0" borderId="0" applyFont="0" applyFill="0" applyBorder="0" applyAlignment="0" applyProtection="0"/>
    <xf numFmtId="231" fontId="8" fillId="0" borderId="0" applyFont="0" applyFill="0" applyBorder="0" applyAlignment="0" applyProtection="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09" fontId="45" fillId="0" borderId="0" applyFont="0" applyFill="0" applyBorder="0" applyAlignment="0" applyProtection="0"/>
    <xf numFmtId="231" fontId="8" fillId="0" borderId="0">
      <alignment vertical="center"/>
    </xf>
    <xf numFmtId="231" fontId="46" fillId="0" borderId="0">
      <alignment vertical="center"/>
    </xf>
    <xf numFmtId="231" fontId="8" fillId="0" borderId="0">
      <alignment vertical="center"/>
    </xf>
    <xf numFmtId="231" fontId="47" fillId="0" borderId="0">
      <alignment horizontal="center" vertical="center"/>
    </xf>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3" fontId="8" fillId="0" borderId="6"/>
    <xf numFmtId="231" fontId="8" fillId="0" borderId="0">
      <alignment vertical="center"/>
    </xf>
    <xf numFmtId="231" fontId="123" fillId="0" borderId="0" applyNumberFormat="0" applyBorder="0" applyAlignment="0">
      <alignment horizontal="centerContinuous"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8" fillId="0" borderId="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8" fillId="0" borderId="0">
      <alignment vertical="center"/>
    </xf>
    <xf numFmtId="231" fontId="232" fillId="23"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8" fillId="0" borderId="0">
      <alignment vertical="center"/>
    </xf>
    <xf numFmtId="231" fontId="8" fillId="0" borderId="0">
      <alignment vertical="center"/>
    </xf>
    <xf numFmtId="231" fontId="232" fillId="30" borderId="99" applyNumberFormat="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8" fillId="0" borderId="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8" fillId="0" borderId="0">
      <alignment vertical="center"/>
    </xf>
    <xf numFmtId="231" fontId="232" fillId="23" borderId="99" applyNumberFormat="0" applyAlignment="0" applyProtection="0">
      <alignment vertical="center"/>
    </xf>
    <xf numFmtId="231" fontId="8" fillId="0" borderId="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8" fillId="0" borderId="0">
      <alignment vertical="center"/>
    </xf>
    <xf numFmtId="231" fontId="232" fillId="23" borderId="99" applyNumberFormat="0" applyAlignment="0" applyProtection="0">
      <alignment vertical="center"/>
    </xf>
    <xf numFmtId="231" fontId="8" fillId="0" borderId="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8" fillId="0" borderId="0">
      <alignment vertical="center"/>
    </xf>
    <xf numFmtId="231" fontId="232" fillId="23" borderId="99" applyNumberFormat="0" applyAlignment="0" applyProtection="0">
      <alignment vertical="center"/>
    </xf>
    <xf numFmtId="231" fontId="8" fillId="0" borderId="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8" fillId="0" borderId="0">
      <alignment vertical="center"/>
    </xf>
    <xf numFmtId="231" fontId="232" fillId="23" borderId="99" applyNumberFormat="0" applyAlignment="0" applyProtection="0">
      <alignment vertical="center"/>
    </xf>
    <xf numFmtId="231" fontId="8" fillId="0" borderId="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8" fillId="0" borderId="0">
      <alignment vertical="center"/>
    </xf>
    <xf numFmtId="231" fontId="232" fillId="23" borderId="99" applyNumberFormat="0" applyAlignment="0" applyProtection="0">
      <alignment vertical="center"/>
    </xf>
    <xf numFmtId="231" fontId="8" fillId="0" borderId="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8" fillId="0" borderId="0">
      <alignment vertical="center"/>
    </xf>
    <xf numFmtId="231" fontId="232" fillId="23" borderId="99" applyNumberFormat="0" applyAlignment="0" applyProtection="0">
      <alignment vertical="center"/>
    </xf>
    <xf numFmtId="231" fontId="233" fillId="23" borderId="99" applyNumberFormat="0" applyAlignment="0" applyProtection="0">
      <alignment vertical="center"/>
    </xf>
    <xf numFmtId="231" fontId="233" fillId="23" borderId="99" applyNumberFormat="0" applyAlignment="0" applyProtection="0">
      <alignment vertical="center"/>
    </xf>
    <xf numFmtId="231" fontId="233" fillId="23" borderId="99" applyNumberFormat="0" applyAlignment="0" applyProtection="0">
      <alignment vertical="center"/>
    </xf>
    <xf numFmtId="231" fontId="233" fillId="23" borderId="99" applyNumberFormat="0" applyAlignment="0" applyProtection="0">
      <alignment vertical="center"/>
    </xf>
    <xf numFmtId="231" fontId="233" fillId="23" borderId="99" applyNumberFormat="0" applyAlignment="0" applyProtection="0">
      <alignment vertical="center"/>
    </xf>
    <xf numFmtId="231" fontId="233" fillId="23" borderId="99" applyNumberFormat="0" applyAlignment="0" applyProtection="0">
      <alignment vertical="center"/>
    </xf>
    <xf numFmtId="231" fontId="233" fillId="23" borderId="99" applyNumberFormat="0" applyAlignment="0" applyProtection="0">
      <alignment vertical="center"/>
    </xf>
    <xf numFmtId="231" fontId="233" fillId="23" borderId="99" applyNumberFormat="0" applyAlignment="0" applyProtection="0">
      <alignment vertical="center"/>
    </xf>
    <xf numFmtId="231" fontId="233" fillId="23" borderId="99" applyNumberFormat="0" applyAlignment="0" applyProtection="0">
      <alignment vertical="center"/>
    </xf>
    <xf numFmtId="231" fontId="233" fillId="23" borderId="99" applyNumberFormat="0" applyAlignment="0" applyProtection="0">
      <alignment vertical="center"/>
    </xf>
    <xf numFmtId="231" fontId="233" fillId="23" borderId="99" applyNumberFormat="0" applyAlignment="0" applyProtection="0">
      <alignment vertical="center"/>
    </xf>
    <xf numFmtId="231" fontId="233" fillId="23" borderId="99" applyNumberFormat="0" applyAlignment="0" applyProtection="0">
      <alignment vertical="center"/>
    </xf>
    <xf numFmtId="231" fontId="233" fillId="23" borderId="99" applyNumberFormat="0" applyAlignment="0" applyProtection="0">
      <alignment vertical="center"/>
    </xf>
    <xf numFmtId="231" fontId="233"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2" fillId="23" borderId="99" applyNumberFormat="0" applyAlignment="0" applyProtection="0">
      <alignment vertical="center"/>
    </xf>
    <xf numFmtId="231" fontId="233" fillId="23"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232" fillId="30" borderId="99" applyNumberFormat="0" applyAlignment="0" applyProtection="0">
      <alignment vertical="center"/>
    </xf>
    <xf numFmtId="231" fontId="8" fillId="0" borderId="0">
      <alignment vertical="center"/>
    </xf>
    <xf numFmtId="231" fontId="232" fillId="30" borderId="99" applyNumberFormat="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48" fillId="0" borderId="0"/>
    <xf numFmtId="4" fontId="13" fillId="0" borderId="0">
      <protection locked="0"/>
    </xf>
    <xf numFmtId="4" fontId="13" fillId="0" borderId="0">
      <protection locked="0"/>
    </xf>
    <xf numFmtId="231" fontId="8" fillId="0" borderId="0">
      <alignment vertical="center"/>
    </xf>
    <xf numFmtId="231" fontId="8" fillId="0" borderId="0">
      <alignment vertical="center"/>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31" fontId="8" fillId="0" borderId="0">
      <alignment vertical="center"/>
    </xf>
    <xf numFmtId="205" fontId="8"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360" fontId="13" fillId="0" borderId="0">
      <protection locked="0"/>
    </xf>
    <xf numFmtId="360" fontId="13" fillId="0" borderId="0">
      <protection locked="0"/>
    </xf>
    <xf numFmtId="205" fontId="8"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358" fontId="17" fillId="0" borderId="0">
      <protection locked="0"/>
    </xf>
    <xf numFmtId="358" fontId="17" fillId="0" borderId="0">
      <protection locked="0"/>
    </xf>
    <xf numFmtId="205" fontId="8"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358" fontId="17" fillId="0" borderId="0">
      <protection locked="0"/>
    </xf>
    <xf numFmtId="360" fontId="13" fillId="0" borderId="0">
      <protection locked="0"/>
    </xf>
    <xf numFmtId="358" fontId="17" fillId="0" borderId="0">
      <protection locked="0"/>
    </xf>
    <xf numFmtId="358" fontId="17" fillId="0" borderId="0">
      <protection locked="0"/>
    </xf>
    <xf numFmtId="358" fontId="17" fillId="0" borderId="0">
      <protection locked="0"/>
    </xf>
    <xf numFmtId="358" fontId="17" fillId="0" borderId="0">
      <protection locked="0"/>
    </xf>
    <xf numFmtId="358" fontId="17" fillId="0" borderId="0">
      <protection locked="0"/>
    </xf>
    <xf numFmtId="205" fontId="8" fillId="0" borderId="0">
      <protection locked="0"/>
    </xf>
    <xf numFmtId="358" fontId="17" fillId="0" borderId="0">
      <protection locked="0"/>
    </xf>
    <xf numFmtId="358" fontId="17" fillId="0" borderId="0">
      <protection locked="0"/>
    </xf>
    <xf numFmtId="358" fontId="17" fillId="0" borderId="0">
      <protection locked="0"/>
    </xf>
    <xf numFmtId="358" fontId="17" fillId="0" borderId="0">
      <protection locked="0"/>
    </xf>
    <xf numFmtId="358" fontId="17" fillId="0" borderId="0">
      <protection locked="0"/>
    </xf>
    <xf numFmtId="358" fontId="17" fillId="0" borderId="0">
      <protection locked="0"/>
    </xf>
    <xf numFmtId="358" fontId="17" fillId="0" borderId="0">
      <protection locked="0"/>
    </xf>
    <xf numFmtId="358" fontId="17" fillId="0" borderId="0">
      <protection locked="0"/>
    </xf>
    <xf numFmtId="358" fontId="17" fillId="0" borderId="0">
      <protection locked="0"/>
    </xf>
    <xf numFmtId="358" fontId="17" fillId="0" borderId="0">
      <protection locked="0"/>
    </xf>
    <xf numFmtId="358" fontId="17" fillId="0" borderId="0">
      <protection locked="0"/>
    </xf>
    <xf numFmtId="358" fontId="17" fillId="0" borderId="0">
      <protection locked="0"/>
    </xf>
    <xf numFmtId="205" fontId="8" fillId="0" borderId="0">
      <protection locked="0"/>
    </xf>
    <xf numFmtId="358" fontId="17" fillId="0" borderId="0">
      <protection locked="0"/>
    </xf>
    <xf numFmtId="358" fontId="17" fillId="0" borderId="0">
      <protection locked="0"/>
    </xf>
    <xf numFmtId="358" fontId="17" fillId="0" borderId="0">
      <protection locked="0"/>
    </xf>
    <xf numFmtId="358" fontId="17" fillId="0" borderId="0">
      <protection locked="0"/>
    </xf>
    <xf numFmtId="358" fontId="17" fillId="0" borderId="0">
      <protection locked="0"/>
    </xf>
    <xf numFmtId="361" fontId="36" fillId="0" borderId="0">
      <protection locked="0"/>
    </xf>
    <xf numFmtId="3" fontId="234" fillId="0" borderId="0" applyFont="0" applyFill="0" applyBorder="0" applyAlignment="0" applyProtection="0"/>
    <xf numFmtId="3" fontId="234" fillId="0" borderId="0" applyFont="0" applyFill="0" applyBorder="0" applyAlignment="0" applyProtection="0"/>
    <xf numFmtId="205" fontId="8" fillId="0" borderId="0">
      <protection locked="0"/>
    </xf>
    <xf numFmtId="205" fontId="8" fillId="0" borderId="0">
      <protection locked="0"/>
    </xf>
    <xf numFmtId="358" fontId="17" fillId="0" borderId="0">
      <protection locked="0"/>
    </xf>
    <xf numFmtId="205" fontId="8" fillId="0" borderId="0">
      <protection locked="0"/>
    </xf>
    <xf numFmtId="358" fontId="17" fillId="0" borderId="0">
      <protection locked="0"/>
    </xf>
    <xf numFmtId="231" fontId="8" fillId="0" borderId="0">
      <alignment vertical="center"/>
    </xf>
    <xf numFmtId="1" fontId="16" fillId="9" borderId="0" applyNumberFormat="0" applyFont="0" applyFill="0" applyBorder="0" applyAlignment="0">
      <alignment vertical="center"/>
    </xf>
    <xf numFmtId="231" fontId="8" fillId="0" borderId="0">
      <alignment vertical="center"/>
    </xf>
    <xf numFmtId="231" fontId="196" fillId="3" borderId="0" applyNumberFormat="0" applyFont="0" applyFill="0" applyBorder="0" applyAlignment="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36" fillId="0" borderId="115" applyNumberFormat="0" applyFill="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36" fillId="0" borderId="115" applyNumberFormat="0" applyFill="0" applyAlignment="0" applyProtection="0">
      <alignment vertical="center"/>
    </xf>
    <xf numFmtId="231" fontId="8" fillId="0" borderId="0">
      <alignment vertical="center"/>
    </xf>
    <xf numFmtId="231" fontId="236" fillId="0" borderId="115" applyNumberFormat="0" applyFill="0" applyAlignment="0" applyProtection="0">
      <alignment vertical="center"/>
    </xf>
    <xf numFmtId="231" fontId="8" fillId="0" borderId="0">
      <alignment vertical="center"/>
    </xf>
    <xf numFmtId="231" fontId="8" fillId="0" borderId="0">
      <alignment vertical="center"/>
    </xf>
    <xf numFmtId="231" fontId="235" fillId="0" borderId="114" applyNumberFormat="0" applyFill="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37" fillId="0" borderId="114" applyNumberFormat="0" applyFill="0" applyAlignment="0" applyProtection="0">
      <alignment vertical="center"/>
    </xf>
    <xf numFmtId="231" fontId="237" fillId="0" borderId="114" applyNumberFormat="0" applyFill="0" applyAlignment="0" applyProtection="0">
      <alignment vertical="center"/>
    </xf>
    <xf numFmtId="231" fontId="237" fillId="0" borderId="114" applyNumberFormat="0" applyFill="0" applyAlignment="0" applyProtection="0">
      <alignment vertical="center"/>
    </xf>
    <xf numFmtId="231" fontId="237" fillId="0" borderId="114" applyNumberFormat="0" applyFill="0" applyAlignment="0" applyProtection="0">
      <alignment vertical="center"/>
    </xf>
    <xf numFmtId="231" fontId="237" fillId="0" borderId="114" applyNumberFormat="0" applyFill="0" applyAlignment="0" applyProtection="0">
      <alignment vertical="center"/>
    </xf>
    <xf numFmtId="231" fontId="237" fillId="0" borderId="114" applyNumberFormat="0" applyFill="0" applyAlignment="0" applyProtection="0">
      <alignment vertical="center"/>
    </xf>
    <xf numFmtId="231" fontId="237"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8" fillId="0" borderId="0">
      <alignment vertical="center"/>
    </xf>
    <xf numFmtId="231" fontId="236" fillId="0" borderId="115" applyNumberFormat="0" applyFill="0" applyAlignment="0" applyProtection="0">
      <alignment vertical="center"/>
    </xf>
    <xf numFmtId="231" fontId="236" fillId="0" borderId="115" applyNumberFormat="0" applyFill="0" applyAlignment="0" applyProtection="0">
      <alignment vertical="center"/>
    </xf>
    <xf numFmtId="231" fontId="236" fillId="0" borderId="116" applyNumberFormat="0" applyFill="0" applyAlignment="0" applyProtection="0">
      <alignment vertical="center"/>
    </xf>
    <xf numFmtId="231" fontId="8" fillId="0" borderId="0">
      <alignment vertical="center"/>
    </xf>
    <xf numFmtId="231" fontId="236" fillId="0" borderId="115"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8" fillId="0" borderId="0">
      <alignment vertical="center"/>
    </xf>
    <xf numFmtId="231" fontId="236" fillId="0" borderId="115" applyNumberFormat="0" applyFill="0" applyAlignment="0" applyProtection="0">
      <alignment vertical="center"/>
    </xf>
    <xf numFmtId="231" fontId="236" fillId="0" borderId="115" applyNumberFormat="0" applyFill="0" applyAlignment="0" applyProtection="0">
      <alignment vertical="center"/>
    </xf>
    <xf numFmtId="231" fontId="8" fillId="0" borderId="0">
      <alignment vertical="center"/>
    </xf>
    <xf numFmtId="231" fontId="236" fillId="0" borderId="115"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5" fillId="0" borderId="114" applyNumberFormat="0" applyFill="0" applyAlignment="0" applyProtection="0">
      <alignment vertical="center"/>
    </xf>
    <xf numFmtId="231" fontId="236" fillId="0" borderId="116" applyNumberFormat="0" applyFill="0" applyAlignment="0" applyProtection="0">
      <alignment vertical="center"/>
    </xf>
    <xf numFmtId="231" fontId="237" fillId="0" borderId="114" applyNumberFormat="0" applyFill="0" applyAlignment="0" applyProtection="0">
      <alignment vertical="center"/>
    </xf>
    <xf numFmtId="231" fontId="8" fillId="0" borderId="0">
      <alignment vertical="center"/>
    </xf>
    <xf numFmtId="231" fontId="236" fillId="0" borderId="115" applyNumberFormat="0" applyFill="0" applyAlignment="0" applyProtection="0">
      <alignment vertical="center"/>
    </xf>
    <xf numFmtId="231" fontId="236" fillId="0" borderId="115" applyNumberFormat="0" applyFill="0" applyAlignment="0" applyProtection="0">
      <alignment vertical="center"/>
    </xf>
    <xf numFmtId="231" fontId="8" fillId="0" borderId="0">
      <alignment vertical="center"/>
    </xf>
    <xf numFmtId="231" fontId="236" fillId="0" borderId="115" applyNumberFormat="0" applyFill="0" applyAlignment="0" applyProtection="0">
      <alignment vertical="center"/>
    </xf>
    <xf numFmtId="231" fontId="8" fillId="0" borderId="0">
      <alignment vertical="center"/>
    </xf>
    <xf numFmtId="231" fontId="236" fillId="0" borderId="115" applyNumberFormat="0" applyFill="0" applyAlignment="0" applyProtection="0">
      <alignment vertical="center"/>
    </xf>
    <xf numFmtId="231" fontId="236" fillId="0" borderId="115" applyNumberFormat="0" applyFill="0" applyAlignment="0" applyProtection="0">
      <alignment vertical="center"/>
    </xf>
    <xf numFmtId="231" fontId="8" fillId="0" borderId="0">
      <alignment vertical="center"/>
    </xf>
    <xf numFmtId="231" fontId="236" fillId="0" borderId="115" applyNumberFormat="0" applyFill="0" applyAlignment="0" applyProtection="0">
      <alignment vertical="center"/>
    </xf>
    <xf numFmtId="231" fontId="8" fillId="0" borderId="0">
      <alignment vertical="center"/>
    </xf>
    <xf numFmtId="231" fontId="236" fillId="0" borderId="115" applyNumberFormat="0" applyFill="0" applyAlignment="0" applyProtection="0">
      <alignment vertical="center"/>
    </xf>
    <xf numFmtId="231" fontId="236" fillId="0" borderId="115" applyNumberFormat="0" applyFill="0" applyAlignment="0" applyProtection="0">
      <alignment vertical="center"/>
    </xf>
    <xf numFmtId="231" fontId="8" fillId="0" borderId="0">
      <alignment vertical="center"/>
    </xf>
    <xf numFmtId="231" fontId="236" fillId="0" borderId="115" applyNumberFormat="0" applyFill="0" applyAlignment="0" applyProtection="0">
      <alignment vertical="center"/>
    </xf>
    <xf numFmtId="231" fontId="8" fillId="0" borderId="0">
      <alignment vertical="center"/>
    </xf>
    <xf numFmtId="231" fontId="8" fillId="0" borderId="0">
      <alignment vertical="center"/>
    </xf>
    <xf numFmtId="231" fontId="17" fillId="0" borderId="0">
      <alignment vertical="center"/>
    </xf>
    <xf numFmtId="231" fontId="238" fillId="0" borderId="0">
      <alignment horizontal="centerContinuous" vertical="center"/>
    </xf>
    <xf numFmtId="231" fontId="8" fillId="0" borderId="0">
      <alignment vertical="center"/>
    </xf>
    <xf numFmtId="231" fontId="8" fillId="0" borderId="0">
      <alignment vertical="center"/>
    </xf>
    <xf numFmtId="231" fontId="239"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239"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239"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239"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239"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239"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239"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239"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00"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41" fillId="0" borderId="117" applyNumberFormat="0" applyFill="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41" fillId="0" borderId="117" applyNumberFormat="0" applyFill="0" applyAlignment="0" applyProtection="0">
      <alignment vertical="center"/>
    </xf>
    <xf numFmtId="231" fontId="8" fillId="0" borderId="0">
      <alignment vertical="center"/>
    </xf>
    <xf numFmtId="231" fontId="241" fillId="0" borderId="117" applyNumberFormat="0" applyFill="0" applyAlignment="0" applyProtection="0">
      <alignment vertical="center"/>
    </xf>
    <xf numFmtId="231" fontId="8" fillId="0" borderId="0">
      <alignment vertical="center"/>
    </xf>
    <xf numFmtId="231" fontId="8" fillId="0" borderId="0">
      <alignment vertical="center"/>
    </xf>
    <xf numFmtId="231" fontId="240" fillId="0" borderId="102" applyNumberFormat="0" applyFill="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42" fillId="0" borderId="102" applyNumberFormat="0" applyFill="0" applyAlignment="0" applyProtection="0">
      <alignment vertical="center"/>
    </xf>
    <xf numFmtId="231" fontId="242" fillId="0" borderId="102" applyNumberFormat="0" applyFill="0" applyAlignment="0" applyProtection="0">
      <alignment vertical="center"/>
    </xf>
    <xf numFmtId="231" fontId="242" fillId="0" borderId="102" applyNumberFormat="0" applyFill="0" applyAlignment="0" applyProtection="0">
      <alignment vertical="center"/>
    </xf>
    <xf numFmtId="231" fontId="242" fillId="0" borderId="102" applyNumberFormat="0" applyFill="0" applyAlignment="0" applyProtection="0">
      <alignment vertical="center"/>
    </xf>
    <xf numFmtId="231" fontId="242" fillId="0" borderId="102" applyNumberFormat="0" applyFill="0" applyAlignment="0" applyProtection="0">
      <alignment vertical="center"/>
    </xf>
    <xf numFmtId="231" fontId="242" fillId="0" borderId="102" applyNumberFormat="0" applyFill="0" applyAlignment="0" applyProtection="0">
      <alignment vertical="center"/>
    </xf>
    <xf numFmtId="231" fontId="242"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8" fillId="0" borderId="0">
      <alignment vertical="center"/>
    </xf>
    <xf numFmtId="231" fontId="241" fillId="0" borderId="117" applyNumberFormat="0" applyFill="0" applyAlignment="0" applyProtection="0">
      <alignment vertical="center"/>
    </xf>
    <xf numFmtId="231" fontId="241" fillId="0" borderId="117" applyNumberFormat="0" applyFill="0" applyAlignment="0" applyProtection="0">
      <alignment vertical="center"/>
    </xf>
    <xf numFmtId="231" fontId="241" fillId="0" borderId="102" applyNumberFormat="0" applyFill="0" applyAlignment="0" applyProtection="0">
      <alignment vertical="center"/>
    </xf>
    <xf numFmtId="231" fontId="8" fillId="0" borderId="0">
      <alignment vertical="center"/>
    </xf>
    <xf numFmtId="231" fontId="241" fillId="0" borderId="117"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8" fillId="0" borderId="0">
      <alignment vertical="center"/>
    </xf>
    <xf numFmtId="231" fontId="241" fillId="0" borderId="117" applyNumberFormat="0" applyFill="0" applyAlignment="0" applyProtection="0">
      <alignment vertical="center"/>
    </xf>
    <xf numFmtId="231" fontId="241" fillId="0" borderId="117" applyNumberFormat="0" applyFill="0" applyAlignment="0" applyProtection="0">
      <alignment vertical="center"/>
    </xf>
    <xf numFmtId="231" fontId="8" fillId="0" borderId="0">
      <alignment vertical="center"/>
    </xf>
    <xf numFmtId="231" fontId="241" fillId="0" borderId="117"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0" fillId="0" borderId="102" applyNumberFormat="0" applyFill="0" applyAlignment="0" applyProtection="0">
      <alignment vertical="center"/>
    </xf>
    <xf numFmtId="231" fontId="241" fillId="0" borderId="102" applyNumberFormat="0" applyFill="0" applyAlignment="0" applyProtection="0">
      <alignment vertical="center"/>
    </xf>
    <xf numFmtId="231" fontId="242" fillId="0" borderId="102" applyNumberFormat="0" applyFill="0" applyAlignment="0" applyProtection="0">
      <alignment vertical="center"/>
    </xf>
    <xf numFmtId="231" fontId="8" fillId="0" borderId="0">
      <alignment vertical="center"/>
    </xf>
    <xf numFmtId="231" fontId="241" fillId="0" borderId="117" applyNumberFormat="0" applyFill="0" applyAlignment="0" applyProtection="0">
      <alignment vertical="center"/>
    </xf>
    <xf numFmtId="231" fontId="241" fillId="0" borderId="117" applyNumberFormat="0" applyFill="0" applyAlignment="0" applyProtection="0">
      <alignment vertical="center"/>
    </xf>
    <xf numFmtId="231" fontId="8" fillId="0" borderId="0">
      <alignment vertical="center"/>
    </xf>
    <xf numFmtId="231" fontId="241" fillId="0" borderId="117" applyNumberFormat="0" applyFill="0" applyAlignment="0" applyProtection="0">
      <alignment vertical="center"/>
    </xf>
    <xf numFmtId="231" fontId="8" fillId="0" borderId="0">
      <alignment vertical="center"/>
    </xf>
    <xf numFmtId="231" fontId="241" fillId="0" borderId="117" applyNumberFormat="0" applyFill="0" applyAlignment="0" applyProtection="0">
      <alignment vertical="center"/>
    </xf>
    <xf numFmtId="231" fontId="241" fillId="0" borderId="117" applyNumberFormat="0" applyFill="0" applyAlignment="0" applyProtection="0">
      <alignment vertical="center"/>
    </xf>
    <xf numFmtId="231" fontId="8" fillId="0" borderId="0">
      <alignment vertical="center"/>
    </xf>
    <xf numFmtId="231" fontId="241" fillId="0" borderId="117" applyNumberFormat="0" applyFill="0" applyAlignment="0" applyProtection="0">
      <alignment vertical="center"/>
    </xf>
    <xf numFmtId="231" fontId="8" fillId="0" borderId="0">
      <alignment vertical="center"/>
    </xf>
    <xf numFmtId="231" fontId="241" fillId="0" borderId="117" applyNumberFormat="0" applyFill="0" applyAlignment="0" applyProtection="0">
      <alignment vertical="center"/>
    </xf>
    <xf numFmtId="231" fontId="241" fillId="0" borderId="117" applyNumberFormat="0" applyFill="0" applyAlignment="0" applyProtection="0">
      <alignment vertical="center"/>
    </xf>
    <xf numFmtId="231" fontId="8" fillId="0" borderId="0">
      <alignment vertical="center"/>
    </xf>
    <xf numFmtId="231" fontId="241" fillId="0" borderId="117" applyNumberFormat="0" applyFill="0" applyAlignment="0" applyProtection="0">
      <alignment vertical="center"/>
    </xf>
    <xf numFmtId="231" fontId="8" fillId="0" borderId="0">
      <alignment vertical="center"/>
    </xf>
    <xf numFmtId="231" fontId="8" fillId="0" borderId="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00"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8" fillId="0" borderId="0">
      <alignment vertical="center"/>
    </xf>
    <xf numFmtId="231" fontId="244" fillId="0" borderId="119"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44" fillId="0" borderId="119" applyNumberFormat="0" applyFill="0" applyAlignment="0" applyProtection="0">
      <alignment vertical="center"/>
    </xf>
    <xf numFmtId="231" fontId="8" fillId="0" borderId="0">
      <alignment vertical="center"/>
    </xf>
    <xf numFmtId="231" fontId="244" fillId="0" borderId="119" applyNumberFormat="0" applyFill="0" applyAlignment="0" applyProtection="0">
      <alignment vertical="center"/>
    </xf>
    <xf numFmtId="231" fontId="8" fillId="0" borderId="0">
      <alignment vertical="center"/>
    </xf>
    <xf numFmtId="231" fontId="243" fillId="0" borderId="118" applyNumberFormat="0" applyFill="0" applyAlignment="0" applyProtection="0">
      <alignment vertical="center"/>
    </xf>
    <xf numFmtId="231" fontId="8" fillId="0" borderId="0">
      <alignment vertical="center"/>
    </xf>
    <xf numFmtId="231" fontId="243" fillId="0" borderId="118" applyNumberFormat="0" applyFill="0" applyAlignment="0" applyProtection="0">
      <alignment vertical="center"/>
    </xf>
    <xf numFmtId="231" fontId="8" fillId="0" borderId="0">
      <alignment vertical="center"/>
    </xf>
    <xf numFmtId="231" fontId="243" fillId="0" borderId="118" applyNumberFormat="0" applyFill="0" applyAlignment="0" applyProtection="0">
      <alignment vertical="center"/>
    </xf>
    <xf numFmtId="231" fontId="8" fillId="0" borderId="0">
      <alignment vertical="center"/>
    </xf>
    <xf numFmtId="231" fontId="243" fillId="0" borderId="118" applyNumberFormat="0" applyFill="0" applyAlignment="0" applyProtection="0">
      <alignment vertical="center"/>
    </xf>
    <xf numFmtId="231" fontId="8" fillId="0" borderId="0">
      <alignment vertical="center"/>
    </xf>
    <xf numFmtId="231" fontId="243" fillId="0" borderId="118" applyNumberFormat="0" applyFill="0" applyAlignment="0" applyProtection="0">
      <alignment vertical="center"/>
    </xf>
    <xf numFmtId="231" fontId="8" fillId="0" borderId="0">
      <alignment vertical="center"/>
    </xf>
    <xf numFmtId="231" fontId="243" fillId="0" borderId="118" applyNumberFormat="0" applyFill="0" applyAlignment="0" applyProtection="0">
      <alignment vertical="center"/>
    </xf>
    <xf numFmtId="231" fontId="8" fillId="0" borderId="0">
      <alignment vertical="center"/>
    </xf>
    <xf numFmtId="231" fontId="243" fillId="0" borderId="118" applyNumberFormat="0" applyFill="0" applyAlignment="0" applyProtection="0">
      <alignment vertical="center"/>
    </xf>
    <xf numFmtId="231" fontId="8" fillId="0" borderId="0">
      <alignment vertical="center"/>
    </xf>
    <xf numFmtId="231" fontId="243" fillId="0" borderId="118" applyNumberFormat="0" applyFill="0" applyAlignment="0" applyProtection="0">
      <alignment vertical="center"/>
    </xf>
    <xf numFmtId="231" fontId="8" fillId="0" borderId="0">
      <alignment vertical="center"/>
    </xf>
    <xf numFmtId="231" fontId="243" fillId="0" borderId="118" applyNumberFormat="0" applyFill="0" applyAlignment="0" applyProtection="0">
      <alignment vertical="center"/>
    </xf>
    <xf numFmtId="231" fontId="8" fillId="0" borderId="0">
      <alignment vertical="center"/>
    </xf>
    <xf numFmtId="231" fontId="243" fillId="0" borderId="118" applyNumberFormat="0" applyFill="0" applyAlignment="0" applyProtection="0">
      <alignment vertical="center"/>
    </xf>
    <xf numFmtId="231" fontId="8" fillId="0" borderId="0">
      <alignment vertical="center"/>
    </xf>
    <xf numFmtId="231" fontId="245" fillId="0" borderId="118" applyNumberFormat="0" applyFill="0" applyAlignment="0" applyProtection="0">
      <alignment vertical="center"/>
    </xf>
    <xf numFmtId="231" fontId="245" fillId="0" borderId="118" applyNumberFormat="0" applyFill="0" applyAlignment="0" applyProtection="0">
      <alignment vertical="center"/>
    </xf>
    <xf numFmtId="231" fontId="245" fillId="0" borderId="118" applyNumberFormat="0" applyFill="0" applyAlignment="0" applyProtection="0">
      <alignment vertical="center"/>
    </xf>
    <xf numFmtId="231" fontId="245" fillId="0" borderId="118" applyNumberFormat="0" applyFill="0" applyAlignment="0" applyProtection="0">
      <alignment vertical="center"/>
    </xf>
    <xf numFmtId="231" fontId="245" fillId="0" borderId="118" applyNumberFormat="0" applyFill="0" applyAlignment="0" applyProtection="0">
      <alignment vertical="center"/>
    </xf>
    <xf numFmtId="231" fontId="245" fillId="0" borderId="118" applyNumberFormat="0" applyFill="0" applyAlignment="0" applyProtection="0">
      <alignment vertical="center"/>
    </xf>
    <xf numFmtId="231" fontId="245"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8" fillId="0" borderId="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8" fillId="0" borderId="0">
      <alignment vertical="center"/>
    </xf>
    <xf numFmtId="231" fontId="244" fillId="0" borderId="119" applyNumberFormat="0" applyFill="0" applyAlignment="0" applyProtection="0">
      <alignment vertical="center"/>
    </xf>
    <xf numFmtId="231" fontId="244" fillId="0" borderId="119"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19"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8" fillId="0" borderId="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19" applyNumberFormat="0" applyFill="0" applyAlignment="0" applyProtection="0">
      <alignment vertical="center"/>
    </xf>
    <xf numFmtId="231" fontId="8" fillId="0" borderId="0">
      <alignment vertical="center"/>
    </xf>
    <xf numFmtId="231" fontId="244" fillId="0" borderId="119" applyNumberFormat="0" applyFill="0" applyAlignment="0" applyProtection="0">
      <alignment vertical="center"/>
    </xf>
    <xf numFmtId="231" fontId="244" fillId="0" borderId="119"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3" fillId="0" borderId="118" applyNumberFormat="0" applyFill="0" applyAlignment="0" applyProtection="0">
      <alignment vertical="center"/>
    </xf>
    <xf numFmtId="231" fontId="244" fillId="0" borderId="120" applyNumberFormat="0" applyFill="0" applyAlignment="0" applyProtection="0">
      <alignment vertical="center"/>
    </xf>
    <xf numFmtId="231" fontId="245" fillId="0" borderId="118" applyNumberFormat="0" applyFill="0" applyAlignment="0" applyProtection="0">
      <alignment vertical="center"/>
    </xf>
    <xf numFmtId="231" fontId="8" fillId="0" borderId="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8" fillId="0" borderId="0">
      <alignment vertical="center"/>
    </xf>
    <xf numFmtId="231" fontId="244" fillId="0" borderId="119" applyNumberFormat="0" applyFill="0" applyAlignment="0" applyProtection="0">
      <alignment vertical="center"/>
    </xf>
    <xf numFmtId="231" fontId="244" fillId="0" borderId="119" applyNumberFormat="0" applyFill="0" applyAlignment="0" applyProtection="0">
      <alignment vertical="center"/>
    </xf>
    <xf numFmtId="231" fontId="244" fillId="0" borderId="119"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244" fillId="0" borderId="120" applyNumberFormat="0" applyFill="0" applyAlignment="0" applyProtection="0">
      <alignment vertical="center"/>
    </xf>
    <xf numFmtId="231" fontId="8" fillId="0" borderId="0">
      <alignment vertical="center"/>
    </xf>
    <xf numFmtId="231" fontId="244" fillId="0" borderId="119" applyNumberFormat="0" applyFill="0" applyAlignment="0" applyProtection="0">
      <alignment vertical="center"/>
    </xf>
    <xf numFmtId="231" fontId="244" fillId="0" borderId="119" applyNumberFormat="0" applyFill="0" applyAlignment="0" applyProtection="0">
      <alignment vertical="center"/>
    </xf>
    <xf numFmtId="231" fontId="8" fillId="0" borderId="0">
      <alignment vertical="center"/>
    </xf>
    <xf numFmtId="231" fontId="244" fillId="0" borderId="119" applyNumberFormat="0" applyFill="0" applyAlignment="0" applyProtection="0">
      <alignment vertical="center"/>
    </xf>
    <xf numFmtId="231" fontId="8" fillId="0" borderId="0">
      <alignment vertical="center"/>
    </xf>
    <xf numFmtId="231" fontId="244" fillId="0" borderId="119" applyNumberFormat="0" applyFill="0" applyAlignment="0" applyProtection="0">
      <alignment vertical="center"/>
    </xf>
    <xf numFmtId="231" fontId="244" fillId="0" borderId="119" applyNumberFormat="0" applyFill="0" applyAlignment="0" applyProtection="0">
      <alignment vertical="center"/>
    </xf>
    <xf numFmtId="231" fontId="8" fillId="0" borderId="0">
      <alignment vertical="center"/>
    </xf>
    <xf numFmtId="231" fontId="244" fillId="0" borderId="119" applyNumberFormat="0" applyFill="0" applyAlignment="0" applyProtection="0">
      <alignment vertical="center"/>
    </xf>
    <xf numFmtId="231" fontId="8" fillId="0" borderId="0">
      <alignment vertical="center"/>
    </xf>
    <xf numFmtId="231" fontId="8" fillId="0" borderId="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45" fillId="0" borderId="0" applyNumberFormat="0" applyFill="0" applyBorder="0" applyAlignment="0" applyProtection="0">
      <alignment vertical="center"/>
    </xf>
    <xf numFmtId="231" fontId="245" fillId="0" borderId="0" applyNumberFormat="0" applyFill="0" applyBorder="0" applyAlignment="0" applyProtection="0">
      <alignment vertical="center"/>
    </xf>
    <xf numFmtId="231" fontId="245" fillId="0" borderId="0" applyNumberFormat="0" applyFill="0" applyBorder="0" applyAlignment="0" applyProtection="0">
      <alignment vertical="center"/>
    </xf>
    <xf numFmtId="231" fontId="245" fillId="0" borderId="0" applyNumberFormat="0" applyFill="0" applyBorder="0" applyAlignment="0" applyProtection="0">
      <alignment vertical="center"/>
    </xf>
    <xf numFmtId="231" fontId="245" fillId="0" borderId="0" applyNumberFormat="0" applyFill="0" applyBorder="0" applyAlignment="0" applyProtection="0">
      <alignment vertical="center"/>
    </xf>
    <xf numFmtId="231" fontId="245" fillId="0" borderId="0" applyNumberFormat="0" applyFill="0" applyBorder="0" applyAlignment="0" applyProtection="0">
      <alignment vertical="center"/>
    </xf>
    <xf numFmtId="231" fontId="245"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244"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8" fillId="0" borderId="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3" fillId="0" borderId="0" applyNumberFormat="0" applyFill="0" applyBorder="0" applyAlignment="0" applyProtection="0">
      <alignment vertical="center"/>
    </xf>
    <xf numFmtId="231" fontId="244" fillId="0" borderId="0" applyNumberFormat="0" applyFill="0" applyBorder="0" applyAlignment="0" applyProtection="0">
      <alignment vertical="center"/>
    </xf>
    <xf numFmtId="231" fontId="245"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39" fillId="0" borderId="0" applyNumberFormat="0" applyFill="0" applyBorder="0" applyAlignment="0" applyProtection="0">
      <alignment vertical="center"/>
    </xf>
    <xf numFmtId="231" fontId="200"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239"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239"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200" fillId="0" borderId="0" applyNumberFormat="0" applyFill="0" applyBorder="0" applyAlignment="0" applyProtection="0">
      <alignment vertical="center"/>
    </xf>
    <xf numFmtId="231" fontId="8" fillId="0" borderId="0">
      <alignment vertical="center"/>
    </xf>
    <xf numFmtId="231" fontId="8" fillId="0" borderId="0">
      <alignment vertical="center"/>
    </xf>
    <xf numFmtId="231" fontId="239" fillId="0" borderId="0" applyNumberFormat="0" applyFill="0" applyBorder="0" applyAlignment="0" applyProtection="0">
      <alignment vertical="center"/>
    </xf>
    <xf numFmtId="231" fontId="8" fillId="0" borderId="0">
      <alignment vertical="center"/>
    </xf>
    <xf numFmtId="231" fontId="239" fillId="0" borderId="0" applyNumberFormat="0" applyFill="0" applyBorder="0" applyAlignment="0" applyProtection="0">
      <alignment vertical="center"/>
    </xf>
    <xf numFmtId="231" fontId="8" fillId="0" borderId="0">
      <alignment vertical="center"/>
    </xf>
    <xf numFmtId="231" fontId="200" fillId="0" borderId="0" applyNumberFormat="0" applyFill="0" applyBorder="0" applyAlignment="0" applyProtection="0">
      <alignment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6">
      <alignment horizontal="distributed" vertical="center"/>
    </xf>
    <xf numFmtId="231" fontId="17" fillId="0" borderId="30">
      <alignment horizontal="distributed" vertical="top"/>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231" fontId="17" fillId="0" borderId="48">
      <alignment horizontal="distributed"/>
    </xf>
    <xf numFmtId="362" fontId="246" fillId="0" borderId="0">
      <alignment vertical="center"/>
    </xf>
    <xf numFmtId="231" fontId="247" fillId="0" borderId="0"/>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48" fillId="27"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48" fillId="27" borderId="0" applyNumberFormat="0" applyBorder="0" applyAlignment="0" applyProtection="0">
      <alignment vertical="center"/>
    </xf>
    <xf numFmtId="231" fontId="8" fillId="0" borderId="0">
      <alignment vertical="center"/>
    </xf>
    <xf numFmtId="231" fontId="248" fillId="27" borderId="0" applyNumberFormat="0" applyBorder="0" applyAlignment="0" applyProtection="0">
      <alignment vertical="center"/>
    </xf>
    <xf numFmtId="231" fontId="8" fillId="0" borderId="0">
      <alignment vertical="center"/>
    </xf>
    <xf numFmtId="231" fontId="8" fillId="0" borderId="0">
      <alignment vertical="center"/>
    </xf>
    <xf numFmtId="231" fontId="248" fillId="24" borderId="0" applyNumberFormat="0" applyBorder="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49" fillId="24" borderId="0" applyNumberFormat="0" applyBorder="0" applyAlignment="0" applyProtection="0">
      <alignment vertical="center"/>
    </xf>
    <xf numFmtId="231" fontId="249" fillId="24" borderId="0" applyNumberFormat="0" applyBorder="0" applyAlignment="0" applyProtection="0">
      <alignment vertical="center"/>
    </xf>
    <xf numFmtId="231" fontId="249" fillId="24" borderId="0" applyNumberFormat="0" applyBorder="0" applyAlignment="0" applyProtection="0">
      <alignment vertical="center"/>
    </xf>
    <xf numFmtId="231" fontId="249" fillId="24" borderId="0" applyNumberFormat="0" applyBorder="0" applyAlignment="0" applyProtection="0">
      <alignment vertical="center"/>
    </xf>
    <xf numFmtId="231" fontId="249" fillId="24" borderId="0" applyNumberFormat="0" applyBorder="0" applyAlignment="0" applyProtection="0">
      <alignment vertical="center"/>
    </xf>
    <xf numFmtId="231" fontId="249" fillId="24" borderId="0" applyNumberFormat="0" applyBorder="0" applyAlignment="0" applyProtection="0">
      <alignment vertical="center"/>
    </xf>
    <xf numFmtId="231" fontId="249"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8" fillId="0" borderId="0">
      <alignment vertical="center"/>
    </xf>
    <xf numFmtId="231" fontId="248" fillId="27" borderId="0" applyNumberFormat="0" applyBorder="0" applyAlignment="0" applyProtection="0">
      <alignment vertical="center"/>
    </xf>
    <xf numFmtId="231" fontId="248" fillId="27" borderId="0" applyNumberFormat="0" applyBorder="0" applyAlignment="0" applyProtection="0">
      <alignment vertical="center"/>
    </xf>
    <xf numFmtId="231" fontId="8" fillId="0" borderId="0">
      <alignment vertical="center"/>
    </xf>
    <xf numFmtId="231" fontId="248" fillId="27"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8" fillId="0" borderId="0">
      <alignment vertical="center"/>
    </xf>
    <xf numFmtId="231" fontId="248" fillId="27" borderId="0" applyNumberFormat="0" applyBorder="0" applyAlignment="0" applyProtection="0">
      <alignment vertical="center"/>
    </xf>
    <xf numFmtId="231" fontId="248" fillId="27" borderId="0" applyNumberFormat="0" applyBorder="0" applyAlignment="0" applyProtection="0">
      <alignment vertical="center"/>
    </xf>
    <xf numFmtId="231" fontId="8" fillId="0" borderId="0">
      <alignment vertical="center"/>
    </xf>
    <xf numFmtId="231" fontId="248" fillId="27"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8" fillId="24" borderId="0" applyNumberFormat="0" applyBorder="0" applyAlignment="0" applyProtection="0">
      <alignment vertical="center"/>
    </xf>
    <xf numFmtId="231" fontId="249" fillId="24" borderId="0" applyNumberFormat="0" applyBorder="0" applyAlignment="0" applyProtection="0">
      <alignment vertical="center"/>
    </xf>
    <xf numFmtId="231" fontId="8" fillId="0" borderId="0">
      <alignment vertical="center"/>
    </xf>
    <xf numFmtId="231" fontId="248" fillId="27" borderId="0" applyNumberFormat="0" applyBorder="0" applyAlignment="0" applyProtection="0">
      <alignment vertical="center"/>
    </xf>
    <xf numFmtId="231" fontId="248" fillId="27" borderId="0" applyNumberFormat="0" applyBorder="0" applyAlignment="0" applyProtection="0">
      <alignment vertical="center"/>
    </xf>
    <xf numFmtId="231" fontId="8" fillId="0" borderId="0">
      <alignment vertical="center"/>
    </xf>
    <xf numFmtId="231" fontId="248" fillId="27" borderId="0" applyNumberFormat="0" applyBorder="0" applyAlignment="0" applyProtection="0">
      <alignment vertical="center"/>
    </xf>
    <xf numFmtId="231" fontId="8" fillId="0" borderId="0">
      <alignment vertical="center"/>
    </xf>
    <xf numFmtId="231" fontId="248" fillId="27" borderId="0" applyNumberFormat="0" applyBorder="0" applyAlignment="0" applyProtection="0">
      <alignment vertical="center"/>
    </xf>
    <xf numFmtId="231" fontId="248" fillId="27" borderId="0" applyNumberFormat="0" applyBorder="0" applyAlignment="0" applyProtection="0">
      <alignment vertical="center"/>
    </xf>
    <xf numFmtId="231" fontId="8" fillId="0" borderId="0">
      <alignment vertical="center"/>
    </xf>
    <xf numFmtId="231" fontId="248" fillId="27" borderId="0" applyNumberFormat="0" applyBorder="0" applyAlignment="0" applyProtection="0">
      <alignment vertical="center"/>
    </xf>
    <xf numFmtId="231" fontId="8" fillId="0" borderId="0">
      <alignment vertical="center"/>
    </xf>
    <xf numFmtId="231" fontId="248" fillId="27" borderId="0" applyNumberFormat="0" applyBorder="0" applyAlignment="0" applyProtection="0">
      <alignment vertical="center"/>
    </xf>
    <xf numFmtId="231" fontId="248" fillId="27" borderId="0" applyNumberFormat="0" applyBorder="0" applyAlignment="0" applyProtection="0">
      <alignment vertical="center"/>
    </xf>
    <xf numFmtId="231" fontId="8" fillId="0" borderId="0">
      <alignment vertical="center"/>
    </xf>
    <xf numFmtId="231" fontId="248" fillId="27" borderId="0" applyNumberFormat="0" applyBorder="0" applyAlignment="0" applyProtection="0">
      <alignment vertical="center"/>
    </xf>
    <xf numFmtId="231" fontId="8" fillId="0" borderId="0">
      <alignment vertical="center"/>
    </xf>
    <xf numFmtId="231" fontId="8" fillId="0" borderId="0">
      <alignment vertical="center"/>
    </xf>
    <xf numFmtId="231" fontId="17" fillId="0" borderId="0"/>
    <xf numFmtId="231" fontId="17" fillId="0" borderId="0"/>
    <xf numFmtId="231" fontId="17" fillId="0" borderId="0"/>
    <xf numFmtId="231" fontId="8" fillId="0" borderId="0">
      <alignment vertical="center"/>
    </xf>
    <xf numFmtId="231" fontId="17" fillId="0" borderId="0"/>
    <xf numFmtId="231" fontId="8" fillId="0" borderId="0">
      <alignment vertical="center"/>
    </xf>
    <xf numFmtId="231" fontId="8" fillId="0" borderId="0">
      <alignment vertical="center"/>
    </xf>
    <xf numFmtId="1" fontId="250" fillId="9" borderId="0" applyNumberFormat="0" applyFont="0" applyFill="0" applyBorder="0" applyAlignment="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8" fillId="0" borderId="0">
      <alignment vertical="center"/>
    </xf>
    <xf numFmtId="231" fontId="251" fillId="28" borderId="107" applyNumberFormat="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8" fillId="0" borderId="0">
      <alignment vertical="center"/>
    </xf>
    <xf numFmtId="231" fontId="251" fillId="28" borderId="107" applyNumberFormat="0" applyAlignment="0" applyProtection="0">
      <alignment vertical="center"/>
    </xf>
    <xf numFmtId="231" fontId="8" fillId="0" borderId="0">
      <alignment vertical="center"/>
    </xf>
    <xf numFmtId="231" fontId="8" fillId="0" borderId="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8" fillId="0" borderId="0">
      <alignment vertical="center"/>
    </xf>
    <xf numFmtId="231" fontId="251" fillId="28" borderId="107" applyNumberFormat="0" applyAlignment="0" applyProtection="0">
      <alignment vertical="center"/>
    </xf>
    <xf numFmtId="231" fontId="8" fillId="0" borderId="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8" fillId="0" borderId="0">
      <alignment vertical="center"/>
    </xf>
    <xf numFmtId="231" fontId="251" fillId="28" borderId="107" applyNumberFormat="0" applyAlignment="0" applyProtection="0">
      <alignment vertical="center"/>
    </xf>
    <xf numFmtId="231" fontId="8" fillId="0" borderId="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8" fillId="0" borderId="0">
      <alignment vertical="center"/>
    </xf>
    <xf numFmtId="231" fontId="251" fillId="28" borderId="107" applyNumberFormat="0" applyAlignment="0" applyProtection="0">
      <alignment vertical="center"/>
    </xf>
    <xf numFmtId="231" fontId="8" fillId="0" borderId="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8" fillId="0" borderId="0">
      <alignment vertical="center"/>
    </xf>
    <xf numFmtId="231" fontId="251" fillId="28" borderId="107" applyNumberFormat="0" applyAlignment="0" applyProtection="0">
      <alignment vertical="center"/>
    </xf>
    <xf numFmtId="231" fontId="8" fillId="0" borderId="0">
      <alignment vertical="center"/>
    </xf>
    <xf numFmtId="231" fontId="8" fillId="0" borderId="0">
      <alignment vertical="center"/>
    </xf>
    <xf numFmtId="231" fontId="252" fillId="28" borderId="107" applyNumberFormat="0" applyAlignment="0" applyProtection="0">
      <alignment vertical="center"/>
    </xf>
    <xf numFmtId="231" fontId="252" fillId="28" borderId="107" applyNumberFormat="0" applyAlignment="0" applyProtection="0">
      <alignment vertical="center"/>
    </xf>
    <xf numFmtId="231" fontId="252" fillId="28" borderId="107" applyNumberFormat="0" applyAlignment="0" applyProtection="0">
      <alignment vertical="center"/>
    </xf>
    <xf numFmtId="231" fontId="252" fillId="28" borderId="107" applyNumberFormat="0" applyAlignment="0" applyProtection="0">
      <alignment vertical="center"/>
    </xf>
    <xf numFmtId="231" fontId="252" fillId="28" borderId="107" applyNumberFormat="0" applyAlignment="0" applyProtection="0">
      <alignment vertical="center"/>
    </xf>
    <xf numFmtId="231" fontId="252" fillId="28" borderId="107" applyNumberFormat="0" applyAlignment="0" applyProtection="0">
      <alignment vertical="center"/>
    </xf>
    <xf numFmtId="231" fontId="252" fillId="28" borderId="107" applyNumberFormat="0" applyAlignment="0" applyProtection="0">
      <alignment vertical="center"/>
    </xf>
    <xf numFmtId="231" fontId="252" fillId="28" borderId="107" applyNumberFormat="0" applyAlignment="0" applyProtection="0">
      <alignment vertical="center"/>
    </xf>
    <xf numFmtId="231" fontId="252" fillId="28" borderId="107" applyNumberFormat="0" applyAlignment="0" applyProtection="0">
      <alignment vertical="center"/>
    </xf>
    <xf numFmtId="231" fontId="252" fillId="28" borderId="107" applyNumberFormat="0" applyAlignment="0" applyProtection="0">
      <alignment vertical="center"/>
    </xf>
    <xf numFmtId="231" fontId="252" fillId="28" borderId="107" applyNumberFormat="0" applyAlignment="0" applyProtection="0">
      <alignment vertical="center"/>
    </xf>
    <xf numFmtId="231" fontId="252" fillId="28" borderId="107" applyNumberFormat="0" applyAlignment="0" applyProtection="0">
      <alignment vertical="center"/>
    </xf>
    <xf numFmtId="231" fontId="252" fillId="28" borderId="107" applyNumberFormat="0" applyAlignment="0" applyProtection="0">
      <alignment vertical="center"/>
    </xf>
    <xf numFmtId="231" fontId="252"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8" fillId="0" borderId="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251" fillId="18" borderId="107" applyNumberFormat="0" applyAlignment="0" applyProtection="0">
      <alignment vertical="center"/>
    </xf>
    <xf numFmtId="231" fontId="8" fillId="0" borderId="0">
      <alignment vertical="center"/>
    </xf>
    <xf numFmtId="231" fontId="251" fillId="1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8" fillId="0" borderId="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28" borderId="107" applyNumberFormat="0" applyAlignment="0" applyProtection="0">
      <alignment vertical="center"/>
    </xf>
    <xf numFmtId="231" fontId="251" fillId="18" borderId="107" applyNumberFormat="0" applyAlignment="0" applyProtection="0">
      <alignment vertical="center"/>
    </xf>
    <xf numFmtId="231" fontId="252" fillId="28" borderId="107" applyNumberFormat="0" applyAlignment="0" applyProtection="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4" fontId="128" fillId="0" borderId="0">
      <protection locked="0"/>
    </xf>
    <xf numFmtId="184" fontId="128" fillId="0" borderId="0">
      <protection locked="0"/>
    </xf>
    <xf numFmtId="184" fontId="128" fillId="0" borderId="0">
      <protection locked="0"/>
    </xf>
    <xf numFmtId="231" fontId="8" fillId="0" borderId="0">
      <alignment vertical="center"/>
    </xf>
    <xf numFmtId="193" fontId="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pplyNumberFormat="0" applyFont="0" applyFill="0" applyBorder="0" applyAlignment="0" applyProtection="0"/>
    <xf numFmtId="231" fontId="8" fillId="0" borderId="0">
      <alignment vertical="center"/>
    </xf>
    <xf numFmtId="231" fontId="8" fillId="0" borderId="0">
      <alignment vertical="center"/>
    </xf>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pplyNumberFormat="0" applyFont="0" applyFill="0" applyBorder="0" applyAlignment="0" applyProtection="0"/>
    <xf numFmtId="231" fontId="8" fillId="0" borderId="0">
      <alignment vertical="center"/>
    </xf>
    <xf numFmtId="231" fontId="8" fillId="0" borderId="0">
      <alignment vertical="center"/>
    </xf>
    <xf numFmtId="196" fontId="36" fillId="0" borderId="0">
      <protection locked="0"/>
    </xf>
    <xf numFmtId="231" fontId="8" fillId="0" borderId="0">
      <protection locked="0"/>
    </xf>
    <xf numFmtId="231" fontId="8" fillId="0" borderId="0">
      <protection locked="0"/>
    </xf>
    <xf numFmtId="231" fontId="8" fillId="0" borderId="0">
      <alignment vertical="center"/>
    </xf>
    <xf numFmtId="231" fontId="36" fillId="0" borderId="0">
      <protection locked="0"/>
    </xf>
    <xf numFmtId="231" fontId="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93" fontId="8" fillId="0" borderId="0">
      <protection locked="0"/>
    </xf>
    <xf numFmtId="231" fontId="8" fillId="0" borderId="0">
      <alignment vertical="center"/>
    </xf>
    <xf numFmtId="196" fontId="36" fillId="0" borderId="0">
      <protection locked="0"/>
    </xf>
    <xf numFmtId="231" fontId="8" fillId="0" borderId="0">
      <protection locked="0"/>
    </xf>
    <xf numFmtId="231" fontId="8" fillId="0" borderId="0">
      <protection locked="0"/>
    </xf>
    <xf numFmtId="231" fontId="8" fillId="0" borderId="0">
      <alignment vertical="center"/>
    </xf>
    <xf numFmtId="231" fontId="36" fillId="0" borderId="0">
      <protection locked="0"/>
    </xf>
    <xf numFmtId="231" fontId="8" fillId="0" borderId="0">
      <protection locked="0"/>
    </xf>
    <xf numFmtId="184" fontId="128" fillId="0" borderId="0">
      <protection locked="0"/>
    </xf>
    <xf numFmtId="184" fontId="128" fillId="0" borderId="0">
      <protection locked="0"/>
    </xf>
    <xf numFmtId="184" fontId="128" fillId="0" borderId="0">
      <protection locked="0"/>
    </xf>
    <xf numFmtId="231" fontId="8" fillId="0" borderId="0">
      <alignment vertical="center"/>
    </xf>
    <xf numFmtId="193" fontId="8" fillId="0" borderId="0">
      <protection locked="0"/>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185" fontId="17" fillId="0" borderId="92">
      <alignment horizontal="center"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alignment vertical="center"/>
    </xf>
    <xf numFmtId="231"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06" fillId="28" borderId="99" applyNumberFormat="0" applyAlignment="0" applyProtection="0">
      <alignment vertical="center"/>
    </xf>
    <xf numFmtId="0" fontId="206" fillId="28" borderId="99" applyNumberFormat="0" applyAlignment="0" applyProtection="0">
      <alignment vertical="center"/>
    </xf>
    <xf numFmtId="0" fontId="206" fillId="28" borderId="99" applyNumberFormat="0" applyAlignment="0" applyProtection="0">
      <alignment vertical="center"/>
    </xf>
    <xf numFmtId="0" fontId="206" fillId="28" borderId="99" applyNumberFormat="0" applyAlignment="0" applyProtection="0">
      <alignment vertical="center"/>
    </xf>
    <xf numFmtId="0" fontId="206" fillId="28" borderId="99" applyNumberFormat="0" applyAlignment="0" applyProtection="0">
      <alignment vertical="center"/>
    </xf>
    <xf numFmtId="0" fontId="206" fillId="2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7" fillId="18" borderId="99" applyNumberFormat="0" applyAlignment="0" applyProtection="0">
      <alignment vertical="center"/>
    </xf>
    <xf numFmtId="0" fontId="206" fillId="28" borderId="99" applyNumberFormat="0" applyAlignment="0" applyProtection="0">
      <alignment vertical="center"/>
    </xf>
    <xf numFmtId="0" fontId="253" fillId="25" borderId="106" applyNumberFormat="0" applyFont="0" applyAlignment="0" applyProtection="0">
      <alignment vertical="center"/>
    </xf>
    <xf numFmtId="0" fontId="253" fillId="25" borderId="106" applyNumberFormat="0" applyFont="0" applyAlignment="0" applyProtection="0">
      <alignment vertical="center"/>
    </xf>
    <xf numFmtId="0" fontId="253" fillId="25" borderId="106" applyNumberFormat="0" applyFont="0" applyAlignment="0" applyProtection="0">
      <alignment vertical="center"/>
    </xf>
    <xf numFmtId="0" fontId="253" fillId="25" borderId="106" applyNumberFormat="0" applyFont="0" applyAlignment="0" applyProtection="0">
      <alignment vertical="center"/>
    </xf>
    <xf numFmtId="0" fontId="253" fillId="25" borderId="106" applyNumberFormat="0" applyFont="0" applyAlignment="0" applyProtection="0">
      <alignment vertical="center"/>
    </xf>
    <xf numFmtId="0" fontId="253"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17" fillId="25" borderId="106" applyNumberFormat="0" applyFont="0" applyAlignment="0" applyProtection="0">
      <alignment vertical="center"/>
    </xf>
    <xf numFmtId="0" fontId="253" fillId="25" borderId="106" applyNumberFormat="0" applyFont="0" applyAlignment="0" applyProtection="0">
      <alignment vertical="center"/>
    </xf>
    <xf numFmtId="0" fontId="8" fillId="0" borderId="0">
      <alignment vertical="center"/>
    </xf>
    <xf numFmtId="0" fontId="8" fillId="0" borderId="0">
      <alignment vertical="center"/>
    </xf>
    <xf numFmtId="0" fontId="230" fillId="0" borderId="111" applyNumberFormat="0" applyFill="0" applyAlignment="0" applyProtection="0">
      <alignment vertical="center"/>
    </xf>
    <xf numFmtId="0" fontId="230" fillId="0" borderId="111" applyNumberFormat="0" applyFill="0" applyAlignment="0" applyProtection="0">
      <alignment vertical="center"/>
    </xf>
    <xf numFmtId="0" fontId="230" fillId="0" borderId="111" applyNumberFormat="0" applyFill="0" applyAlignment="0" applyProtection="0">
      <alignment vertical="center"/>
    </xf>
    <xf numFmtId="0" fontId="230" fillId="0" borderId="111" applyNumberFormat="0" applyFill="0" applyAlignment="0" applyProtection="0">
      <alignment vertical="center"/>
    </xf>
    <xf numFmtId="0" fontId="230" fillId="0" borderId="111" applyNumberFormat="0" applyFill="0" applyAlignment="0" applyProtection="0">
      <alignment vertical="center"/>
    </xf>
    <xf numFmtId="0" fontId="230" fillId="0" borderId="111"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2" applyNumberFormat="0" applyFill="0" applyAlignment="0" applyProtection="0">
      <alignment vertical="center"/>
    </xf>
    <xf numFmtId="0" fontId="230" fillId="0" borderId="111" applyNumberFormat="0" applyFill="0" applyAlignment="0" applyProtection="0">
      <alignment vertical="center"/>
    </xf>
    <xf numFmtId="0" fontId="232" fillId="28" borderId="99" applyNumberFormat="0" applyAlignment="0" applyProtection="0">
      <alignment vertical="center"/>
    </xf>
    <xf numFmtId="0" fontId="232" fillId="28" borderId="99" applyNumberFormat="0" applyAlignment="0" applyProtection="0">
      <alignment vertical="center"/>
    </xf>
    <xf numFmtId="0" fontId="232" fillId="28" borderId="99" applyNumberFormat="0" applyAlignment="0" applyProtection="0">
      <alignment vertical="center"/>
    </xf>
    <xf numFmtId="0" fontId="232" fillId="28" borderId="99" applyNumberFormat="0" applyAlignment="0" applyProtection="0">
      <alignment vertical="center"/>
    </xf>
    <xf numFmtId="0" fontId="232" fillId="28" borderId="99" applyNumberFormat="0" applyAlignment="0" applyProtection="0">
      <alignment vertical="center"/>
    </xf>
    <xf numFmtId="0" fontId="232" fillId="28"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30" borderId="99" applyNumberFormat="0" applyAlignment="0" applyProtection="0">
      <alignment vertical="center"/>
    </xf>
    <xf numFmtId="0" fontId="232" fillId="28" borderId="99" applyNumberFormat="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51" fillId="28" borderId="107" applyNumberFormat="0" applyAlignment="0" applyProtection="0">
      <alignment vertical="center"/>
    </xf>
    <xf numFmtId="0" fontId="251" fillId="28" borderId="107" applyNumberFormat="0" applyAlignment="0" applyProtection="0">
      <alignment vertical="center"/>
    </xf>
    <xf numFmtId="0" fontId="251" fillId="28" borderId="107" applyNumberFormat="0" applyAlignment="0" applyProtection="0">
      <alignment vertical="center"/>
    </xf>
    <xf numFmtId="0" fontId="251" fillId="28" borderId="107" applyNumberFormat="0" applyAlignment="0" applyProtection="0">
      <alignment vertical="center"/>
    </xf>
    <xf numFmtId="0" fontId="251" fillId="28" borderId="107" applyNumberFormat="0" applyAlignment="0" applyProtection="0">
      <alignment vertical="center"/>
    </xf>
    <xf numFmtId="0" fontId="251" fillId="2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8" fillId="0" borderId="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18" borderId="107" applyNumberFormat="0" applyAlignment="0" applyProtection="0">
      <alignment vertical="center"/>
    </xf>
    <xf numFmtId="0" fontId="251" fillId="28" borderId="107" applyNumberFormat="0" applyAlignment="0" applyProtection="0">
      <alignment vertical="center"/>
    </xf>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alignment vertical="center"/>
    </xf>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0" fontId="8" fillId="0" borderId="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185" fontId="17" fillId="0" borderId="0" applyNumberFormat="0" applyFont="0" applyFill="0" applyBorder="0" applyProtection="0">
      <alignment vertical="center"/>
    </xf>
    <xf numFmtId="185" fontId="20" fillId="0" borderId="12">
      <alignment vertical="center"/>
    </xf>
    <xf numFmtId="185" fontId="20" fillId="0" borderId="12">
      <alignment vertical="center"/>
    </xf>
    <xf numFmtId="185" fontId="20" fillId="0" borderId="12">
      <alignment vertical="center"/>
    </xf>
    <xf numFmtId="185" fontId="20" fillId="0" borderId="12">
      <alignment vertical="center"/>
    </xf>
    <xf numFmtId="185" fontId="20" fillId="0" borderId="12">
      <alignment vertical="center"/>
    </xf>
    <xf numFmtId="185" fontId="20" fillId="0" borderId="12">
      <alignment vertical="center"/>
    </xf>
    <xf numFmtId="185" fontId="20" fillId="0" borderId="12">
      <alignment vertical="center"/>
    </xf>
    <xf numFmtId="185" fontId="20" fillId="0" borderId="12">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185" fontId="20" fillId="0" borderId="12">
      <alignment vertical="center"/>
    </xf>
    <xf numFmtId="185" fontId="20" fillId="0" borderId="12">
      <alignment vertical="center"/>
    </xf>
    <xf numFmtId="185" fontId="20" fillId="0" borderId="12">
      <alignment vertical="center"/>
    </xf>
    <xf numFmtId="185" fontId="20" fillId="0" borderId="12">
      <alignment vertical="center"/>
    </xf>
    <xf numFmtId="185" fontId="20" fillId="0" borderId="12">
      <alignment vertical="center"/>
    </xf>
    <xf numFmtId="185" fontId="20" fillId="0" borderId="12">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185" fontId="20" fillId="0" borderId="12">
      <alignment vertical="center"/>
    </xf>
    <xf numFmtId="185" fontId="20" fillId="0" borderId="12">
      <alignment vertical="center"/>
    </xf>
    <xf numFmtId="185" fontId="20" fillId="0" borderId="12">
      <alignment vertical="center"/>
    </xf>
    <xf numFmtId="185" fontId="20" fillId="0" borderId="12">
      <alignment vertical="center"/>
    </xf>
    <xf numFmtId="185" fontId="20" fillId="0" borderId="12">
      <alignment vertical="center"/>
    </xf>
    <xf numFmtId="185" fontId="20" fillId="0" borderId="12">
      <alignment vertical="center"/>
    </xf>
    <xf numFmtId="185" fontId="20" fillId="0" borderId="12">
      <alignment vertical="center"/>
    </xf>
    <xf numFmtId="363" fontId="19" fillId="0" borderId="6"/>
    <xf numFmtId="363" fontId="19" fillId="0" borderId="6"/>
    <xf numFmtId="363" fontId="19" fillId="0" borderId="6"/>
    <xf numFmtId="363" fontId="19" fillId="0" borderId="6"/>
    <xf numFmtId="363" fontId="19" fillId="0" borderId="6"/>
    <xf numFmtId="363" fontId="19" fillId="0" borderId="6"/>
    <xf numFmtId="363" fontId="19" fillId="0" borderId="6"/>
    <xf numFmtId="363" fontId="19" fillId="0" borderId="6"/>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363" fontId="19" fillId="0" borderId="6"/>
    <xf numFmtId="363" fontId="19" fillId="0" borderId="6"/>
    <xf numFmtId="363" fontId="19" fillId="0" borderId="6"/>
    <xf numFmtId="363" fontId="19" fillId="0" borderId="6"/>
    <xf numFmtId="363" fontId="19" fillId="0" borderId="6"/>
    <xf numFmtId="363" fontId="19" fillId="0" borderId="6"/>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363" fontId="19" fillId="0" borderId="6"/>
    <xf numFmtId="363" fontId="19" fillId="0" borderId="6"/>
    <xf numFmtId="363" fontId="19" fillId="0" borderId="6"/>
    <xf numFmtId="363" fontId="19" fillId="0" borderId="6"/>
    <xf numFmtId="363" fontId="19" fillId="0" borderId="6"/>
    <xf numFmtId="363" fontId="19" fillId="0" borderId="6"/>
    <xf numFmtId="363" fontId="19" fillId="0" borderId="6"/>
    <xf numFmtId="186" fontId="17" fillId="9" borderId="0" applyFill="0" applyBorder="0" applyProtection="0">
      <alignment horizontal="right"/>
    </xf>
    <xf numFmtId="186" fontId="17" fillId="9" borderId="0" applyFill="0" applyBorder="0" applyProtection="0">
      <alignment horizontal="right"/>
    </xf>
    <xf numFmtId="186" fontId="17" fillId="9" borderId="0" applyFill="0" applyBorder="0" applyProtection="0">
      <alignment horizontal="right"/>
    </xf>
    <xf numFmtId="186" fontId="17" fillId="9" borderId="0" applyFill="0" applyBorder="0" applyProtection="0">
      <alignment horizontal="right"/>
    </xf>
    <xf numFmtId="186" fontId="17" fillId="9" borderId="0" applyFill="0" applyBorder="0" applyProtection="0">
      <alignment horizontal="right"/>
    </xf>
    <xf numFmtId="186" fontId="17" fillId="9" borderId="0" applyFill="0" applyBorder="0" applyProtection="0">
      <alignment horizontal="right"/>
    </xf>
    <xf numFmtId="186" fontId="17" fillId="9" borderId="0" applyFill="0" applyBorder="0" applyProtection="0">
      <alignment horizontal="right"/>
    </xf>
    <xf numFmtId="186" fontId="17" fillId="9" borderId="0" applyFill="0" applyBorder="0" applyProtection="0">
      <alignment horizontal="right"/>
    </xf>
    <xf numFmtId="186" fontId="17" fillId="9" borderId="0" applyFill="0" applyBorder="0" applyProtection="0">
      <alignment horizontal="right"/>
    </xf>
    <xf numFmtId="186" fontId="17" fillId="9" borderId="0" applyFill="0" applyBorder="0" applyProtection="0">
      <alignment horizontal="right"/>
    </xf>
    <xf numFmtId="0" fontId="10" fillId="0" borderId="0" applyNumberFormat="0" applyFont="0" applyFill="0" applyBorder="0" applyAlignment="0" applyProtection="0">
      <alignment vertical="center"/>
    </xf>
    <xf numFmtId="186" fontId="17" fillId="9" borderId="0" applyFill="0" applyBorder="0" applyProtection="0">
      <alignment horizontal="right"/>
    </xf>
    <xf numFmtId="186" fontId="17" fillId="9" borderId="0" applyFill="0" applyBorder="0" applyProtection="0">
      <alignment horizontal="right"/>
    </xf>
    <xf numFmtId="186" fontId="17" fillId="9" borderId="0" applyFill="0" applyBorder="0" applyProtection="0">
      <alignment horizontal="right"/>
    </xf>
    <xf numFmtId="186" fontId="17" fillId="9" borderId="0" applyFill="0" applyBorder="0" applyProtection="0">
      <alignment horizontal="right"/>
    </xf>
    <xf numFmtId="186" fontId="17" fillId="9" borderId="0" applyFill="0" applyBorder="0" applyProtection="0">
      <alignment horizontal="right"/>
    </xf>
    <xf numFmtId="180" fontId="25" fillId="9" borderId="0" applyFill="0" applyBorder="0" applyProtection="0">
      <alignment horizontal="right"/>
    </xf>
    <xf numFmtId="180" fontId="25" fillId="9" borderId="0" applyFill="0" applyBorder="0" applyProtection="0">
      <alignment horizontal="right"/>
    </xf>
    <xf numFmtId="180" fontId="25" fillId="9" borderId="0" applyFill="0" applyBorder="0" applyProtection="0">
      <alignment horizontal="right"/>
    </xf>
    <xf numFmtId="180" fontId="25" fillId="9" borderId="0" applyFill="0" applyBorder="0" applyProtection="0">
      <alignment horizontal="right"/>
    </xf>
    <xf numFmtId="180" fontId="25" fillId="9" borderId="0" applyFill="0" applyBorder="0" applyProtection="0">
      <alignment horizontal="right"/>
    </xf>
    <xf numFmtId="0" fontId="10" fillId="0" borderId="0" applyNumberFormat="0" applyFont="0" applyFill="0" applyBorder="0" applyAlignment="0" applyProtection="0">
      <alignment vertical="center"/>
    </xf>
    <xf numFmtId="180" fontId="25" fillId="9" borderId="0" applyFill="0" applyBorder="0" applyProtection="0">
      <alignment horizontal="right"/>
    </xf>
    <xf numFmtId="180" fontId="25" fillId="9" borderId="0" applyFill="0" applyBorder="0" applyProtection="0">
      <alignment horizontal="right"/>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38" fontId="35" fillId="0" borderId="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205" fontId="35" fillId="0" borderId="0" applyFont="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38" fontId="35" fillId="0" borderId="0" applyFill="0" applyBorder="0" applyAlignment="0" applyProtection="0">
      <alignment vertical="center"/>
    </xf>
    <xf numFmtId="271" fontId="146" fillId="0" borderId="6">
      <alignment vertical="center"/>
    </xf>
    <xf numFmtId="271" fontId="146" fillId="0" borderId="6">
      <alignment vertical="center"/>
    </xf>
    <xf numFmtId="271" fontId="146" fillId="0" borderId="6">
      <alignment vertical="center"/>
    </xf>
    <xf numFmtId="271" fontId="146" fillId="0" borderId="6">
      <alignment vertical="center"/>
    </xf>
    <xf numFmtId="271" fontId="146" fillId="0" borderId="6">
      <alignment vertical="center"/>
    </xf>
    <xf numFmtId="271" fontId="146" fillId="0" borderId="6">
      <alignment vertical="center"/>
    </xf>
    <xf numFmtId="271" fontId="146" fillId="0" borderId="6">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271" fontId="146" fillId="0" borderId="6">
      <alignment vertical="center"/>
    </xf>
    <xf numFmtId="271" fontId="146" fillId="0" borderId="6">
      <alignment vertical="center"/>
    </xf>
    <xf numFmtId="271" fontId="146" fillId="0" borderId="6">
      <alignment vertical="center"/>
    </xf>
    <xf numFmtId="271" fontId="146" fillId="0" borderId="6">
      <alignment vertical="center"/>
    </xf>
    <xf numFmtId="271" fontId="146" fillId="0" borderId="6">
      <alignment vertical="center"/>
    </xf>
    <xf numFmtId="271" fontId="146" fillId="0" borderId="6">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271" fontId="146" fillId="0" borderId="6">
      <alignment vertical="center"/>
    </xf>
    <xf numFmtId="271" fontId="146" fillId="0" borderId="6">
      <alignment vertical="center"/>
    </xf>
    <xf numFmtId="271" fontId="146" fillId="0" borderId="6">
      <alignment vertical="center"/>
    </xf>
    <xf numFmtId="271" fontId="146" fillId="0" borderId="6">
      <alignment vertical="center"/>
    </xf>
    <xf numFmtId="271" fontId="146" fillId="0" borderId="6">
      <alignment vertical="center"/>
    </xf>
    <xf numFmtId="271" fontId="146" fillId="0" borderId="6">
      <alignment vertical="center"/>
    </xf>
    <xf numFmtId="271" fontId="146" fillId="0" borderId="6">
      <alignment vertical="center"/>
    </xf>
    <xf numFmtId="0" fontId="8" fillId="0" borderId="0">
      <protection locked="0"/>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2" fontId="254" fillId="0" borderId="2" applyNumberFormat="0" applyFont="0" applyFill="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applyNumberFormat="0" applyFont="0" applyFill="0" applyBorder="0" applyAlignment="0" applyProtection="0"/>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0" fontId="8" fillId="0" borderId="0">
      <alignment vertical="center"/>
    </xf>
    <xf numFmtId="0" fontId="8" fillId="0" borderId="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alignment vertical="center"/>
    </xf>
    <xf numFmtId="0" fontId="8" fillId="0" borderId="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364" fontId="8" fillId="0" borderId="0" applyFont="0" applyFill="0" applyBorder="0" applyAlignment="0" applyProtection="0">
      <alignment vertical="center"/>
    </xf>
    <xf numFmtId="364" fontId="8" fillId="0" borderId="0" applyFont="0" applyFill="0" applyBorder="0" applyAlignment="0" applyProtection="0">
      <alignment vertical="center"/>
    </xf>
    <xf numFmtId="42"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42"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42"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364" fontId="8" fillId="0" borderId="0" applyFont="0" applyFill="0" applyBorder="0" applyAlignment="0" applyProtection="0">
      <alignment vertical="center"/>
    </xf>
    <xf numFmtId="364" fontId="8" fillId="0" borderId="0" applyFont="0" applyFill="0" applyBorder="0" applyAlignment="0" applyProtection="0">
      <alignment vertical="center"/>
    </xf>
    <xf numFmtId="364" fontId="8" fillId="0" borderId="0" applyFont="0" applyFill="0" applyBorder="0" applyAlignment="0" applyProtection="0">
      <alignment vertical="center"/>
    </xf>
    <xf numFmtId="364" fontId="8" fillId="0" borderId="0" applyFont="0" applyFill="0" applyBorder="0" applyAlignment="0" applyProtection="0">
      <alignment vertical="center"/>
    </xf>
    <xf numFmtId="364" fontId="8" fillId="0" borderId="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0" fontId="8" fillId="0" borderId="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42" fontId="8" fillId="0" borderId="0" applyFont="0" applyFill="0" applyBorder="0" applyAlignment="0" applyProtection="0">
      <alignment vertical="center"/>
    </xf>
    <xf numFmtId="364" fontId="253" fillId="0" borderId="0" applyFont="0" applyFill="0" applyBorder="0" applyAlignment="0" applyProtection="0">
      <alignment vertical="center"/>
    </xf>
    <xf numFmtId="364" fontId="253" fillId="0" borderId="0" applyFont="0" applyFill="0" applyBorder="0" applyAlignment="0" applyProtection="0">
      <alignment vertical="center"/>
    </xf>
    <xf numFmtId="364" fontId="253" fillId="0" borderId="0" applyFont="0" applyFill="0" applyBorder="0" applyAlignment="0" applyProtection="0">
      <alignment vertical="center"/>
    </xf>
    <xf numFmtId="364" fontId="253" fillId="0" borderId="0" applyFont="0" applyFill="0" applyBorder="0" applyAlignment="0" applyProtection="0">
      <alignment vertical="center"/>
    </xf>
    <xf numFmtId="364" fontId="253" fillId="0" borderId="0" applyFont="0" applyFill="0" applyBorder="0" applyAlignment="0" applyProtection="0">
      <alignment vertical="center"/>
    </xf>
    <xf numFmtId="364" fontId="253" fillId="0" borderId="0" applyFont="0" applyFill="0" applyBorder="0" applyAlignment="0" applyProtection="0">
      <alignment vertical="center"/>
    </xf>
    <xf numFmtId="364" fontId="253" fillId="0" borderId="0" applyFont="0" applyFill="0" applyBorder="0" applyAlignment="0" applyProtection="0">
      <alignment vertical="center"/>
    </xf>
    <xf numFmtId="42" fontId="253" fillId="0" borderId="0" applyFont="0" applyFill="0" applyBorder="0" applyAlignment="0" applyProtection="0">
      <alignment vertical="center"/>
    </xf>
    <xf numFmtId="42" fontId="253" fillId="0" borderId="0" applyFont="0" applyFill="0" applyBorder="0" applyAlignment="0" applyProtection="0">
      <alignment vertical="center"/>
    </xf>
    <xf numFmtId="42" fontId="253" fillId="0" borderId="0" applyFont="0" applyFill="0" applyBorder="0" applyAlignment="0" applyProtection="0">
      <alignment vertical="center"/>
    </xf>
    <xf numFmtId="42" fontId="253" fillId="0" borderId="0" applyFont="0" applyFill="0" applyBorder="0" applyAlignment="0" applyProtection="0">
      <alignment vertical="center"/>
    </xf>
    <xf numFmtId="42" fontId="253" fillId="0" borderId="0" applyFont="0" applyFill="0" applyBorder="0" applyAlignment="0" applyProtection="0">
      <alignment vertical="center"/>
    </xf>
    <xf numFmtId="42" fontId="253" fillId="0" borderId="0" applyFont="0" applyFill="0" applyBorder="0" applyAlignment="0" applyProtection="0">
      <alignment vertical="center"/>
    </xf>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365" fontId="17" fillId="0" borderId="0">
      <protection locked="0"/>
    </xf>
    <xf numFmtId="365" fontId="17" fillId="0" borderId="0">
      <protection locked="0"/>
    </xf>
    <xf numFmtId="365" fontId="17" fillId="0" borderId="0">
      <protection locked="0"/>
    </xf>
    <xf numFmtId="365" fontId="17" fillId="0" borderId="0">
      <protection locked="0"/>
    </xf>
    <xf numFmtId="365" fontId="17" fillId="0" borderId="0">
      <protection locked="0"/>
    </xf>
    <xf numFmtId="365" fontId="17" fillId="0" borderId="0">
      <protection locked="0"/>
    </xf>
    <xf numFmtId="365" fontId="17" fillId="0" borderId="0">
      <protection locked="0"/>
    </xf>
    <xf numFmtId="365" fontId="17" fillId="0" borderId="0">
      <protection locked="0"/>
    </xf>
    <xf numFmtId="365" fontId="17" fillId="0" borderId="0">
      <protection locked="0"/>
    </xf>
    <xf numFmtId="365" fontId="17" fillId="0" borderId="0">
      <protection locked="0"/>
    </xf>
    <xf numFmtId="0" fontId="10" fillId="0" borderId="0" applyNumberFormat="0" applyFont="0" applyFill="0" applyBorder="0" applyAlignment="0" applyProtection="0">
      <alignment vertical="center"/>
    </xf>
    <xf numFmtId="365" fontId="17" fillId="0" borderId="0">
      <protection locked="0"/>
    </xf>
    <xf numFmtId="365" fontId="17" fillId="0" borderId="0">
      <protection locked="0"/>
    </xf>
    <xf numFmtId="365" fontId="17" fillId="0" borderId="0">
      <protection locked="0"/>
    </xf>
    <xf numFmtId="365" fontId="17" fillId="0" borderId="0">
      <protection locked="0"/>
    </xf>
    <xf numFmtId="365" fontId="17" fillId="0" borderId="0">
      <protection locked="0"/>
    </xf>
    <xf numFmtId="365" fontId="17" fillId="0" borderId="0">
      <protection locked="0"/>
    </xf>
    <xf numFmtId="365" fontId="17" fillId="0" borderId="0">
      <protection locked="0"/>
    </xf>
    <xf numFmtId="365" fontId="17" fillId="0" borderId="0">
      <protection locked="0"/>
    </xf>
    <xf numFmtId="365" fontId="17" fillId="0" borderId="0">
      <protection locked="0"/>
    </xf>
    <xf numFmtId="365" fontId="17"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alignment vertical="center"/>
    </xf>
    <xf numFmtId="365" fontId="17" fillId="0" borderId="0">
      <protection locked="0"/>
    </xf>
    <xf numFmtId="233" fontId="13" fillId="0" borderId="0">
      <protection locked="0"/>
    </xf>
    <xf numFmtId="0" fontId="8" fillId="0" borderId="0">
      <alignment vertical="center"/>
    </xf>
    <xf numFmtId="365" fontId="17" fillId="0" borderId="0">
      <protection locked="0"/>
    </xf>
    <xf numFmtId="365" fontId="17" fillId="0" borderId="0">
      <protection locked="0"/>
    </xf>
    <xf numFmtId="365" fontId="17" fillId="0" borderId="0">
      <protection locked="0"/>
    </xf>
    <xf numFmtId="365" fontId="17" fillId="0" borderId="0">
      <protection locked="0"/>
    </xf>
    <xf numFmtId="365" fontId="17" fillId="0" borderId="0">
      <protection locked="0"/>
    </xf>
    <xf numFmtId="365" fontId="17"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2">
      <alignment horizontal="center" vertical="center"/>
    </xf>
    <xf numFmtId="0" fontId="8" fillId="0" borderId="2">
      <alignment horizontal="center" vertical="center"/>
    </xf>
    <xf numFmtId="0" fontId="8" fillId="0" borderId="2">
      <alignment horizontal="center" vertical="center"/>
    </xf>
    <xf numFmtId="0" fontId="8" fillId="0" borderId="2">
      <alignment horizontal="center" vertical="center"/>
    </xf>
    <xf numFmtId="0" fontId="8" fillId="0" borderId="2">
      <alignment horizontal="center" vertical="center"/>
    </xf>
    <xf numFmtId="0" fontId="8" fillId="0" borderId="2">
      <alignment horizontal="center" vertical="center"/>
    </xf>
    <xf numFmtId="0" fontId="8" fillId="0" borderId="2">
      <alignment horizontal="center"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2">
      <alignment horizontal="center" vertical="center"/>
    </xf>
    <xf numFmtId="0" fontId="8" fillId="0" borderId="2">
      <alignment horizontal="center" vertical="center"/>
    </xf>
    <xf numFmtId="0" fontId="8" fillId="0" borderId="2">
      <alignment horizontal="center" vertical="center"/>
    </xf>
    <xf numFmtId="0" fontId="8" fillId="0" borderId="2">
      <alignment horizontal="center" vertical="center"/>
    </xf>
    <xf numFmtId="0" fontId="8" fillId="0" borderId="2">
      <alignment horizontal="center" vertical="center"/>
    </xf>
    <xf numFmtId="0" fontId="8" fillId="0" borderId="2">
      <alignment horizontal="center"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2">
      <alignment horizontal="center" vertical="center"/>
    </xf>
    <xf numFmtId="0" fontId="8" fillId="0" borderId="2">
      <alignment horizontal="center" vertical="center"/>
    </xf>
    <xf numFmtId="0" fontId="8" fillId="0" borderId="2">
      <alignment horizontal="center" vertical="center"/>
    </xf>
    <xf numFmtId="0" fontId="8" fillId="0" borderId="2">
      <alignment horizontal="center" vertical="center"/>
    </xf>
    <xf numFmtId="0" fontId="8" fillId="0" borderId="2">
      <alignment horizontal="center" vertical="center"/>
    </xf>
    <xf numFmtId="0" fontId="8" fillId="0" borderId="2">
      <alignment horizontal="center" vertical="center"/>
    </xf>
    <xf numFmtId="0" fontId="8" fillId="0" borderId="2">
      <alignment horizontal="center" vertical="center"/>
    </xf>
    <xf numFmtId="0" fontId="8" fillId="0" borderId="2">
      <alignment horizontal="left" vertical="center"/>
    </xf>
    <xf numFmtId="0" fontId="8" fillId="0" borderId="2">
      <alignment horizontal="left" vertical="center"/>
    </xf>
    <xf numFmtId="0" fontId="8" fillId="0" borderId="2">
      <alignment horizontal="left" vertical="center"/>
    </xf>
    <xf numFmtId="0" fontId="8" fillId="0" borderId="2">
      <alignment horizontal="left" vertical="center"/>
    </xf>
    <xf numFmtId="0" fontId="8" fillId="0" borderId="2">
      <alignment horizontal="left" vertical="center"/>
    </xf>
    <xf numFmtId="0" fontId="8" fillId="0" borderId="2">
      <alignment horizontal="left" vertical="center"/>
    </xf>
    <xf numFmtId="0" fontId="8" fillId="0" borderId="2">
      <alignment horizontal="lef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2">
      <alignment horizontal="left" vertical="center"/>
    </xf>
    <xf numFmtId="0" fontId="8" fillId="0" borderId="2">
      <alignment horizontal="left" vertical="center"/>
    </xf>
    <xf numFmtId="0" fontId="8" fillId="0" borderId="2">
      <alignment horizontal="left" vertical="center"/>
    </xf>
    <xf numFmtId="0" fontId="8" fillId="0" borderId="2">
      <alignment horizontal="left" vertical="center"/>
    </xf>
    <xf numFmtId="0" fontId="8" fillId="0" borderId="2">
      <alignment horizontal="left" vertical="center"/>
    </xf>
    <xf numFmtId="0" fontId="8" fillId="0" borderId="2">
      <alignment horizontal="lef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2">
      <alignment horizontal="left" vertical="center"/>
    </xf>
    <xf numFmtId="0" fontId="8" fillId="0" borderId="2">
      <alignment horizontal="left" vertical="center"/>
    </xf>
    <xf numFmtId="0" fontId="8" fillId="0" borderId="2">
      <alignment horizontal="left" vertical="center"/>
    </xf>
    <xf numFmtId="0" fontId="8" fillId="0" borderId="2">
      <alignment horizontal="left" vertical="center"/>
    </xf>
    <xf numFmtId="0" fontId="8" fillId="0" borderId="2">
      <alignment horizontal="left" vertical="center"/>
    </xf>
    <xf numFmtId="0" fontId="8" fillId="0" borderId="2">
      <alignment horizontal="left" vertical="center"/>
    </xf>
    <xf numFmtId="0" fontId="8" fillId="0" borderId="2">
      <alignment horizontal="left" vertical="center"/>
    </xf>
    <xf numFmtId="0" fontId="8" fillId="0" borderId="2">
      <alignment vertical="center" textRotation="255"/>
    </xf>
    <xf numFmtId="0" fontId="8" fillId="0" borderId="2">
      <alignment vertical="center" textRotation="255"/>
    </xf>
    <xf numFmtId="0" fontId="8" fillId="0" borderId="2">
      <alignment vertical="center" textRotation="255"/>
    </xf>
    <xf numFmtId="0" fontId="8" fillId="0" borderId="2">
      <alignment vertical="center" textRotation="255"/>
    </xf>
    <xf numFmtId="0" fontId="8" fillId="0" borderId="2">
      <alignment vertical="center" textRotation="255"/>
    </xf>
    <xf numFmtId="0" fontId="8" fillId="0" borderId="2">
      <alignment vertical="center" textRotation="255"/>
    </xf>
    <xf numFmtId="0" fontId="8" fillId="0" borderId="2">
      <alignment vertical="center" textRotation="255"/>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2">
      <alignment vertical="center" textRotation="255"/>
    </xf>
    <xf numFmtId="0" fontId="8" fillId="0" borderId="2">
      <alignment vertical="center" textRotation="255"/>
    </xf>
    <xf numFmtId="0" fontId="8" fillId="0" borderId="2">
      <alignment vertical="center" textRotation="255"/>
    </xf>
    <xf numFmtId="0" fontId="8" fillId="0" borderId="2">
      <alignment vertical="center" textRotation="255"/>
    </xf>
    <xf numFmtId="0" fontId="8" fillId="0" borderId="2">
      <alignment vertical="center" textRotation="255"/>
    </xf>
    <xf numFmtId="0" fontId="8" fillId="0" borderId="2">
      <alignment vertical="center" textRotation="255"/>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2">
      <alignment vertical="center" textRotation="255"/>
    </xf>
    <xf numFmtId="0" fontId="8" fillId="0" borderId="2">
      <alignment vertical="center" textRotation="255"/>
    </xf>
    <xf numFmtId="0" fontId="8" fillId="0" borderId="2">
      <alignment vertical="center" textRotation="255"/>
    </xf>
    <xf numFmtId="0" fontId="8" fillId="0" borderId="2">
      <alignment vertical="center" textRotation="255"/>
    </xf>
    <xf numFmtId="0" fontId="8" fillId="0" borderId="2">
      <alignment vertical="center" textRotation="255"/>
    </xf>
    <xf numFmtId="0" fontId="8" fillId="0" borderId="2">
      <alignment vertical="center" textRotation="255"/>
    </xf>
    <xf numFmtId="0" fontId="8" fillId="0" borderId="2">
      <alignment vertical="center" textRotation="255"/>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applyNumberFormat="0" applyFont="0" applyFill="0" applyBorder="0" applyAlignment="0" applyProtection="0"/>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0" fontId="8" fillId="0" borderId="0" applyNumberFormat="0" applyFont="0" applyFill="0" applyBorder="0" applyAlignment="0" applyProtection="0"/>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275" fontId="8" fillId="0" borderId="0">
      <protection locked="0"/>
    </xf>
    <xf numFmtId="0" fontId="8" fillId="0" borderId="0">
      <alignment vertical="center"/>
    </xf>
    <xf numFmtId="0" fontId="8" fillId="0" borderId="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0" fillId="0" borderId="0" applyNumberFormat="0" applyFont="0" applyFill="0" applyBorder="0" applyAlignment="0" applyProtection="0">
      <alignment vertical="center"/>
    </xf>
    <xf numFmtId="0" fontId="10" fillId="0" borderId="0" applyNumberFormat="0" applyFont="0" applyFill="0" applyBorder="0" applyAlignment="0" applyProtection="0">
      <alignment vertical="center"/>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alignment vertical="center"/>
    </xf>
    <xf numFmtId="0" fontId="8" fillId="0" borderId="0">
      <alignment vertical="center"/>
    </xf>
    <xf numFmtId="0" fontId="49" fillId="0" borderId="0">
      <alignment vertical="center"/>
    </xf>
    <xf numFmtId="0" fontId="8"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0">
      <alignment vertical="center"/>
    </xf>
    <xf numFmtId="0" fontId="8"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9" fillId="0" borderId="0" applyNumberFormat="0" applyFon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pplyNumberFormat="0" applyFont="0" applyFill="0" applyBorder="0" applyAlignment="0" applyProtection="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8" fillId="0" borderId="0">
      <alignment vertical="center"/>
    </xf>
    <xf numFmtId="0" fontId="145" fillId="0" borderId="0">
      <alignment vertical="center"/>
    </xf>
    <xf numFmtId="0" fontId="255" fillId="0" borderId="0"/>
    <xf numFmtId="0" fontId="255" fillId="0" borderId="0"/>
    <xf numFmtId="0" fontId="255" fillId="0" borderId="0"/>
    <xf numFmtId="0" fontId="255" fillId="0" borderId="0"/>
    <xf numFmtId="0" fontId="255" fillId="0" borderId="0"/>
    <xf numFmtId="0" fontId="255" fillId="0" borderId="0"/>
    <xf numFmtId="0" fontId="255" fillId="0" borderId="0"/>
    <xf numFmtId="0" fontId="255" fillId="0" borderId="0"/>
    <xf numFmtId="0" fontId="255" fillId="0" borderId="0"/>
    <xf numFmtId="0" fontId="255" fillId="0" borderId="0"/>
    <xf numFmtId="0" fontId="49" fillId="0" borderId="0" applyNumberFormat="0" applyFont="0" applyFill="0" applyBorder="0" applyAlignment="0" applyProtection="0">
      <alignment vertical="center"/>
    </xf>
    <xf numFmtId="0" fontId="255" fillId="0" borderId="0"/>
    <xf numFmtId="0" fontId="255" fillId="0" borderId="0"/>
    <xf numFmtId="0" fontId="255" fillId="0" borderId="0"/>
    <xf numFmtId="0" fontId="255" fillId="0" borderId="0"/>
    <xf numFmtId="0" fontId="255" fillId="0" borderId="0"/>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0">
      <alignment vertical="center"/>
    </xf>
    <xf numFmtId="0" fontId="8" fillId="0" borderId="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49" fillId="0" borderId="0">
      <alignment vertical="center"/>
    </xf>
    <xf numFmtId="0" fontId="49" fillId="0" borderId="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8" fillId="0" borderId="6" applyNumberFormat="0" applyFill="0" applyProtection="0">
      <alignment vertical="center"/>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17" fillId="0" borderId="0"/>
    <xf numFmtId="0" fontId="17" fillId="0" borderId="0"/>
    <xf numFmtId="0" fontId="17" fillId="0" borderId="0"/>
    <xf numFmtId="0" fontId="17" fillId="0" borderId="0"/>
    <xf numFmtId="0" fontId="17" fillId="0" borderId="0"/>
    <xf numFmtId="0" fontId="17" fillId="0" borderId="0"/>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3" fillId="0" borderId="37">
      <protection locked="0"/>
    </xf>
    <xf numFmtId="0" fontId="13" fillId="0" borderId="37">
      <protection locked="0"/>
    </xf>
    <xf numFmtId="0" fontId="13" fillId="0" borderId="37">
      <protection locked="0"/>
    </xf>
    <xf numFmtId="0" fontId="13" fillId="0" borderId="37">
      <protection locked="0"/>
    </xf>
    <xf numFmtId="0" fontId="13" fillId="0" borderId="37">
      <protection locked="0"/>
    </xf>
    <xf numFmtId="0" fontId="13" fillId="0" borderId="37">
      <protection locked="0"/>
    </xf>
    <xf numFmtId="0" fontId="13" fillId="0" borderId="37">
      <protection locked="0"/>
    </xf>
    <xf numFmtId="0" fontId="13" fillId="0" borderId="37">
      <protection locked="0"/>
    </xf>
    <xf numFmtId="0" fontId="13" fillId="0" borderId="37">
      <protection locked="0"/>
    </xf>
    <xf numFmtId="0" fontId="13" fillId="0" borderId="37">
      <protection locked="0"/>
    </xf>
    <xf numFmtId="0" fontId="49" fillId="0" borderId="0" applyNumberFormat="0" applyFont="0" applyFill="0" applyBorder="0" applyAlignment="0" applyProtection="0">
      <alignment vertical="center"/>
    </xf>
    <xf numFmtId="0" fontId="13" fillId="0" borderId="37">
      <protection locked="0"/>
    </xf>
    <xf numFmtId="0" fontId="13" fillId="0" borderId="37">
      <protection locked="0"/>
    </xf>
    <xf numFmtId="0" fontId="13" fillId="0" borderId="37">
      <protection locked="0"/>
    </xf>
    <xf numFmtId="0" fontId="13" fillId="0" borderId="37">
      <protection locked="0"/>
    </xf>
    <xf numFmtId="0" fontId="13" fillId="0" borderId="37">
      <protection locked="0"/>
    </xf>
    <xf numFmtId="0" fontId="13" fillId="0" borderId="37">
      <protection locked="0"/>
    </xf>
    <xf numFmtId="0" fontId="13" fillId="0" borderId="37">
      <protection locked="0"/>
    </xf>
    <xf numFmtId="0" fontId="13" fillId="0" borderId="37">
      <protection locked="0"/>
    </xf>
    <xf numFmtId="0" fontId="13" fillId="0" borderId="37">
      <protection locked="0"/>
    </xf>
    <xf numFmtId="0" fontId="13" fillId="0" borderId="37">
      <protection locked="0"/>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13" fillId="0" borderId="37">
      <protection locked="0"/>
    </xf>
    <xf numFmtId="0" fontId="13" fillId="0" borderId="37">
      <protection locked="0"/>
    </xf>
    <xf numFmtId="0" fontId="8" fillId="0" borderId="0">
      <alignment vertical="center"/>
    </xf>
    <xf numFmtId="0" fontId="13" fillId="0" borderId="37">
      <protection locked="0"/>
    </xf>
    <xf numFmtId="0" fontId="13" fillId="0" borderId="37">
      <protection locked="0"/>
    </xf>
    <xf numFmtId="0" fontId="13" fillId="0" borderId="37">
      <protection locked="0"/>
    </xf>
    <xf numFmtId="0" fontId="13" fillId="0" borderId="37">
      <protection locked="0"/>
    </xf>
    <xf numFmtId="0" fontId="13" fillId="0" borderId="37">
      <protection locked="0"/>
    </xf>
    <xf numFmtId="0" fontId="13" fillId="0" borderId="37">
      <protection locked="0"/>
    </xf>
    <xf numFmtId="366" fontId="17" fillId="0" borderId="0">
      <protection locked="0"/>
    </xf>
    <xf numFmtId="366" fontId="17" fillId="0" borderId="0">
      <protection locked="0"/>
    </xf>
    <xf numFmtId="366" fontId="17" fillId="0" borderId="0">
      <protection locked="0"/>
    </xf>
    <xf numFmtId="366" fontId="17" fillId="0" borderId="0">
      <protection locked="0"/>
    </xf>
    <xf numFmtId="366" fontId="17" fillId="0" borderId="0">
      <protection locked="0"/>
    </xf>
    <xf numFmtId="366" fontId="17" fillId="0" borderId="0">
      <protection locked="0"/>
    </xf>
    <xf numFmtId="366" fontId="17" fillId="0" borderId="0">
      <protection locked="0"/>
    </xf>
    <xf numFmtId="366" fontId="17" fillId="0" borderId="0">
      <protection locked="0"/>
    </xf>
    <xf numFmtId="366" fontId="17" fillId="0" borderId="0">
      <protection locked="0"/>
    </xf>
    <xf numFmtId="366" fontId="17" fillId="0" borderId="0">
      <protection locked="0"/>
    </xf>
    <xf numFmtId="0" fontId="49" fillId="0" borderId="0" applyNumberFormat="0" applyFont="0" applyFill="0" applyBorder="0" applyAlignment="0" applyProtection="0">
      <alignment vertical="center"/>
    </xf>
    <xf numFmtId="366" fontId="17" fillId="0" borderId="0">
      <protection locked="0"/>
    </xf>
    <xf numFmtId="366" fontId="17" fillId="0" borderId="0">
      <protection locked="0"/>
    </xf>
    <xf numFmtId="366" fontId="17" fillId="0" borderId="0">
      <protection locked="0"/>
    </xf>
    <xf numFmtId="366" fontId="17" fillId="0" borderId="0">
      <protection locked="0"/>
    </xf>
    <xf numFmtId="366" fontId="17" fillId="0" borderId="0">
      <protection locked="0"/>
    </xf>
    <xf numFmtId="366" fontId="17" fillId="0" borderId="0">
      <protection locked="0"/>
    </xf>
    <xf numFmtId="366" fontId="17" fillId="0" borderId="0">
      <protection locked="0"/>
    </xf>
    <xf numFmtId="366" fontId="17" fillId="0" borderId="0">
      <protection locked="0"/>
    </xf>
    <xf numFmtId="366" fontId="17" fillId="0" borderId="0">
      <protection locked="0"/>
    </xf>
    <xf numFmtId="366" fontId="17" fillId="0" borderId="0">
      <protection locked="0"/>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0">
      <alignment vertical="center"/>
    </xf>
    <xf numFmtId="366" fontId="17" fillId="0" borderId="0">
      <protection locked="0"/>
    </xf>
    <xf numFmtId="223" fontId="13" fillId="0" borderId="0">
      <protection locked="0"/>
    </xf>
    <xf numFmtId="0" fontId="8" fillId="0" borderId="0">
      <alignment vertical="center"/>
    </xf>
    <xf numFmtId="366" fontId="17" fillId="0" borderId="0">
      <protection locked="0"/>
    </xf>
    <xf numFmtId="366" fontId="17" fillId="0" borderId="0">
      <protection locked="0"/>
    </xf>
    <xf numFmtId="366" fontId="17" fillId="0" borderId="0">
      <protection locked="0"/>
    </xf>
    <xf numFmtId="366" fontId="17" fillId="0" borderId="0">
      <protection locked="0"/>
    </xf>
    <xf numFmtId="366" fontId="17" fillId="0" borderId="0">
      <protection locked="0"/>
    </xf>
    <xf numFmtId="366"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49" fillId="0" borderId="0" applyNumberFormat="0" applyFont="0" applyFill="0" applyBorder="0" applyAlignment="0" applyProtection="0">
      <alignment vertical="center"/>
    </xf>
    <xf numFmtId="0" fontId="8" fillId="0" borderId="0">
      <alignment vertical="center"/>
    </xf>
    <xf numFmtId="367" fontId="17" fillId="0" borderId="0">
      <protection locked="0"/>
    </xf>
    <xf numFmtId="368" fontId="13" fillId="0" borderId="0">
      <protection locked="0"/>
    </xf>
    <xf numFmtId="0" fontId="8" fillId="0" borderId="0">
      <alignment vertical="center"/>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367" fontId="17" fillId="0" borderId="0">
      <protection locked="0"/>
    </xf>
    <xf numFmtId="0" fontId="8" fillId="0" borderId="0">
      <alignment vertical="center"/>
    </xf>
    <xf numFmtId="41" fontId="256" fillId="0" borderId="0" applyFont="0" applyFill="0" applyBorder="0" applyAlignment="0" applyProtection="0">
      <alignment vertical="center"/>
    </xf>
    <xf numFmtId="0" fontId="218" fillId="0" borderId="0"/>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84" fontId="147" fillId="0" borderId="0">
      <protection locked="0"/>
    </xf>
    <xf numFmtId="0" fontId="147"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0" fontId="147" fillId="0" borderId="0">
      <protection locked="0"/>
    </xf>
    <xf numFmtId="0" fontId="147" fillId="0" borderId="0">
      <protection locked="0"/>
    </xf>
    <xf numFmtId="0" fontId="147"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47" fillId="0" borderId="0">
      <protection locked="0"/>
    </xf>
    <xf numFmtId="370" fontId="8" fillId="0" borderId="0">
      <protection locked="0"/>
    </xf>
    <xf numFmtId="370" fontId="8" fillId="0" borderId="0">
      <protection locked="0"/>
    </xf>
    <xf numFmtId="370" fontId="8" fillId="0" borderId="0">
      <protection locked="0"/>
    </xf>
    <xf numFmtId="184" fontId="147" fillId="0" borderId="0">
      <protection locked="0"/>
    </xf>
    <xf numFmtId="184" fontId="147"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84" fontId="147" fillId="0" borderId="0">
      <protection locked="0"/>
    </xf>
    <xf numFmtId="0" fontId="147"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370" fontId="8" fillId="0" borderId="0">
      <protection locked="0"/>
    </xf>
    <xf numFmtId="370" fontId="8" fillId="0" borderId="0">
      <protection locked="0"/>
    </xf>
    <xf numFmtId="37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370" fontId="8" fillId="0" borderId="0">
      <protection locked="0"/>
    </xf>
    <xf numFmtId="37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370" fontId="8" fillId="0" borderId="0">
      <protection locked="0"/>
    </xf>
    <xf numFmtId="370" fontId="8" fillId="0" borderId="0">
      <protection locked="0"/>
    </xf>
    <xf numFmtId="0" fontId="8" fillId="0" borderId="0">
      <protection locked="0"/>
    </xf>
    <xf numFmtId="0" fontId="8" fillId="0" borderId="0">
      <protection locked="0"/>
    </xf>
    <xf numFmtId="184" fontId="147"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0" fontId="147" fillId="0" borderId="0">
      <protection locked="0"/>
    </xf>
    <xf numFmtId="0" fontId="147" fillId="0" borderId="0">
      <protection locked="0"/>
    </xf>
    <xf numFmtId="370" fontId="8" fillId="0" borderId="0">
      <protection locked="0"/>
    </xf>
    <xf numFmtId="184" fontId="147" fillId="0" borderId="0">
      <protection locked="0"/>
    </xf>
    <xf numFmtId="184" fontId="147" fillId="0" borderId="0">
      <protection locked="0"/>
    </xf>
    <xf numFmtId="184" fontId="147" fillId="0" borderId="0">
      <protection locked="0"/>
    </xf>
    <xf numFmtId="184" fontId="147"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4" fontId="147" fillId="0" borderId="0">
      <protection locked="0"/>
    </xf>
    <xf numFmtId="184" fontId="147"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0" fontId="147" fillId="0" borderId="0">
      <protection locked="0"/>
    </xf>
    <xf numFmtId="184" fontId="147" fillId="0" borderId="0">
      <protection locked="0"/>
    </xf>
    <xf numFmtId="181" fontId="8" fillId="0" borderId="0">
      <protection locked="0"/>
    </xf>
    <xf numFmtId="181" fontId="8" fillId="0" borderId="0">
      <protection locked="0"/>
    </xf>
    <xf numFmtId="181" fontId="8" fillId="0" borderId="0">
      <protection locked="0"/>
    </xf>
    <xf numFmtId="0" fontId="147" fillId="0" borderId="0">
      <protection locked="0"/>
    </xf>
    <xf numFmtId="0" fontId="147" fillId="0" borderId="0">
      <protection locked="0"/>
    </xf>
    <xf numFmtId="181" fontId="8" fillId="0" borderId="0">
      <protection locked="0"/>
    </xf>
    <xf numFmtId="181" fontId="8" fillId="0" borderId="0">
      <protection locked="0"/>
    </xf>
    <xf numFmtId="184" fontId="147" fillId="0" borderId="0">
      <protection locked="0"/>
    </xf>
    <xf numFmtId="181"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8" fillId="0" borderId="0">
      <protection locked="0"/>
    </xf>
    <xf numFmtId="0" fontId="147" fillId="0" borderId="0">
      <protection locked="0"/>
    </xf>
    <xf numFmtId="0" fontId="147" fillId="0" borderId="0">
      <protection locked="0"/>
    </xf>
    <xf numFmtId="181" fontId="8" fillId="0" borderId="0">
      <protection locked="0"/>
    </xf>
    <xf numFmtId="184" fontId="147" fillId="0" borderId="0">
      <protection locked="0"/>
    </xf>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71" fontId="8" fillId="0" borderId="0" applyNumberFormat="0" applyFont="0" applyFill="0" applyBorder="0" applyAlignment="0" applyProtection="0"/>
    <xf numFmtId="180" fontId="8" fillId="0" borderId="0" applyNumberFormat="0" applyFont="0" applyFill="0" applyBorder="0" applyAlignment="0" applyProtection="0"/>
    <xf numFmtId="180" fontId="8" fillId="0" borderId="0" applyNumberFormat="0" applyFont="0" applyFill="0" applyBorder="0" applyAlignment="0" applyProtection="0"/>
    <xf numFmtId="40" fontId="18" fillId="0" borderId="0" applyFont="0" applyFill="0" applyBorder="0" applyAlignment="0" applyProtection="0"/>
    <xf numFmtId="372" fontId="270" fillId="0" borderId="6" applyFill="0" applyBorder="0" applyProtection="0">
      <alignment horizontal="right" vertical="center"/>
    </xf>
    <xf numFmtId="372" fontId="270" fillId="0" borderId="6" applyFill="0" applyBorder="0" applyProtection="0">
      <alignment horizontal="right" vertical="center"/>
    </xf>
    <xf numFmtId="372" fontId="270" fillId="0" borderId="6" applyFill="0" applyBorder="0" applyProtection="0">
      <alignment horizontal="right" vertical="center"/>
    </xf>
    <xf numFmtId="372" fontId="270" fillId="0" borderId="6" applyFill="0" applyBorder="0" applyProtection="0">
      <alignment horizontal="right" vertical="center"/>
    </xf>
    <xf numFmtId="372" fontId="270" fillId="0" borderId="6" applyFill="0" applyBorder="0" applyProtection="0">
      <alignment horizontal="right" vertical="center"/>
    </xf>
    <xf numFmtId="372" fontId="270" fillId="0" borderId="6" applyFill="0" applyBorder="0" applyProtection="0">
      <alignment horizontal="right" vertical="center"/>
    </xf>
    <xf numFmtId="372" fontId="270" fillId="0" borderId="6" applyFill="0" applyBorder="0" applyProtection="0">
      <alignment horizontal="right" vertical="center"/>
    </xf>
    <xf numFmtId="372" fontId="270" fillId="0" borderId="6" applyFill="0" applyBorder="0" applyProtection="0">
      <alignment horizontal="right" vertical="center"/>
    </xf>
    <xf numFmtId="372" fontId="270" fillId="0" borderId="6" applyFill="0" applyBorder="0" applyProtection="0">
      <alignment horizontal="right" vertical="center"/>
    </xf>
    <xf numFmtId="372" fontId="270" fillId="0" borderId="6" applyFill="0" applyBorder="0" applyProtection="0">
      <alignment horizontal="right" vertical="center"/>
    </xf>
    <xf numFmtId="372" fontId="270" fillId="0" borderId="6" applyFill="0" applyBorder="0" applyProtection="0">
      <alignment horizontal="right" vertical="center"/>
    </xf>
    <xf numFmtId="372" fontId="270" fillId="0" borderId="6" applyFill="0" applyBorder="0" applyProtection="0">
      <alignment horizontal="right" vertical="center"/>
    </xf>
    <xf numFmtId="40" fontId="18" fillId="0" borderId="0" applyFont="0" applyFill="0" applyBorder="0" applyAlignment="0" applyProtection="0"/>
    <xf numFmtId="0" fontId="271" fillId="0" borderId="0"/>
    <xf numFmtId="0" fontId="19" fillId="0" borderId="0" applyNumberFormat="0" applyFill="0" applyBorder="0" applyAlignment="0" applyProtection="0"/>
    <xf numFmtId="0" fontId="19" fillId="0" borderId="0" applyNumberFormat="0" applyFill="0" applyBorder="0" applyAlignment="0" applyProtection="0"/>
    <xf numFmtId="40" fontId="272" fillId="0" borderId="0" applyFont="0" applyFill="0" applyBorder="0" applyAlignment="0" applyProtection="0"/>
    <xf numFmtId="185" fontId="273" fillId="0" borderId="0" applyFont="0" applyFill="0" applyBorder="0" applyAlignment="0" applyProtection="0"/>
    <xf numFmtId="291" fontId="8" fillId="0" borderId="0" applyFont="0" applyFill="0" applyBorder="0" applyAlignment="0" applyProtection="0"/>
    <xf numFmtId="185" fontId="273" fillId="0" borderId="0" applyFont="0" applyFill="0" applyBorder="0" applyAlignment="0" applyProtection="0"/>
    <xf numFmtId="291" fontId="8" fillId="0" borderId="0" applyFont="0" applyFill="0" applyBorder="0" applyAlignment="0" applyProtection="0"/>
    <xf numFmtId="240" fontId="8" fillId="0" borderId="0" applyFont="0" applyFill="0" applyBorder="0" applyAlignment="0" applyProtection="0"/>
    <xf numFmtId="206" fontId="273" fillId="0" borderId="0" applyFont="0" applyFill="0" applyBorder="0" applyAlignment="0" applyProtection="0"/>
    <xf numFmtId="240" fontId="8" fillId="0" borderId="0" applyFont="0" applyFill="0" applyBorder="0" applyAlignment="0" applyProtection="0"/>
    <xf numFmtId="206" fontId="273" fillId="0" borderId="0" applyFont="0" applyFill="0" applyBorder="0" applyAlignment="0" applyProtection="0"/>
    <xf numFmtId="185" fontId="274" fillId="0" borderId="0" applyFont="0" applyFill="0" applyBorder="0" applyAlignment="0" applyProtection="0"/>
    <xf numFmtId="41" fontId="275" fillId="0" borderId="0" applyFont="0" applyFill="0" applyBorder="0" applyAlignment="0" applyProtection="0"/>
    <xf numFmtId="43" fontId="275" fillId="0" borderId="0" applyFont="0" applyFill="0" applyBorder="0" applyAlignment="0" applyProtection="0"/>
    <xf numFmtId="246" fontId="276" fillId="0" borderId="0" applyFont="0" applyFill="0" applyBorder="0" applyAlignment="0" applyProtection="0"/>
    <xf numFmtId="0" fontId="277" fillId="0" borderId="0"/>
    <xf numFmtId="0" fontId="19" fillId="0" borderId="0" applyFont="0" applyFill="0" applyBorder="0" applyAlignment="0" applyProtection="0"/>
    <xf numFmtId="0" fontId="19" fillId="0" borderId="0" applyFont="0" applyFill="0" applyBorder="0" applyAlignment="0" applyProtection="0"/>
    <xf numFmtId="0" fontId="278" fillId="0" borderId="0"/>
    <xf numFmtId="0" fontId="19" fillId="0" borderId="0" applyNumberFormat="0" applyFill="0" applyBorder="0" applyAlignment="0" applyProtection="0"/>
    <xf numFmtId="0" fontId="14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8" fillId="0" borderId="0"/>
    <xf numFmtId="0" fontId="8" fillId="0" borderId="0"/>
    <xf numFmtId="0" fontId="8" fillId="0" borderId="0"/>
    <xf numFmtId="0" fontId="8" fillId="0" borderId="0"/>
    <xf numFmtId="0" fontId="20" fillId="0" borderId="0" applyFont="0" applyFill="0" applyBorder="0" applyAlignment="0" applyProtection="0"/>
    <xf numFmtId="0" fontId="20" fillId="0" borderId="0" applyFont="0" applyFill="0" applyBorder="0" applyAlignment="0" applyProtection="0"/>
    <xf numFmtId="0" fontId="19" fillId="0" borderId="0"/>
    <xf numFmtId="0" fontId="20" fillId="0" borderId="0" applyFont="0" applyFill="0" applyBorder="0" applyAlignment="0" applyProtection="0"/>
    <xf numFmtId="0" fontId="19" fillId="0" borderId="0"/>
    <xf numFmtId="0" fontId="1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20" fillId="0" borderId="0" applyFont="0" applyFill="0" applyBorder="0" applyAlignment="0" applyProtection="0"/>
    <xf numFmtId="0" fontId="19" fillId="0" borderId="0"/>
    <xf numFmtId="0" fontId="211" fillId="0" borderId="0" applyNumberFormat="0" applyFill="0" applyBorder="0" applyAlignment="0" applyProtection="0">
      <alignment vertical="top"/>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applyFont="0" applyFill="0" applyBorder="0" applyAlignment="0" applyProtection="0"/>
    <xf numFmtId="0"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9" fillId="0" borderId="0"/>
    <xf numFmtId="0" fontId="19" fillId="0" borderId="0"/>
    <xf numFmtId="0" fontId="19" fillId="0" borderId="0"/>
    <xf numFmtId="184" fontId="147" fillId="0" borderId="0">
      <protection locked="0"/>
    </xf>
    <xf numFmtId="0" fontId="211"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0" fontId="19" fillId="0" borderId="0"/>
    <xf numFmtId="0" fontId="211" fillId="0" borderId="0" applyNumberFormat="0" applyFill="0" applyBorder="0" applyAlignment="0" applyProtection="0">
      <alignment vertical="top"/>
      <protection locked="0"/>
    </xf>
    <xf numFmtId="0" fontId="279"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0" fontId="279" fillId="0" borderId="0" applyNumberFormat="0" applyFill="0" applyBorder="0" applyAlignment="0" applyProtection="0">
      <alignment vertical="top"/>
      <protection locked="0"/>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1" fillId="0" borderId="0" applyNumberFormat="0" applyFill="0" applyBorder="0" applyAlignment="0" applyProtection="0">
      <alignment vertical="top"/>
      <protection locked="0"/>
    </xf>
    <xf numFmtId="0" fontId="279" fillId="0" borderId="0" applyNumberFormat="0" applyFill="0" applyBorder="0" applyAlignment="0" applyProtection="0">
      <alignment vertical="top"/>
      <protection locked="0"/>
    </xf>
    <xf numFmtId="0" fontId="279"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0" fontId="279"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0" fontId="19" fillId="0" borderId="0"/>
    <xf numFmtId="0" fontId="19" fillId="0" borderId="0"/>
    <xf numFmtId="0" fontId="19" fillId="0" borderId="0"/>
    <xf numFmtId="0" fontId="19" fillId="0" borderId="0"/>
    <xf numFmtId="0" fontId="19" fillId="0" borderId="0"/>
    <xf numFmtId="0" fontId="20" fillId="0" borderId="0" applyFont="0" applyFill="0" applyBorder="0" applyAlignment="0" applyProtection="0"/>
    <xf numFmtId="0" fontId="211"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0" fontId="279"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0" fontId="279"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0" fontId="279"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0" fontId="19" fillId="0" borderId="0"/>
    <xf numFmtId="0" fontId="20" fillId="0" borderId="0" applyFont="0" applyFill="0" applyBorder="0" applyAlignment="0" applyProtection="0"/>
    <xf numFmtId="0" fontId="211"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0" fontId="279" fillId="0" borderId="0" applyNumberFormat="0" applyFill="0" applyBorder="0" applyAlignment="0" applyProtection="0">
      <alignment vertical="top"/>
      <protection locked="0"/>
    </xf>
    <xf numFmtId="0" fontId="279" fillId="0" borderId="0" applyNumberFormat="0" applyFill="0" applyBorder="0" applyAlignment="0" applyProtection="0">
      <alignment vertical="top"/>
      <protection locked="0"/>
    </xf>
    <xf numFmtId="0" fontId="19" fillId="0" borderId="0"/>
    <xf numFmtId="0" fontId="19" fillId="0" borderId="0"/>
    <xf numFmtId="0" fontId="147" fillId="0" borderId="0">
      <protection locked="0"/>
    </xf>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184" fontId="147" fillId="0" borderId="0">
      <protection locked="0"/>
    </xf>
    <xf numFmtId="184" fontId="147" fillId="0" borderId="0">
      <protection locked="0"/>
    </xf>
    <xf numFmtId="0" fontId="20" fillId="0" borderId="0" applyFont="0" applyFill="0" applyBorder="0" applyAlignment="0" applyProtection="0"/>
    <xf numFmtId="184" fontId="147" fillId="0" borderId="0">
      <protection locked="0"/>
    </xf>
    <xf numFmtId="184" fontId="147" fillId="0" borderId="0">
      <protection locked="0"/>
    </xf>
    <xf numFmtId="184" fontId="147" fillId="0" borderId="0">
      <protection locked="0"/>
    </xf>
    <xf numFmtId="0" fontId="20" fillId="0" borderId="0" applyFont="0" applyFill="0" applyBorder="0" applyAlignment="0" applyProtection="0"/>
    <xf numFmtId="0" fontId="147" fillId="0" borderId="0">
      <protection locked="0"/>
    </xf>
    <xf numFmtId="0" fontId="147" fillId="0" borderId="0">
      <protection locked="0"/>
    </xf>
    <xf numFmtId="0" fontId="20" fillId="0" borderId="0" applyFont="0" applyFill="0" applyBorder="0" applyAlignment="0" applyProtection="0"/>
    <xf numFmtId="184" fontId="147" fillId="0" borderId="0">
      <protection locked="0"/>
    </xf>
    <xf numFmtId="184" fontId="147" fillId="0" borderId="0">
      <protection locked="0"/>
    </xf>
    <xf numFmtId="0" fontId="147" fillId="0" borderId="0">
      <protection locked="0"/>
    </xf>
    <xf numFmtId="184" fontId="147" fillId="0" borderId="0">
      <protection locked="0"/>
    </xf>
    <xf numFmtId="0" fontId="147" fillId="0" borderId="0">
      <protection locked="0"/>
    </xf>
    <xf numFmtId="0" fontId="20" fillId="0" borderId="0" applyFont="0" applyFill="0" applyBorder="0" applyAlignment="0" applyProtection="0"/>
    <xf numFmtId="0" fontId="17" fillId="0" borderId="0"/>
    <xf numFmtId="0" fontId="19" fillId="0" borderId="0"/>
    <xf numFmtId="184" fontId="147" fillId="0" borderId="0">
      <protection locked="0"/>
    </xf>
    <xf numFmtId="0" fontId="19" fillId="0" borderId="0"/>
    <xf numFmtId="184" fontId="147" fillId="0" borderId="0">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47" fillId="0" borderId="0">
      <protection locked="0"/>
    </xf>
    <xf numFmtId="0" fontId="8" fillId="0" borderId="0"/>
    <xf numFmtId="0" fontId="8" fillId="0" borderId="0"/>
    <xf numFmtId="0" fontId="280" fillId="0" borderId="0"/>
    <xf numFmtId="0" fontId="147" fillId="0" borderId="0">
      <protection locked="0"/>
    </xf>
    <xf numFmtId="0" fontId="18" fillId="0" borderId="0"/>
    <xf numFmtId="0" fontId="19" fillId="0" borderId="0"/>
    <xf numFmtId="0" fontId="19" fillId="0" borderId="0"/>
    <xf numFmtId="0" fontId="8" fillId="0" borderId="0"/>
    <xf numFmtId="0" fontId="19" fillId="0" borderId="0"/>
    <xf numFmtId="0" fontId="20" fillId="0" borderId="0" applyFont="0" applyFill="0" applyBorder="0" applyAlignment="0" applyProtection="0"/>
    <xf numFmtId="0" fontId="17"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20" fillId="0" borderId="0" applyFont="0" applyFill="0" applyBorder="0" applyAlignment="0" applyProtection="0"/>
    <xf numFmtId="0" fontId="147" fillId="0" borderId="0">
      <protection locked="0"/>
    </xf>
    <xf numFmtId="0" fontId="147" fillId="0" borderId="0">
      <protection locked="0"/>
    </xf>
    <xf numFmtId="0" fontId="20" fillId="0" borderId="0" applyFont="0" applyFill="0" applyBorder="0" applyAlignment="0" applyProtection="0"/>
    <xf numFmtId="184" fontId="147" fillId="0" borderId="0">
      <protection locked="0"/>
    </xf>
    <xf numFmtId="184" fontId="147" fillId="0" borderId="0">
      <protection locked="0"/>
    </xf>
    <xf numFmtId="0" fontId="8" fillId="0" borderId="0"/>
    <xf numFmtId="0" fontId="8" fillId="0" borderId="0"/>
    <xf numFmtId="0" fontId="8" fillId="0" borderId="0"/>
    <xf numFmtId="0" fontId="8" fillId="0" borderId="0"/>
    <xf numFmtId="0" fontId="8" fillId="0" borderId="0"/>
    <xf numFmtId="0" fontId="8" fillId="0" borderId="0"/>
    <xf numFmtId="0" fontId="20" fillId="0" borderId="0" applyFont="0" applyFill="0" applyBorder="0" applyAlignment="0" applyProtection="0"/>
    <xf numFmtId="0" fontId="20" fillId="0" borderId="0" applyFont="0" applyFill="0" applyBorder="0" applyAlignment="0" applyProtection="0"/>
    <xf numFmtId="184" fontId="147" fillId="0" borderId="0">
      <protection locked="0"/>
    </xf>
    <xf numFmtId="0" fontId="19" fillId="0" borderId="0"/>
    <xf numFmtId="0" fontId="19" fillId="0" borderId="0"/>
    <xf numFmtId="0" fontId="1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19" fillId="0" borderId="0"/>
    <xf numFmtId="0" fontId="280" fillId="0" borderId="0"/>
    <xf numFmtId="184" fontId="147" fillId="0" borderId="0">
      <protection locked="0"/>
    </xf>
    <xf numFmtId="0" fontId="1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0" fontId="20" fillId="0" borderId="0"/>
    <xf numFmtId="0" fontId="2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71" fillId="0" borderId="0"/>
    <xf numFmtId="0" fontId="281" fillId="0" borderId="0"/>
    <xf numFmtId="0" fontId="19" fillId="0" borderId="0"/>
    <xf numFmtId="0" fontId="20" fillId="0" borderId="0" applyFont="0" applyFill="0" applyBorder="0" applyAlignment="0" applyProtection="0"/>
    <xf numFmtId="0" fontId="280" fillId="0" borderId="0"/>
    <xf numFmtId="0" fontId="18" fillId="0" borderId="0"/>
    <xf numFmtId="0" fontId="28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271" fillId="0" borderId="0"/>
    <xf numFmtId="0" fontId="281" fillId="0" borderId="0"/>
    <xf numFmtId="0" fontId="20" fillId="0" borderId="0"/>
    <xf numFmtId="0" fontId="211" fillId="0" borderId="0" applyNumberFormat="0" applyFill="0" applyBorder="0" applyAlignment="0" applyProtection="0">
      <alignment vertical="top"/>
      <protection locked="0"/>
    </xf>
    <xf numFmtId="0" fontId="19" fillId="0" borderId="0"/>
    <xf numFmtId="0" fontId="20" fillId="0" borderId="0" applyFont="0" applyFill="0" applyBorder="0" applyAlignment="0" applyProtection="0"/>
    <xf numFmtId="0" fontId="20" fillId="0" borderId="0" applyFont="0" applyFill="0" applyBorder="0" applyAlignment="0" applyProtection="0"/>
    <xf numFmtId="0" fontId="147" fillId="0" borderId="0">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20" fillId="0" borderId="0" applyFont="0" applyFill="0" applyBorder="0" applyAlignment="0" applyProtection="0"/>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0" fontId="1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8" fillId="0" borderId="0"/>
    <xf numFmtId="0" fontId="18" fillId="0" borderId="0"/>
    <xf numFmtId="0" fontId="8" fillId="0" borderId="0"/>
    <xf numFmtId="0" fontId="8" fillId="0" borderId="0"/>
    <xf numFmtId="0" fontId="19" fillId="0" borderId="0"/>
    <xf numFmtId="0" fontId="19" fillId="0" borderId="0"/>
    <xf numFmtId="0" fontId="19" fillId="0" borderId="0"/>
    <xf numFmtId="184" fontId="147" fillId="0" borderId="0">
      <protection locked="0"/>
    </xf>
    <xf numFmtId="0" fontId="282" fillId="0" borderId="0" applyFont="0" applyFill="0" applyBorder="0" applyAlignment="0" applyProtection="0"/>
    <xf numFmtId="0" fontId="19" fillId="0" borderId="0"/>
    <xf numFmtId="0" fontId="20" fillId="0" borderId="0"/>
    <xf numFmtId="0" fontId="19" fillId="0" borderId="0"/>
    <xf numFmtId="0" fontId="147" fillId="0" borderId="0">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71" fillId="0" borderId="0"/>
    <xf numFmtId="0" fontId="271" fillId="0" borderId="0"/>
    <xf numFmtId="0" fontId="281" fillId="0" borderId="0"/>
    <xf numFmtId="0" fontId="8" fillId="0" borderId="0"/>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84" fontId="147" fillId="0" borderId="0">
      <protection locked="0"/>
    </xf>
    <xf numFmtId="0" fontId="19" fillId="0" borderId="0"/>
    <xf numFmtId="0" fontId="147" fillId="0" borderId="0">
      <protection locked="0"/>
    </xf>
    <xf numFmtId="0" fontId="19"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applyFont="0" applyFill="0" applyBorder="0" applyAlignment="0" applyProtection="0"/>
    <xf numFmtId="0" fontId="19" fillId="0" borderId="0"/>
    <xf numFmtId="0" fontId="8" fillId="0" borderId="0"/>
    <xf numFmtId="0" fontId="8" fillId="0" borderId="0"/>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0" fontId="20" fillId="0" borderId="0" applyFont="0" applyFill="0" applyBorder="0" applyAlignment="0" applyProtection="0"/>
    <xf numFmtId="0" fontId="20" fillId="0" borderId="0" applyFont="0" applyFill="0" applyBorder="0" applyAlignment="0" applyProtection="0"/>
    <xf numFmtId="0" fontId="19" fillId="0" borderId="0"/>
    <xf numFmtId="0" fontId="20" fillId="0" borderId="0" applyFont="0" applyFill="0" applyBorder="0" applyAlignment="0" applyProtection="0"/>
    <xf numFmtId="184" fontId="147" fillId="0" borderId="0">
      <protection locked="0"/>
    </xf>
    <xf numFmtId="0" fontId="19" fillId="0" borderId="0"/>
    <xf numFmtId="0" fontId="20" fillId="0" borderId="0" applyFont="0" applyFill="0" applyBorder="0" applyAlignment="0" applyProtection="0"/>
    <xf numFmtId="0" fontId="20" fillId="0" borderId="0" applyFont="0" applyFill="0" applyBorder="0" applyAlignment="0" applyProtection="0"/>
    <xf numFmtId="184" fontId="147" fillId="0" borderId="0">
      <protection locked="0"/>
    </xf>
    <xf numFmtId="184" fontId="147" fillId="0" borderId="0">
      <protection locked="0"/>
    </xf>
    <xf numFmtId="0" fontId="20" fillId="0" borderId="0" applyFont="0" applyFill="0" applyBorder="0" applyAlignment="0" applyProtection="0"/>
    <xf numFmtId="0" fontId="19" fillId="0" borderId="0"/>
    <xf numFmtId="0" fontId="19" fillId="0" borderId="0"/>
    <xf numFmtId="0" fontId="19" fillId="0" borderId="0"/>
    <xf numFmtId="0" fontId="17" fillId="0" borderId="0"/>
    <xf numFmtId="0" fontId="17" fillId="0" borderId="0"/>
    <xf numFmtId="0" fontId="27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47" fillId="0" borderId="0">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43" fontId="16" fillId="0" borderId="0" applyFont="0" applyFill="0" applyBorder="0" applyAlignment="0" applyProtection="0"/>
    <xf numFmtId="0" fontId="20" fillId="0" borderId="0" applyFont="0" applyFill="0" applyBorder="0" applyAlignment="0" applyProtection="0"/>
    <xf numFmtId="0" fontId="20"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85" fontId="17" fillId="0" borderId="0" applyFont="0" applyFill="0" applyBorder="0" applyAlignment="0" applyProtection="0"/>
    <xf numFmtId="0" fontId="271" fillId="0" borderId="0"/>
    <xf numFmtId="0" fontId="281" fillId="0" borderId="0"/>
    <xf numFmtId="0" fontId="19" fillId="0" borderId="0"/>
    <xf numFmtId="184" fontId="147" fillId="0" borderId="0">
      <protection locked="0"/>
    </xf>
    <xf numFmtId="184" fontId="147" fillId="0" borderId="0">
      <protection locked="0"/>
    </xf>
    <xf numFmtId="0" fontId="8" fillId="0" borderId="0"/>
    <xf numFmtId="0" fontId="19" fillId="0" borderId="0"/>
    <xf numFmtId="0" fontId="1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applyFont="0" applyFill="0" applyBorder="0" applyAlignment="0" applyProtection="0"/>
    <xf numFmtId="0" fontId="1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applyFont="0" applyFill="0" applyBorder="0" applyAlignment="0" applyProtection="0"/>
    <xf numFmtId="0" fontId="20" fillId="0" borderId="0" applyFont="0" applyFill="0" applyBorder="0" applyAlignment="0" applyProtection="0"/>
    <xf numFmtId="0" fontId="19" fillId="0" borderId="0"/>
    <xf numFmtId="0" fontId="19" fillId="0" borderId="0"/>
    <xf numFmtId="0" fontId="147" fillId="0" borderId="0">
      <protection locked="0"/>
    </xf>
    <xf numFmtId="0" fontId="147" fillId="0" borderId="0">
      <protection locked="0"/>
    </xf>
    <xf numFmtId="0" fontId="20" fillId="0" borderId="0" applyFont="0" applyFill="0" applyBorder="0" applyAlignment="0" applyProtection="0"/>
    <xf numFmtId="184" fontId="147" fillId="0" borderId="0">
      <protection locked="0"/>
    </xf>
    <xf numFmtId="184" fontId="147" fillId="0" borderId="0">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147" fillId="0" borderId="0">
      <protection locked="0"/>
    </xf>
    <xf numFmtId="0" fontId="147" fillId="0" borderId="0">
      <protection locked="0"/>
    </xf>
    <xf numFmtId="0" fontId="281" fillId="0" borderId="0"/>
    <xf numFmtId="0" fontId="20" fillId="0" borderId="0" applyFont="0" applyFill="0" applyBorder="0" applyAlignment="0" applyProtection="0"/>
    <xf numFmtId="0" fontId="19" fillId="0" borderId="0"/>
    <xf numFmtId="0" fontId="8" fillId="0" borderId="0"/>
    <xf numFmtId="0" fontId="8" fillId="0" borderId="0"/>
    <xf numFmtId="0" fontId="20" fillId="0" borderId="0" applyFont="0" applyFill="0" applyBorder="0" applyAlignment="0" applyProtection="0"/>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4" fontId="147" fillId="0" borderId="0">
      <protection locked="0"/>
    </xf>
    <xf numFmtId="184" fontId="147" fillId="0" borderId="0">
      <protection locked="0"/>
    </xf>
    <xf numFmtId="184" fontId="147"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4" fontId="147"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4" fontId="147" fillId="0" borderId="0">
      <protection locked="0"/>
    </xf>
    <xf numFmtId="181" fontId="8" fillId="0" borderId="0">
      <protection locked="0"/>
    </xf>
    <xf numFmtId="181" fontId="8" fillId="0" borderId="0">
      <protection locked="0"/>
    </xf>
    <xf numFmtId="0" fontId="147" fillId="0" borderId="0">
      <protection locked="0"/>
    </xf>
    <xf numFmtId="0" fontId="147" fillId="0" borderId="0">
      <protection locked="0"/>
    </xf>
    <xf numFmtId="0" fontId="19" fillId="0" borderId="0"/>
    <xf numFmtId="0" fontId="18" fillId="0" borderId="0"/>
    <xf numFmtId="184" fontId="147" fillId="0" borderId="0">
      <protection locked="0"/>
    </xf>
    <xf numFmtId="0" fontId="20" fillId="0" borderId="0" applyFont="0" applyFill="0" applyBorder="0" applyAlignment="0" applyProtection="0"/>
    <xf numFmtId="0" fontId="20"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181"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184" fontId="147" fillId="0" borderId="0">
      <protection locked="0"/>
    </xf>
    <xf numFmtId="184" fontId="147"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56"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370" fontId="8" fillId="0" borderId="0">
      <protection locked="0"/>
    </xf>
    <xf numFmtId="184" fontId="147" fillId="0" borderId="0">
      <protection locked="0"/>
    </xf>
    <xf numFmtId="370" fontId="8" fillId="0" borderId="0">
      <protection locked="0"/>
    </xf>
    <xf numFmtId="373" fontId="8" fillId="0" borderId="0" applyFont="0" applyFill="0" applyBorder="0" applyAlignment="0" applyProtection="0"/>
    <xf numFmtId="240" fontId="8" fillId="0" borderId="0" applyFont="0" applyFill="0" applyBorder="0" applyAlignment="0" applyProtection="0"/>
    <xf numFmtId="291" fontId="8" fillId="0" borderId="0" applyFont="0" applyFill="0" applyBorder="0" applyAlignment="0" applyProtection="0"/>
    <xf numFmtId="0" fontId="274" fillId="0" borderId="0"/>
    <xf numFmtId="206" fontId="274" fillId="0" borderId="0" applyFont="0" applyFill="0" applyBorder="0" applyAlignment="0" applyProtection="0"/>
    <xf numFmtId="185" fontId="274" fillId="0" borderId="0" applyFont="0" applyFill="0" applyBorder="0" applyAlignment="0" applyProtection="0"/>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3" fontId="16" fillId="0" borderId="6"/>
    <xf numFmtId="185" fontId="283" fillId="0" borderId="6">
      <alignment vertical="center"/>
    </xf>
    <xf numFmtId="243" fontId="124" fillId="0" borderId="0">
      <alignment vertical="center"/>
    </xf>
    <xf numFmtId="0" fontId="8" fillId="0" borderId="0"/>
    <xf numFmtId="242" fontId="126" fillId="0" borderId="0">
      <alignment vertical="center"/>
    </xf>
    <xf numFmtId="242" fontId="126" fillId="0" borderId="0">
      <alignment vertical="center"/>
    </xf>
    <xf numFmtId="3" fontId="35" fillId="0" borderId="27">
      <alignment horizontal="right" vertical="center"/>
    </xf>
    <xf numFmtId="3" fontId="35" fillId="0" borderId="27">
      <alignment horizontal="righ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280"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280"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280" fillId="0" borderId="0">
      <alignment vertical="center"/>
    </xf>
    <xf numFmtId="240" fontId="280"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280"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0"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241" fontId="8" fillId="0" borderId="0">
      <alignment vertical="center"/>
    </xf>
    <xf numFmtId="207"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374" fontId="8" fillId="0" borderId="0">
      <alignment vertical="center"/>
    </xf>
    <xf numFmtId="241" fontId="8" fillId="0" borderId="0">
      <alignment vertical="center"/>
    </xf>
    <xf numFmtId="241" fontId="8" fillId="0" borderId="0">
      <alignment vertical="center"/>
    </xf>
    <xf numFmtId="241" fontId="280"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280"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280"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280" fillId="0" borderId="0">
      <alignment vertical="center"/>
    </xf>
    <xf numFmtId="241" fontId="280"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280"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207" fontId="8" fillId="0" borderId="0">
      <alignment vertical="center"/>
    </xf>
    <xf numFmtId="207"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207" fontId="8" fillId="0" borderId="0">
      <alignment vertical="center"/>
    </xf>
    <xf numFmtId="207" fontId="8" fillId="0" borderId="0">
      <alignment vertical="center"/>
    </xf>
    <xf numFmtId="207"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207" fontId="8" fillId="0" borderId="0">
      <alignment vertical="center"/>
    </xf>
    <xf numFmtId="207"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241" fontId="8" fillId="0" borderId="0">
      <alignment vertical="center"/>
    </xf>
    <xf numFmtId="374" fontId="8" fillId="0" borderId="0">
      <alignment vertical="center"/>
    </xf>
    <xf numFmtId="374" fontId="8" fillId="0" borderId="0">
      <alignment vertical="center"/>
    </xf>
    <xf numFmtId="375" fontId="25"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07" fontId="8" fillId="0" borderId="0">
      <alignment vertical="center"/>
    </xf>
    <xf numFmtId="375" fontId="25" fillId="0" borderId="0">
      <alignment vertical="center"/>
    </xf>
    <xf numFmtId="376" fontId="8" fillId="0" borderId="0">
      <alignment vertical="center"/>
    </xf>
    <xf numFmtId="376" fontId="8" fillId="0" borderId="0">
      <alignment vertical="center"/>
    </xf>
    <xf numFmtId="376" fontId="8" fillId="0" borderId="0">
      <alignment vertical="center"/>
    </xf>
    <xf numFmtId="376" fontId="8" fillId="0" borderId="0">
      <alignment vertical="center"/>
    </xf>
    <xf numFmtId="376"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7" fontId="8" fillId="0" borderId="0">
      <alignment vertical="center"/>
    </xf>
    <xf numFmtId="377" fontId="8" fillId="0" borderId="0">
      <alignment vertical="center"/>
    </xf>
    <xf numFmtId="377" fontId="8" fillId="0" borderId="0">
      <alignment vertical="center"/>
    </xf>
    <xf numFmtId="377" fontId="8" fillId="0" borderId="0">
      <alignment vertical="center"/>
    </xf>
    <xf numFmtId="377" fontId="8" fillId="0" borderId="0">
      <alignment vertical="center"/>
    </xf>
    <xf numFmtId="375" fontId="25" fillId="0" borderId="0">
      <alignment vertical="center"/>
    </xf>
    <xf numFmtId="376" fontId="8" fillId="0" borderId="0">
      <alignment vertical="center"/>
    </xf>
    <xf numFmtId="377" fontId="8" fillId="0" borderId="0">
      <alignment vertical="center"/>
    </xf>
    <xf numFmtId="375" fontId="25" fillId="0" borderId="0">
      <alignment vertical="center"/>
    </xf>
    <xf numFmtId="377" fontId="8" fillId="0" borderId="0">
      <alignment vertical="center"/>
    </xf>
    <xf numFmtId="377" fontId="8" fillId="0" borderId="0">
      <alignment vertical="center"/>
    </xf>
    <xf numFmtId="376" fontId="8" fillId="0" borderId="0">
      <alignment vertical="center"/>
    </xf>
    <xf numFmtId="376" fontId="8" fillId="0" borderId="0">
      <alignment vertical="center"/>
    </xf>
    <xf numFmtId="376" fontId="8" fillId="0" borderId="0">
      <alignment vertical="center"/>
    </xf>
    <xf numFmtId="376" fontId="8" fillId="0" borderId="0">
      <alignment vertical="center"/>
    </xf>
    <xf numFmtId="376" fontId="8" fillId="0" borderId="0">
      <alignment vertical="center"/>
    </xf>
    <xf numFmtId="377" fontId="8" fillId="0" borderId="0">
      <alignment vertical="center"/>
    </xf>
    <xf numFmtId="376" fontId="8" fillId="0" borderId="0">
      <alignment vertical="center"/>
    </xf>
    <xf numFmtId="376" fontId="8" fillId="0" borderId="0">
      <alignment vertical="center"/>
    </xf>
    <xf numFmtId="375" fontId="25" fillId="0" borderId="0">
      <alignment vertical="center"/>
    </xf>
    <xf numFmtId="376"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241" fontId="280"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280" fillId="0" borderId="0">
      <alignment vertical="center"/>
    </xf>
    <xf numFmtId="241" fontId="280"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280"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241"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374" fontId="8" fillId="0" borderId="0">
      <alignment vertical="center"/>
    </xf>
    <xf numFmtId="242" fontId="126" fillId="0" borderId="0">
      <alignment vertical="center"/>
    </xf>
    <xf numFmtId="207" fontId="8" fillId="0" borderId="0">
      <alignment vertical="center"/>
    </xf>
    <xf numFmtId="0" fontId="25" fillId="0" borderId="0">
      <alignment horizontal="center" vertical="center"/>
    </xf>
    <xf numFmtId="242" fontId="126" fillId="0" borderId="0">
      <alignment vertical="center"/>
    </xf>
    <xf numFmtId="3" fontId="26" fillId="0" borderId="27">
      <alignment horizontal="right" vertical="center"/>
    </xf>
    <xf numFmtId="3" fontId="35" fillId="0" borderId="27">
      <alignment horizontal="right" vertical="center"/>
    </xf>
    <xf numFmtId="3" fontId="284" fillId="0" borderId="3">
      <alignment horizontal="center"/>
    </xf>
    <xf numFmtId="3" fontId="284" fillId="0" borderId="3">
      <alignment horizontal="center"/>
    </xf>
    <xf numFmtId="3" fontId="26" fillId="0" borderId="27">
      <alignment horizontal="right" vertical="center"/>
    </xf>
    <xf numFmtId="3" fontId="35" fillId="0" borderId="27">
      <alignment horizontal="right" vertical="center"/>
    </xf>
    <xf numFmtId="0" fontId="285" fillId="0" borderId="0" applyFont="0" applyFill="0" applyBorder="0" applyAlignment="0" applyProtection="0"/>
    <xf numFmtId="0" fontId="285" fillId="0" borderId="0" applyFont="0" applyFill="0" applyBorder="0" applyAlignment="0" applyProtection="0"/>
    <xf numFmtId="3" fontId="26" fillId="0" borderId="27">
      <alignment horizontal="right" vertical="center"/>
    </xf>
    <xf numFmtId="3" fontId="35" fillId="0" borderId="27">
      <alignment horizontal="right" vertical="center"/>
    </xf>
    <xf numFmtId="9" fontId="161" fillId="0" borderId="0" applyFont="0" applyFill="0" applyBorder="0" applyAlignment="0" applyProtection="0">
      <alignment vertical="center"/>
    </xf>
    <xf numFmtId="9" fontId="161" fillId="0" borderId="0" applyFont="0" applyFill="0" applyBorder="0" applyAlignment="0" applyProtection="0">
      <alignment vertical="center"/>
    </xf>
    <xf numFmtId="3" fontId="26" fillId="0" borderId="27">
      <alignment horizontal="right" vertical="center"/>
    </xf>
    <xf numFmtId="3" fontId="35" fillId="0" borderId="27">
      <alignment horizontal="right" vertical="center"/>
    </xf>
    <xf numFmtId="41" fontId="161" fillId="0" borderId="0" applyFont="0" applyFill="0" applyBorder="0" applyAlignment="0" applyProtection="0">
      <alignment vertical="center"/>
    </xf>
    <xf numFmtId="41" fontId="161" fillId="0" borderId="0" applyFont="0" applyFill="0" applyBorder="0" applyAlignment="0" applyProtection="0">
      <alignment vertical="center"/>
    </xf>
    <xf numFmtId="3" fontId="26" fillId="0" borderId="27">
      <alignment horizontal="right" vertical="center"/>
    </xf>
    <xf numFmtId="3" fontId="35" fillId="0" borderId="27">
      <alignment horizontal="right" vertical="center"/>
    </xf>
    <xf numFmtId="0" fontId="286" fillId="0" borderId="0"/>
    <xf numFmtId="0" fontId="286" fillId="0" borderId="0"/>
    <xf numFmtId="3" fontId="26" fillId="0" borderId="27">
      <alignment horizontal="right" vertical="center"/>
    </xf>
    <xf numFmtId="3" fontId="35" fillId="0" borderId="27">
      <alignment horizontal="right" vertical="center"/>
    </xf>
    <xf numFmtId="0" fontId="286" fillId="0" borderId="6" applyBorder="0"/>
    <xf numFmtId="0" fontId="286" fillId="0" borderId="6" applyBorder="0"/>
    <xf numFmtId="0" fontId="161" fillId="0" borderId="0"/>
    <xf numFmtId="0" fontId="161" fillId="0" borderId="0"/>
    <xf numFmtId="0" fontId="161" fillId="0" borderId="0"/>
    <xf numFmtId="0" fontId="161" fillId="0" borderId="0"/>
    <xf numFmtId="3" fontId="26" fillId="0" borderId="27">
      <alignment horizontal="right" vertical="center"/>
    </xf>
    <xf numFmtId="0" fontId="161" fillId="0" borderId="0"/>
    <xf numFmtId="3" fontId="35" fillId="0" borderId="27">
      <alignment horizontal="right" vertical="center"/>
    </xf>
    <xf numFmtId="0" fontId="161" fillId="0" borderId="0"/>
    <xf numFmtId="0" fontId="161" fillId="0" borderId="0"/>
    <xf numFmtId="0" fontId="161" fillId="0" borderId="0"/>
    <xf numFmtId="0" fontId="161" fillId="0" borderId="0"/>
    <xf numFmtId="0" fontId="161" fillId="0" borderId="0"/>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26"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3" fontId="35" fillId="0" borderId="27">
      <alignment horizontal="right" vertical="center"/>
    </xf>
    <xf numFmtId="2" fontId="287" fillId="0" borderId="27">
      <alignment horizontal="right" vertical="center"/>
    </xf>
    <xf numFmtId="3" fontId="35" fillId="0" borderId="27">
      <alignment horizontal="right" vertical="center"/>
    </xf>
    <xf numFmtId="2" fontId="287" fillId="0" borderId="27">
      <alignment horizontal="right" vertical="center"/>
    </xf>
    <xf numFmtId="3" fontId="26" fillId="0" borderId="27">
      <alignment horizontal="right" vertical="center"/>
    </xf>
    <xf numFmtId="242" fontId="126" fillId="0" borderId="0">
      <alignment vertical="center"/>
    </xf>
    <xf numFmtId="242" fontId="126" fillId="0" borderId="0">
      <alignment vertical="center"/>
    </xf>
    <xf numFmtId="3" fontId="26" fillId="0" borderId="27">
      <alignment horizontal="right" vertical="center"/>
    </xf>
    <xf numFmtId="3" fontId="26" fillId="0" borderId="27">
      <alignment horizontal="right" vertical="center"/>
    </xf>
    <xf numFmtId="242" fontId="126" fillId="0" borderId="0">
      <alignment vertical="center"/>
    </xf>
    <xf numFmtId="3" fontId="26" fillId="0" borderId="27">
      <alignment horizontal="right" vertical="center"/>
    </xf>
    <xf numFmtId="3" fontId="26" fillId="0" borderId="27">
      <alignment horizontal="right" vertical="center"/>
    </xf>
    <xf numFmtId="242" fontId="288" fillId="0" borderId="0">
      <alignment vertical="center"/>
    </xf>
    <xf numFmtId="242" fontId="126" fillId="0" borderId="0">
      <alignment vertical="center"/>
    </xf>
    <xf numFmtId="0" fontId="25" fillId="0" borderId="0">
      <alignment horizontal="center" vertical="center"/>
    </xf>
    <xf numFmtId="242" fontId="126" fillId="0" borderId="0">
      <alignment vertical="center"/>
    </xf>
    <xf numFmtId="242" fontId="126" fillId="0" borderId="0">
      <alignment vertical="center"/>
    </xf>
    <xf numFmtId="207" fontId="8" fillId="0" borderId="0">
      <alignment vertical="center"/>
    </xf>
    <xf numFmtId="207" fontId="8" fillId="0" borderId="0">
      <alignment vertical="center"/>
    </xf>
    <xf numFmtId="285" fontId="8" fillId="0" borderId="0">
      <alignment horizontal="center" vertical="center"/>
    </xf>
    <xf numFmtId="41" fontId="17" fillId="0" borderId="0">
      <alignment horizontal="center" vertical="center"/>
    </xf>
    <xf numFmtId="41" fontId="17" fillId="0" borderId="0">
      <alignment horizontal="center" vertical="center"/>
    </xf>
    <xf numFmtId="41" fontId="17" fillId="0" borderId="0">
      <alignment horizontal="center" vertical="center"/>
    </xf>
    <xf numFmtId="41" fontId="17" fillId="0" borderId="0">
      <alignment horizontal="center" vertical="center"/>
    </xf>
    <xf numFmtId="41" fontId="17" fillId="0" borderId="0">
      <alignment horizontal="center" vertical="center"/>
    </xf>
    <xf numFmtId="41" fontId="17" fillId="0" borderId="0">
      <alignment horizontal="center" vertical="center"/>
    </xf>
    <xf numFmtId="41" fontId="17" fillId="0" borderId="0">
      <alignment horizontal="center" vertical="center"/>
    </xf>
    <xf numFmtId="192" fontId="27" fillId="0" borderId="0">
      <alignment horizontal="center" vertical="center"/>
    </xf>
    <xf numFmtId="3" fontId="26" fillId="0" borderId="27">
      <alignment horizontal="right" vertical="center"/>
    </xf>
    <xf numFmtId="207" fontId="8" fillId="0" borderId="0">
      <alignment vertical="center"/>
    </xf>
    <xf numFmtId="207" fontId="8" fillId="0" borderId="0">
      <alignment vertical="center"/>
    </xf>
    <xf numFmtId="207" fontId="8" fillId="0" borderId="0">
      <alignment vertical="center"/>
    </xf>
    <xf numFmtId="242" fontId="126" fillId="0" borderId="0">
      <alignment vertical="center"/>
    </xf>
    <xf numFmtId="242" fontId="126" fillId="0" borderId="0">
      <alignment vertical="center"/>
    </xf>
    <xf numFmtId="242" fontId="126" fillId="0" borderId="0">
      <alignment vertical="center"/>
    </xf>
    <xf numFmtId="207" fontId="8" fillId="0" borderId="0">
      <alignment vertical="center"/>
    </xf>
    <xf numFmtId="207" fontId="8" fillId="0" borderId="0">
      <alignment vertical="center"/>
    </xf>
    <xf numFmtId="242" fontId="126" fillId="0" borderId="0">
      <alignment vertical="center"/>
    </xf>
    <xf numFmtId="242" fontId="126" fillId="0" borderId="0">
      <alignment vertical="center"/>
    </xf>
    <xf numFmtId="3" fontId="26" fillId="0" borderId="27">
      <alignment horizontal="right" vertical="center"/>
    </xf>
    <xf numFmtId="207" fontId="8" fillId="0" borderId="0">
      <alignment vertical="center"/>
    </xf>
    <xf numFmtId="242" fontId="126" fillId="0" borderId="0">
      <alignment vertical="center"/>
    </xf>
    <xf numFmtId="378" fontId="8" fillId="0" borderId="0">
      <alignment vertical="center"/>
    </xf>
    <xf numFmtId="378" fontId="8" fillId="0" borderId="0">
      <alignment vertical="center"/>
    </xf>
    <xf numFmtId="378" fontId="8" fillId="0" borderId="0">
      <alignment vertical="center"/>
    </xf>
    <xf numFmtId="378" fontId="8" fillId="0" borderId="0">
      <alignment vertical="center"/>
    </xf>
    <xf numFmtId="242" fontId="126" fillId="0" borderId="0">
      <alignment vertical="center"/>
    </xf>
    <xf numFmtId="3" fontId="26" fillId="0" borderId="27">
      <alignment horizontal="right" vertical="center"/>
    </xf>
    <xf numFmtId="3" fontId="287" fillId="0" borderId="27">
      <alignment horizontal="right" vertical="center"/>
    </xf>
    <xf numFmtId="242" fontId="126" fillId="0" borderId="0">
      <alignment vertical="center"/>
    </xf>
    <xf numFmtId="3" fontId="287" fillId="0" borderId="27">
      <alignment horizontal="right" vertical="center"/>
    </xf>
    <xf numFmtId="0" fontId="8" fillId="0" borderId="0">
      <alignment vertical="center"/>
    </xf>
    <xf numFmtId="0" fontId="17" fillId="0" borderId="0"/>
    <xf numFmtId="0" fontId="19" fillId="0" borderId="0"/>
  </cellStyleXfs>
  <cellXfs count="535">
    <xf numFmtId="0" fontId="0" fillId="0" borderId="0" xfId="0">
      <alignment vertical="center"/>
    </xf>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right" vertical="center"/>
    </xf>
    <xf numFmtId="0" fontId="1" fillId="0" borderId="0" xfId="0" quotePrefix="1" applyFont="1" applyAlignment="1">
      <alignment vertical="center"/>
    </xf>
    <xf numFmtId="0" fontId="1" fillId="0" borderId="0" xfId="0" applyFont="1" applyAlignment="1">
      <alignment horizontal="left" vertical="center"/>
    </xf>
    <xf numFmtId="10" fontId="1" fillId="0" borderId="0" xfId="0" applyNumberFormat="1" applyFont="1" applyAlignment="1">
      <alignment vertical="center"/>
    </xf>
    <xf numFmtId="0" fontId="1" fillId="0" borderId="1" xfId="0" applyFont="1" applyBorder="1" applyAlignment="1">
      <alignment horizontal="center" vertical="center" shrinkToFit="1"/>
    </xf>
    <xf numFmtId="0" fontId="1" fillId="0" borderId="1" xfId="0" quotePrefix="1" applyFont="1" applyBorder="1" applyAlignment="1">
      <alignment vertical="center" shrinkToFit="1"/>
    </xf>
    <xf numFmtId="0" fontId="1" fillId="0" borderId="1" xfId="0" quotePrefix="1" applyFont="1" applyBorder="1" applyAlignment="1">
      <alignment horizontal="center" vertical="center" shrinkToFit="1"/>
    </xf>
    <xf numFmtId="0" fontId="1" fillId="0" borderId="1" xfId="0" quotePrefix="1" applyFont="1" applyBorder="1" applyAlignment="1">
      <alignment horizontal="left" vertical="center" shrinkToFit="1"/>
    </xf>
    <xf numFmtId="0" fontId="1" fillId="0" borderId="1" xfId="0" applyFont="1" applyBorder="1" applyAlignment="1">
      <alignment horizontal="left" vertical="center" shrinkToFit="1"/>
    </xf>
    <xf numFmtId="0" fontId="1" fillId="0" borderId="1" xfId="0" applyFont="1" applyBorder="1" applyAlignment="1">
      <alignment vertical="center" shrinkToFit="1"/>
    </xf>
    <xf numFmtId="0" fontId="1" fillId="0" borderId="1" xfId="0" applyFont="1" applyBorder="1" applyAlignment="1">
      <alignment horizontal="right" vertical="center" shrinkToFit="1"/>
    </xf>
    <xf numFmtId="176" fontId="1" fillId="0" borderId="1" xfId="0" applyNumberFormat="1" applyFont="1" applyBorder="1" applyAlignment="1">
      <alignment horizontal="right" vertical="center" shrinkToFit="1"/>
    </xf>
    <xf numFmtId="178" fontId="1" fillId="0" borderId="1" xfId="0" applyNumberFormat="1" applyFont="1" applyBorder="1" applyAlignment="1">
      <alignment horizontal="right" vertical="center" shrinkToFit="1"/>
    </xf>
    <xf numFmtId="178" fontId="1" fillId="0" borderId="1" xfId="0" quotePrefix="1" applyNumberFormat="1" applyFont="1" applyBorder="1" applyAlignment="1">
      <alignment horizontal="right" vertical="center" shrinkToFit="1"/>
    </xf>
    <xf numFmtId="0" fontId="4" fillId="0" borderId="0" xfId="0" applyFont="1" applyAlignment="1">
      <alignment vertical="center"/>
    </xf>
    <xf numFmtId="49" fontId="6" fillId="0" borderId="0" xfId="0" applyNumberFormat="1" applyFont="1" applyBorder="1" applyAlignment="1">
      <alignment horizontal="center" vertical="center"/>
    </xf>
    <xf numFmtId="0" fontId="4" fillId="4" borderId="0" xfId="0" applyFont="1" applyFill="1" applyAlignment="1">
      <alignment vertical="center"/>
    </xf>
    <xf numFmtId="183" fontId="4" fillId="4" borderId="0" xfId="0" applyNumberFormat="1" applyFont="1" applyFill="1" applyAlignment="1">
      <alignment vertical="center"/>
    </xf>
    <xf numFmtId="49" fontId="4" fillId="0" borderId="0" xfId="0" applyNumberFormat="1" applyFont="1" applyFill="1" applyAlignment="1">
      <alignment vertical="center"/>
    </xf>
    <xf numFmtId="49" fontId="4" fillId="0" borderId="0" xfId="0" applyNumberFormat="1" applyFont="1" applyAlignment="1">
      <alignment vertical="center"/>
    </xf>
    <xf numFmtId="0" fontId="4" fillId="0" borderId="0" xfId="0" applyNumberFormat="1" applyFont="1" applyAlignment="1">
      <alignment vertical="center"/>
    </xf>
    <xf numFmtId="0" fontId="4" fillId="0" borderId="0" xfId="0" applyFont="1" applyBorder="1" applyAlignment="1">
      <alignment vertical="center"/>
    </xf>
    <xf numFmtId="49" fontId="4" fillId="5" borderId="6" xfId="0" applyNumberFormat="1" applyFont="1" applyFill="1" applyBorder="1" applyAlignment="1">
      <alignment horizontal="center" vertical="center" wrapText="1"/>
    </xf>
    <xf numFmtId="49" fontId="4" fillId="3" borderId="6" xfId="0" applyNumberFormat="1" applyFont="1" applyFill="1" applyBorder="1" applyAlignment="1">
      <alignment horizontal="center" vertical="center" wrapText="1"/>
    </xf>
    <xf numFmtId="0" fontId="4" fillId="3" borderId="6" xfId="0" applyNumberFormat="1"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49" fontId="4" fillId="0" borderId="6" xfId="0" applyNumberFormat="1" applyFont="1" applyFill="1" applyBorder="1" applyAlignment="1">
      <alignment vertical="center" wrapText="1"/>
    </xf>
    <xf numFmtId="49" fontId="4" fillId="0" borderId="6" xfId="0" applyNumberFormat="1" applyFont="1" applyBorder="1" applyAlignment="1">
      <alignment vertical="center" wrapText="1"/>
    </xf>
    <xf numFmtId="0" fontId="4" fillId="0" borderId="6" xfId="0" applyNumberFormat="1" applyFont="1" applyBorder="1" applyAlignment="1">
      <alignment vertical="center" wrapText="1"/>
    </xf>
    <xf numFmtId="0" fontId="4" fillId="0" borderId="6" xfId="0" applyFont="1" applyBorder="1" applyAlignment="1">
      <alignment vertical="center" wrapText="1"/>
    </xf>
    <xf numFmtId="0" fontId="4" fillId="0" borderId="5" xfId="0" applyFont="1" applyBorder="1" applyAlignment="1">
      <alignment vertical="center" wrapText="1"/>
    </xf>
    <xf numFmtId="0" fontId="4" fillId="4" borderId="6" xfId="0" applyFont="1" applyFill="1" applyBorder="1" applyAlignment="1">
      <alignment vertical="center" wrapText="1"/>
    </xf>
    <xf numFmtId="0" fontId="4" fillId="0" borderId="6" xfId="0" applyNumberFormat="1" applyFont="1" applyFill="1" applyBorder="1" applyAlignment="1">
      <alignment vertical="center" wrapText="1"/>
    </xf>
    <xf numFmtId="0" fontId="4" fillId="0" borderId="6" xfId="0" applyFont="1" applyFill="1" applyBorder="1" applyAlignment="1">
      <alignment vertical="center" wrapText="1"/>
    </xf>
    <xf numFmtId="0" fontId="4" fillId="0" borderId="5" xfId="0" applyFont="1" applyFill="1" applyBorder="1" applyAlignment="1">
      <alignment vertical="center" wrapText="1"/>
    </xf>
    <xf numFmtId="183" fontId="4" fillId="0" borderId="0" xfId="0" applyNumberFormat="1" applyFont="1" applyFill="1" applyAlignment="1">
      <alignment vertical="center"/>
    </xf>
    <xf numFmtId="0" fontId="4" fillId="0" borderId="0" xfId="0" applyFont="1" applyFill="1" applyAlignment="1">
      <alignment vertical="center"/>
    </xf>
    <xf numFmtId="4" fontId="4" fillId="4" borderId="6" xfId="0" applyNumberFormat="1" applyFont="1" applyFill="1" applyBorder="1" applyAlignment="1">
      <alignment vertical="center" wrapText="1"/>
    </xf>
    <xf numFmtId="49" fontId="4" fillId="0" borderId="0" xfId="0" applyNumberFormat="1" applyFont="1" applyFill="1" applyBorder="1" applyAlignment="1">
      <alignment vertical="center" wrapText="1"/>
    </xf>
    <xf numFmtId="49" fontId="4" fillId="0" borderId="0" xfId="0" applyNumberFormat="1" applyFont="1" applyBorder="1" applyAlignment="1">
      <alignment vertical="center" wrapText="1"/>
    </xf>
    <xf numFmtId="0" fontId="4" fillId="0" borderId="0" xfId="0" applyNumberFormat="1" applyFont="1" applyBorder="1" applyAlignment="1">
      <alignment vertical="center" wrapText="1"/>
    </xf>
    <xf numFmtId="0" fontId="4" fillId="0" borderId="0" xfId="0" applyFont="1" applyBorder="1" applyAlignment="1">
      <alignment vertical="center" wrapText="1"/>
    </xf>
    <xf numFmtId="0" fontId="4" fillId="4" borderId="0" xfId="0" applyFont="1" applyFill="1" applyBorder="1" applyAlignment="1">
      <alignment vertical="center" wrapText="1"/>
    </xf>
    <xf numFmtId="49" fontId="4" fillId="0" borderId="6" xfId="0" applyNumberFormat="1" applyFont="1" applyFill="1" applyBorder="1" applyAlignment="1">
      <alignment vertical="center"/>
    </xf>
    <xf numFmtId="49" fontId="4" fillId="0" borderId="6" xfId="0" applyNumberFormat="1" applyFont="1" applyBorder="1" applyAlignment="1">
      <alignment vertical="center"/>
    </xf>
    <xf numFmtId="0" fontId="4" fillId="0" borderId="6" xfId="0" applyNumberFormat="1" applyFont="1" applyBorder="1" applyAlignment="1">
      <alignment vertical="center"/>
    </xf>
    <xf numFmtId="0" fontId="4" fillId="0" borderId="6" xfId="0" applyFont="1" applyBorder="1" applyAlignment="1">
      <alignment vertical="center"/>
    </xf>
    <xf numFmtId="0" fontId="4" fillId="0" borderId="5" xfId="0" applyFont="1" applyBorder="1" applyAlignment="1">
      <alignment vertical="center"/>
    </xf>
    <xf numFmtId="0" fontId="4" fillId="4" borderId="6" xfId="0" applyFont="1" applyFill="1" applyBorder="1" applyAlignment="1">
      <alignment vertical="center"/>
    </xf>
    <xf numFmtId="0" fontId="4" fillId="5" borderId="6" xfId="0" applyNumberFormat="1"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5" xfId="0" applyFont="1" applyFill="1" applyBorder="1" applyAlignment="1">
      <alignment horizontal="center" vertical="center" wrapText="1"/>
    </xf>
    <xf numFmtId="183" fontId="4" fillId="5" borderId="0" xfId="0" applyNumberFormat="1" applyFont="1" applyFill="1" applyAlignment="1">
      <alignment vertical="center"/>
    </xf>
    <xf numFmtId="0" fontId="4" fillId="5" borderId="0" xfId="0" applyFont="1" applyFill="1" applyAlignment="1">
      <alignment vertical="center"/>
    </xf>
    <xf numFmtId="4" fontId="4" fillId="0" borderId="6" xfId="0" applyNumberFormat="1" applyFont="1" applyBorder="1" applyAlignment="1">
      <alignment vertical="center" wrapText="1"/>
    </xf>
    <xf numFmtId="4" fontId="4" fillId="0" borderId="0" xfId="0" applyNumberFormat="1" applyFont="1" applyBorder="1" applyAlignment="1">
      <alignment vertical="center" wrapText="1"/>
    </xf>
    <xf numFmtId="4" fontId="4" fillId="4" borderId="0" xfId="0" applyNumberFormat="1" applyFont="1" applyFill="1" applyBorder="1" applyAlignment="1">
      <alignment vertical="center" wrapText="1"/>
    </xf>
    <xf numFmtId="49" fontId="4" fillId="0" borderId="0" xfId="0" applyNumberFormat="1" applyFont="1" applyFill="1" applyBorder="1" applyAlignment="1">
      <alignment vertical="center"/>
    </xf>
    <xf numFmtId="49" fontId="4" fillId="0" borderId="0" xfId="0" applyNumberFormat="1" applyFont="1" applyBorder="1" applyAlignment="1">
      <alignment vertical="center"/>
    </xf>
    <xf numFmtId="0" fontId="4" fillId="0" borderId="0" xfId="0" applyNumberFormat="1" applyFont="1" applyBorder="1" applyAlignment="1">
      <alignment vertical="center"/>
    </xf>
    <xf numFmtId="0" fontId="4" fillId="4" borderId="0" xfId="0" applyFont="1" applyFill="1" applyBorder="1" applyAlignment="1">
      <alignment vertical="center"/>
    </xf>
    <xf numFmtId="3" fontId="4" fillId="0" borderId="6" xfId="0" applyNumberFormat="1" applyFont="1" applyBorder="1" applyAlignment="1">
      <alignment vertical="center" wrapText="1"/>
    </xf>
    <xf numFmtId="3" fontId="4" fillId="4" borderId="6" xfId="0" applyNumberFormat="1" applyFont="1" applyFill="1" applyBorder="1" applyAlignment="1">
      <alignment vertical="center" wrapText="1"/>
    </xf>
    <xf numFmtId="49" fontId="7" fillId="0" borderId="6" xfId="0" applyNumberFormat="1" applyFont="1" applyFill="1" applyBorder="1" applyAlignment="1">
      <alignment vertical="center" wrapText="1"/>
    </xf>
    <xf numFmtId="0" fontId="83" fillId="9" borderId="50" xfId="2058" applyFont="1" applyFill="1" applyBorder="1"/>
    <xf numFmtId="0" fontId="83" fillId="9" borderId="51" xfId="2058" applyFont="1" applyFill="1" applyBorder="1"/>
    <xf numFmtId="41" fontId="85" fillId="9" borderId="0" xfId="1492" applyFont="1" applyFill="1" applyAlignment="1"/>
    <xf numFmtId="0" fontId="85" fillId="9" borderId="0" xfId="2058" applyFont="1" applyFill="1"/>
    <xf numFmtId="0" fontId="84" fillId="9" borderId="53" xfId="2058" applyFont="1" applyFill="1" applyBorder="1"/>
    <xf numFmtId="41" fontId="25" fillId="9" borderId="0" xfId="1492" applyFont="1" applyFill="1" applyAlignment="1"/>
    <xf numFmtId="0" fontId="25" fillId="9" borderId="0" xfId="2058" applyFont="1" applyFill="1"/>
    <xf numFmtId="0" fontId="25" fillId="9" borderId="0" xfId="2058" applyFont="1" applyFill="1" applyBorder="1"/>
    <xf numFmtId="0" fontId="87" fillId="9" borderId="6" xfId="2058" applyFont="1" applyFill="1" applyBorder="1" applyAlignment="1">
      <alignment horizontal="center" vertical="center" wrapText="1"/>
    </xf>
    <xf numFmtId="0" fontId="87" fillId="9" borderId="26" xfId="2058" applyFont="1" applyFill="1" applyBorder="1" applyAlignment="1">
      <alignment horizontal="center" vertical="center" wrapText="1" shrinkToFit="1"/>
    </xf>
    <xf numFmtId="0" fontId="87" fillId="9" borderId="57" xfId="2058" applyFont="1" applyFill="1" applyBorder="1" applyAlignment="1">
      <alignment vertical="center" wrapText="1"/>
    </xf>
    <xf numFmtId="41" fontId="88" fillId="9" borderId="0" xfId="1492" applyFont="1" applyFill="1" applyAlignment="1"/>
    <xf numFmtId="0" fontId="88" fillId="9" borderId="0" xfId="2058" applyFont="1" applyFill="1"/>
    <xf numFmtId="0" fontId="88" fillId="9" borderId="0" xfId="2058" applyFont="1" applyFill="1" applyBorder="1"/>
    <xf numFmtId="0" fontId="84" fillId="9" borderId="0" xfId="2058" applyFont="1" applyFill="1" applyBorder="1"/>
    <xf numFmtId="0" fontId="84" fillId="9" borderId="58" xfId="2058" applyFont="1" applyFill="1" applyBorder="1"/>
    <xf numFmtId="0" fontId="87" fillId="9" borderId="53" xfId="2058" applyFont="1" applyFill="1" applyBorder="1"/>
    <xf numFmtId="0" fontId="92" fillId="9" borderId="0" xfId="2058" applyFont="1" applyFill="1" applyBorder="1" applyAlignment="1">
      <alignment horizontal="center"/>
    </xf>
    <xf numFmtId="0" fontId="92" fillId="9" borderId="0" xfId="2058" applyFont="1" applyFill="1" applyBorder="1"/>
    <xf numFmtId="0" fontId="92" fillId="9" borderId="58" xfId="2058" applyFont="1" applyFill="1" applyBorder="1"/>
    <xf numFmtId="41" fontId="93" fillId="9" borderId="0" xfId="1492" applyFont="1" applyFill="1" applyAlignment="1"/>
    <xf numFmtId="0" fontId="92" fillId="9" borderId="0" xfId="2058" applyFont="1" applyFill="1" applyBorder="1" applyAlignment="1">
      <alignment horizontal="left"/>
    </xf>
    <xf numFmtId="0" fontId="94" fillId="9" borderId="0" xfId="2058" applyFont="1" applyFill="1" applyBorder="1"/>
    <xf numFmtId="0" fontId="92" fillId="9" borderId="58" xfId="2058" applyFont="1" applyFill="1" applyBorder="1" applyAlignment="1">
      <alignment horizontal="center"/>
    </xf>
    <xf numFmtId="0" fontId="92" fillId="9" borderId="53" xfId="2057" applyFont="1" applyFill="1" applyBorder="1"/>
    <xf numFmtId="0" fontId="96" fillId="9" borderId="58" xfId="2058" applyFont="1" applyFill="1" applyBorder="1" applyAlignment="1">
      <alignment horizontal="right"/>
    </xf>
    <xf numFmtId="41" fontId="97" fillId="9" borderId="0" xfId="1492" applyFont="1" applyFill="1" applyBorder="1" applyAlignment="1"/>
    <xf numFmtId="0" fontId="97" fillId="9" borderId="0" xfId="2057" applyFont="1" applyFill="1" applyBorder="1"/>
    <xf numFmtId="0" fontId="95" fillId="9" borderId="0" xfId="2058" applyFont="1" applyFill="1" applyBorder="1" applyAlignment="1">
      <alignment horizontal="right" vertical="center"/>
    </xf>
    <xf numFmtId="0" fontId="95" fillId="9" borderId="24" xfId="2058" applyFont="1" applyFill="1" applyBorder="1" applyAlignment="1">
      <alignment horizontal="right" vertical="center"/>
    </xf>
    <xf numFmtId="0" fontId="98" fillId="9" borderId="54" xfId="2058" applyFont="1" applyFill="1" applyBorder="1" applyAlignment="1">
      <alignment horizontal="left" vertical="center"/>
    </xf>
    <xf numFmtId="0" fontId="98" fillId="9" borderId="0" xfId="2058" applyFont="1" applyFill="1" applyBorder="1" applyAlignment="1">
      <alignment horizontal="center" vertical="center"/>
    </xf>
    <xf numFmtId="0" fontId="98" fillId="9" borderId="54" xfId="2058" applyFont="1" applyFill="1" applyBorder="1" applyAlignment="1">
      <alignment horizontal="center" vertical="center"/>
    </xf>
    <xf numFmtId="41" fontId="100" fillId="9" borderId="0" xfId="2" applyFont="1" applyFill="1" applyAlignment="1"/>
    <xf numFmtId="0" fontId="98" fillId="9" borderId="41" xfId="2058" applyFont="1" applyFill="1" applyBorder="1" applyAlignment="1">
      <alignment horizontal="center" vertical="center"/>
    </xf>
    <xf numFmtId="0" fontId="98" fillId="7" borderId="41" xfId="2058" applyFont="1" applyFill="1" applyBorder="1" applyAlignment="1">
      <alignment horizontal="left" vertical="center"/>
    </xf>
    <xf numFmtId="0" fontId="98" fillId="7" borderId="41" xfId="2058" applyFont="1" applyFill="1" applyBorder="1" applyAlignment="1">
      <alignment horizontal="center" vertical="center"/>
    </xf>
    <xf numFmtId="0" fontId="92" fillId="9" borderId="0" xfId="2058" applyFont="1" applyFill="1" applyBorder="1" applyAlignment="1"/>
    <xf numFmtId="0" fontId="102" fillId="9" borderId="59" xfId="2058" applyFont="1" applyFill="1" applyBorder="1"/>
    <xf numFmtId="0" fontId="102" fillId="9" borderId="60" xfId="2058" applyFont="1" applyFill="1" applyBorder="1"/>
    <xf numFmtId="41" fontId="104" fillId="9" borderId="0" xfId="1492" applyFont="1" applyFill="1" applyAlignment="1"/>
    <xf numFmtId="0" fontId="104" fillId="9" borderId="0" xfId="2058" applyFont="1" applyFill="1"/>
    <xf numFmtId="0" fontId="94" fillId="9" borderId="0" xfId="2057" applyFont="1" applyFill="1" applyBorder="1"/>
    <xf numFmtId="41" fontId="24" fillId="9" borderId="0" xfId="1492" applyFont="1" applyFill="1" applyBorder="1" applyAlignment="1"/>
    <xf numFmtId="0" fontId="24" fillId="9" borderId="0" xfId="2057" applyFont="1" applyFill="1" applyBorder="1"/>
    <xf numFmtId="41" fontId="25" fillId="9" borderId="0" xfId="2" applyFont="1" applyFill="1" applyAlignment="1"/>
    <xf numFmtId="41" fontId="25" fillId="9" borderId="0" xfId="2058" applyNumberFormat="1" applyFont="1" applyFill="1"/>
    <xf numFmtId="0" fontId="12" fillId="9" borderId="17" xfId="2058" applyFont="1" applyFill="1" applyBorder="1" applyAlignment="1">
      <alignment horizontal="center" vertical="center" shrinkToFit="1"/>
    </xf>
    <xf numFmtId="0" fontId="12" fillId="9" borderId="0" xfId="2058" applyFont="1" applyFill="1"/>
    <xf numFmtId="41" fontId="12" fillId="9" borderId="0" xfId="1492" applyFont="1" applyFill="1" applyAlignment="1"/>
    <xf numFmtId="0" fontId="12" fillId="9" borderId="19" xfId="2058" applyFont="1" applyFill="1" applyBorder="1" applyAlignment="1">
      <alignment horizontal="center" vertical="center"/>
    </xf>
    <xf numFmtId="0" fontId="12" fillId="9" borderId="2" xfId="2058" applyFont="1" applyFill="1" applyBorder="1" applyAlignment="1">
      <alignment horizontal="center" vertical="center"/>
    </xf>
    <xf numFmtId="183" fontId="12" fillId="9" borderId="2" xfId="2" applyNumberFormat="1" applyFont="1" applyFill="1" applyBorder="1" applyAlignment="1">
      <alignment horizontal="center" vertical="center"/>
    </xf>
    <xf numFmtId="3" fontId="12" fillId="9" borderId="2" xfId="2058" applyNumberFormat="1" applyFont="1" applyFill="1" applyBorder="1" applyAlignment="1">
      <alignment horizontal="center" vertical="center"/>
    </xf>
    <xf numFmtId="41" fontId="12" fillId="9" borderId="20" xfId="1492" applyFont="1" applyFill="1" applyBorder="1" applyAlignment="1">
      <alignment horizontal="center" vertical="center"/>
    </xf>
    <xf numFmtId="41" fontId="12" fillId="9" borderId="0" xfId="1492" applyFont="1" applyFill="1" applyAlignment="1">
      <alignment vertical="center" shrinkToFit="1"/>
    </xf>
    <xf numFmtId="41" fontId="82" fillId="9" borderId="0" xfId="1492" applyFont="1" applyFill="1" applyAlignment="1"/>
    <xf numFmtId="0" fontId="20" fillId="9" borderId="19" xfId="2058" applyFont="1" applyFill="1" applyBorder="1" applyAlignment="1">
      <alignment horizontal="center" vertical="center"/>
    </xf>
    <xf numFmtId="0" fontId="20" fillId="9" borderId="2" xfId="2058" applyFont="1" applyFill="1" applyBorder="1" applyAlignment="1">
      <alignment horizontal="center" vertical="center"/>
    </xf>
    <xf numFmtId="41" fontId="20" fillId="9" borderId="2" xfId="2" applyFont="1" applyFill="1" applyBorder="1" applyAlignment="1">
      <alignment horizontal="center" vertical="center"/>
    </xf>
    <xf numFmtId="41" fontId="12" fillId="9" borderId="2" xfId="2" applyFont="1" applyFill="1" applyBorder="1" applyAlignment="1">
      <alignment horizontal="center" vertical="center"/>
    </xf>
    <xf numFmtId="3" fontId="36" fillId="9" borderId="20" xfId="1714" applyNumberFormat="1" applyFont="1" applyFill="1" applyBorder="1" applyAlignment="1">
      <alignment horizontal="center" vertical="center"/>
    </xf>
    <xf numFmtId="41" fontId="25" fillId="9" borderId="0" xfId="1492" applyFont="1" applyFill="1" applyAlignment="1">
      <alignment vertical="center"/>
    </xf>
    <xf numFmtId="0" fontId="20" fillId="9" borderId="62" xfId="2058" applyFont="1" applyFill="1" applyBorder="1" applyAlignment="1">
      <alignment horizontal="center" vertical="center"/>
    </xf>
    <xf numFmtId="0" fontId="20" fillId="9" borderId="27" xfId="2058" applyFont="1" applyFill="1" applyBorder="1" applyAlignment="1">
      <alignment horizontal="center" vertical="center"/>
    </xf>
    <xf numFmtId="183" fontId="12" fillId="9" borderId="27" xfId="2" applyNumberFormat="1" applyFont="1" applyFill="1" applyBorder="1" applyAlignment="1">
      <alignment horizontal="center" vertical="center"/>
    </xf>
    <xf numFmtId="41" fontId="20" fillId="9" borderId="27" xfId="2" applyFont="1" applyFill="1" applyBorder="1" applyAlignment="1">
      <alignment horizontal="center" vertical="center"/>
    </xf>
    <xf numFmtId="41" fontId="12" fillId="6" borderId="27" xfId="2" applyFont="1" applyFill="1" applyBorder="1" applyAlignment="1">
      <alignment horizontal="center" vertical="center"/>
    </xf>
    <xf numFmtId="3" fontId="36" fillId="9" borderId="63" xfId="1714" applyNumberFormat="1" applyFont="1" applyFill="1" applyBorder="1" applyAlignment="1">
      <alignment horizontal="center" vertical="center"/>
    </xf>
    <xf numFmtId="183" fontId="20" fillId="9" borderId="27" xfId="2" applyNumberFormat="1" applyFont="1" applyFill="1" applyBorder="1" applyAlignment="1">
      <alignment horizontal="center" vertical="center"/>
    </xf>
    <xf numFmtId="41" fontId="12" fillId="14" borderId="27" xfId="2" applyFont="1" applyFill="1" applyBorder="1" applyAlignment="1">
      <alignment horizontal="center" vertical="center"/>
    </xf>
    <xf numFmtId="41" fontId="20" fillId="9" borderId="27" xfId="2058" applyNumberFormat="1" applyFont="1" applyFill="1" applyBorder="1" applyAlignment="1">
      <alignment horizontal="center" vertical="center"/>
    </xf>
    <xf numFmtId="3" fontId="109" fillId="9" borderId="63" xfId="1714" applyNumberFormat="1" applyFont="1" applyFill="1" applyBorder="1" applyAlignment="1">
      <alignment horizontal="center" vertical="center"/>
    </xf>
    <xf numFmtId="41" fontId="12" fillId="6" borderId="2" xfId="2" applyFont="1" applyFill="1" applyBorder="1" applyAlignment="1">
      <alignment horizontal="center" vertical="center"/>
    </xf>
    <xf numFmtId="183" fontId="20" fillId="9" borderId="2" xfId="2" applyNumberFormat="1" applyFont="1" applyFill="1" applyBorder="1" applyAlignment="1">
      <alignment horizontal="center" vertical="center"/>
    </xf>
    <xf numFmtId="41" fontId="12" fillId="14" borderId="2" xfId="2" applyFont="1" applyFill="1" applyBorder="1" applyAlignment="1">
      <alignment horizontal="center" vertical="center"/>
    </xf>
    <xf numFmtId="41" fontId="20" fillId="9" borderId="2" xfId="2058" applyNumberFormat="1" applyFont="1" applyFill="1" applyBorder="1" applyAlignment="1">
      <alignment horizontal="center" vertical="center"/>
    </xf>
    <xf numFmtId="3" fontId="12" fillId="9" borderId="20" xfId="1714" applyNumberFormat="1" applyFont="1" applyFill="1" applyBorder="1" applyAlignment="1">
      <alignment horizontal="center" vertical="center"/>
    </xf>
    <xf numFmtId="0" fontId="25" fillId="9" borderId="64" xfId="2058" applyFont="1" applyFill="1" applyBorder="1"/>
    <xf numFmtId="0" fontId="12" fillId="9" borderId="3" xfId="2058" applyFont="1" applyFill="1" applyBorder="1" applyAlignment="1">
      <alignment horizontal="center" vertical="center"/>
    </xf>
    <xf numFmtId="0" fontId="12" fillId="9" borderId="3" xfId="2058" applyFont="1" applyFill="1" applyBorder="1"/>
    <xf numFmtId="41" fontId="12" fillId="6" borderId="3" xfId="2" applyFont="1" applyFill="1" applyBorder="1" applyAlignment="1">
      <alignment horizontal="center" vertical="center"/>
    </xf>
    <xf numFmtId="183" fontId="12" fillId="9" borderId="3" xfId="2" applyNumberFormat="1" applyFont="1" applyFill="1" applyBorder="1" applyAlignment="1"/>
    <xf numFmtId="41" fontId="12" fillId="14" borderId="3" xfId="2" applyFont="1" applyFill="1" applyBorder="1" applyAlignment="1">
      <alignment horizontal="center" vertical="center"/>
    </xf>
    <xf numFmtId="0" fontId="25" fillId="9" borderId="3" xfId="2058" applyFont="1" applyFill="1" applyBorder="1"/>
    <xf numFmtId="41" fontId="12" fillId="9" borderId="65" xfId="2" applyFont="1" applyFill="1" applyBorder="1" applyAlignment="1">
      <alignment horizontal="center" vertical="center"/>
    </xf>
    <xf numFmtId="0" fontId="25" fillId="9" borderId="21" xfId="2058" applyFont="1" applyFill="1" applyBorder="1"/>
    <xf numFmtId="0" fontId="12" fillId="9" borderId="15" xfId="2058" applyFont="1" applyFill="1" applyBorder="1" applyAlignment="1">
      <alignment horizontal="center" vertical="center"/>
    </xf>
    <xf numFmtId="0" fontId="12" fillId="9" borderId="15" xfId="2058" applyFont="1" applyFill="1" applyBorder="1"/>
    <xf numFmtId="41" fontId="12" fillId="6" borderId="15" xfId="2" applyFont="1" applyFill="1" applyBorder="1" applyAlignment="1">
      <alignment horizontal="center" vertical="center"/>
    </xf>
    <xf numFmtId="183" fontId="12" fillId="9" borderId="15" xfId="2" applyNumberFormat="1" applyFont="1" applyFill="1" applyBorder="1" applyAlignment="1"/>
    <xf numFmtId="0" fontId="25" fillId="9" borderId="15" xfId="2058" applyFont="1" applyFill="1" applyBorder="1"/>
    <xf numFmtId="41" fontId="12" fillId="9" borderId="22" xfId="2" applyFont="1" applyFill="1" applyBorder="1" applyAlignment="1">
      <alignment horizontal="center" vertical="center"/>
    </xf>
    <xf numFmtId="0" fontId="12" fillId="9" borderId="2" xfId="2058" applyFont="1" applyFill="1" applyBorder="1" applyAlignment="1">
      <alignment horizontal="right" vertical="center"/>
    </xf>
    <xf numFmtId="236" fontId="12" fillId="9" borderId="2" xfId="2" applyNumberFormat="1" applyFont="1" applyFill="1" applyBorder="1" applyAlignment="1">
      <alignment horizontal="center" vertical="center"/>
    </xf>
    <xf numFmtId="0" fontId="20" fillId="9" borderId="21" xfId="2058" applyFont="1" applyFill="1" applyBorder="1" applyAlignment="1">
      <alignment horizontal="center" vertical="center"/>
    </xf>
    <xf numFmtId="0" fontId="20" fillId="9" borderId="15" xfId="2058" applyFont="1" applyFill="1" applyBorder="1" applyAlignment="1">
      <alignment horizontal="center" vertical="center"/>
    </xf>
    <xf numFmtId="0" fontId="20" fillId="9" borderId="2" xfId="2058" applyFont="1" applyFill="1" applyBorder="1" applyAlignment="1">
      <alignment horizontal="center" vertical="center" wrapText="1"/>
    </xf>
    <xf numFmtId="0" fontId="25" fillId="9" borderId="66" xfId="2058" applyFont="1" applyFill="1" applyBorder="1"/>
    <xf numFmtId="0" fontId="12" fillId="9" borderId="10" xfId="2058" applyFont="1" applyFill="1" applyBorder="1" applyAlignment="1">
      <alignment horizontal="center" vertical="center"/>
    </xf>
    <xf numFmtId="0" fontId="12" fillId="9" borderId="10" xfId="2058" applyFont="1" applyFill="1" applyBorder="1"/>
    <xf numFmtId="41" fontId="12" fillId="6" borderId="10" xfId="2" applyFont="1" applyFill="1" applyBorder="1" applyAlignment="1">
      <alignment horizontal="center" vertical="center"/>
    </xf>
    <xf numFmtId="183" fontId="12" fillId="6" borderId="10" xfId="2" applyNumberFormat="1" applyFont="1" applyFill="1" applyBorder="1" applyAlignment="1"/>
    <xf numFmtId="0" fontId="12" fillId="6" borderId="10" xfId="2058" applyFont="1" applyFill="1" applyBorder="1"/>
    <xf numFmtId="0" fontId="25" fillId="9" borderId="10" xfId="2058" applyFont="1" applyFill="1" applyBorder="1"/>
    <xf numFmtId="41" fontId="12" fillId="9" borderId="67" xfId="2" applyFont="1" applyFill="1" applyBorder="1" applyAlignment="1">
      <alignment horizontal="center" vertical="center"/>
    </xf>
    <xf numFmtId="0" fontId="25" fillId="9" borderId="19" xfId="2058" applyFont="1" applyFill="1" applyBorder="1"/>
    <xf numFmtId="0" fontId="12" fillId="9" borderId="2" xfId="2058" applyFont="1" applyFill="1" applyBorder="1"/>
    <xf numFmtId="183" fontId="12" fillId="6" borderId="2" xfId="2" applyNumberFormat="1" applyFont="1" applyFill="1" applyBorder="1" applyAlignment="1"/>
    <xf numFmtId="0" fontId="12" fillId="6" borderId="2" xfId="2058" applyFont="1" applyFill="1" applyBorder="1"/>
    <xf numFmtId="0" fontId="25" fillId="9" borderId="2" xfId="2058" applyFont="1" applyFill="1" applyBorder="1"/>
    <xf numFmtId="41" fontId="12" fillId="9" borderId="20" xfId="2" applyFont="1" applyFill="1" applyBorder="1" applyAlignment="1">
      <alignment horizontal="center" vertical="center"/>
    </xf>
    <xf numFmtId="0" fontId="25" fillId="15" borderId="68" xfId="2058" applyFont="1" applyFill="1" applyBorder="1"/>
    <xf numFmtId="0" fontId="12" fillId="15" borderId="69" xfId="2058" applyFont="1" applyFill="1" applyBorder="1" applyAlignment="1">
      <alignment horizontal="center" vertical="center"/>
    </xf>
    <xf numFmtId="0" fontId="12" fillId="15" borderId="69" xfId="2058" applyFont="1" applyFill="1" applyBorder="1"/>
    <xf numFmtId="41" fontId="12" fillId="15" borderId="69" xfId="2" applyFont="1" applyFill="1" applyBorder="1" applyAlignment="1">
      <alignment vertical="center" shrinkToFit="1"/>
    </xf>
    <xf numFmtId="0" fontId="25" fillId="15" borderId="69" xfId="2058" applyFont="1" applyFill="1" applyBorder="1"/>
    <xf numFmtId="41" fontId="12" fillId="15" borderId="70" xfId="2" applyFont="1" applyFill="1" applyBorder="1" applyAlignment="1">
      <alignment horizontal="center" vertical="center"/>
    </xf>
    <xf numFmtId="0" fontId="25" fillId="9" borderId="0" xfId="2058" applyFont="1" applyFill="1" applyAlignment="1">
      <alignment horizontal="center"/>
    </xf>
    <xf numFmtId="183" fontId="25" fillId="9" borderId="0" xfId="2" applyNumberFormat="1" applyFont="1" applyFill="1" applyAlignment="1"/>
    <xf numFmtId="0" fontId="8" fillId="0" borderId="0" xfId="2055"/>
    <xf numFmtId="0" fontId="111" fillId="0" borderId="0" xfId="2055" applyFont="1" applyAlignment="1">
      <alignment horizontal="left" vertical="center"/>
    </xf>
    <xf numFmtId="0" fontId="111" fillId="0" borderId="0" xfId="2055" applyFont="1" applyAlignment="1">
      <alignment horizontal="center" vertical="center"/>
    </xf>
    <xf numFmtId="0" fontId="111" fillId="0" borderId="0" xfId="2055" applyFont="1"/>
    <xf numFmtId="0" fontId="111" fillId="0" borderId="0" xfId="2055" applyFont="1" applyAlignment="1"/>
    <xf numFmtId="0" fontId="111" fillId="0" borderId="0" xfId="2055" applyFont="1" applyAlignment="1">
      <alignment vertical="center"/>
    </xf>
    <xf numFmtId="41" fontId="113" fillId="0" borderId="0" xfId="1500" applyFont="1" applyBorder="1" applyAlignment="1">
      <alignment vertical="center"/>
    </xf>
    <xf numFmtId="0" fontId="112" fillId="3" borderId="80" xfId="2055" applyFont="1" applyFill="1" applyBorder="1" applyAlignment="1">
      <alignment horizontal="center" vertical="center"/>
    </xf>
    <xf numFmtId="0" fontId="112" fillId="3" borderId="81" xfId="2055" applyFont="1" applyFill="1" applyBorder="1" applyAlignment="1">
      <alignment horizontal="center" vertical="center" wrapText="1"/>
    </xf>
    <xf numFmtId="41" fontId="113" fillId="0" borderId="82" xfId="1500" applyFont="1" applyBorder="1" applyAlignment="1">
      <alignment vertical="center"/>
    </xf>
    <xf numFmtId="41" fontId="114" fillId="0" borderId="0" xfId="1500" applyFont="1" applyAlignment="1">
      <alignment vertical="center"/>
    </xf>
    <xf numFmtId="0" fontId="8" fillId="0" borderId="0" xfId="2055" applyAlignment="1">
      <alignment vertical="center"/>
    </xf>
    <xf numFmtId="0" fontId="112" fillId="3" borderId="83" xfId="2055" applyFont="1" applyFill="1" applyBorder="1" applyAlignment="1">
      <alignment horizontal="center" vertical="center"/>
    </xf>
    <xf numFmtId="41" fontId="112" fillId="0" borderId="32" xfId="2055" applyNumberFormat="1" applyFont="1" applyBorder="1" applyAlignment="1">
      <alignment vertical="center"/>
    </xf>
    <xf numFmtId="41" fontId="112" fillId="0" borderId="6" xfId="2055" applyNumberFormat="1" applyFont="1" applyBorder="1" applyAlignment="1">
      <alignment vertical="center"/>
    </xf>
    <xf numFmtId="41" fontId="112" fillId="0" borderId="6" xfId="2055" applyNumberFormat="1" applyFont="1" applyBorder="1" applyAlignment="1">
      <alignment horizontal="center" vertical="center"/>
    </xf>
    <xf numFmtId="41" fontId="112" fillId="0" borderId="31" xfId="2055" applyNumberFormat="1" applyFont="1" applyBorder="1" applyAlignment="1">
      <alignment horizontal="left" vertical="center"/>
    </xf>
    <xf numFmtId="41" fontId="115" fillId="0" borderId="0" xfId="1500" applyFont="1" applyAlignment="1">
      <alignment vertical="center"/>
    </xf>
    <xf numFmtId="0" fontId="108" fillId="0" borderId="0" xfId="2055" applyFont="1" applyAlignment="1">
      <alignment vertical="center"/>
    </xf>
    <xf numFmtId="41" fontId="112" fillId="3" borderId="83" xfId="2055" applyNumberFormat="1" applyFont="1" applyFill="1" applyBorder="1" applyAlignment="1">
      <alignment horizontal="center" vertical="center"/>
    </xf>
    <xf numFmtId="41" fontId="112" fillId="9" borderId="32" xfId="2055" applyNumberFormat="1" applyFont="1" applyFill="1" applyBorder="1" applyAlignment="1">
      <alignment horizontal="center" vertical="center"/>
    </xf>
    <xf numFmtId="0" fontId="112" fillId="0" borderId="6" xfId="2055" applyFont="1" applyBorder="1" applyAlignment="1">
      <alignment horizontal="center" vertical="center" wrapText="1"/>
    </xf>
    <xf numFmtId="41" fontId="112" fillId="0" borderId="31" xfId="2055" applyNumberFormat="1" applyFont="1" applyBorder="1" applyAlignment="1">
      <alignment horizontal="left" vertical="center" wrapText="1"/>
    </xf>
    <xf numFmtId="0" fontId="112" fillId="0" borderId="6" xfId="2055" applyFont="1" applyBorder="1" applyAlignment="1">
      <alignment horizontal="left" vertical="center" wrapText="1"/>
    </xf>
    <xf numFmtId="0" fontId="112" fillId="0" borderId="31" xfId="2055" applyFont="1" applyBorder="1" applyAlignment="1">
      <alignment horizontal="left" vertical="center" wrapText="1"/>
    </xf>
    <xf numFmtId="41" fontId="112" fillId="9" borderId="84" xfId="2055" applyNumberFormat="1" applyFont="1" applyFill="1" applyBorder="1" applyAlignment="1">
      <alignment horizontal="center" vertical="center"/>
    </xf>
    <xf numFmtId="41" fontId="112" fillId="9" borderId="85" xfId="2055" applyNumberFormat="1" applyFont="1" applyFill="1" applyBorder="1" applyAlignment="1">
      <alignment horizontal="center" vertical="center"/>
    </xf>
    <xf numFmtId="41" fontId="112" fillId="9" borderId="30" xfId="2055" applyNumberFormat="1" applyFont="1" applyFill="1" applyBorder="1" applyAlignment="1">
      <alignment horizontal="center" vertical="center"/>
    </xf>
    <xf numFmtId="0" fontId="112" fillId="3" borderId="86" xfId="2055" applyFont="1" applyFill="1" applyBorder="1" applyAlignment="1">
      <alignment horizontal="center" vertical="center"/>
    </xf>
    <xf numFmtId="41" fontId="112" fillId="9" borderId="49" xfId="2055" applyNumberFormat="1" applyFont="1" applyFill="1" applyBorder="1" applyAlignment="1">
      <alignment horizontal="center" vertical="center"/>
    </xf>
    <xf numFmtId="41" fontId="112" fillId="9" borderId="6" xfId="2055" applyNumberFormat="1" applyFont="1" applyFill="1" applyBorder="1" applyAlignment="1">
      <alignment horizontal="center" vertical="center"/>
    </xf>
    <xf numFmtId="41" fontId="112" fillId="0" borderId="6" xfId="2055" applyNumberFormat="1" applyFont="1" applyBorder="1" applyAlignment="1">
      <alignment horizontal="left" vertical="center"/>
    </xf>
    <xf numFmtId="0" fontId="112" fillId="0" borderId="31" xfId="2055" applyFont="1" applyBorder="1" applyAlignment="1">
      <alignment horizontal="left" vertical="center"/>
    </xf>
    <xf numFmtId="0" fontId="112" fillId="3" borderId="8" xfId="2055" applyFont="1" applyFill="1" applyBorder="1" applyAlignment="1">
      <alignment horizontal="center" vertical="center"/>
    </xf>
    <xf numFmtId="41" fontId="112" fillId="0" borderId="78" xfId="2055" applyNumberFormat="1" applyFont="1" applyBorder="1" applyAlignment="1">
      <alignment horizontal="center" vertical="center"/>
    </xf>
    <xf numFmtId="41" fontId="112" fillId="0" borderId="43" xfId="2055" applyNumberFormat="1" applyFont="1" applyBorder="1" applyAlignment="1">
      <alignment horizontal="left" vertical="center"/>
    </xf>
    <xf numFmtId="41" fontId="112" fillId="0" borderId="87" xfId="2055" applyNumberFormat="1" applyFont="1" applyBorder="1" applyAlignment="1">
      <alignment horizontal="left" vertical="center"/>
    </xf>
    <xf numFmtId="0" fontId="115" fillId="3" borderId="7" xfId="2055" applyFont="1" applyFill="1" applyBorder="1" applyAlignment="1">
      <alignment horizontal="center" vertical="center"/>
    </xf>
    <xf numFmtId="41" fontId="115" fillId="3" borderId="88" xfId="2055" applyNumberFormat="1" applyFont="1" applyFill="1" applyBorder="1" applyAlignment="1">
      <alignment horizontal="center" vertical="center"/>
    </xf>
    <xf numFmtId="41" fontId="112" fillId="3" borderId="40" xfId="2055" applyNumberFormat="1" applyFont="1" applyFill="1" applyBorder="1" applyAlignment="1">
      <alignment horizontal="left" vertical="center"/>
    </xf>
    <xf numFmtId="41" fontId="112" fillId="3" borderId="90" xfId="2055" applyNumberFormat="1" applyFont="1" applyFill="1" applyBorder="1" applyAlignment="1">
      <alignment horizontal="center" vertical="center"/>
    </xf>
    <xf numFmtId="0" fontId="8" fillId="0" borderId="0" xfId="2055" applyFill="1" applyBorder="1"/>
    <xf numFmtId="41" fontId="113" fillId="0" borderId="0" xfId="2055" applyNumberFormat="1" applyFont="1" applyFill="1" applyBorder="1" applyAlignment="1">
      <alignment vertical="center"/>
    </xf>
    <xf numFmtId="41" fontId="108" fillId="0" borderId="0" xfId="2055" applyNumberFormat="1" applyFont="1" applyFill="1" applyBorder="1" applyAlignment="1">
      <alignment vertical="center"/>
    </xf>
    <xf numFmtId="41" fontId="113" fillId="0" borderId="0" xfId="1500" applyFont="1" applyAlignment="1">
      <alignment horizontal="center" vertical="center"/>
    </xf>
    <xf numFmtId="41" fontId="116" fillId="0" borderId="0" xfId="1500" applyFont="1" applyAlignment="1"/>
    <xf numFmtId="0" fontId="116" fillId="0" borderId="0" xfId="2055" applyFont="1"/>
    <xf numFmtId="0" fontId="86" fillId="9" borderId="0" xfId="2058" applyFont="1" applyFill="1" applyBorder="1" applyAlignment="1">
      <alignment horizontal="center"/>
    </xf>
    <xf numFmtId="0" fontId="86" fillId="9" borderId="58" xfId="2058" applyFont="1" applyFill="1" applyBorder="1" applyAlignment="1">
      <alignment horizontal="center"/>
    </xf>
    <xf numFmtId="0" fontId="98" fillId="9" borderId="0" xfId="2058" applyFont="1" applyFill="1" applyBorder="1" applyAlignment="1">
      <alignment horizontal="right"/>
    </xf>
    <xf numFmtId="0" fontId="98" fillId="9" borderId="0" xfId="2058" applyFont="1" applyFill="1" applyBorder="1"/>
    <xf numFmtId="0" fontId="92" fillId="9" borderId="0" xfId="2058" applyFont="1" applyFill="1" applyBorder="1" applyAlignment="1">
      <alignment horizontal="center" vertical="center"/>
    </xf>
    <xf numFmtId="41" fontId="25" fillId="9" borderId="0" xfId="1492" applyFont="1" applyFill="1" applyBorder="1" applyAlignment="1"/>
    <xf numFmtId="0" fontId="92" fillId="9" borderId="0" xfId="2058" applyFont="1" applyFill="1" applyBorder="1" applyAlignment="1">
      <alignment horizontal="left" vertical="center"/>
    </xf>
    <xf numFmtId="0" fontId="4" fillId="6" borderId="0" xfId="0" applyFont="1" applyFill="1" applyAlignment="1">
      <alignment vertical="center"/>
    </xf>
    <xf numFmtId="49" fontId="4" fillId="6" borderId="6" xfId="0" applyNumberFormat="1" applyFont="1" applyFill="1" applyBorder="1" applyAlignment="1">
      <alignment vertical="center" wrapText="1"/>
    </xf>
    <xf numFmtId="0" fontId="4" fillId="6" borderId="6" xfId="0" applyNumberFormat="1" applyFont="1" applyFill="1" applyBorder="1" applyAlignment="1">
      <alignment vertical="center" wrapText="1"/>
    </xf>
    <xf numFmtId="0" fontId="4" fillId="6" borderId="6" xfId="0" applyFont="1" applyFill="1" applyBorder="1" applyAlignment="1">
      <alignment vertical="center" wrapText="1"/>
    </xf>
    <xf numFmtId="0" fontId="4" fillId="6" borderId="5" xfId="0" applyFont="1" applyFill="1" applyBorder="1" applyAlignment="1">
      <alignment vertical="center" wrapText="1"/>
    </xf>
    <xf numFmtId="183" fontId="4" fillId="6" borderId="0" xfId="0" applyNumberFormat="1" applyFont="1" applyFill="1" applyAlignment="1">
      <alignment vertical="center"/>
    </xf>
    <xf numFmtId="0" fontId="4" fillId="3" borderId="6" xfId="0" applyFont="1" applyFill="1" applyBorder="1" applyAlignment="1">
      <alignment horizontal="center" vertical="center"/>
    </xf>
    <xf numFmtId="0" fontId="4" fillId="6" borderId="6" xfId="0" applyFont="1" applyFill="1" applyBorder="1" applyAlignment="1">
      <alignment vertical="center"/>
    </xf>
    <xf numFmtId="3" fontId="4" fillId="0" borderId="6" xfId="0" applyNumberFormat="1" applyFont="1" applyBorder="1" applyAlignment="1">
      <alignment vertical="center"/>
    </xf>
    <xf numFmtId="179" fontId="4" fillId="0" borderId="6" xfId="0" applyNumberFormat="1" applyFont="1" applyBorder="1" applyAlignment="1">
      <alignment vertical="center"/>
    </xf>
    <xf numFmtId="49" fontId="4" fillId="6" borderId="6" xfId="0" quotePrefix="1" applyNumberFormat="1" applyFont="1" applyFill="1" applyBorder="1" applyAlignment="1">
      <alignment vertical="center" wrapText="1"/>
    </xf>
    <xf numFmtId="49" fontId="4" fillId="6" borderId="0" xfId="0" applyNumberFormat="1" applyFont="1" applyFill="1" applyBorder="1" applyAlignment="1">
      <alignment vertical="center" wrapText="1"/>
    </xf>
    <xf numFmtId="0" fontId="4" fillId="6" borderId="0" xfId="0" applyNumberFormat="1" applyFont="1" applyFill="1" applyBorder="1" applyAlignment="1">
      <alignment vertical="center" wrapText="1"/>
    </xf>
    <xf numFmtId="0" fontId="4" fillId="6" borderId="0" xfId="0" applyFont="1" applyFill="1" applyBorder="1" applyAlignment="1">
      <alignment vertical="center" wrapText="1"/>
    </xf>
    <xf numFmtId="49" fontId="4" fillId="6" borderId="0" xfId="0" applyNumberFormat="1" applyFont="1" applyFill="1" applyAlignment="1">
      <alignment vertical="center"/>
    </xf>
    <xf numFmtId="0" fontId="4" fillId="6" borderId="0" xfId="0" applyNumberFormat="1" applyFont="1" applyFill="1" applyAlignment="1">
      <alignment vertical="center"/>
    </xf>
    <xf numFmtId="0" fontId="4" fillId="6" borderId="0" xfId="0" applyFont="1" applyFill="1" applyBorder="1" applyAlignment="1">
      <alignment vertical="center"/>
    </xf>
    <xf numFmtId="49" fontId="4" fillId="6" borderId="6" xfId="0" applyNumberFormat="1" applyFont="1" applyFill="1" applyBorder="1" applyAlignment="1">
      <alignment horizontal="center" vertical="center" wrapText="1"/>
    </xf>
    <xf numFmtId="0" fontId="4" fillId="6" borderId="6" xfId="0" applyNumberFormat="1" applyFont="1" applyFill="1" applyBorder="1" applyAlignment="1">
      <alignment horizontal="center" vertical="center" wrapText="1"/>
    </xf>
    <xf numFmtId="0" fontId="4" fillId="6" borderId="6"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6" borderId="6" xfId="0" quotePrefix="1" applyNumberFormat="1" applyFont="1" applyFill="1" applyBorder="1" applyAlignment="1">
      <alignment vertical="center" wrapText="1"/>
    </xf>
    <xf numFmtId="4" fontId="4" fillId="6" borderId="6" xfId="0" applyNumberFormat="1" applyFont="1" applyFill="1" applyBorder="1" applyAlignment="1">
      <alignment vertical="center" wrapText="1"/>
    </xf>
    <xf numFmtId="49" fontId="4" fillId="6" borderId="6" xfId="0" applyNumberFormat="1" applyFont="1" applyFill="1" applyBorder="1" applyAlignment="1">
      <alignment vertical="center"/>
    </xf>
    <xf numFmtId="0" fontId="4" fillId="6" borderId="6" xfId="0" applyNumberFormat="1" applyFont="1" applyFill="1" applyBorder="1" applyAlignment="1">
      <alignment vertical="center"/>
    </xf>
    <xf numFmtId="0" fontId="4" fillId="6" borderId="5" xfId="0" applyFont="1" applyFill="1" applyBorder="1" applyAlignment="1">
      <alignment vertical="center"/>
    </xf>
    <xf numFmtId="0" fontId="4" fillId="2" borderId="6" xfId="0" applyNumberFormat="1" applyFont="1" applyFill="1" applyBorder="1" applyAlignment="1">
      <alignment vertical="center" wrapText="1"/>
    </xf>
    <xf numFmtId="0" fontId="4" fillId="2" borderId="6" xfId="0" applyFont="1" applyFill="1" applyBorder="1" applyAlignment="1">
      <alignment vertical="center" wrapText="1"/>
    </xf>
    <xf numFmtId="41" fontId="12" fillId="16" borderId="10" xfId="2" applyFont="1" applyFill="1" applyBorder="1" applyAlignment="1">
      <alignment horizontal="center" vertical="center"/>
    </xf>
    <xf numFmtId="0" fontId="4" fillId="2" borderId="6" xfId="0" applyFont="1" applyFill="1" applyBorder="1" applyAlignment="1">
      <alignment vertical="center"/>
    </xf>
    <xf numFmtId="49" fontId="4" fillId="2" borderId="6" xfId="0" applyNumberFormat="1" applyFont="1" applyFill="1" applyBorder="1" applyAlignment="1">
      <alignment vertical="center" wrapText="1"/>
    </xf>
    <xf numFmtId="0" fontId="4" fillId="2" borderId="5" xfId="0" applyFont="1" applyFill="1" applyBorder="1" applyAlignment="1">
      <alignment vertical="center" wrapText="1"/>
    </xf>
    <xf numFmtId="183" fontId="4" fillId="2" borderId="0" xfId="0" applyNumberFormat="1" applyFont="1" applyFill="1" applyAlignment="1">
      <alignment vertical="center"/>
    </xf>
    <xf numFmtId="0" fontId="4" fillId="2" borderId="0" xfId="0" applyFont="1" applyFill="1" applyAlignment="1">
      <alignment vertical="center"/>
    </xf>
    <xf numFmtId="49" fontId="7" fillId="0" borderId="6" xfId="0" applyNumberFormat="1" applyFont="1" applyBorder="1" applyAlignment="1">
      <alignment vertical="center" wrapText="1"/>
    </xf>
    <xf numFmtId="0" fontId="7" fillId="0" borderId="6" xfId="0" applyNumberFormat="1" applyFont="1" applyBorder="1" applyAlignment="1">
      <alignment vertical="center" wrapText="1"/>
    </xf>
    <xf numFmtId="0" fontId="7" fillId="0" borderId="6" xfId="0" applyFont="1" applyBorder="1" applyAlignment="1">
      <alignment vertical="center" wrapText="1"/>
    </xf>
    <xf numFmtId="0" fontId="7" fillId="0" borderId="5" xfId="0" applyFont="1" applyBorder="1" applyAlignment="1">
      <alignment vertical="center" wrapText="1"/>
    </xf>
    <xf numFmtId="0" fontId="7" fillId="4" borderId="6" xfId="0" applyFont="1" applyFill="1" applyBorder="1" applyAlignment="1">
      <alignment vertical="center" wrapText="1"/>
    </xf>
    <xf numFmtId="183" fontId="7" fillId="4" borderId="0" xfId="0" applyNumberFormat="1" applyFont="1" applyFill="1" applyAlignment="1">
      <alignment vertical="center"/>
    </xf>
    <xf numFmtId="0" fontId="7" fillId="0" borderId="0" xfId="0" applyFont="1" applyAlignment="1">
      <alignment vertical="center"/>
    </xf>
    <xf numFmtId="0" fontId="5" fillId="0" borderId="0" xfId="0" applyFont="1" applyAlignment="1">
      <alignment vertical="center"/>
    </xf>
    <xf numFmtId="0" fontId="4" fillId="3" borderId="6" xfId="0" applyFont="1" applyFill="1" applyBorder="1" applyAlignment="1">
      <alignment horizontal="center" vertical="center"/>
    </xf>
    <xf numFmtId="0" fontId="4" fillId="61" borderId="6" xfId="0" applyFont="1" applyFill="1" applyBorder="1" applyAlignment="1">
      <alignment vertical="center"/>
    </xf>
    <xf numFmtId="0" fontId="4" fillId="61" borderId="0" xfId="0" applyFont="1" applyFill="1" applyAlignment="1">
      <alignment vertical="center"/>
    </xf>
    <xf numFmtId="0" fontId="5" fillId="61" borderId="0" xfId="0" applyFont="1" applyFill="1" applyAlignment="1">
      <alignment vertical="center"/>
    </xf>
    <xf numFmtId="0" fontId="5" fillId="2" borderId="0" xfId="0" applyFont="1" applyFill="1" applyAlignment="1">
      <alignment vertical="center"/>
    </xf>
    <xf numFmtId="41" fontId="4" fillId="2" borderId="6" xfId="40330" applyFont="1" applyFill="1" applyBorder="1" applyAlignment="1">
      <alignment vertical="center"/>
    </xf>
    <xf numFmtId="41" fontId="4" fillId="61" borderId="6" xfId="40330" applyFont="1" applyFill="1" applyBorder="1" applyAlignment="1">
      <alignment vertical="center"/>
    </xf>
    <xf numFmtId="41" fontId="4" fillId="0" borderId="6" xfId="40330" applyFont="1" applyBorder="1" applyAlignment="1">
      <alignment vertical="center"/>
    </xf>
    <xf numFmtId="183" fontId="4" fillId="2" borderId="6" xfId="40330" applyNumberFormat="1" applyFont="1" applyFill="1" applyBorder="1" applyAlignment="1">
      <alignment vertical="center"/>
    </xf>
    <xf numFmtId="183" fontId="4" fillId="61" borderId="6" xfId="40330" applyNumberFormat="1" applyFont="1" applyFill="1" applyBorder="1" applyAlignment="1">
      <alignment vertical="center"/>
    </xf>
    <xf numFmtId="183" fontId="4" fillId="0" borderId="6" xfId="40330" applyNumberFormat="1" applyFont="1" applyBorder="1" applyAlignment="1">
      <alignment vertical="center"/>
    </xf>
    <xf numFmtId="179" fontId="4" fillId="2" borderId="6" xfId="0" applyNumberFormat="1" applyFont="1" applyFill="1" applyBorder="1" applyAlignment="1">
      <alignment horizontal="center" vertical="center"/>
    </xf>
    <xf numFmtId="0" fontId="4" fillId="61" borderId="6" xfId="0" applyFont="1" applyFill="1" applyBorder="1" applyAlignment="1">
      <alignment horizontal="center" vertical="center"/>
    </xf>
    <xf numFmtId="2" fontId="4" fillId="0" borderId="6" xfId="0" applyNumberFormat="1"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6" borderId="6" xfId="0" applyFont="1" applyFill="1" applyBorder="1" applyAlignment="1">
      <alignment horizontal="center" vertical="center"/>
    </xf>
    <xf numFmtId="0" fontId="4" fillId="2" borderId="6" xfId="0" applyFont="1" applyFill="1" applyBorder="1" applyAlignment="1">
      <alignment horizontal="center" vertical="center"/>
    </xf>
    <xf numFmtId="183" fontId="4" fillId="6" borderId="6" xfId="40330" applyNumberFormat="1" applyFont="1" applyFill="1" applyBorder="1" applyAlignment="1">
      <alignment vertical="center"/>
    </xf>
    <xf numFmtId="0" fontId="0" fillId="0" borderId="0" xfId="0" applyAlignment="1">
      <alignment horizontal="center" vertical="center"/>
    </xf>
    <xf numFmtId="0" fontId="261" fillId="0" borderId="0" xfId="0" applyFont="1">
      <alignment vertical="center"/>
    </xf>
    <xf numFmtId="0" fontId="262" fillId="0" borderId="0" xfId="0" applyFont="1">
      <alignment vertical="center"/>
    </xf>
    <xf numFmtId="0" fontId="263" fillId="0" borderId="0" xfId="0" applyFont="1" applyAlignment="1">
      <alignment horizontal="center" vertical="center"/>
    </xf>
    <xf numFmtId="271" fontId="0" fillId="0" borderId="0" xfId="40330" applyNumberFormat="1" applyFont="1">
      <alignment vertical="center"/>
    </xf>
    <xf numFmtId="0" fontId="260" fillId="0" borderId="0" xfId="0" applyFont="1">
      <alignment vertical="center"/>
    </xf>
    <xf numFmtId="0" fontId="265" fillId="0" borderId="0" xfId="0" applyFont="1">
      <alignment vertical="center"/>
    </xf>
    <xf numFmtId="0" fontId="266" fillId="0" borderId="0" xfId="0" applyFont="1">
      <alignment vertical="center"/>
    </xf>
    <xf numFmtId="0" fontId="258" fillId="0" borderId="0" xfId="0" applyFont="1">
      <alignment vertical="center"/>
    </xf>
    <xf numFmtId="0" fontId="258" fillId="0" borderId="54" xfId="0" applyFont="1" applyBorder="1" applyAlignment="1">
      <alignment horizontal="center" vertical="center"/>
    </xf>
    <xf numFmtId="0" fontId="258" fillId="0" borderId="54" xfId="0" applyFont="1" applyBorder="1" applyAlignment="1">
      <alignment horizontal="right" vertical="center"/>
    </xf>
    <xf numFmtId="0" fontId="257" fillId="0" borderId="10" xfId="0" applyFont="1" applyBorder="1" applyAlignment="1">
      <alignment horizontal="center" vertical="center"/>
    </xf>
    <xf numFmtId="0" fontId="257" fillId="0" borderId="11" xfId="0" applyFont="1" applyBorder="1" applyAlignment="1">
      <alignment horizontal="center" vertical="center"/>
    </xf>
    <xf numFmtId="0" fontId="258" fillId="0" borderId="2" xfId="0" applyFont="1" applyBorder="1" applyAlignment="1">
      <alignment horizontal="center" vertical="center"/>
    </xf>
    <xf numFmtId="369" fontId="258" fillId="0" borderId="2" xfId="0" applyNumberFormat="1" applyFont="1" applyBorder="1" applyAlignment="1">
      <alignment horizontal="center" vertical="center"/>
    </xf>
    <xf numFmtId="369" fontId="258" fillId="0" borderId="12" xfId="0" applyNumberFormat="1" applyFont="1" applyBorder="1" applyAlignment="1">
      <alignment horizontal="center" vertical="center"/>
    </xf>
    <xf numFmtId="0" fontId="258" fillId="62" borderId="2" xfId="0" applyFont="1" applyFill="1" applyBorder="1" applyAlignment="1">
      <alignment horizontal="center" vertical="center"/>
    </xf>
    <xf numFmtId="369" fontId="258" fillId="62" borderId="2" xfId="0" applyNumberFormat="1" applyFont="1" applyFill="1" applyBorder="1" applyAlignment="1">
      <alignment horizontal="center" vertical="center"/>
    </xf>
    <xf numFmtId="369" fontId="258" fillId="62" borderId="12" xfId="0" applyNumberFormat="1" applyFont="1" applyFill="1" applyBorder="1" applyAlignment="1">
      <alignment horizontal="center" vertical="center"/>
    </xf>
    <xf numFmtId="0" fontId="258" fillId="0" borderId="3" xfId="0" applyFont="1" applyBorder="1" applyAlignment="1">
      <alignment horizontal="center" vertical="center"/>
    </xf>
    <xf numFmtId="369" fontId="258" fillId="0" borderId="3" xfId="0" applyNumberFormat="1" applyFont="1" applyBorder="1" applyAlignment="1">
      <alignment horizontal="center" vertical="center"/>
    </xf>
    <xf numFmtId="369" fontId="258" fillId="0" borderId="14" xfId="0" applyNumberFormat="1" applyFont="1" applyBorder="1" applyAlignment="1">
      <alignment horizontal="center" vertical="center"/>
    </xf>
    <xf numFmtId="0" fontId="259" fillId="0" borderId="0" xfId="0" applyFont="1" applyAlignment="1">
      <alignment horizontal="right" vertical="center"/>
    </xf>
    <xf numFmtId="0" fontId="267" fillId="0" borderId="0" xfId="0" applyFont="1">
      <alignment vertical="center"/>
    </xf>
    <xf numFmtId="0" fontId="268" fillId="0" borderId="0" xfId="0" applyFont="1">
      <alignment vertical="center"/>
    </xf>
    <xf numFmtId="0" fontId="269" fillId="0" borderId="128" xfId="0" applyFont="1" applyBorder="1" applyAlignment="1">
      <alignment horizontal="center" vertical="center"/>
    </xf>
    <xf numFmtId="0" fontId="269" fillId="0" borderId="33" xfId="0" applyFont="1" applyBorder="1" applyAlignment="1">
      <alignment horizontal="center" vertical="center"/>
    </xf>
    <xf numFmtId="0" fontId="269" fillId="0" borderId="0" xfId="0" applyFont="1" applyAlignment="1">
      <alignment horizontal="center" vertical="center"/>
    </xf>
    <xf numFmtId="0" fontId="260" fillId="0" borderId="27" xfId="0" applyFont="1" applyBorder="1" applyAlignment="1">
      <alignment horizontal="center" vertical="center"/>
    </xf>
    <xf numFmtId="2" fontId="260" fillId="0" borderId="27" xfId="0" applyNumberFormat="1" applyFont="1" applyBorder="1" applyAlignment="1">
      <alignment horizontal="center" vertical="center"/>
    </xf>
    <xf numFmtId="0" fontId="260" fillId="0" borderId="126" xfId="0" applyFont="1" applyBorder="1" applyAlignment="1">
      <alignment horizontal="center" vertical="center"/>
    </xf>
    <xf numFmtId="0" fontId="260" fillId="0" borderId="0" xfId="0" applyFont="1" applyAlignment="1">
      <alignment horizontal="center" vertical="center"/>
    </xf>
    <xf numFmtId="0" fontId="260" fillId="0" borderId="3" xfId="0" applyFont="1" applyBorder="1" applyAlignment="1">
      <alignment horizontal="center" vertical="center"/>
    </xf>
    <xf numFmtId="0" fontId="260" fillId="0" borderId="14" xfId="0" applyFont="1" applyBorder="1" applyAlignment="1">
      <alignment horizontal="center" vertical="center"/>
    </xf>
    <xf numFmtId="0" fontId="289" fillId="7" borderId="2" xfId="46478" applyFont="1" applyFill="1" applyBorder="1" applyAlignment="1">
      <alignment horizontal="center" vertical="center" wrapText="1"/>
    </xf>
    <xf numFmtId="0" fontId="289" fillId="7" borderId="15" xfId="46478" applyFont="1" applyFill="1" applyBorder="1" applyAlignment="1">
      <alignment horizontal="center" vertical="center" wrapText="1"/>
    </xf>
    <xf numFmtId="0" fontId="291" fillId="0" borderId="0" xfId="0" applyFont="1">
      <alignment vertical="center"/>
    </xf>
    <xf numFmtId="0" fontId="291" fillId="0" borderId="0" xfId="0" applyFont="1" applyBorder="1">
      <alignment vertical="center"/>
    </xf>
    <xf numFmtId="0" fontId="295" fillId="0" borderId="0" xfId="46479" applyFont="1" applyBorder="1" applyAlignment="1">
      <alignment horizontal="center" vertical="center"/>
    </xf>
    <xf numFmtId="0" fontId="291" fillId="0" borderId="0" xfId="0" applyFont="1" applyBorder="1" applyAlignment="1">
      <alignment horizontal="center" vertical="center"/>
    </xf>
    <xf numFmtId="0" fontId="297" fillId="0" borderId="0" xfId="46480" applyFont="1" applyAlignment="1">
      <alignment vertical="center"/>
    </xf>
    <xf numFmtId="0" fontId="298" fillId="0" borderId="0" xfId="46480" applyFont="1"/>
    <xf numFmtId="0" fontId="297" fillId="0" borderId="6" xfId="46480" applyNumberFormat="1" applyFont="1" applyFill="1" applyBorder="1" applyAlignment="1" applyProtection="1">
      <alignment horizontal="center" vertical="center"/>
    </xf>
    <xf numFmtId="183" fontId="297" fillId="0" borderId="6" xfId="46480" applyNumberFormat="1" applyFont="1" applyFill="1" applyBorder="1" applyAlignment="1" applyProtection="1">
      <alignment horizontal="right" vertical="center"/>
    </xf>
    <xf numFmtId="0" fontId="297" fillId="0" borderId="31" xfId="46480" applyNumberFormat="1" applyFont="1" applyFill="1" applyBorder="1" applyAlignment="1" applyProtection="1">
      <alignment vertical="center" wrapText="1"/>
    </xf>
    <xf numFmtId="0" fontId="297" fillId="0" borderId="31" xfId="46480" applyNumberFormat="1" applyFont="1" applyFill="1" applyBorder="1" applyAlignment="1" applyProtection="1">
      <alignment vertical="center"/>
    </xf>
    <xf numFmtId="0" fontId="297" fillId="0" borderId="32" xfId="46480" applyNumberFormat="1" applyFont="1" applyFill="1" applyBorder="1" applyAlignment="1" applyProtection="1">
      <alignment horizontal="center" vertical="center"/>
    </xf>
    <xf numFmtId="3" fontId="297" fillId="0" borderId="6" xfId="46480" applyNumberFormat="1" applyFont="1" applyFill="1" applyBorder="1" applyAlignment="1" applyProtection="1">
      <alignment vertical="center"/>
    </xf>
    <xf numFmtId="41" fontId="297" fillId="0" borderId="6" xfId="46480" applyNumberFormat="1" applyFont="1" applyFill="1" applyBorder="1" applyAlignment="1" applyProtection="1">
      <alignment horizontal="right" vertical="center"/>
    </xf>
    <xf numFmtId="177" fontId="291" fillId="0" borderId="0" xfId="34" applyNumberFormat="1" applyFont="1"/>
    <xf numFmtId="0" fontId="298" fillId="0" borderId="0" xfId="46480" applyNumberFormat="1" applyFont="1"/>
    <xf numFmtId="0" fontId="300" fillId="9" borderId="0" xfId="39646" applyFont="1" applyFill="1">
      <alignment vertical="center"/>
    </xf>
    <xf numFmtId="0" fontId="300" fillId="9" borderId="0" xfId="39646" applyFont="1" applyFill="1" applyBorder="1" applyAlignment="1">
      <alignment horizontal="left" vertical="center"/>
    </xf>
    <xf numFmtId="0" fontId="300" fillId="0" borderId="0" xfId="39646" applyFont="1">
      <alignment vertical="center"/>
    </xf>
    <xf numFmtId="0" fontId="301" fillId="9" borderId="0" xfId="39646" applyFont="1" applyFill="1" applyBorder="1" applyAlignment="1">
      <alignment horizontal="left" vertical="center"/>
    </xf>
    <xf numFmtId="0" fontId="301" fillId="9" borderId="46" xfId="39646" applyFont="1" applyFill="1" applyBorder="1" applyAlignment="1">
      <alignment horizontal="left" vertical="center"/>
    </xf>
    <xf numFmtId="0" fontId="300" fillId="9" borderId="46" xfId="39646" applyFont="1" applyFill="1" applyBorder="1">
      <alignment vertical="center"/>
    </xf>
    <xf numFmtId="0" fontId="301" fillId="9" borderId="121" xfId="39646" applyFont="1" applyFill="1" applyBorder="1">
      <alignment vertical="center"/>
    </xf>
    <xf numFmtId="0" fontId="301" fillId="9" borderId="0" xfId="39646" applyFont="1" applyFill="1" applyBorder="1">
      <alignment vertical="center"/>
    </xf>
    <xf numFmtId="0" fontId="301" fillId="9" borderId="0" xfId="39646" applyFont="1" applyFill="1" applyBorder="1" applyAlignment="1">
      <alignment vertical="center"/>
    </xf>
    <xf numFmtId="0" fontId="301" fillId="9" borderId="122" xfId="39646" applyFont="1" applyFill="1" applyBorder="1">
      <alignment vertical="center"/>
    </xf>
    <xf numFmtId="0" fontId="302" fillId="9" borderId="0" xfId="39646" applyFont="1" applyFill="1" applyBorder="1">
      <alignment vertical="center"/>
    </xf>
    <xf numFmtId="49" fontId="301" fillId="9" borderId="121" xfId="39646" applyNumberFormat="1" applyFont="1" applyFill="1" applyBorder="1" applyAlignment="1">
      <alignment horizontal="right" vertical="center"/>
    </xf>
    <xf numFmtId="42" fontId="302" fillId="9" borderId="0" xfId="39646" applyNumberFormat="1" applyFont="1" applyFill="1" applyBorder="1" applyAlignment="1">
      <alignment vertical="center"/>
    </xf>
    <xf numFmtId="0" fontId="301" fillId="9" borderId="0" xfId="39646" applyNumberFormat="1" applyFont="1" applyFill="1" applyBorder="1" applyAlignment="1">
      <alignment vertical="center"/>
    </xf>
    <xf numFmtId="42" fontId="301" fillId="9" borderId="0" xfId="39646" applyNumberFormat="1" applyFont="1" applyFill="1" applyBorder="1" applyAlignment="1">
      <alignment vertical="center"/>
    </xf>
    <xf numFmtId="0" fontId="300" fillId="9" borderId="0" xfId="39646" applyNumberFormat="1" applyFont="1" applyFill="1" applyBorder="1" applyAlignment="1">
      <alignment vertical="center"/>
    </xf>
    <xf numFmtId="0" fontId="301" fillId="9" borderId="0" xfId="39646" applyNumberFormat="1" applyFont="1" applyFill="1" applyBorder="1" applyAlignment="1">
      <alignment horizontal="left" vertical="center" indent="1"/>
    </xf>
    <xf numFmtId="0" fontId="301" fillId="9" borderId="0" xfId="39646" applyNumberFormat="1" applyFont="1" applyFill="1" applyBorder="1" applyAlignment="1">
      <alignment horizontal="left" vertical="center"/>
    </xf>
    <xf numFmtId="0" fontId="301" fillId="9" borderId="0" xfId="39646" applyFont="1" applyFill="1" applyBorder="1" applyAlignment="1">
      <alignment horizontal="left" vertical="center" wrapText="1" indent="1" shrinkToFit="1"/>
    </xf>
    <xf numFmtId="0" fontId="301" fillId="9" borderId="0" xfId="39646" applyFont="1" applyFill="1" applyBorder="1" applyAlignment="1">
      <alignment horizontal="left" vertical="center" indent="1"/>
    </xf>
    <xf numFmtId="0" fontId="301" fillId="9" borderId="76" xfId="39646" applyFont="1" applyFill="1" applyBorder="1" applyAlignment="1">
      <alignment horizontal="center"/>
    </xf>
    <xf numFmtId="0" fontId="301" fillId="9" borderId="43" xfId="39646" applyFont="1" applyFill="1" applyBorder="1" applyAlignment="1">
      <alignment horizontal="center"/>
    </xf>
    <xf numFmtId="0" fontId="301" fillId="9" borderId="77" xfId="39646" applyFont="1" applyFill="1" applyBorder="1" applyAlignment="1">
      <alignment horizontal="center"/>
    </xf>
    <xf numFmtId="0" fontId="298" fillId="0" borderId="5" xfId="46480" applyNumberFormat="1" applyFont="1" applyFill="1" applyBorder="1" applyAlignment="1" applyProtection="1">
      <alignment horizontal="center" vertical="center"/>
    </xf>
    <xf numFmtId="0" fontId="298" fillId="0" borderId="6" xfId="46480" applyNumberFormat="1" applyFont="1" applyFill="1" applyBorder="1" applyAlignment="1" applyProtection="1">
      <alignment horizontal="center" vertical="center"/>
    </xf>
    <xf numFmtId="0" fontId="298" fillId="0" borderId="93" xfId="46480" applyNumberFormat="1" applyFont="1" applyFill="1" applyBorder="1" applyAlignment="1" applyProtection="1">
      <alignment horizontal="center" vertical="center"/>
    </xf>
    <xf numFmtId="0" fontId="297" fillId="2" borderId="6" xfId="46480" applyNumberFormat="1" applyFont="1" applyFill="1" applyBorder="1" applyAlignment="1" applyProtection="1">
      <alignment horizontal="center" vertical="center"/>
    </xf>
    <xf numFmtId="379" fontId="297" fillId="2" borderId="6" xfId="46480" applyNumberFormat="1" applyFont="1" applyFill="1" applyBorder="1" applyAlignment="1" applyProtection="1">
      <alignment vertical="center"/>
    </xf>
    <xf numFmtId="183" fontId="297" fillId="2" borderId="6" xfId="46480" applyNumberFormat="1" applyFont="1" applyFill="1" applyBorder="1" applyAlignment="1" applyProtection="1">
      <alignment horizontal="right" vertical="center"/>
    </xf>
    <xf numFmtId="41" fontId="297" fillId="2" borderId="6" xfId="46480" applyNumberFormat="1" applyFont="1" applyFill="1" applyBorder="1" applyAlignment="1" applyProtection="1">
      <alignment horizontal="right" vertical="center"/>
    </xf>
    <xf numFmtId="0" fontId="297" fillId="2" borderId="31" xfId="46480" applyNumberFormat="1" applyFont="1" applyFill="1" applyBorder="1" applyAlignment="1" applyProtection="1">
      <alignment vertical="center"/>
    </xf>
    <xf numFmtId="0" fontId="295" fillId="9" borderId="0" xfId="39646" applyFont="1" applyFill="1" applyBorder="1" applyAlignment="1">
      <alignment horizontal="left" vertical="center"/>
    </xf>
    <xf numFmtId="0" fontId="304" fillId="9" borderId="0" xfId="39646" applyFont="1" applyFill="1" applyBorder="1" applyAlignment="1">
      <alignment horizontal="left" vertical="center"/>
    </xf>
    <xf numFmtId="0" fontId="304" fillId="9" borderId="43" xfId="39646" applyFont="1" applyFill="1" applyBorder="1" applyAlignment="1">
      <alignment horizontal="left" vertical="center"/>
    </xf>
    <xf numFmtId="0" fontId="304" fillId="9" borderId="45" xfId="39646" applyFont="1" applyFill="1" applyBorder="1" applyAlignment="1">
      <alignment horizontal="left" vertical="center" wrapText="1"/>
    </xf>
    <xf numFmtId="0" fontId="304" fillId="9" borderId="46" xfId="39646" applyFont="1" applyFill="1" applyBorder="1" applyAlignment="1">
      <alignment horizontal="left" vertical="center" wrapText="1"/>
    </xf>
    <xf numFmtId="0" fontId="304" fillId="9" borderId="47" xfId="39646" applyFont="1" applyFill="1" applyBorder="1" applyAlignment="1">
      <alignment horizontal="left" vertical="center" wrapText="1"/>
    </xf>
    <xf numFmtId="0" fontId="301" fillId="9" borderId="0" xfId="39646" applyFont="1" applyFill="1" applyBorder="1" applyAlignment="1">
      <alignment vertical="center" shrinkToFit="1"/>
    </xf>
    <xf numFmtId="42" fontId="305" fillId="9" borderId="0" xfId="39646" applyNumberFormat="1" applyFont="1" applyFill="1" applyBorder="1" applyAlignment="1">
      <alignment vertical="center"/>
    </xf>
    <xf numFmtId="0" fontId="297" fillId="2" borderId="32" xfId="46480" applyNumberFormat="1" applyFont="1" applyFill="1" applyBorder="1" applyAlignment="1" applyProtection="1">
      <alignment horizontal="center" vertical="center"/>
    </xf>
    <xf numFmtId="0" fontId="297" fillId="0" borderId="140" xfId="46480" applyNumberFormat="1" applyFont="1" applyFill="1" applyBorder="1" applyAlignment="1" applyProtection="1">
      <alignment horizontal="center" vertical="center"/>
    </xf>
    <xf numFmtId="0" fontId="90" fillId="9" borderId="0" xfId="2058" applyFont="1" applyFill="1" applyBorder="1" applyAlignment="1">
      <alignment horizontal="center" vertical="center"/>
    </xf>
    <xf numFmtId="0" fontId="84" fillId="9" borderId="51" xfId="2058" applyFont="1" applyFill="1" applyBorder="1" applyAlignment="1">
      <alignment horizontal="center"/>
    </xf>
    <xf numFmtId="0" fontId="84" fillId="9" borderId="52" xfId="2058" applyFont="1" applyFill="1" applyBorder="1" applyAlignment="1">
      <alignment horizontal="center"/>
    </xf>
    <xf numFmtId="0" fontId="86" fillId="9" borderId="0" xfId="2058" applyFont="1" applyFill="1" applyBorder="1" applyAlignment="1">
      <alignment horizontal="center"/>
    </xf>
    <xf numFmtId="0" fontId="86" fillId="9" borderId="58" xfId="2058" applyFont="1" applyFill="1" applyBorder="1" applyAlignment="1">
      <alignment horizontal="center"/>
    </xf>
    <xf numFmtId="0" fontId="117" fillId="9" borderId="53" xfId="2058" applyFont="1" applyFill="1" applyBorder="1" applyAlignment="1">
      <alignment horizontal="left"/>
    </xf>
    <xf numFmtId="0" fontId="117" fillId="9" borderId="0" xfId="2058" applyFont="1" applyFill="1" applyBorder="1" applyAlignment="1">
      <alignment horizontal="left"/>
    </xf>
    <xf numFmtId="3" fontId="89" fillId="9" borderId="0" xfId="2058" applyNumberFormat="1" applyFont="1" applyFill="1" applyBorder="1" applyAlignment="1">
      <alignment horizontal="center"/>
    </xf>
    <xf numFmtId="3" fontId="89" fillId="9" borderId="58" xfId="2058" applyNumberFormat="1" applyFont="1" applyFill="1" applyBorder="1" applyAlignment="1">
      <alignment horizontal="center"/>
    </xf>
    <xf numFmtId="0" fontId="118" fillId="9" borderId="53" xfId="2058" applyFont="1" applyFill="1" applyBorder="1" applyAlignment="1">
      <alignment horizontal="center"/>
    </xf>
    <xf numFmtId="0" fontId="118" fillId="9" borderId="0" xfId="2058" applyFont="1" applyFill="1" applyBorder="1" applyAlignment="1">
      <alignment horizontal="center"/>
    </xf>
    <xf numFmtId="0" fontId="118" fillId="9" borderId="58" xfId="2058" applyFont="1" applyFill="1" applyBorder="1" applyAlignment="1">
      <alignment horizontal="center"/>
    </xf>
    <xf numFmtId="0" fontId="119" fillId="9" borderId="0" xfId="2058" applyFont="1" applyFill="1" applyBorder="1" applyAlignment="1">
      <alignment horizontal="left"/>
    </xf>
    <xf numFmtId="0" fontId="119" fillId="9" borderId="58" xfId="2058" applyFont="1" applyFill="1" applyBorder="1" applyAlignment="1">
      <alignment horizontal="left"/>
    </xf>
    <xf numFmtId="0" fontId="98" fillId="9" borderId="0" xfId="2058" applyFont="1" applyFill="1" applyBorder="1" applyAlignment="1">
      <alignment horizontal="left"/>
    </xf>
    <xf numFmtId="3" fontId="41" fillId="9" borderId="0" xfId="2057" applyNumberFormat="1" applyFont="1" applyFill="1" applyBorder="1" applyAlignment="1">
      <alignment horizontal="center" vertical="center"/>
    </xf>
    <xf numFmtId="0" fontId="106" fillId="0" borderId="0" xfId="2057" applyFont="1" applyBorder="1"/>
    <xf numFmtId="0" fontId="92" fillId="9" borderId="0" xfId="2058" applyFont="1" applyFill="1" applyBorder="1" applyAlignment="1">
      <alignment horizontal="center"/>
    </xf>
    <xf numFmtId="41" fontId="120" fillId="9" borderId="0" xfId="2" applyFont="1" applyFill="1" applyBorder="1" applyAlignment="1">
      <alignment horizontal="right" vertical="center"/>
    </xf>
    <xf numFmtId="3" fontId="101" fillId="9" borderId="0" xfId="2058" applyNumberFormat="1" applyFont="1" applyFill="1" applyBorder="1" applyAlignment="1">
      <alignment horizontal="right"/>
    </xf>
    <xf numFmtId="3" fontId="92" fillId="9" borderId="0" xfId="2058" applyNumberFormat="1" applyFont="1" applyFill="1" applyBorder="1" applyAlignment="1">
      <alignment horizontal="right"/>
    </xf>
    <xf numFmtId="0" fontId="103" fillId="9" borderId="60" xfId="2058" applyFont="1" applyFill="1" applyBorder="1" applyAlignment="1">
      <alignment horizontal="center"/>
    </xf>
    <xf numFmtId="0" fontId="103" fillId="9" borderId="61" xfId="2058" applyFont="1" applyFill="1" applyBorder="1" applyAlignment="1">
      <alignment horizontal="center"/>
    </xf>
    <xf numFmtId="3" fontId="105" fillId="9" borderId="0" xfId="2057" applyNumberFormat="1" applyFont="1" applyFill="1" applyBorder="1" applyAlignment="1">
      <alignment horizontal="center" vertical="center"/>
    </xf>
    <xf numFmtId="0" fontId="87" fillId="0" borderId="0" xfId="2057" applyFont="1" applyBorder="1"/>
    <xf numFmtId="41" fontId="112" fillId="9" borderId="26" xfId="2055" applyNumberFormat="1" applyFont="1" applyFill="1" applyBorder="1" applyAlignment="1">
      <alignment horizontal="center" vertical="center"/>
    </xf>
    <xf numFmtId="41" fontId="112" fillId="9" borderId="49" xfId="2055" applyNumberFormat="1" applyFont="1" applyFill="1" applyBorder="1" applyAlignment="1">
      <alignment horizontal="center" vertical="center"/>
    </xf>
    <xf numFmtId="0" fontId="110" fillId="0" borderId="0" xfId="2055" applyFont="1" applyAlignment="1">
      <alignment horizontal="center"/>
    </xf>
    <xf numFmtId="0" fontId="111" fillId="0" borderId="0" xfId="2055" applyFont="1" applyAlignment="1">
      <alignment horizontal="left" vertical="center"/>
    </xf>
    <xf numFmtId="0" fontId="112" fillId="3" borderId="71" xfId="2055" applyFont="1" applyFill="1" applyBorder="1" applyAlignment="1">
      <alignment horizontal="center" vertical="center"/>
    </xf>
    <xf numFmtId="0" fontId="112" fillId="3" borderId="8" xfId="2055" applyFont="1" applyFill="1" applyBorder="1" applyAlignment="1">
      <alignment horizontal="center" vertical="center"/>
    </xf>
    <xf numFmtId="0" fontId="112" fillId="3" borderId="46" xfId="2055" applyFont="1" applyFill="1" applyBorder="1" applyAlignment="1">
      <alignment horizontal="center" vertical="center"/>
    </xf>
    <xf numFmtId="0" fontId="112" fillId="3" borderId="43" xfId="2055" applyFont="1" applyFill="1" applyBorder="1" applyAlignment="1">
      <alignment horizontal="center" vertical="center"/>
    </xf>
    <xf numFmtId="0" fontId="112" fillId="3" borderId="45" xfId="2055" applyFont="1" applyFill="1" applyBorder="1" applyAlignment="1">
      <alignment horizontal="center" vertical="center"/>
    </xf>
    <xf numFmtId="0" fontId="112" fillId="3" borderId="47" xfId="2055" applyFont="1" applyFill="1" applyBorder="1" applyAlignment="1">
      <alignment horizontal="center" vertical="center"/>
    </xf>
    <xf numFmtId="0" fontId="112" fillId="3" borderId="76" xfId="2055" applyFont="1" applyFill="1" applyBorder="1" applyAlignment="1">
      <alignment horizontal="center" vertical="center"/>
    </xf>
    <xf numFmtId="0" fontId="112" fillId="3" borderId="77" xfId="2055" applyFont="1" applyFill="1" applyBorder="1" applyAlignment="1">
      <alignment horizontal="center" vertical="center"/>
    </xf>
    <xf numFmtId="0" fontId="112" fillId="3" borderId="72" xfId="2055" applyFont="1" applyFill="1" applyBorder="1" applyAlignment="1">
      <alignment horizontal="center" vertical="center"/>
    </xf>
    <xf numFmtId="0" fontId="112" fillId="3" borderId="78" xfId="2055" applyFont="1" applyFill="1" applyBorder="1" applyAlignment="1">
      <alignment horizontal="center" vertical="center"/>
    </xf>
    <xf numFmtId="0" fontId="112" fillId="3" borderId="73" xfId="2055" applyFont="1" applyFill="1" applyBorder="1" applyAlignment="1">
      <alignment horizontal="center" vertical="center"/>
    </xf>
    <xf numFmtId="0" fontId="112" fillId="3" borderId="79" xfId="2055" applyFont="1" applyFill="1" applyBorder="1" applyAlignment="1">
      <alignment horizontal="center" vertical="center"/>
    </xf>
    <xf numFmtId="0" fontId="112" fillId="3" borderId="74" xfId="2055" applyFont="1" applyFill="1" applyBorder="1" applyAlignment="1">
      <alignment horizontal="center" vertical="center" wrapText="1"/>
    </xf>
    <xf numFmtId="0" fontId="112" fillId="3" borderId="75" xfId="2055" applyFont="1" applyFill="1" applyBorder="1" applyAlignment="1">
      <alignment horizontal="center" vertical="center" wrapText="1"/>
    </xf>
    <xf numFmtId="41" fontId="112" fillId="0" borderId="6" xfId="2055" applyNumberFormat="1" applyFont="1" applyBorder="1" applyAlignment="1">
      <alignment horizontal="center" vertical="center"/>
    </xf>
    <xf numFmtId="41" fontId="115" fillId="3" borderId="89" xfId="2055" applyNumberFormat="1" applyFont="1" applyFill="1" applyBorder="1" applyAlignment="1">
      <alignment horizontal="center" vertical="center"/>
    </xf>
    <xf numFmtId="41" fontId="115" fillId="3" borderId="88" xfId="2055" applyNumberFormat="1" applyFont="1" applyFill="1" applyBorder="1" applyAlignment="1">
      <alignment horizontal="center" vertical="center"/>
    </xf>
    <xf numFmtId="0" fontId="111" fillId="0" borderId="46" xfId="2055" applyFont="1" applyFill="1" applyBorder="1" applyAlignment="1">
      <alignment horizontal="left" vertical="center" wrapText="1"/>
    </xf>
    <xf numFmtId="0" fontId="111" fillId="0" borderId="0" xfId="2055" applyFont="1" applyFill="1" applyBorder="1" applyAlignment="1">
      <alignment horizontal="left" vertical="center" wrapText="1"/>
    </xf>
    <xf numFmtId="41" fontId="88" fillId="15" borderId="69" xfId="2" applyFont="1" applyFill="1" applyBorder="1" applyAlignment="1">
      <alignment horizontal="center" vertical="center" shrinkToFit="1"/>
    </xf>
    <xf numFmtId="0" fontId="107" fillId="9" borderId="43" xfId="2058" applyFont="1" applyFill="1" applyBorder="1" applyAlignment="1">
      <alignment horizontal="center" vertical="center"/>
    </xf>
    <xf numFmtId="0" fontId="12" fillId="9" borderId="16" xfId="2058" applyFont="1" applyFill="1" applyBorder="1" applyAlignment="1">
      <alignment horizontal="center" vertical="center" shrinkToFit="1"/>
    </xf>
    <xf numFmtId="0" fontId="12" fillId="9" borderId="17" xfId="2058" applyFont="1" applyFill="1" applyBorder="1" applyAlignment="1">
      <alignment horizontal="center" vertical="center" shrinkToFit="1"/>
    </xf>
    <xf numFmtId="0" fontId="12" fillId="9" borderId="17" xfId="2058" applyFont="1" applyFill="1" applyBorder="1" applyAlignment="1">
      <alignment horizontal="center" vertical="center" wrapText="1" shrinkToFit="1"/>
    </xf>
    <xf numFmtId="0" fontId="12" fillId="9" borderId="18" xfId="2058" applyFont="1" applyFill="1" applyBorder="1" applyAlignment="1">
      <alignment horizontal="center" vertical="center" wrapText="1" shrinkToFit="1"/>
    </xf>
    <xf numFmtId="41" fontId="99" fillId="9" borderId="54" xfId="2" applyFont="1" applyFill="1" applyBorder="1" applyAlignment="1">
      <alignment horizontal="right" vertical="center"/>
    </xf>
    <xf numFmtId="0" fontId="86" fillId="9" borderId="54" xfId="2058" applyFont="1" applyFill="1" applyBorder="1" applyAlignment="1">
      <alignment horizontal="center"/>
    </xf>
    <xf numFmtId="0" fontId="86" fillId="9" borderId="55" xfId="2058" applyFont="1" applyFill="1" applyBorder="1" applyAlignment="1">
      <alignment horizontal="center"/>
    </xf>
    <xf numFmtId="0" fontId="87" fillId="9" borderId="56" xfId="2058" applyFont="1" applyFill="1" applyBorder="1" applyAlignment="1">
      <alignment horizontal="center" vertical="center" wrapText="1"/>
    </xf>
    <xf numFmtId="0" fontId="87" fillId="9" borderId="49" xfId="2058" applyFont="1" applyFill="1" applyBorder="1" applyAlignment="1">
      <alignment horizontal="center" vertical="center" wrapText="1"/>
    </xf>
    <xf numFmtId="0" fontId="90" fillId="9" borderId="0" xfId="2058" applyFont="1" applyFill="1" applyBorder="1" applyAlignment="1">
      <alignment horizontal="left"/>
    </xf>
    <xf numFmtId="0" fontId="90" fillId="9" borderId="58" xfId="2058" applyFont="1" applyFill="1" applyBorder="1" applyAlignment="1">
      <alignment horizontal="left"/>
    </xf>
    <xf numFmtId="0" fontId="91" fillId="9" borderId="0" xfId="2058" applyFont="1" applyFill="1" applyBorder="1" applyAlignment="1">
      <alignment horizontal="left"/>
    </xf>
    <xf numFmtId="0" fontId="91" fillId="9" borderId="58" xfId="2058" applyFont="1" applyFill="1" applyBorder="1" applyAlignment="1">
      <alignment horizontal="left"/>
    </xf>
    <xf numFmtId="0" fontId="92" fillId="9" borderId="0" xfId="2058" applyFont="1" applyFill="1" applyBorder="1" applyAlignment="1">
      <alignment horizontal="left"/>
    </xf>
    <xf numFmtId="0" fontId="95" fillId="9" borderId="54" xfId="2058" applyFont="1" applyFill="1" applyBorder="1" applyAlignment="1">
      <alignment horizontal="right" vertical="center"/>
    </xf>
    <xf numFmtId="41" fontId="99" fillId="9" borderId="41" xfId="2" applyFont="1" applyFill="1" applyBorder="1" applyAlignment="1">
      <alignment horizontal="right" vertical="center"/>
    </xf>
    <xf numFmtId="41" fontId="99" fillId="7" borderId="41" xfId="2" applyFont="1" applyFill="1" applyBorder="1" applyAlignment="1">
      <alignment horizontal="right" vertical="center"/>
    </xf>
    <xf numFmtId="0" fontId="1" fillId="0" borderId="1" xfId="0" applyFont="1" applyBorder="1" applyAlignment="1">
      <alignment horizontal="center" vertical="center" shrinkToFit="1"/>
    </xf>
    <xf numFmtId="0" fontId="2" fillId="0" borderId="0" xfId="0" applyFont="1" applyAlignment="1">
      <alignment horizontal="center" vertical="center" shrinkToFit="1"/>
    </xf>
    <xf numFmtId="0" fontId="1" fillId="0" borderId="0" xfId="0" applyFont="1" applyAlignment="1">
      <alignment vertical="center" shrinkToFit="1"/>
    </xf>
    <xf numFmtId="0" fontId="295" fillId="0" borderId="0" xfId="46479" applyFont="1" applyBorder="1" applyAlignment="1">
      <alignment horizontal="center" vertical="center" wrapText="1"/>
    </xf>
    <xf numFmtId="0" fontId="295" fillId="0" borderId="0" xfId="46479" applyFont="1" applyBorder="1" applyAlignment="1">
      <alignment horizontal="center"/>
    </xf>
    <xf numFmtId="0" fontId="292" fillId="0" borderId="0" xfId="0" applyFont="1" applyAlignment="1">
      <alignment horizontal="center" vertical="center"/>
    </xf>
    <xf numFmtId="0" fontId="293" fillId="0" borderId="0" xfId="0" applyFont="1" applyAlignment="1">
      <alignment horizontal="center" vertical="center"/>
    </xf>
    <xf numFmtId="0" fontId="294" fillId="0" borderId="0" xfId="0" applyFont="1" applyAlignment="1">
      <alignment horizontal="center" vertical="center"/>
    </xf>
    <xf numFmtId="0" fontId="303" fillId="9" borderId="0" xfId="39646" applyFont="1" applyFill="1" applyAlignment="1">
      <alignment horizontal="center" vertical="center"/>
    </xf>
    <xf numFmtId="0" fontId="291" fillId="0" borderId="0" xfId="39646" applyFont="1" applyAlignment="1">
      <alignment horizontal="center" vertical="center"/>
    </xf>
    <xf numFmtId="0" fontId="298" fillId="0" borderId="90" xfId="46480" applyNumberFormat="1" applyFont="1" applyFill="1" applyBorder="1" applyAlignment="1" applyProtection="1">
      <alignment horizontal="center" vertical="center"/>
    </xf>
    <xf numFmtId="0" fontId="298" fillId="0" borderId="138" xfId="46480" applyNumberFormat="1" applyFont="1" applyFill="1" applyBorder="1" applyAlignment="1" applyProtection="1">
      <alignment horizontal="center" vertical="center"/>
    </xf>
    <xf numFmtId="0" fontId="298" fillId="0" borderId="74" xfId="46480" applyNumberFormat="1" applyFont="1" applyFill="1" applyBorder="1" applyAlignment="1" applyProtection="1">
      <alignment horizontal="center" vertical="center"/>
    </xf>
    <xf numFmtId="0" fontId="298" fillId="0" borderId="139" xfId="46480" applyNumberFormat="1" applyFont="1" applyFill="1" applyBorder="1" applyAlignment="1" applyProtection="1">
      <alignment horizontal="center" vertical="center"/>
    </xf>
    <xf numFmtId="0" fontId="296" fillId="0" borderId="0" xfId="46480" applyNumberFormat="1" applyFont="1" applyFill="1" applyAlignment="1" applyProtection="1">
      <alignment horizontal="center" vertical="center"/>
    </xf>
    <xf numFmtId="0" fontId="299" fillId="0" borderId="43" xfId="46480" applyNumberFormat="1" applyFont="1" applyFill="1" applyBorder="1" applyAlignment="1" applyProtection="1">
      <alignment horizontal="left" vertical="center"/>
    </xf>
    <xf numFmtId="0" fontId="298" fillId="0" borderId="135" xfId="46480" applyNumberFormat="1" applyFont="1" applyFill="1" applyBorder="1" applyAlignment="1" applyProtection="1">
      <alignment horizontal="center" vertical="center"/>
    </xf>
    <xf numFmtId="0" fontId="298" fillId="0" borderId="45" xfId="46480" applyNumberFormat="1" applyFont="1" applyFill="1" applyBorder="1" applyAlignment="1" applyProtection="1">
      <alignment horizontal="center" vertical="center"/>
    </xf>
    <xf numFmtId="0" fontId="298" fillId="0" borderId="89" xfId="46480" applyNumberFormat="1" applyFont="1" applyFill="1" applyBorder="1" applyAlignment="1" applyProtection="1">
      <alignment horizontal="center" vertical="center"/>
    </xf>
    <xf numFmtId="0" fontId="298" fillId="0" borderId="137" xfId="46480" applyNumberFormat="1" applyFont="1" applyFill="1" applyBorder="1" applyAlignment="1" applyProtection="1">
      <alignment horizontal="center" vertical="center"/>
    </xf>
    <xf numFmtId="0" fontId="298" fillId="0" borderId="73" xfId="46480" applyNumberFormat="1" applyFont="1" applyFill="1" applyBorder="1" applyAlignment="1" applyProtection="1">
      <alignment horizontal="center" vertical="center"/>
    </xf>
    <xf numFmtId="0" fontId="298" fillId="0" borderId="136" xfId="46480" applyNumberFormat="1" applyFont="1" applyFill="1" applyBorder="1" applyAlignment="1" applyProtection="1">
      <alignment horizontal="center" vertical="center"/>
    </xf>
    <xf numFmtId="0" fontId="269" fillId="0" borderId="127" xfId="0" applyFont="1" applyBorder="1" applyAlignment="1">
      <alignment horizontal="center" vertical="center"/>
    </xf>
    <xf numFmtId="0" fontId="269" fillId="0" borderId="128" xfId="0" applyFont="1" applyBorder="1" applyAlignment="1">
      <alignment horizontal="center" vertical="center"/>
    </xf>
    <xf numFmtId="0" fontId="260" fillId="0" borderId="125" xfId="0" applyFont="1" applyBorder="1" applyAlignment="1">
      <alignment horizontal="center" vertical="center"/>
    </xf>
    <xf numFmtId="0" fontId="260" fillId="0" borderId="27" xfId="0" applyFont="1" applyBorder="1" applyAlignment="1">
      <alignment horizontal="center" vertical="center"/>
    </xf>
    <xf numFmtId="0" fontId="258" fillId="0" borderId="13" xfId="0" applyFont="1" applyBorder="1" applyAlignment="1">
      <alignment horizontal="center" vertical="center"/>
    </xf>
    <xf numFmtId="0" fontId="258" fillId="0" borderId="3" xfId="0" applyFont="1" applyBorder="1" applyAlignment="1">
      <alignment horizontal="center" vertical="center"/>
    </xf>
    <xf numFmtId="0" fontId="264" fillId="0" borderId="0" xfId="0" applyFont="1" applyAlignment="1">
      <alignment horizontal="center" vertical="center"/>
    </xf>
    <xf numFmtId="0" fontId="257" fillId="0" borderId="9" xfId="0" applyFont="1" applyBorder="1" applyAlignment="1">
      <alignment horizontal="center" vertical="center"/>
    </xf>
    <xf numFmtId="0" fontId="257" fillId="0" borderId="10" xfId="0" applyFont="1" applyBorder="1" applyAlignment="1">
      <alignment horizontal="center" vertical="center"/>
    </xf>
    <xf numFmtId="0" fontId="257" fillId="0" borderId="4" xfId="0" applyFont="1" applyBorder="1" applyAlignment="1">
      <alignment horizontal="center" vertical="center" wrapText="1"/>
    </xf>
    <xf numFmtId="0" fontId="257" fillId="0" borderId="4" xfId="0" applyFont="1" applyBorder="1" applyAlignment="1">
      <alignment horizontal="center" vertical="center"/>
    </xf>
    <xf numFmtId="0" fontId="257" fillId="0" borderId="13" xfId="0" applyFont="1" applyBorder="1" applyAlignment="1">
      <alignment horizontal="center" vertical="center"/>
    </xf>
    <xf numFmtId="0" fontId="258" fillId="0" borderId="2" xfId="0" applyFont="1" applyBorder="1" applyAlignment="1">
      <alignment horizontal="center" vertical="center"/>
    </xf>
    <xf numFmtId="0" fontId="201" fillId="7" borderId="2" xfId="46478" applyFont="1" applyFill="1" applyBorder="1" applyAlignment="1">
      <alignment horizontal="center" vertical="center"/>
    </xf>
    <xf numFmtId="0" fontId="289" fillId="7" borderId="2" xfId="46478" applyFont="1" applyFill="1" applyBorder="1" applyAlignment="1">
      <alignment horizontal="center" vertical="center" wrapText="1"/>
    </xf>
    <xf numFmtId="0" fontId="201" fillId="7" borderId="2" xfId="46478" applyFont="1" applyFill="1" applyBorder="1" applyAlignment="1">
      <alignment horizontal="center" vertical="center" wrapText="1"/>
    </xf>
    <xf numFmtId="0" fontId="289" fillId="7" borderId="124" xfId="46478" applyFont="1" applyFill="1" applyBorder="1" applyAlignment="1">
      <alignment horizontal="center" vertical="center" wrapText="1"/>
    </xf>
    <xf numFmtId="0" fontId="289" fillId="7" borderId="123" xfId="46478" applyFont="1" applyFill="1" applyBorder="1" applyAlignment="1">
      <alignment horizontal="center" vertical="center" wrapText="1"/>
    </xf>
    <xf numFmtId="0" fontId="289" fillId="7" borderId="129" xfId="46478" applyFont="1" applyFill="1" applyBorder="1" applyAlignment="1">
      <alignment horizontal="center" vertical="center" wrapText="1"/>
    </xf>
    <xf numFmtId="0" fontId="289" fillId="7" borderId="130" xfId="46478" applyFont="1" applyFill="1" applyBorder="1" applyAlignment="1">
      <alignment horizontal="center" vertical="center" wrapText="1"/>
    </xf>
    <xf numFmtId="0" fontId="289" fillId="7" borderId="131" xfId="46478" applyFont="1" applyFill="1" applyBorder="1" applyAlignment="1">
      <alignment horizontal="center" vertical="center" wrapText="1"/>
    </xf>
    <xf numFmtId="0" fontId="289" fillId="7" borderId="134" xfId="46478" applyFont="1" applyFill="1" applyBorder="1" applyAlignment="1">
      <alignment horizontal="center" vertical="center" wrapText="1"/>
    </xf>
    <xf numFmtId="0" fontId="289" fillId="7" borderId="39" xfId="46478" applyFont="1" applyFill="1" applyBorder="1" applyAlignment="1">
      <alignment horizontal="center" vertical="center" wrapText="1"/>
    </xf>
    <xf numFmtId="0" fontId="289" fillId="7" borderId="15" xfId="46478" applyFont="1" applyFill="1" applyBorder="1" applyAlignment="1">
      <alignment horizontal="center" vertical="center" wrapText="1"/>
    </xf>
    <xf numFmtId="0" fontId="289" fillId="7" borderId="98" xfId="46478" applyFont="1" applyFill="1" applyBorder="1" applyAlignment="1">
      <alignment horizontal="center" vertical="center" wrapText="1"/>
    </xf>
    <xf numFmtId="2" fontId="201" fillId="0" borderId="2" xfId="46478" applyNumberFormat="1" applyFont="1" applyBorder="1" applyAlignment="1">
      <alignment horizontal="center" vertical="center"/>
    </xf>
    <xf numFmtId="0" fontId="289" fillId="7" borderId="130" xfId="46478" applyFont="1" applyFill="1" applyBorder="1" applyAlignment="1">
      <alignment horizontal="center" vertical="center"/>
    </xf>
    <xf numFmtId="0" fontId="289" fillId="7" borderId="131" xfId="46478" applyFont="1" applyFill="1" applyBorder="1" applyAlignment="1">
      <alignment horizontal="center" vertical="center"/>
    </xf>
    <xf numFmtId="0" fontId="289" fillId="7" borderId="132" xfId="46478" applyFont="1" applyFill="1" applyBorder="1" applyAlignment="1">
      <alignment horizontal="center" vertical="center"/>
    </xf>
    <xf numFmtId="0" fontId="289" fillId="7" borderId="133" xfId="46478" applyFont="1" applyFill="1" applyBorder="1" applyAlignment="1">
      <alignment horizontal="center" vertical="center"/>
    </xf>
    <xf numFmtId="0" fontId="289" fillId="7" borderId="134" xfId="46478" applyFont="1" applyFill="1" applyBorder="1" applyAlignment="1">
      <alignment horizontal="center" vertical="center"/>
    </xf>
    <xf numFmtId="0" fontId="289" fillId="7" borderId="39" xfId="46478" applyFont="1" applyFill="1" applyBorder="1" applyAlignment="1">
      <alignment horizontal="center" vertical="center"/>
    </xf>
    <xf numFmtId="0" fontId="201" fillId="0" borderId="2" xfId="46478" applyFont="1" applyBorder="1" applyAlignment="1">
      <alignment horizontal="center" vertical="center"/>
    </xf>
    <xf numFmtId="0" fontId="289" fillId="7" borderId="27" xfId="46478" applyFont="1" applyFill="1" applyBorder="1" applyAlignment="1">
      <alignment horizontal="center" vertical="center" wrapText="1"/>
    </xf>
    <xf numFmtId="2" fontId="201" fillId="0" borderId="124" xfId="46478" applyNumberFormat="1" applyFont="1" applyBorder="1" applyAlignment="1">
      <alignment horizontal="center" vertical="center"/>
    </xf>
    <xf numFmtId="2" fontId="201" fillId="0" borderId="129" xfId="46478" applyNumberFormat="1" applyFont="1" applyBorder="1" applyAlignment="1">
      <alignment horizontal="center" vertical="center"/>
    </xf>
    <xf numFmtId="192" fontId="201" fillId="0" borderId="124" xfId="46478" applyNumberFormat="1" applyFont="1" applyBorder="1" applyAlignment="1">
      <alignment horizontal="center" vertical="center"/>
    </xf>
    <xf numFmtId="192" fontId="201" fillId="0" borderId="129" xfId="46478" applyNumberFormat="1" applyFont="1" applyBorder="1" applyAlignment="1">
      <alignment horizontal="center" vertical="center"/>
    </xf>
    <xf numFmtId="237" fontId="201" fillId="0" borderId="124" xfId="46478" applyNumberFormat="1" applyFont="1" applyBorder="1" applyAlignment="1">
      <alignment horizontal="center" vertical="center"/>
    </xf>
    <xf numFmtId="237" fontId="201" fillId="0" borderId="129" xfId="46478" applyNumberFormat="1" applyFont="1" applyBorder="1" applyAlignment="1">
      <alignment horizontal="center" vertical="center"/>
    </xf>
    <xf numFmtId="192" fontId="289" fillId="7" borderId="2" xfId="46478" applyNumberFormat="1" applyFont="1" applyFill="1" applyBorder="1" applyAlignment="1">
      <alignment horizontal="center" vertical="center"/>
    </xf>
    <xf numFmtId="0" fontId="289" fillId="7" borderId="124" xfId="46478" applyFont="1" applyFill="1" applyBorder="1" applyAlignment="1">
      <alignment horizontal="center" vertical="center"/>
    </xf>
    <xf numFmtId="0" fontId="289" fillId="7" borderId="129" xfId="46478" applyFont="1" applyFill="1" applyBorder="1" applyAlignment="1">
      <alignment horizontal="center" vertical="center"/>
    </xf>
    <xf numFmtId="2" fontId="289" fillId="7" borderId="2" xfId="46478" applyNumberFormat="1"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6" xfId="0" applyFont="1" applyFill="1" applyBorder="1" applyAlignment="1">
      <alignment horizontal="center" vertical="center"/>
    </xf>
    <xf numFmtId="0" fontId="5" fillId="6" borderId="6" xfId="0" applyFont="1" applyFill="1" applyBorder="1" applyAlignment="1">
      <alignment vertical="center"/>
    </xf>
    <xf numFmtId="0" fontId="5" fillId="0" borderId="6" xfId="0" applyFont="1" applyBorder="1" applyAlignment="1">
      <alignment vertical="center"/>
    </xf>
    <xf numFmtId="0" fontId="6" fillId="0" borderId="0" xfId="0" applyFont="1" applyAlignment="1">
      <alignment horizontal="center" vertical="center"/>
    </xf>
    <xf numFmtId="49" fontId="6" fillId="0" borderId="0" xfId="0" applyNumberFormat="1" applyFont="1" applyFill="1" applyAlignment="1">
      <alignment horizontal="center" vertical="center"/>
    </xf>
  </cellXfs>
  <cellStyles count="46481">
    <cellStyle name="_x0001_" xfId="40331" xr:uid="{00000000-0005-0000-0000-000000000000}"/>
    <cellStyle name=" " xfId="3942" xr:uid="{00000000-0005-0000-0000-000001000000}"/>
    <cellStyle name="' '" xfId="3943" xr:uid="{00000000-0005-0000-0000-000002000000}"/>
    <cellStyle name="          _x000d__x000a_386grabber=vga.3gr_x000d__x000a_" xfId="4" xr:uid="{00000000-0005-0000-0000-000003000000}"/>
    <cellStyle name="          _x000d__x000a_386grabber=vga.3gr_x000d__x000a_ 10" xfId="3944" xr:uid="{00000000-0005-0000-0000-000004000000}"/>
    <cellStyle name="          _x000d__x000a_386grabber=vga.3gr_x000d__x000a_ 11" xfId="3945" xr:uid="{00000000-0005-0000-0000-000005000000}"/>
    <cellStyle name="          _x000d__x000a_386grabber=vga.3gr_x000d__x000a_ 12" xfId="3946" xr:uid="{00000000-0005-0000-0000-000006000000}"/>
    <cellStyle name="          _x000d__x000a_386grabber=vga.3gr_x000d__x000a_ 13" xfId="3947" xr:uid="{00000000-0005-0000-0000-000007000000}"/>
    <cellStyle name="          _x000d__x000a_386grabber=vga.3gr_x000d__x000a_ 14" xfId="3948" xr:uid="{00000000-0005-0000-0000-000008000000}"/>
    <cellStyle name="          _x000d__x000a_386grabber=vga.3gr_x000d__x000a_ 15" xfId="3949" xr:uid="{00000000-0005-0000-0000-000009000000}"/>
    <cellStyle name="          _x000d__x000a_386grabber=vga.3gr_x000d__x000a_ 16" xfId="3950" xr:uid="{00000000-0005-0000-0000-00000A000000}"/>
    <cellStyle name="          _x000d__x000a_386grabber=vga.3gr_x000d__x000a_ 17" xfId="3951" xr:uid="{00000000-0005-0000-0000-00000B000000}"/>
    <cellStyle name="          _x000d__x000a_386grabber=vga.3gr_x000d__x000a_ 18" xfId="3952" xr:uid="{00000000-0005-0000-0000-00000C000000}"/>
    <cellStyle name="          _x000d__x000a_386grabber=vga.3gr_x000d__x000a_ 19" xfId="3953" xr:uid="{00000000-0005-0000-0000-00000D000000}"/>
    <cellStyle name="          _x000d__x000a_386grabber=vga.3gr_x000d__x000a_ 2" xfId="3954" xr:uid="{00000000-0005-0000-0000-00000E000000}"/>
    <cellStyle name="          _x000d__x000a_386grabber=vga.3gr_x000d__x000a_ 20" xfId="3955" xr:uid="{00000000-0005-0000-0000-00000F000000}"/>
    <cellStyle name="          _x000d__x000a_386grabber=vga.3gr_x000d__x000a_ 21" xfId="3956" xr:uid="{00000000-0005-0000-0000-000010000000}"/>
    <cellStyle name="          _x000d__x000a_386grabber=vga.3gr_x000d__x000a_ 22" xfId="3957" xr:uid="{00000000-0005-0000-0000-000011000000}"/>
    <cellStyle name="          _x000d__x000a_386grabber=vga.3gr_x000d__x000a_ 23" xfId="3958" xr:uid="{00000000-0005-0000-0000-000012000000}"/>
    <cellStyle name="          _x000d__x000a_386grabber=vga.3gr_x000d__x000a_ 24" xfId="3959" xr:uid="{00000000-0005-0000-0000-000013000000}"/>
    <cellStyle name="          _x000d__x000a_386grabber=vga.3gr_x000d__x000a_ 25" xfId="3960" xr:uid="{00000000-0005-0000-0000-000014000000}"/>
    <cellStyle name="          _x000d__x000a_386grabber=vga.3gr_x000d__x000a_ 26" xfId="3961" xr:uid="{00000000-0005-0000-0000-000015000000}"/>
    <cellStyle name="          _x000d__x000a_386grabber=vga.3gr_x000d__x000a_ 27" xfId="3962" xr:uid="{00000000-0005-0000-0000-000016000000}"/>
    <cellStyle name="          _x000d__x000a_386grabber=vga.3gr_x000d__x000a_ 28" xfId="3963" xr:uid="{00000000-0005-0000-0000-000017000000}"/>
    <cellStyle name="          _x000d__x000a_386grabber=vga.3gr_x000d__x000a_ 29" xfId="3964" xr:uid="{00000000-0005-0000-0000-000018000000}"/>
    <cellStyle name="          _x000d__x000a_386grabber=vga.3gr_x000d__x000a_ 3" xfId="3965" xr:uid="{00000000-0005-0000-0000-000019000000}"/>
    <cellStyle name="          _x000d__x000a_386grabber=vga.3gr_x000d__x000a_ 30" xfId="3966" xr:uid="{00000000-0005-0000-0000-00001A000000}"/>
    <cellStyle name="          _x000d__x000a_386grabber=vga.3gr_x000d__x000a_ 31" xfId="3967" xr:uid="{00000000-0005-0000-0000-00001B000000}"/>
    <cellStyle name="          _x000d__x000a_386grabber=vga.3gr_x000d__x000a_ 32" xfId="3968" xr:uid="{00000000-0005-0000-0000-00001C000000}"/>
    <cellStyle name="          _x000d__x000a_386grabber=vga.3gr_x000d__x000a_ 33" xfId="3969" xr:uid="{00000000-0005-0000-0000-00001D000000}"/>
    <cellStyle name="          _x000d__x000a_386grabber=vga.3gr_x000d__x000a_ 34" xfId="3970" xr:uid="{00000000-0005-0000-0000-00001E000000}"/>
    <cellStyle name="          _x000d__x000a_386grabber=vga.3gr_x000d__x000a_ 35" xfId="3971" xr:uid="{00000000-0005-0000-0000-00001F000000}"/>
    <cellStyle name="          _x000d__x000a_386grabber=vga.3gr_x000d__x000a_ 36" xfId="3972" xr:uid="{00000000-0005-0000-0000-000020000000}"/>
    <cellStyle name="          _x000d__x000a_386grabber=vga.3gr_x000d__x000a_ 37" xfId="3973" xr:uid="{00000000-0005-0000-0000-000021000000}"/>
    <cellStyle name="          _x000d__x000a_386grabber=vga.3gr_x000d__x000a_ 38" xfId="3974" xr:uid="{00000000-0005-0000-0000-000022000000}"/>
    <cellStyle name="          _x000d__x000a_386grabber=vga.3gr_x000d__x000a_ 39" xfId="3975" xr:uid="{00000000-0005-0000-0000-000023000000}"/>
    <cellStyle name="          _x000d__x000a_386grabber=vga.3gr_x000d__x000a_ 4" xfId="3976" xr:uid="{00000000-0005-0000-0000-000024000000}"/>
    <cellStyle name="          _x000d__x000a_386grabber=vga.3gr_x000d__x000a_ 40" xfId="3977" xr:uid="{00000000-0005-0000-0000-000025000000}"/>
    <cellStyle name="          _x000d__x000a_386grabber=vga.3gr_x000d__x000a_ 41" xfId="3978" xr:uid="{00000000-0005-0000-0000-000026000000}"/>
    <cellStyle name="          _x000d__x000a_386grabber=vga.3gr_x000d__x000a_ 42" xfId="3979" xr:uid="{00000000-0005-0000-0000-000027000000}"/>
    <cellStyle name="          _x000d__x000a_386grabber=vga.3gr_x000d__x000a_ 43" xfId="3980" xr:uid="{00000000-0005-0000-0000-000028000000}"/>
    <cellStyle name="          _x000d__x000a_386grabber=vga.3gr_x000d__x000a_ 44" xfId="3981" xr:uid="{00000000-0005-0000-0000-000029000000}"/>
    <cellStyle name="          _x000d__x000a_386grabber=vga.3gr_x000d__x000a_ 45" xfId="3982" xr:uid="{00000000-0005-0000-0000-00002A000000}"/>
    <cellStyle name="          _x000d__x000a_386grabber=vga.3gr_x000d__x000a_ 5" xfId="3983" xr:uid="{00000000-0005-0000-0000-00002B000000}"/>
    <cellStyle name="          _x000d__x000a_386grabber=vga.3gr_x000d__x000a_ 6" xfId="3984" xr:uid="{00000000-0005-0000-0000-00002C000000}"/>
    <cellStyle name="          _x000d__x000a_386grabber=vga.3gr_x000d__x000a_ 7" xfId="3985" xr:uid="{00000000-0005-0000-0000-00002D000000}"/>
    <cellStyle name="          _x000d__x000a_386grabber=vga.3gr_x000d__x000a_ 8" xfId="3986" xr:uid="{00000000-0005-0000-0000-00002E000000}"/>
    <cellStyle name="          _x000d__x000a_386grabber=vga.3gr_x000d__x000a_ 9" xfId="3987" xr:uid="{00000000-0005-0000-0000-00002F000000}"/>
    <cellStyle name="  10" xfId="3988" xr:uid="{00000000-0005-0000-0000-000030000000}"/>
    <cellStyle name="  11" xfId="3989" xr:uid="{00000000-0005-0000-0000-000031000000}"/>
    <cellStyle name="  12" xfId="3990" xr:uid="{00000000-0005-0000-0000-000032000000}"/>
    <cellStyle name="  13" xfId="3991" xr:uid="{00000000-0005-0000-0000-000033000000}"/>
    <cellStyle name="  14" xfId="3992" xr:uid="{00000000-0005-0000-0000-000034000000}"/>
    <cellStyle name="  15" xfId="3993" xr:uid="{00000000-0005-0000-0000-000035000000}"/>
    <cellStyle name="  16" xfId="3994" xr:uid="{00000000-0005-0000-0000-000036000000}"/>
    <cellStyle name="  17" xfId="3995" xr:uid="{00000000-0005-0000-0000-000037000000}"/>
    <cellStyle name="  18" xfId="3996" xr:uid="{00000000-0005-0000-0000-000038000000}"/>
    <cellStyle name="  19" xfId="3997" xr:uid="{00000000-0005-0000-0000-000039000000}"/>
    <cellStyle name="  2" xfId="3998" xr:uid="{00000000-0005-0000-0000-00003A000000}"/>
    <cellStyle name="  20" xfId="3999" xr:uid="{00000000-0005-0000-0000-00003B000000}"/>
    <cellStyle name="  21" xfId="4000" xr:uid="{00000000-0005-0000-0000-00003C000000}"/>
    <cellStyle name="  22" xfId="4001" xr:uid="{00000000-0005-0000-0000-00003D000000}"/>
    <cellStyle name="  3" xfId="4002" xr:uid="{00000000-0005-0000-0000-00003E000000}"/>
    <cellStyle name="  4" xfId="4003" xr:uid="{00000000-0005-0000-0000-00003F000000}"/>
    <cellStyle name="  5" xfId="4004" xr:uid="{00000000-0005-0000-0000-000040000000}"/>
    <cellStyle name="  6" xfId="4005" xr:uid="{00000000-0005-0000-0000-000041000000}"/>
    <cellStyle name="  7" xfId="4006" xr:uid="{00000000-0005-0000-0000-000042000000}"/>
    <cellStyle name="  8" xfId="4007" xr:uid="{00000000-0005-0000-0000-000043000000}"/>
    <cellStyle name="  9" xfId="4008" xr:uid="{00000000-0005-0000-0000-000044000000}"/>
    <cellStyle name=" _20030218144011020-E1C865BF" xfId="4009" xr:uid="{00000000-0005-0000-0000-000045000000}"/>
    <cellStyle name=" _20030221140423820-A5C865BF" xfId="4010" xr:uid="{00000000-0005-0000-0000-000046000000}"/>
    <cellStyle name=" _20030221140423820-A5C865BF_AC-01 보일러 설계서 수정" xfId="40332" xr:uid="{00000000-0005-0000-0000-000047000000}"/>
    <cellStyle name=" _20030221140423820-A5C865BF_AC-01 보일러 설계서 수정_AC-14(최종수정)" xfId="40333" xr:uid="{00000000-0005-0000-0000-000048000000}"/>
    <cellStyle name=" _20030221140423820-A5C865BF_AC-01 보일러 설계서 수정_AC-14(최종수정)_고압전동기정비건물설계서(남동안)-1" xfId="40334" xr:uid="{00000000-0005-0000-0000-000049000000}"/>
    <cellStyle name=" _20030221140423820-A5C865BF_AC-01 보일러 설계서 수정_AC-14(최종수정)_고압전동기정비건물설계서(남동안)-1_고압전동기정비건물설계서(남동안)-1" xfId="40335" xr:uid="{00000000-0005-0000-0000-00004A000000}"/>
    <cellStyle name=" _20030221140423820-A5C865BF_AC-01 보일러 설계서 수정_AC-14(최종수정)_발전설비 보수공사" xfId="40336" xr:uid="{00000000-0005-0000-0000-00004B000000}"/>
    <cellStyle name=" _20030221140423820-A5C865BF_AC-01 보일러 설계서 수정_AC-14(최종수정)_발전설비 보수공사_고압전동기정비건물설계서(남동안)-1" xfId="40337" xr:uid="{00000000-0005-0000-0000-00004C000000}"/>
    <cellStyle name=" _20030221140423820-A5C865BF_AC-01 보일러 설계서 수정_AC-14(최종수정)_발전설비 보수공사_고압전동기정비건물설계서(남동안)-1_고압전동기정비건물설계서(남동안)-1" xfId="40338" xr:uid="{00000000-0005-0000-0000-00004D000000}"/>
    <cellStyle name=" _20030221140423820-A5C865BF_AC-01 보일러 설계서 수정_고압전동기정비건물설계서(남동안)-1" xfId="40339" xr:uid="{00000000-0005-0000-0000-00004E000000}"/>
    <cellStyle name=" _20030221140423820-A5C865BF_AC-01 보일러 설계서 수정_고압전동기정비건물설계서(남동안)-1_고압전동기정비건물설계서(남동안)-1" xfId="40340" xr:uid="{00000000-0005-0000-0000-00004F000000}"/>
    <cellStyle name=" _20030221140423820-A5C865BF_AC-01 본관기초(가설계서 9월단가)" xfId="40341" xr:uid="{00000000-0005-0000-0000-000050000000}"/>
    <cellStyle name=" _20030221140423820-A5C865BF_AC-01 본관기초(가설계서 9월단가)_AC-14(최종수정)" xfId="40342" xr:uid="{00000000-0005-0000-0000-000051000000}"/>
    <cellStyle name=" _20030221140423820-A5C865BF_AC-01 본관기초(가설계서 9월단가)_AC-14(최종수정)_고압전동기정비건물설계서(남동안)-1" xfId="40343" xr:uid="{00000000-0005-0000-0000-000052000000}"/>
    <cellStyle name=" _20030221140423820-A5C865BF_AC-01 본관기초(가설계서 9월단가)_AC-14(최종수정)_고압전동기정비건물설계서(남동안)-1_고압전동기정비건물설계서(남동안)-1" xfId="40344" xr:uid="{00000000-0005-0000-0000-000053000000}"/>
    <cellStyle name=" _20030221140423820-A5C865BF_AC-01 본관기초(가설계서 9월단가)_AC-14(최종수정)_발전설비 보수공사" xfId="40345" xr:uid="{00000000-0005-0000-0000-000054000000}"/>
    <cellStyle name=" _20030221140423820-A5C865BF_AC-01 본관기초(가설계서 9월단가)_AC-14(최종수정)_발전설비 보수공사_고압전동기정비건물설계서(남동안)-1" xfId="40346" xr:uid="{00000000-0005-0000-0000-000055000000}"/>
    <cellStyle name=" _20030221140423820-A5C865BF_AC-01 본관기초(가설계서 9월단가)_AC-14(최종수정)_발전설비 보수공사_고압전동기정비건물설계서(남동안)-1_고압전동기정비건물설계서(남동안)-1" xfId="40347" xr:uid="{00000000-0005-0000-0000-000056000000}"/>
    <cellStyle name=" _20030221140423820-A5C865BF_AC-01 본관기초(가설계서 9월단가)_고압전동기정비건물설계서(남동안)-1" xfId="40348" xr:uid="{00000000-0005-0000-0000-000057000000}"/>
    <cellStyle name=" _20030221140423820-A5C865BF_AC-01 본관기초(가설계서 9월단가)_고압전동기정비건물설계서(남동안)-1_고압전동기정비건물설계서(남동안)-1" xfId="40349" xr:uid="{00000000-0005-0000-0000-000058000000}"/>
    <cellStyle name=" _20030221140423820-A5C865BF_AC-01 본관기초(가설계서 9월단가)-2" xfId="40350" xr:uid="{00000000-0005-0000-0000-000059000000}"/>
    <cellStyle name=" _20030221140423820-A5C865BF_AC-01 본관기초(가설계서 9월단가)-2_AC-14(최종수정)" xfId="40351" xr:uid="{00000000-0005-0000-0000-00005A000000}"/>
    <cellStyle name=" _20030221140423820-A5C865BF_AC-01 본관기초(가설계서 9월단가)-2_AC-14(최종수정)_고압전동기정비건물설계서(남동안)-1" xfId="40352" xr:uid="{00000000-0005-0000-0000-00005B000000}"/>
    <cellStyle name=" _20030221140423820-A5C865BF_AC-01 본관기초(가설계서 9월단가)-2_AC-14(최종수정)_고압전동기정비건물설계서(남동안)-1_고압전동기정비건물설계서(남동안)-1" xfId="40353" xr:uid="{00000000-0005-0000-0000-00005C000000}"/>
    <cellStyle name=" _20030221140423820-A5C865BF_AC-01 본관기초(가설계서 9월단가)-2_AC-14(최종수정)_발전설비 보수공사" xfId="40354" xr:uid="{00000000-0005-0000-0000-00005D000000}"/>
    <cellStyle name=" _20030221140423820-A5C865BF_AC-01 본관기초(가설계서 9월단가)-2_AC-14(최종수정)_발전설비 보수공사_고압전동기정비건물설계서(남동안)-1" xfId="40355" xr:uid="{00000000-0005-0000-0000-00005E000000}"/>
    <cellStyle name=" _20030221140423820-A5C865BF_AC-01 본관기초(가설계서 9월단가)-2_AC-14(최종수정)_발전설비 보수공사_고압전동기정비건물설계서(남동안)-1_고압전동기정비건물설계서(남동안)-1" xfId="40356" xr:uid="{00000000-0005-0000-0000-00005F000000}"/>
    <cellStyle name=" _20030221140423820-A5C865BF_AC-01 본관기초(가설계서 9월단가)-2_고압전동기정비건물설계서(남동안)-1" xfId="40357" xr:uid="{00000000-0005-0000-0000-000060000000}"/>
    <cellStyle name=" _20030221140423820-A5C865BF_AC-01 본관기초(가설계서 9월단가)-2_고압전동기정비건물설계서(남동안)-1_고압전동기정비건물설계서(남동안)-1" xfId="40358" xr:uid="{00000000-0005-0000-0000-000061000000}"/>
    <cellStyle name=" _20030221140423820-A5C865BF_AC-14건설사무소환경개선공사설계서(제출)REV10" xfId="40359" xr:uid="{00000000-0005-0000-0000-000062000000}"/>
    <cellStyle name=" _20030221140423820-A5C865BF_AC-14건설사무소환경개선공사설계서(제출)REV10_AC-14(최종수정)" xfId="40360" xr:uid="{00000000-0005-0000-0000-000063000000}"/>
    <cellStyle name=" _20030221140423820-A5C865BF_AC-14건설사무소환경개선공사설계서(제출)REV10_AC-14(최종수정)_고압전동기정비건물설계서(남동안)-1" xfId="40361" xr:uid="{00000000-0005-0000-0000-000064000000}"/>
    <cellStyle name=" _20030221140423820-A5C865BF_AC-14건설사무소환경개선공사설계서(제출)REV10_AC-14(최종수정)_고압전동기정비건물설계서(남동안)-1_고압전동기정비건물설계서(남동안)-1" xfId="40362" xr:uid="{00000000-0005-0000-0000-000065000000}"/>
    <cellStyle name=" _20030221140423820-A5C865BF_AC-14건설사무소환경개선공사설계서(제출)REV10_AC-14(최종수정)_발전설비 보수공사" xfId="40363" xr:uid="{00000000-0005-0000-0000-000066000000}"/>
    <cellStyle name=" _20030221140423820-A5C865BF_AC-14건설사무소환경개선공사설계서(제출)REV10_AC-14(최종수정)_발전설비 보수공사_고압전동기정비건물설계서(남동안)-1" xfId="40364" xr:uid="{00000000-0005-0000-0000-000067000000}"/>
    <cellStyle name=" _20030221140423820-A5C865BF_AC-14건설사무소환경개선공사설계서(제출)REV10_AC-14(최종수정)_발전설비 보수공사_고압전동기정비건물설계서(남동안)-1_고압전동기정비건물설계서(남동안)-1" xfId="40365" xr:uid="{00000000-0005-0000-0000-000068000000}"/>
    <cellStyle name=" _20030221140423820-A5C865BF_AC-14건설사무소환경개선공사설계서(제출)REV10_고압전동기정비건물설계서(남동안)-1" xfId="40366" xr:uid="{00000000-0005-0000-0000-000069000000}"/>
    <cellStyle name=" _20030221140423820-A5C865BF_AC-14건설사무소환경개선공사설계서(제출)REV10_고압전동기정비건물설계서(남동안)-1_고압전동기정비건물설계서(남동안)-1" xfId="40367" xr:uid="{00000000-0005-0000-0000-00006A000000}"/>
    <cellStyle name=" _20030221140423820-A5C865BF_고압전동기정비건물설계서(남동안)-1" xfId="40368" xr:uid="{00000000-0005-0000-0000-00006B000000}"/>
    <cellStyle name=" _20030221140423820-A5C865BF_고압전동기정비건물설계서(남동안)-1_고압전동기정비건물설계서(남동안)-1" xfId="40369" xr:uid="{00000000-0005-0000-0000-00006C000000}"/>
    <cellStyle name=" _20030221140423820-A5C865BF_공사비집계표" xfId="40370" xr:uid="{00000000-0005-0000-0000-00006D000000}"/>
    <cellStyle name=" _20030221140423820-A5C865BF_공사비집계표(품의용)" xfId="4011" xr:uid="{00000000-0005-0000-0000-00006E000000}"/>
    <cellStyle name=" _20030221140423820-A5C865BF_공사비집계표_AC-14(최종수정)" xfId="40371" xr:uid="{00000000-0005-0000-0000-00006F000000}"/>
    <cellStyle name=" _20030221140423820-A5C865BF_공사비집계표_AC-14(최종수정)_고압전동기정비건물설계서(남동안)-1" xfId="40372" xr:uid="{00000000-0005-0000-0000-000070000000}"/>
    <cellStyle name=" _20030221140423820-A5C865BF_공사비집계표_AC-14(최종수정)_고압전동기정비건물설계서(남동안)-1_고압전동기정비건물설계서(남동안)-1" xfId="40373" xr:uid="{00000000-0005-0000-0000-000071000000}"/>
    <cellStyle name=" _20030221140423820-A5C865BF_공사비집계표_AC-14(최종수정)_발전설비 보수공사" xfId="40374" xr:uid="{00000000-0005-0000-0000-000072000000}"/>
    <cellStyle name=" _20030221140423820-A5C865BF_공사비집계표_AC-14(최종수정)_발전설비 보수공사_고압전동기정비건물설계서(남동안)-1" xfId="40375" xr:uid="{00000000-0005-0000-0000-000073000000}"/>
    <cellStyle name=" _20030221140423820-A5C865BF_공사비집계표_AC-14(최종수정)_발전설비 보수공사_고압전동기정비건물설계서(남동안)-1_고압전동기정비건물설계서(남동안)-1" xfId="40376" xr:uid="{00000000-0005-0000-0000-000074000000}"/>
    <cellStyle name=" _20030221140423820-A5C865BF_공사비집계표_고압전동기정비건물설계서(남동안)-1" xfId="40377" xr:uid="{00000000-0005-0000-0000-000075000000}"/>
    <cellStyle name=" _20030221140423820-A5C865BF_공사비집계표_고압전동기정비건물설계서(남동안)-1_고압전동기정비건물설계서(남동안)-1" xfId="40378" xr:uid="{00000000-0005-0000-0000-000076000000}"/>
    <cellStyle name=" _20030221140423820-A5C865BF_발전설비 보수공사" xfId="40379" xr:uid="{00000000-0005-0000-0000-000077000000}"/>
    <cellStyle name=" _20030221140423820-A5C865BF_발전설비 보수공사_고압전동기정비건물설계서(남동안)-1" xfId="40380" xr:uid="{00000000-0005-0000-0000-000078000000}"/>
    <cellStyle name=" _20030221140423820-A5C865BF_발전설비 보수공사_고압전동기정비건물설계서(남동안)-1_고압전동기정비건물설계서(남동안)-1" xfId="40381" xr:uid="{00000000-0005-0000-0000-000079000000}"/>
    <cellStyle name=" _20030221140423820-A5C865BF_영흥#3,4 터빈발전기기초(AC-04)" xfId="40382" xr:uid="{00000000-0005-0000-0000-00007A000000}"/>
    <cellStyle name=" _20030221140423820-A5C865BF_영흥#3,4 터빈발전기기초(AC-04)_고압전동기정비건물설계서(남동안)-1" xfId="40383" xr:uid="{00000000-0005-0000-0000-00007B000000}"/>
    <cellStyle name=" _20030221140423820-A5C865BF_영흥#3,4 터빈발전기기초(AC-04)_고압전동기정비건물설계서(남동안)-1_고압전동기정비건물설계서(남동안)-1" xfId="40384" xr:uid="{00000000-0005-0000-0000-00007C000000}"/>
    <cellStyle name=" _20030221140423820-A5C865BF_추가품셈1-박" xfId="4012" xr:uid="{00000000-0005-0000-0000-00007D000000}"/>
    <cellStyle name="' '_2차변경실행(#6,7)rev.2from현장(2004.06.25)" xfId="4013" xr:uid="{00000000-0005-0000-0000-00007E000000}"/>
    <cellStyle name=" _329전기설비기초-비교" xfId="4014" xr:uid="{00000000-0005-0000-0000-00007F000000}"/>
    <cellStyle name=" _7,8물량반영-전기설비기초0224" xfId="4015" xr:uid="{00000000-0005-0000-0000-000080000000}"/>
    <cellStyle name=" _8월 기성" xfId="40385" xr:uid="{00000000-0005-0000-0000-000081000000}"/>
    <cellStyle name=" _97연말" xfId="4016" xr:uid="{00000000-0005-0000-0000-000082000000}"/>
    <cellStyle name=" _97연말1" xfId="4017" xr:uid="{00000000-0005-0000-0000-000083000000}"/>
    <cellStyle name=" _AC-01 계획서" xfId="40386" xr:uid="{00000000-0005-0000-0000-000084000000}"/>
    <cellStyle name=" _AC-01 보일러 설계서 수정" xfId="40387" xr:uid="{00000000-0005-0000-0000-000085000000}"/>
    <cellStyle name=" _AC-01 보일러 설계서 수정_AC-14(최종수정)" xfId="40388" xr:uid="{00000000-0005-0000-0000-000086000000}"/>
    <cellStyle name=" _AC-01 보일러 설계서 수정_AC-14(최종수정)_발전설비 보수공사" xfId="40389" xr:uid="{00000000-0005-0000-0000-000087000000}"/>
    <cellStyle name=" _AC-01 보일러 설계서(최종확정)" xfId="40390" xr:uid="{00000000-0005-0000-0000-000088000000}"/>
    <cellStyle name=" _AC-01 본관기초(가설계서 9월단가)" xfId="40391" xr:uid="{00000000-0005-0000-0000-000089000000}"/>
    <cellStyle name=" _AC-01 본관기초(가설계서 9월단가)_AC-14(최종수정)" xfId="40392" xr:uid="{00000000-0005-0000-0000-00008A000000}"/>
    <cellStyle name=" _AC-01 본관기초(가설계서 9월단가)_AC-14(최종수정)_발전설비 보수공사" xfId="40393" xr:uid="{00000000-0005-0000-0000-00008B000000}"/>
    <cellStyle name=" _AC-01 본관기초(가설계서 9월단가)-2" xfId="40394" xr:uid="{00000000-0005-0000-0000-00008C000000}"/>
    <cellStyle name=" _AC-01 본관기초(가설계서 9월단가)-2_AC-14(최종수정)" xfId="40395" xr:uid="{00000000-0005-0000-0000-00008D000000}"/>
    <cellStyle name=" _AC-01 본관기초(가설계서 9월단가)-2_AC-14(최종수정)_발전설비 보수공사" xfId="40396" xr:uid="{00000000-0005-0000-0000-00008E000000}"/>
    <cellStyle name=" _AC-01 본관기초공사 가설계서(최종확정)" xfId="40397" xr:uid="{00000000-0005-0000-0000-00008F000000}"/>
    <cellStyle name=" _AC-01터빈주제어및보일러기초" xfId="4018" xr:uid="{00000000-0005-0000-0000-000090000000}"/>
    <cellStyle name=" _AC-06_변경설계서(본설계서최종수정분)" xfId="40398" xr:uid="{00000000-0005-0000-0000-000091000000}"/>
    <cellStyle name=" _AC06실적기성" xfId="40399" xr:uid="{00000000-0005-0000-0000-000092000000}"/>
    <cellStyle name=" _AC-14 건설사무소 환경개선공사 설계서(제출)" xfId="40400" xr:uid="{00000000-0005-0000-0000-000093000000}"/>
    <cellStyle name=" _Book1" xfId="4019" xr:uid="{00000000-0005-0000-0000-000094000000}"/>
    <cellStyle name=" _YTT" xfId="4020" xr:uid="{00000000-0005-0000-0000-000095000000}"/>
    <cellStyle name=" _가실행-종합창고및기계공작실" xfId="4021" xr:uid="{00000000-0005-0000-0000-000096000000}"/>
    <cellStyle name=" _간지" xfId="4022" xr:uid="{00000000-0005-0000-0000-000097000000}"/>
    <cellStyle name=" _간지_1" xfId="4023" xr:uid="{00000000-0005-0000-0000-000098000000}"/>
    <cellStyle name=" _간지_1_공사비집계표(품의용)" xfId="4024" xr:uid="{00000000-0005-0000-0000-000099000000}"/>
    <cellStyle name=" _간지_20030310114821780-E1C865BF" xfId="4025" xr:uid="{00000000-0005-0000-0000-00009A000000}"/>
    <cellStyle name=" _간지_20030310114821780-E1C865BF_AC-01 보일러 설계서 수정" xfId="40401" xr:uid="{00000000-0005-0000-0000-00009B000000}"/>
    <cellStyle name=" _간지_20030310114821780-E1C865BF_AC-01 보일러 설계서 수정_AC-14(최종수정)" xfId="40402" xr:uid="{00000000-0005-0000-0000-00009C000000}"/>
    <cellStyle name=" _간지_20030310114821780-E1C865BF_AC-01 보일러 설계서 수정_AC-14(최종수정)_고압전동기정비건물설계서(남동안)-1" xfId="40403" xr:uid="{00000000-0005-0000-0000-00009D000000}"/>
    <cellStyle name=" _간지_20030310114821780-E1C865BF_AC-01 보일러 설계서 수정_AC-14(최종수정)_고압전동기정비건물설계서(남동안)-1_고압전동기정비건물설계서(남동안)-1" xfId="40404" xr:uid="{00000000-0005-0000-0000-00009E000000}"/>
    <cellStyle name=" _간지_20030310114821780-E1C865BF_AC-01 보일러 설계서 수정_AC-14(최종수정)_발전설비 보수공사" xfId="40405" xr:uid="{00000000-0005-0000-0000-00009F000000}"/>
    <cellStyle name=" _간지_20030310114821780-E1C865BF_AC-01 보일러 설계서 수정_AC-14(최종수정)_발전설비 보수공사_고압전동기정비건물설계서(남동안)-1" xfId="40406" xr:uid="{00000000-0005-0000-0000-0000A0000000}"/>
    <cellStyle name=" _간지_20030310114821780-E1C865BF_AC-01 보일러 설계서 수정_AC-14(최종수정)_발전설비 보수공사_고압전동기정비건물설계서(남동안)-1_고압전동기정비건물설계서(남동안)-1" xfId="40407" xr:uid="{00000000-0005-0000-0000-0000A1000000}"/>
    <cellStyle name=" _간지_20030310114821780-E1C865BF_AC-01 보일러 설계서 수정_고압전동기정비건물설계서(남동안)-1" xfId="40408" xr:uid="{00000000-0005-0000-0000-0000A2000000}"/>
    <cellStyle name=" _간지_20030310114821780-E1C865BF_AC-01 보일러 설계서 수정_고압전동기정비건물설계서(남동안)-1_고압전동기정비건물설계서(남동안)-1" xfId="40409" xr:uid="{00000000-0005-0000-0000-0000A3000000}"/>
    <cellStyle name=" _간지_20030310114821780-E1C865BF_AC-01 본관기초(가설계서 9월단가)" xfId="40410" xr:uid="{00000000-0005-0000-0000-0000A4000000}"/>
    <cellStyle name=" _간지_20030310114821780-E1C865BF_AC-01 본관기초(가설계서 9월단가)_AC-14(최종수정)" xfId="40411" xr:uid="{00000000-0005-0000-0000-0000A5000000}"/>
    <cellStyle name=" _간지_20030310114821780-E1C865BF_AC-01 본관기초(가설계서 9월단가)_AC-14(최종수정)_고압전동기정비건물설계서(남동안)-1" xfId="40412" xr:uid="{00000000-0005-0000-0000-0000A6000000}"/>
    <cellStyle name=" _간지_20030310114821780-E1C865BF_AC-01 본관기초(가설계서 9월단가)_AC-14(최종수정)_고압전동기정비건물설계서(남동안)-1_고압전동기정비건물설계서(남동안)-1" xfId="40413" xr:uid="{00000000-0005-0000-0000-0000A7000000}"/>
    <cellStyle name=" _간지_20030310114821780-E1C865BF_AC-01 본관기초(가설계서 9월단가)_AC-14(최종수정)_발전설비 보수공사" xfId="40414" xr:uid="{00000000-0005-0000-0000-0000A8000000}"/>
    <cellStyle name=" _간지_20030310114821780-E1C865BF_AC-01 본관기초(가설계서 9월단가)_AC-14(최종수정)_발전설비 보수공사_고압전동기정비건물설계서(남동안)-1" xfId="40415" xr:uid="{00000000-0005-0000-0000-0000A9000000}"/>
    <cellStyle name=" _간지_20030310114821780-E1C865BF_AC-01 본관기초(가설계서 9월단가)_AC-14(최종수정)_발전설비 보수공사_고압전동기정비건물설계서(남동안)-1_고압전동기정비건물설계서(남동안)-1" xfId="40416" xr:uid="{00000000-0005-0000-0000-0000AA000000}"/>
    <cellStyle name=" _간지_20030310114821780-E1C865BF_AC-01 본관기초(가설계서 9월단가)_고압전동기정비건물설계서(남동안)-1" xfId="40417" xr:uid="{00000000-0005-0000-0000-0000AB000000}"/>
    <cellStyle name=" _간지_20030310114821780-E1C865BF_AC-01 본관기초(가설계서 9월단가)_고압전동기정비건물설계서(남동안)-1_고압전동기정비건물설계서(남동안)-1" xfId="40418" xr:uid="{00000000-0005-0000-0000-0000AC000000}"/>
    <cellStyle name=" _간지_20030310114821780-E1C865BF_AC-01 본관기초(가설계서 9월단가)-2" xfId="40419" xr:uid="{00000000-0005-0000-0000-0000AD000000}"/>
    <cellStyle name=" _간지_20030310114821780-E1C865BF_AC-01 본관기초(가설계서 9월단가)-2_AC-14(최종수정)" xfId="40420" xr:uid="{00000000-0005-0000-0000-0000AE000000}"/>
    <cellStyle name=" _간지_20030310114821780-E1C865BF_AC-01 본관기초(가설계서 9월단가)-2_AC-14(최종수정)_고압전동기정비건물설계서(남동안)-1" xfId="40421" xr:uid="{00000000-0005-0000-0000-0000AF000000}"/>
    <cellStyle name=" _간지_20030310114821780-E1C865BF_AC-01 본관기초(가설계서 9월단가)-2_AC-14(최종수정)_고압전동기정비건물설계서(남동안)-1_고압전동기정비건물설계서(남동안)-1" xfId="40422" xr:uid="{00000000-0005-0000-0000-0000B0000000}"/>
    <cellStyle name=" _간지_20030310114821780-E1C865BF_AC-01 본관기초(가설계서 9월단가)-2_AC-14(최종수정)_발전설비 보수공사" xfId="40423" xr:uid="{00000000-0005-0000-0000-0000B1000000}"/>
    <cellStyle name=" _간지_20030310114821780-E1C865BF_AC-01 본관기초(가설계서 9월단가)-2_AC-14(최종수정)_발전설비 보수공사_고압전동기정비건물설계서(남동안)-1" xfId="40424" xr:uid="{00000000-0005-0000-0000-0000B2000000}"/>
    <cellStyle name=" _간지_20030310114821780-E1C865BF_AC-01 본관기초(가설계서 9월단가)-2_AC-14(최종수정)_발전설비 보수공사_고압전동기정비건물설계서(남동안)-1_고압전동기정비건물설계서(남동안)-1" xfId="40425" xr:uid="{00000000-0005-0000-0000-0000B3000000}"/>
    <cellStyle name=" _간지_20030310114821780-E1C865BF_AC-01 본관기초(가설계서 9월단가)-2_고압전동기정비건물설계서(남동안)-1" xfId="40426" xr:uid="{00000000-0005-0000-0000-0000B4000000}"/>
    <cellStyle name=" _간지_20030310114821780-E1C865BF_AC-01 본관기초(가설계서 9월단가)-2_고압전동기정비건물설계서(남동안)-1_고압전동기정비건물설계서(남동안)-1" xfId="40427" xr:uid="{00000000-0005-0000-0000-0000B5000000}"/>
    <cellStyle name=" _간지_20030310114821780-E1C865BF_AC-14건설사무소환경개선공사설계서(제출)REV10" xfId="40428" xr:uid="{00000000-0005-0000-0000-0000B6000000}"/>
    <cellStyle name=" _간지_20030310114821780-E1C865BF_AC-14건설사무소환경개선공사설계서(제출)REV10_AC-14(최종수정)" xfId="40429" xr:uid="{00000000-0005-0000-0000-0000B7000000}"/>
    <cellStyle name=" _간지_20030310114821780-E1C865BF_AC-14건설사무소환경개선공사설계서(제출)REV10_AC-14(최종수정)_고압전동기정비건물설계서(남동안)-1" xfId="40430" xr:uid="{00000000-0005-0000-0000-0000B8000000}"/>
    <cellStyle name=" _간지_20030310114821780-E1C865BF_AC-14건설사무소환경개선공사설계서(제출)REV10_AC-14(최종수정)_고압전동기정비건물설계서(남동안)-1_고압전동기정비건물설계서(남동안)-1" xfId="40431" xr:uid="{00000000-0005-0000-0000-0000B9000000}"/>
    <cellStyle name=" _간지_20030310114821780-E1C865BF_AC-14건설사무소환경개선공사설계서(제출)REV10_AC-14(최종수정)_발전설비 보수공사" xfId="40432" xr:uid="{00000000-0005-0000-0000-0000BA000000}"/>
    <cellStyle name=" _간지_20030310114821780-E1C865BF_AC-14건설사무소환경개선공사설계서(제출)REV10_AC-14(최종수정)_발전설비 보수공사_고압전동기정비건물설계서(남동안)-1" xfId="40433" xr:uid="{00000000-0005-0000-0000-0000BB000000}"/>
    <cellStyle name=" _간지_20030310114821780-E1C865BF_AC-14건설사무소환경개선공사설계서(제출)REV10_AC-14(최종수정)_발전설비 보수공사_고압전동기정비건물설계서(남동안)-1_고압전동기정비건물설계서(남동안)-1" xfId="40434" xr:uid="{00000000-0005-0000-0000-0000BC000000}"/>
    <cellStyle name=" _간지_20030310114821780-E1C865BF_AC-14건설사무소환경개선공사설계서(제출)REV10_고압전동기정비건물설계서(남동안)-1" xfId="40435" xr:uid="{00000000-0005-0000-0000-0000BD000000}"/>
    <cellStyle name=" _간지_20030310114821780-E1C865BF_AC-14건설사무소환경개선공사설계서(제출)REV10_고압전동기정비건물설계서(남동안)-1_고압전동기정비건물설계서(남동안)-1" xfId="40436" xr:uid="{00000000-0005-0000-0000-0000BE000000}"/>
    <cellStyle name=" _간지_20030310114821780-E1C865BF_고압전동기정비건물설계서(남동안)-1" xfId="40437" xr:uid="{00000000-0005-0000-0000-0000BF000000}"/>
    <cellStyle name=" _간지_20030310114821780-E1C865BF_고압전동기정비건물설계서(남동안)-1_고압전동기정비건물설계서(남동안)-1" xfId="40438" xr:uid="{00000000-0005-0000-0000-0000C0000000}"/>
    <cellStyle name=" _간지_20030310114821780-E1C865BF_공사비집계표" xfId="40439" xr:uid="{00000000-0005-0000-0000-0000C1000000}"/>
    <cellStyle name=" _간지_20030310114821780-E1C865BF_공사비집계표(품의용)" xfId="4026" xr:uid="{00000000-0005-0000-0000-0000C2000000}"/>
    <cellStyle name=" _간지_20030310114821780-E1C865BF_공사비집계표_AC-14(최종수정)" xfId="40440" xr:uid="{00000000-0005-0000-0000-0000C3000000}"/>
    <cellStyle name=" _간지_20030310114821780-E1C865BF_공사비집계표_AC-14(최종수정)_고압전동기정비건물설계서(남동안)-1" xfId="40441" xr:uid="{00000000-0005-0000-0000-0000C4000000}"/>
    <cellStyle name=" _간지_20030310114821780-E1C865BF_공사비집계표_AC-14(최종수정)_고압전동기정비건물설계서(남동안)-1_고압전동기정비건물설계서(남동안)-1" xfId="40442" xr:uid="{00000000-0005-0000-0000-0000C5000000}"/>
    <cellStyle name=" _간지_20030310114821780-E1C865BF_공사비집계표_AC-14(최종수정)_발전설비 보수공사" xfId="40443" xr:uid="{00000000-0005-0000-0000-0000C6000000}"/>
    <cellStyle name=" _간지_20030310114821780-E1C865BF_공사비집계표_AC-14(최종수정)_발전설비 보수공사_고압전동기정비건물설계서(남동안)-1" xfId="40444" xr:uid="{00000000-0005-0000-0000-0000C7000000}"/>
    <cellStyle name=" _간지_20030310114821780-E1C865BF_공사비집계표_AC-14(최종수정)_발전설비 보수공사_고압전동기정비건물설계서(남동안)-1_고압전동기정비건물설계서(남동안)-1" xfId="40445" xr:uid="{00000000-0005-0000-0000-0000C8000000}"/>
    <cellStyle name=" _간지_20030310114821780-E1C865BF_공사비집계표_고압전동기정비건물설계서(남동안)-1" xfId="40446" xr:uid="{00000000-0005-0000-0000-0000C9000000}"/>
    <cellStyle name=" _간지_20030310114821780-E1C865BF_공사비집계표_고압전동기정비건물설계서(남동안)-1_고압전동기정비건물설계서(남동안)-1" xfId="40447" xr:uid="{00000000-0005-0000-0000-0000CA000000}"/>
    <cellStyle name=" _간지_20030310114821780-E1C865BF_발전설비 보수공사" xfId="40448" xr:uid="{00000000-0005-0000-0000-0000CB000000}"/>
    <cellStyle name=" _간지_20030310114821780-E1C865BF_발전설비 보수공사_고압전동기정비건물설계서(남동안)-1" xfId="40449" xr:uid="{00000000-0005-0000-0000-0000CC000000}"/>
    <cellStyle name=" _간지_20030310114821780-E1C865BF_발전설비 보수공사_고압전동기정비건물설계서(남동안)-1_고압전동기정비건물설계서(남동안)-1" xfId="40450" xr:uid="{00000000-0005-0000-0000-0000CD000000}"/>
    <cellStyle name=" _간지_20030310114821780-E1C865BF_영흥#3,4 터빈발전기기초(AC-04)" xfId="40451" xr:uid="{00000000-0005-0000-0000-0000CE000000}"/>
    <cellStyle name=" _간지_20030310114821780-E1C865BF_영흥#3,4 터빈발전기기초(AC-04)_고압전동기정비건물설계서(남동안)-1" xfId="40452" xr:uid="{00000000-0005-0000-0000-0000CF000000}"/>
    <cellStyle name=" _간지_20030310114821780-E1C865BF_영흥#3,4 터빈발전기기초(AC-04)_고압전동기정비건물설계서(남동안)-1_고압전동기정비건물설계서(남동안)-1" xfId="40453" xr:uid="{00000000-0005-0000-0000-0000D0000000}"/>
    <cellStyle name=" _간지_20030310114821780-E1C865BF_추가품셈1-박" xfId="4027" xr:uid="{00000000-0005-0000-0000-0000D1000000}"/>
    <cellStyle name=" _간지_20030310150903590-E1C865BF" xfId="4028" xr:uid="{00000000-0005-0000-0000-0000D2000000}"/>
    <cellStyle name=" _간지_20030310150903590-E1C865BF_AC-01 보일러 설계서 수정" xfId="40454" xr:uid="{00000000-0005-0000-0000-0000D3000000}"/>
    <cellStyle name=" _간지_20030310150903590-E1C865BF_AC-01 보일러 설계서 수정_AC-14(최종수정)" xfId="40455" xr:uid="{00000000-0005-0000-0000-0000D4000000}"/>
    <cellStyle name=" _간지_20030310150903590-E1C865BF_AC-01 보일러 설계서 수정_AC-14(최종수정)_고압전동기정비건물설계서(남동안)-1" xfId="40456" xr:uid="{00000000-0005-0000-0000-0000D5000000}"/>
    <cellStyle name=" _간지_20030310150903590-E1C865BF_AC-01 보일러 설계서 수정_AC-14(최종수정)_고압전동기정비건물설계서(남동안)-1_고압전동기정비건물설계서(남동안)-1" xfId="40457" xr:uid="{00000000-0005-0000-0000-0000D6000000}"/>
    <cellStyle name=" _간지_20030310150903590-E1C865BF_AC-01 보일러 설계서 수정_AC-14(최종수정)_발전설비 보수공사" xfId="40458" xr:uid="{00000000-0005-0000-0000-0000D7000000}"/>
    <cellStyle name=" _간지_20030310150903590-E1C865BF_AC-01 보일러 설계서 수정_AC-14(최종수정)_발전설비 보수공사_고압전동기정비건물설계서(남동안)-1" xfId="40459" xr:uid="{00000000-0005-0000-0000-0000D8000000}"/>
    <cellStyle name=" _간지_20030310150903590-E1C865BF_AC-01 보일러 설계서 수정_AC-14(최종수정)_발전설비 보수공사_고압전동기정비건물설계서(남동안)-1_고압전동기정비건물설계서(남동안)-1" xfId="40460" xr:uid="{00000000-0005-0000-0000-0000D9000000}"/>
    <cellStyle name=" _간지_20030310150903590-E1C865BF_AC-01 보일러 설계서 수정_고압전동기정비건물설계서(남동안)-1" xfId="40461" xr:uid="{00000000-0005-0000-0000-0000DA000000}"/>
    <cellStyle name=" _간지_20030310150903590-E1C865BF_AC-01 보일러 설계서 수정_고압전동기정비건물설계서(남동안)-1_고압전동기정비건물설계서(남동안)-1" xfId="40462" xr:uid="{00000000-0005-0000-0000-0000DB000000}"/>
    <cellStyle name=" _간지_20030310150903590-E1C865BF_AC-01 본관기초(가설계서 9월단가)" xfId="40463" xr:uid="{00000000-0005-0000-0000-0000DC000000}"/>
    <cellStyle name=" _간지_20030310150903590-E1C865BF_AC-01 본관기초(가설계서 9월단가)_AC-14(최종수정)" xfId="40464" xr:uid="{00000000-0005-0000-0000-0000DD000000}"/>
    <cellStyle name=" _간지_20030310150903590-E1C865BF_AC-01 본관기초(가설계서 9월단가)_AC-14(최종수정)_고압전동기정비건물설계서(남동안)-1" xfId="40465" xr:uid="{00000000-0005-0000-0000-0000DE000000}"/>
    <cellStyle name=" _간지_20030310150903590-E1C865BF_AC-01 본관기초(가설계서 9월단가)_AC-14(최종수정)_고압전동기정비건물설계서(남동안)-1_고압전동기정비건물설계서(남동안)-1" xfId="40466" xr:uid="{00000000-0005-0000-0000-0000DF000000}"/>
    <cellStyle name=" _간지_20030310150903590-E1C865BF_AC-01 본관기초(가설계서 9월단가)_AC-14(최종수정)_발전설비 보수공사" xfId="40467" xr:uid="{00000000-0005-0000-0000-0000E0000000}"/>
    <cellStyle name=" _간지_20030310150903590-E1C865BF_AC-01 본관기초(가설계서 9월단가)_AC-14(최종수정)_발전설비 보수공사_고압전동기정비건물설계서(남동안)-1" xfId="40468" xr:uid="{00000000-0005-0000-0000-0000E1000000}"/>
    <cellStyle name=" _간지_20030310150903590-E1C865BF_AC-01 본관기초(가설계서 9월단가)_AC-14(최종수정)_발전설비 보수공사_고압전동기정비건물설계서(남동안)-1_고압전동기정비건물설계서(남동안)-1" xfId="40469" xr:uid="{00000000-0005-0000-0000-0000E2000000}"/>
    <cellStyle name=" _간지_20030310150903590-E1C865BF_AC-01 본관기초(가설계서 9월단가)_고압전동기정비건물설계서(남동안)-1" xfId="40470" xr:uid="{00000000-0005-0000-0000-0000E3000000}"/>
    <cellStyle name=" _간지_20030310150903590-E1C865BF_AC-01 본관기초(가설계서 9월단가)_고압전동기정비건물설계서(남동안)-1_고압전동기정비건물설계서(남동안)-1" xfId="40471" xr:uid="{00000000-0005-0000-0000-0000E4000000}"/>
    <cellStyle name=" _간지_20030310150903590-E1C865BF_AC-01 본관기초(가설계서 9월단가)-2" xfId="40472" xr:uid="{00000000-0005-0000-0000-0000E5000000}"/>
    <cellStyle name=" _간지_20030310150903590-E1C865BF_AC-01 본관기초(가설계서 9월단가)-2_AC-14(최종수정)" xfId="40473" xr:uid="{00000000-0005-0000-0000-0000E6000000}"/>
    <cellStyle name=" _간지_20030310150903590-E1C865BF_AC-01 본관기초(가설계서 9월단가)-2_AC-14(최종수정)_고압전동기정비건물설계서(남동안)-1" xfId="40474" xr:uid="{00000000-0005-0000-0000-0000E7000000}"/>
    <cellStyle name=" _간지_20030310150903590-E1C865BF_AC-01 본관기초(가설계서 9월단가)-2_AC-14(최종수정)_고압전동기정비건물설계서(남동안)-1_고압전동기정비건물설계서(남동안)-1" xfId="40475" xr:uid="{00000000-0005-0000-0000-0000E8000000}"/>
    <cellStyle name=" _간지_20030310150903590-E1C865BF_AC-01 본관기초(가설계서 9월단가)-2_AC-14(최종수정)_발전설비 보수공사" xfId="40476" xr:uid="{00000000-0005-0000-0000-0000E9000000}"/>
    <cellStyle name=" _간지_20030310150903590-E1C865BF_AC-01 본관기초(가설계서 9월단가)-2_AC-14(최종수정)_발전설비 보수공사_고압전동기정비건물설계서(남동안)-1" xfId="40477" xr:uid="{00000000-0005-0000-0000-0000EA000000}"/>
    <cellStyle name=" _간지_20030310150903590-E1C865BF_AC-01 본관기초(가설계서 9월단가)-2_AC-14(최종수정)_발전설비 보수공사_고압전동기정비건물설계서(남동안)-1_고압전동기정비건물설계서(남동안)-1" xfId="40478" xr:uid="{00000000-0005-0000-0000-0000EB000000}"/>
    <cellStyle name=" _간지_20030310150903590-E1C865BF_AC-01 본관기초(가설계서 9월단가)-2_고압전동기정비건물설계서(남동안)-1" xfId="40479" xr:uid="{00000000-0005-0000-0000-0000EC000000}"/>
    <cellStyle name=" _간지_20030310150903590-E1C865BF_AC-01 본관기초(가설계서 9월단가)-2_고압전동기정비건물설계서(남동안)-1_고압전동기정비건물설계서(남동안)-1" xfId="40480" xr:uid="{00000000-0005-0000-0000-0000ED000000}"/>
    <cellStyle name=" _간지_20030310150903590-E1C865BF_AC-14건설사무소환경개선공사설계서(제출)REV10" xfId="40481" xr:uid="{00000000-0005-0000-0000-0000EE000000}"/>
    <cellStyle name=" _간지_20030310150903590-E1C865BF_AC-14건설사무소환경개선공사설계서(제출)REV10_AC-14(최종수정)" xfId="40482" xr:uid="{00000000-0005-0000-0000-0000EF000000}"/>
    <cellStyle name=" _간지_20030310150903590-E1C865BF_AC-14건설사무소환경개선공사설계서(제출)REV10_AC-14(최종수정)_고압전동기정비건물설계서(남동안)-1" xfId="40483" xr:uid="{00000000-0005-0000-0000-0000F0000000}"/>
    <cellStyle name=" _간지_20030310150903590-E1C865BF_AC-14건설사무소환경개선공사설계서(제출)REV10_AC-14(최종수정)_고압전동기정비건물설계서(남동안)-1_고압전동기정비건물설계서(남동안)-1" xfId="40484" xr:uid="{00000000-0005-0000-0000-0000F1000000}"/>
    <cellStyle name=" _간지_20030310150903590-E1C865BF_AC-14건설사무소환경개선공사설계서(제출)REV10_AC-14(최종수정)_발전설비 보수공사" xfId="40485" xr:uid="{00000000-0005-0000-0000-0000F2000000}"/>
    <cellStyle name=" _간지_20030310150903590-E1C865BF_AC-14건설사무소환경개선공사설계서(제출)REV10_AC-14(최종수정)_발전설비 보수공사_고압전동기정비건물설계서(남동안)-1" xfId="40486" xr:uid="{00000000-0005-0000-0000-0000F3000000}"/>
    <cellStyle name=" _간지_20030310150903590-E1C865BF_AC-14건설사무소환경개선공사설계서(제출)REV10_AC-14(최종수정)_발전설비 보수공사_고압전동기정비건물설계서(남동안)-1_고압전동기정비건물설계서(남동안)-1" xfId="40487" xr:uid="{00000000-0005-0000-0000-0000F4000000}"/>
    <cellStyle name=" _간지_20030310150903590-E1C865BF_AC-14건설사무소환경개선공사설계서(제출)REV10_고압전동기정비건물설계서(남동안)-1" xfId="40488" xr:uid="{00000000-0005-0000-0000-0000F5000000}"/>
    <cellStyle name=" _간지_20030310150903590-E1C865BF_AC-14건설사무소환경개선공사설계서(제출)REV10_고압전동기정비건물설계서(남동안)-1_고압전동기정비건물설계서(남동안)-1" xfId="40489" xr:uid="{00000000-0005-0000-0000-0000F6000000}"/>
    <cellStyle name=" _간지_20030310150903590-E1C865BF_고압전동기정비건물설계서(남동안)-1" xfId="40490" xr:uid="{00000000-0005-0000-0000-0000F7000000}"/>
    <cellStyle name=" _간지_20030310150903590-E1C865BF_고압전동기정비건물설계서(남동안)-1_고압전동기정비건물설계서(남동안)-1" xfId="40491" xr:uid="{00000000-0005-0000-0000-0000F8000000}"/>
    <cellStyle name=" _간지_20030310150903590-E1C865BF_공사비집계표" xfId="40492" xr:uid="{00000000-0005-0000-0000-0000F9000000}"/>
    <cellStyle name=" _간지_20030310150903590-E1C865BF_공사비집계표(품의용)" xfId="4029" xr:uid="{00000000-0005-0000-0000-0000FA000000}"/>
    <cellStyle name=" _간지_20030310150903590-E1C865BF_공사비집계표_AC-14(최종수정)" xfId="40493" xr:uid="{00000000-0005-0000-0000-0000FB000000}"/>
    <cellStyle name=" _간지_20030310150903590-E1C865BF_공사비집계표_AC-14(최종수정)_고압전동기정비건물설계서(남동안)-1" xfId="40494" xr:uid="{00000000-0005-0000-0000-0000FC000000}"/>
    <cellStyle name=" _간지_20030310150903590-E1C865BF_공사비집계표_AC-14(최종수정)_고압전동기정비건물설계서(남동안)-1_고압전동기정비건물설계서(남동안)-1" xfId="40495" xr:uid="{00000000-0005-0000-0000-0000FD000000}"/>
    <cellStyle name=" _간지_20030310150903590-E1C865BF_공사비집계표_AC-14(최종수정)_발전설비 보수공사" xfId="40496" xr:uid="{00000000-0005-0000-0000-0000FE000000}"/>
    <cellStyle name=" _간지_20030310150903590-E1C865BF_공사비집계표_AC-14(최종수정)_발전설비 보수공사_고압전동기정비건물설계서(남동안)-1" xfId="40497" xr:uid="{00000000-0005-0000-0000-0000FF000000}"/>
    <cellStyle name=" _간지_20030310150903590-E1C865BF_공사비집계표_AC-14(최종수정)_발전설비 보수공사_고압전동기정비건물설계서(남동안)-1_고압전동기정비건물설계서(남동안)-1" xfId="40498" xr:uid="{00000000-0005-0000-0000-000000010000}"/>
    <cellStyle name=" _간지_20030310150903590-E1C865BF_공사비집계표_고압전동기정비건물설계서(남동안)-1" xfId="40499" xr:uid="{00000000-0005-0000-0000-000001010000}"/>
    <cellStyle name=" _간지_20030310150903590-E1C865BF_공사비집계표_고압전동기정비건물설계서(남동안)-1_고압전동기정비건물설계서(남동안)-1" xfId="40500" xr:uid="{00000000-0005-0000-0000-000002010000}"/>
    <cellStyle name=" _간지_20030310150903590-E1C865BF_발전설비 보수공사" xfId="40501" xr:uid="{00000000-0005-0000-0000-000003010000}"/>
    <cellStyle name=" _간지_20030310150903590-E1C865BF_발전설비 보수공사_고압전동기정비건물설계서(남동안)-1" xfId="40502" xr:uid="{00000000-0005-0000-0000-000004010000}"/>
    <cellStyle name=" _간지_20030310150903590-E1C865BF_발전설비 보수공사_고압전동기정비건물설계서(남동안)-1_고압전동기정비건물설계서(남동안)-1" xfId="40503" xr:uid="{00000000-0005-0000-0000-000005010000}"/>
    <cellStyle name=" _간지_20030310150903590-E1C865BF_영흥#3,4 터빈발전기기초(AC-04)" xfId="40504" xr:uid="{00000000-0005-0000-0000-000006010000}"/>
    <cellStyle name=" _간지_20030310150903590-E1C865BF_영흥#3,4 터빈발전기기초(AC-04)_고압전동기정비건물설계서(남동안)-1" xfId="40505" xr:uid="{00000000-0005-0000-0000-000007010000}"/>
    <cellStyle name=" _간지_20030310150903590-E1C865BF_영흥#3,4 터빈발전기기초(AC-04)_고압전동기정비건물설계서(남동안)-1_고압전동기정비건물설계서(남동안)-1" xfId="40506" xr:uid="{00000000-0005-0000-0000-000008010000}"/>
    <cellStyle name=" _간지_20030310150903590-E1C865BF_추가품셈1-박" xfId="4030" xr:uid="{00000000-0005-0000-0000-000009010000}"/>
    <cellStyle name=" _간지_AC-01 보일러 설계서 수정" xfId="40507" xr:uid="{00000000-0005-0000-0000-00000A010000}"/>
    <cellStyle name=" _간지_AC-01 보일러 설계서 수정_AC-14(최종수정)" xfId="40508" xr:uid="{00000000-0005-0000-0000-00000B010000}"/>
    <cellStyle name=" _간지_AC-01 보일러 설계서 수정_AC-14(최종수정)_고압전동기정비건물설계서(남동안)-1" xfId="40509" xr:uid="{00000000-0005-0000-0000-00000C010000}"/>
    <cellStyle name=" _간지_AC-01 보일러 설계서 수정_AC-14(최종수정)_고압전동기정비건물설계서(남동안)-1_고압전동기정비건물설계서(남동안)-1" xfId="40510" xr:uid="{00000000-0005-0000-0000-00000D010000}"/>
    <cellStyle name=" _간지_AC-01 보일러 설계서 수정_AC-14(최종수정)_발전설비 보수공사" xfId="40511" xr:uid="{00000000-0005-0000-0000-00000E010000}"/>
    <cellStyle name=" _간지_AC-01 보일러 설계서 수정_AC-14(최종수정)_발전설비 보수공사_고압전동기정비건물설계서(남동안)-1" xfId="40512" xr:uid="{00000000-0005-0000-0000-00000F010000}"/>
    <cellStyle name=" _간지_AC-01 보일러 설계서 수정_AC-14(최종수정)_발전설비 보수공사_고압전동기정비건물설계서(남동안)-1_고압전동기정비건물설계서(남동안)-1" xfId="40513" xr:uid="{00000000-0005-0000-0000-000010010000}"/>
    <cellStyle name=" _간지_AC-01 보일러 설계서 수정_고압전동기정비건물설계서(남동안)-1" xfId="40514" xr:uid="{00000000-0005-0000-0000-000011010000}"/>
    <cellStyle name=" _간지_AC-01 보일러 설계서 수정_고압전동기정비건물설계서(남동안)-1_고압전동기정비건물설계서(남동안)-1" xfId="40515" xr:uid="{00000000-0005-0000-0000-000012010000}"/>
    <cellStyle name=" _간지_AC-01 본관기초(가설계서 9월단가)" xfId="40516" xr:uid="{00000000-0005-0000-0000-000013010000}"/>
    <cellStyle name=" _간지_AC-01 본관기초(가설계서 9월단가)_AC-14(최종수정)" xfId="40517" xr:uid="{00000000-0005-0000-0000-000014010000}"/>
    <cellStyle name=" _간지_AC-01 본관기초(가설계서 9월단가)_AC-14(최종수정)_고압전동기정비건물설계서(남동안)-1" xfId="40518" xr:uid="{00000000-0005-0000-0000-000015010000}"/>
    <cellStyle name=" _간지_AC-01 본관기초(가설계서 9월단가)_AC-14(최종수정)_고압전동기정비건물설계서(남동안)-1_고압전동기정비건물설계서(남동안)-1" xfId="40519" xr:uid="{00000000-0005-0000-0000-000016010000}"/>
    <cellStyle name=" _간지_AC-01 본관기초(가설계서 9월단가)_AC-14(최종수정)_발전설비 보수공사" xfId="40520" xr:uid="{00000000-0005-0000-0000-000017010000}"/>
    <cellStyle name=" _간지_AC-01 본관기초(가설계서 9월단가)_AC-14(최종수정)_발전설비 보수공사_고압전동기정비건물설계서(남동안)-1" xfId="40521" xr:uid="{00000000-0005-0000-0000-000018010000}"/>
    <cellStyle name=" _간지_AC-01 본관기초(가설계서 9월단가)_AC-14(최종수정)_발전설비 보수공사_고압전동기정비건물설계서(남동안)-1_고압전동기정비건물설계서(남동안)-1" xfId="40522" xr:uid="{00000000-0005-0000-0000-000019010000}"/>
    <cellStyle name=" _간지_AC-01 본관기초(가설계서 9월단가)_고압전동기정비건물설계서(남동안)-1" xfId="40523" xr:uid="{00000000-0005-0000-0000-00001A010000}"/>
    <cellStyle name=" _간지_AC-01 본관기초(가설계서 9월단가)_고압전동기정비건물설계서(남동안)-1_고압전동기정비건물설계서(남동안)-1" xfId="40524" xr:uid="{00000000-0005-0000-0000-00001B010000}"/>
    <cellStyle name=" _간지_AC-01 본관기초(가설계서 9월단가)-2" xfId="40525" xr:uid="{00000000-0005-0000-0000-00001C010000}"/>
    <cellStyle name=" _간지_AC-01 본관기초(가설계서 9월단가)-2_AC-14(최종수정)" xfId="40526" xr:uid="{00000000-0005-0000-0000-00001D010000}"/>
    <cellStyle name=" _간지_AC-01 본관기초(가설계서 9월단가)-2_AC-14(최종수정)_고압전동기정비건물설계서(남동안)-1" xfId="40527" xr:uid="{00000000-0005-0000-0000-00001E010000}"/>
    <cellStyle name=" _간지_AC-01 본관기초(가설계서 9월단가)-2_AC-14(최종수정)_고압전동기정비건물설계서(남동안)-1_고압전동기정비건물설계서(남동안)-1" xfId="40528" xr:uid="{00000000-0005-0000-0000-00001F010000}"/>
    <cellStyle name=" _간지_AC-01 본관기초(가설계서 9월단가)-2_AC-14(최종수정)_발전설비 보수공사" xfId="40529" xr:uid="{00000000-0005-0000-0000-000020010000}"/>
    <cellStyle name=" _간지_AC-01 본관기초(가설계서 9월단가)-2_AC-14(최종수정)_발전설비 보수공사_고압전동기정비건물설계서(남동안)-1" xfId="40530" xr:uid="{00000000-0005-0000-0000-000021010000}"/>
    <cellStyle name=" _간지_AC-01 본관기초(가설계서 9월단가)-2_AC-14(최종수정)_발전설비 보수공사_고압전동기정비건물설계서(남동안)-1_고압전동기정비건물설계서(남동안)-1" xfId="40531" xr:uid="{00000000-0005-0000-0000-000022010000}"/>
    <cellStyle name=" _간지_AC-01 본관기초(가설계서 9월단가)-2_고압전동기정비건물설계서(남동안)-1" xfId="40532" xr:uid="{00000000-0005-0000-0000-000023010000}"/>
    <cellStyle name=" _간지_AC-01 본관기초(가설계서 9월단가)-2_고압전동기정비건물설계서(남동안)-1_고압전동기정비건물설계서(남동안)-1" xfId="40533" xr:uid="{00000000-0005-0000-0000-000024010000}"/>
    <cellStyle name=" _간지_AC-14건설사무소환경개선공사설계서(제출)REV10" xfId="40534" xr:uid="{00000000-0005-0000-0000-000025010000}"/>
    <cellStyle name=" _간지_AC-14건설사무소환경개선공사설계서(제출)REV10_AC-14(최종수정)" xfId="40535" xr:uid="{00000000-0005-0000-0000-000026010000}"/>
    <cellStyle name=" _간지_AC-14건설사무소환경개선공사설계서(제출)REV10_AC-14(최종수정)_고압전동기정비건물설계서(남동안)-1" xfId="40536" xr:uid="{00000000-0005-0000-0000-000027010000}"/>
    <cellStyle name=" _간지_AC-14건설사무소환경개선공사설계서(제출)REV10_AC-14(최종수정)_고압전동기정비건물설계서(남동안)-1_고압전동기정비건물설계서(남동안)-1" xfId="40537" xr:uid="{00000000-0005-0000-0000-000028010000}"/>
    <cellStyle name=" _간지_AC-14건설사무소환경개선공사설계서(제출)REV10_AC-14(최종수정)_발전설비 보수공사" xfId="40538" xr:uid="{00000000-0005-0000-0000-000029010000}"/>
    <cellStyle name=" _간지_AC-14건설사무소환경개선공사설계서(제출)REV10_AC-14(최종수정)_발전설비 보수공사_고압전동기정비건물설계서(남동안)-1" xfId="40539" xr:uid="{00000000-0005-0000-0000-00002A010000}"/>
    <cellStyle name=" _간지_AC-14건설사무소환경개선공사설계서(제출)REV10_AC-14(최종수정)_발전설비 보수공사_고압전동기정비건물설계서(남동안)-1_고압전동기정비건물설계서(남동안)-1" xfId="40540" xr:uid="{00000000-0005-0000-0000-00002B010000}"/>
    <cellStyle name=" _간지_AC-14건설사무소환경개선공사설계서(제출)REV10_고압전동기정비건물설계서(남동안)-1" xfId="40541" xr:uid="{00000000-0005-0000-0000-00002C010000}"/>
    <cellStyle name=" _간지_AC-14건설사무소환경개선공사설계서(제출)REV10_고압전동기정비건물설계서(남동안)-1_고압전동기정비건물설계서(남동안)-1" xfId="40542" xr:uid="{00000000-0005-0000-0000-00002D010000}"/>
    <cellStyle name=" _간지_고압전동기정비건물설계서(남동안)-1" xfId="40543" xr:uid="{00000000-0005-0000-0000-00002E010000}"/>
    <cellStyle name=" _간지_고압전동기정비건물설계서(남동안)-1_고압전동기정비건물설계서(남동안)-1" xfId="40544" xr:uid="{00000000-0005-0000-0000-00002F010000}"/>
    <cellStyle name=" _간지_공사비집계표" xfId="40545" xr:uid="{00000000-0005-0000-0000-000030010000}"/>
    <cellStyle name=" _간지_공사비집계표(품의용)" xfId="4031" xr:uid="{00000000-0005-0000-0000-000031010000}"/>
    <cellStyle name=" _간지_공사비집계표_AC-14(최종수정)" xfId="40546" xr:uid="{00000000-0005-0000-0000-000032010000}"/>
    <cellStyle name=" _간지_공사비집계표_AC-14(최종수정)_고압전동기정비건물설계서(남동안)-1" xfId="40547" xr:uid="{00000000-0005-0000-0000-000033010000}"/>
    <cellStyle name=" _간지_공사비집계표_AC-14(최종수정)_고압전동기정비건물설계서(남동안)-1_고압전동기정비건물설계서(남동안)-1" xfId="40548" xr:uid="{00000000-0005-0000-0000-000034010000}"/>
    <cellStyle name=" _간지_공사비집계표_AC-14(최종수정)_발전설비 보수공사" xfId="40549" xr:uid="{00000000-0005-0000-0000-000035010000}"/>
    <cellStyle name=" _간지_공사비집계표_AC-14(최종수정)_발전설비 보수공사_고압전동기정비건물설계서(남동안)-1" xfId="40550" xr:uid="{00000000-0005-0000-0000-000036010000}"/>
    <cellStyle name=" _간지_공사비집계표_AC-14(최종수정)_발전설비 보수공사_고압전동기정비건물설계서(남동안)-1_고압전동기정비건물설계서(남동안)-1" xfId="40551" xr:uid="{00000000-0005-0000-0000-000037010000}"/>
    <cellStyle name=" _간지_공사비집계표_고압전동기정비건물설계서(남동안)-1" xfId="40552" xr:uid="{00000000-0005-0000-0000-000038010000}"/>
    <cellStyle name=" _간지_공사비집계표_고압전동기정비건물설계서(남동안)-1_고압전동기정비건물설계서(남동안)-1" xfId="40553" xr:uid="{00000000-0005-0000-0000-000039010000}"/>
    <cellStyle name=" _간지_발전설비 보수공사" xfId="40554" xr:uid="{00000000-0005-0000-0000-00003A010000}"/>
    <cellStyle name=" _간지_발전설비 보수공사_고압전동기정비건물설계서(남동안)-1" xfId="40555" xr:uid="{00000000-0005-0000-0000-00003B010000}"/>
    <cellStyle name=" _간지_발전설비 보수공사_고압전동기정비건물설계서(남동안)-1_고압전동기정비건물설계서(남동안)-1" xfId="40556" xr:uid="{00000000-0005-0000-0000-00003C010000}"/>
    <cellStyle name=" _간지_영흥#3,4 터빈발전기기초(AC-04)" xfId="40557" xr:uid="{00000000-0005-0000-0000-00003D010000}"/>
    <cellStyle name=" _간지_영흥#3,4 터빈발전기기초(AC-04)_고압전동기정비건물설계서(남동안)-1" xfId="40558" xr:uid="{00000000-0005-0000-0000-00003E010000}"/>
    <cellStyle name=" _간지_영흥#3,4 터빈발전기기초(AC-04)_고압전동기정비건물설계서(남동안)-1_고압전동기정비건물설계서(남동안)-1" xfId="40559" xr:uid="{00000000-0005-0000-0000-00003F010000}"/>
    <cellStyle name=" _간지_영흥(별표)" xfId="40560" xr:uid="{00000000-0005-0000-0000-000040010000}"/>
    <cellStyle name=" _간지_영흥(별표)_고압전동기정비건물설계서(남동안)-1" xfId="40561" xr:uid="{00000000-0005-0000-0000-000041010000}"/>
    <cellStyle name=" _간지_영흥(별표)_고압전동기정비건물설계서(남동안)-1_고압전동기정비건물설계서(남동안)-1" xfId="40562" xr:uid="{00000000-0005-0000-0000-000042010000}"/>
    <cellStyle name=" _간지_옥외탱크및기기기초(단가)" xfId="4032" xr:uid="{00000000-0005-0000-0000-000043010000}"/>
    <cellStyle name=" _간지_옥외탱크및기기기초(단가)_AC-01 보일러 설계서 수정" xfId="40563" xr:uid="{00000000-0005-0000-0000-000044010000}"/>
    <cellStyle name=" _간지_옥외탱크및기기기초(단가)_AC-01 보일러 설계서 수정_AC-14(최종수정)" xfId="40564" xr:uid="{00000000-0005-0000-0000-000045010000}"/>
    <cellStyle name=" _간지_옥외탱크및기기기초(단가)_AC-01 보일러 설계서 수정_AC-14(최종수정)_고압전동기정비건물설계서(남동안)-1" xfId="40565" xr:uid="{00000000-0005-0000-0000-000046010000}"/>
    <cellStyle name=" _간지_옥외탱크및기기기초(단가)_AC-01 보일러 설계서 수정_AC-14(최종수정)_고압전동기정비건물설계서(남동안)-1_고압전동기정비건물설계서(남동안)-1" xfId="40566" xr:uid="{00000000-0005-0000-0000-000047010000}"/>
    <cellStyle name=" _간지_옥외탱크및기기기초(단가)_AC-01 보일러 설계서 수정_AC-14(최종수정)_발전설비 보수공사" xfId="40567" xr:uid="{00000000-0005-0000-0000-000048010000}"/>
    <cellStyle name=" _간지_옥외탱크및기기기초(단가)_AC-01 보일러 설계서 수정_AC-14(최종수정)_발전설비 보수공사_고압전동기정비건물설계서(남동안)-1" xfId="40568" xr:uid="{00000000-0005-0000-0000-000049010000}"/>
    <cellStyle name=" _간지_옥외탱크및기기기초(단가)_AC-01 보일러 설계서 수정_AC-14(최종수정)_발전설비 보수공사_고압전동기정비건물설계서(남동안)-1_고압전동기정비건물설계서(남동안)-1" xfId="40569" xr:uid="{00000000-0005-0000-0000-00004A010000}"/>
    <cellStyle name=" _간지_옥외탱크및기기기초(단가)_AC-01 보일러 설계서 수정_고압전동기정비건물설계서(남동안)-1" xfId="40570" xr:uid="{00000000-0005-0000-0000-00004B010000}"/>
    <cellStyle name=" _간지_옥외탱크및기기기초(단가)_AC-01 보일러 설계서 수정_고압전동기정비건물설계서(남동안)-1_고압전동기정비건물설계서(남동안)-1" xfId="40571" xr:uid="{00000000-0005-0000-0000-00004C010000}"/>
    <cellStyle name=" _간지_옥외탱크및기기기초(단가)_AC-01 본관기초(가설계서 9월단가)" xfId="40572" xr:uid="{00000000-0005-0000-0000-00004D010000}"/>
    <cellStyle name=" _간지_옥외탱크및기기기초(단가)_AC-01 본관기초(가설계서 9월단가)_AC-14(최종수정)" xfId="40573" xr:uid="{00000000-0005-0000-0000-00004E010000}"/>
    <cellStyle name=" _간지_옥외탱크및기기기초(단가)_AC-01 본관기초(가설계서 9월단가)_AC-14(최종수정)_고압전동기정비건물설계서(남동안)-1" xfId="40574" xr:uid="{00000000-0005-0000-0000-00004F010000}"/>
    <cellStyle name=" _간지_옥외탱크및기기기초(단가)_AC-01 본관기초(가설계서 9월단가)_AC-14(최종수정)_고압전동기정비건물설계서(남동안)-1_고압전동기정비건물설계서(남동안)-1" xfId="40575" xr:uid="{00000000-0005-0000-0000-000050010000}"/>
    <cellStyle name=" _간지_옥외탱크및기기기초(단가)_AC-01 본관기초(가설계서 9월단가)_AC-14(최종수정)_발전설비 보수공사" xfId="40576" xr:uid="{00000000-0005-0000-0000-000051010000}"/>
    <cellStyle name=" _간지_옥외탱크및기기기초(단가)_AC-01 본관기초(가설계서 9월단가)_AC-14(최종수정)_발전설비 보수공사_고압전동기정비건물설계서(남동안)-1" xfId="40577" xr:uid="{00000000-0005-0000-0000-000052010000}"/>
    <cellStyle name=" _간지_옥외탱크및기기기초(단가)_AC-01 본관기초(가설계서 9월단가)_AC-14(최종수정)_발전설비 보수공사_고압전동기정비건물설계서(남동안)-1_고압전동기정비건물설계서(남동안)-1" xfId="40578" xr:uid="{00000000-0005-0000-0000-000053010000}"/>
    <cellStyle name=" _간지_옥외탱크및기기기초(단가)_AC-01 본관기초(가설계서 9월단가)_고압전동기정비건물설계서(남동안)-1" xfId="40579" xr:uid="{00000000-0005-0000-0000-000054010000}"/>
    <cellStyle name=" _간지_옥외탱크및기기기초(단가)_AC-01 본관기초(가설계서 9월단가)_고압전동기정비건물설계서(남동안)-1_고압전동기정비건물설계서(남동안)-1" xfId="40580" xr:uid="{00000000-0005-0000-0000-000055010000}"/>
    <cellStyle name=" _간지_옥외탱크및기기기초(단가)_AC-01 본관기초(가설계서 9월단가)-2" xfId="40581" xr:uid="{00000000-0005-0000-0000-000056010000}"/>
    <cellStyle name=" _간지_옥외탱크및기기기초(단가)_AC-01 본관기초(가설계서 9월단가)-2_AC-14(최종수정)" xfId="40582" xr:uid="{00000000-0005-0000-0000-000057010000}"/>
    <cellStyle name=" _간지_옥외탱크및기기기초(단가)_AC-01 본관기초(가설계서 9월단가)-2_AC-14(최종수정)_고압전동기정비건물설계서(남동안)-1" xfId="40583" xr:uid="{00000000-0005-0000-0000-000058010000}"/>
    <cellStyle name=" _간지_옥외탱크및기기기초(단가)_AC-01 본관기초(가설계서 9월단가)-2_AC-14(최종수정)_고압전동기정비건물설계서(남동안)-1_고압전동기정비건물설계서(남동안)-1" xfId="40584" xr:uid="{00000000-0005-0000-0000-000059010000}"/>
    <cellStyle name=" _간지_옥외탱크및기기기초(단가)_AC-01 본관기초(가설계서 9월단가)-2_AC-14(최종수정)_발전설비 보수공사" xfId="40585" xr:uid="{00000000-0005-0000-0000-00005A010000}"/>
    <cellStyle name=" _간지_옥외탱크및기기기초(단가)_AC-01 본관기초(가설계서 9월단가)-2_AC-14(최종수정)_발전설비 보수공사_고압전동기정비건물설계서(남동안)-1" xfId="40586" xr:uid="{00000000-0005-0000-0000-00005B010000}"/>
    <cellStyle name=" _간지_옥외탱크및기기기초(단가)_AC-01 본관기초(가설계서 9월단가)-2_AC-14(최종수정)_발전설비 보수공사_고압전동기정비건물설계서(남동안)-1_고압전동기정비건물설계서(남동안)-1" xfId="40587" xr:uid="{00000000-0005-0000-0000-00005C010000}"/>
    <cellStyle name=" _간지_옥외탱크및기기기초(단가)_AC-01 본관기초(가설계서 9월단가)-2_고압전동기정비건물설계서(남동안)-1" xfId="40588" xr:uid="{00000000-0005-0000-0000-00005D010000}"/>
    <cellStyle name=" _간지_옥외탱크및기기기초(단가)_AC-01 본관기초(가설계서 9월단가)-2_고압전동기정비건물설계서(남동안)-1_고압전동기정비건물설계서(남동안)-1" xfId="40589" xr:uid="{00000000-0005-0000-0000-00005E010000}"/>
    <cellStyle name=" _간지_옥외탱크및기기기초(단가)_AC-14건설사무소환경개선공사설계서(제출)REV10" xfId="40590" xr:uid="{00000000-0005-0000-0000-00005F010000}"/>
    <cellStyle name=" _간지_옥외탱크및기기기초(단가)_AC-14건설사무소환경개선공사설계서(제출)REV10_AC-14(최종수정)" xfId="40591" xr:uid="{00000000-0005-0000-0000-000060010000}"/>
    <cellStyle name=" _간지_옥외탱크및기기기초(단가)_AC-14건설사무소환경개선공사설계서(제출)REV10_AC-14(최종수정)_고압전동기정비건물설계서(남동안)-1" xfId="40592" xr:uid="{00000000-0005-0000-0000-000061010000}"/>
    <cellStyle name=" _간지_옥외탱크및기기기초(단가)_AC-14건설사무소환경개선공사설계서(제출)REV10_AC-14(최종수정)_고압전동기정비건물설계서(남동안)-1_고압전동기정비건물설계서(남동안)-1" xfId="40593" xr:uid="{00000000-0005-0000-0000-000062010000}"/>
    <cellStyle name=" _간지_옥외탱크및기기기초(단가)_AC-14건설사무소환경개선공사설계서(제출)REV10_AC-14(최종수정)_발전설비 보수공사" xfId="40594" xr:uid="{00000000-0005-0000-0000-000063010000}"/>
    <cellStyle name=" _간지_옥외탱크및기기기초(단가)_AC-14건설사무소환경개선공사설계서(제출)REV10_AC-14(최종수정)_발전설비 보수공사_고압전동기정비건물설계서(남동안)-1" xfId="40595" xr:uid="{00000000-0005-0000-0000-000064010000}"/>
    <cellStyle name=" _간지_옥외탱크및기기기초(단가)_AC-14건설사무소환경개선공사설계서(제출)REV10_AC-14(최종수정)_발전설비 보수공사_고압전동기정비건물설계서(남동안)-1_고압전동기정비건물설계서(남동안)-1" xfId="40596" xr:uid="{00000000-0005-0000-0000-000065010000}"/>
    <cellStyle name=" _간지_옥외탱크및기기기초(단가)_AC-14건설사무소환경개선공사설계서(제출)REV10_고압전동기정비건물설계서(남동안)-1" xfId="40597" xr:uid="{00000000-0005-0000-0000-000066010000}"/>
    <cellStyle name=" _간지_옥외탱크및기기기초(단가)_AC-14건설사무소환경개선공사설계서(제출)REV10_고압전동기정비건물설계서(남동안)-1_고압전동기정비건물설계서(남동안)-1" xfId="40598" xr:uid="{00000000-0005-0000-0000-000067010000}"/>
    <cellStyle name=" _간지_옥외탱크및기기기초(단가)_고압전동기정비건물설계서(남동안)-1" xfId="40599" xr:uid="{00000000-0005-0000-0000-000068010000}"/>
    <cellStyle name=" _간지_옥외탱크및기기기초(단가)_고압전동기정비건물설계서(남동안)-1_고압전동기정비건물설계서(남동안)-1" xfId="40600" xr:uid="{00000000-0005-0000-0000-000069010000}"/>
    <cellStyle name=" _간지_옥외탱크및기기기초(단가)_공사비집계표" xfId="40601" xr:uid="{00000000-0005-0000-0000-00006A010000}"/>
    <cellStyle name=" _간지_옥외탱크및기기기초(단가)_공사비집계표(품의용)" xfId="4033" xr:uid="{00000000-0005-0000-0000-00006B010000}"/>
    <cellStyle name=" _간지_옥외탱크및기기기초(단가)_공사비집계표_AC-14(최종수정)" xfId="40602" xr:uid="{00000000-0005-0000-0000-00006C010000}"/>
    <cellStyle name=" _간지_옥외탱크및기기기초(단가)_공사비집계표_AC-14(최종수정)_고압전동기정비건물설계서(남동안)-1" xfId="40603" xr:uid="{00000000-0005-0000-0000-00006D010000}"/>
    <cellStyle name=" _간지_옥외탱크및기기기초(단가)_공사비집계표_AC-14(최종수정)_고압전동기정비건물설계서(남동안)-1_고압전동기정비건물설계서(남동안)-1" xfId="40604" xr:uid="{00000000-0005-0000-0000-00006E010000}"/>
    <cellStyle name=" _간지_옥외탱크및기기기초(단가)_공사비집계표_AC-14(최종수정)_발전설비 보수공사" xfId="40605" xr:uid="{00000000-0005-0000-0000-00006F010000}"/>
    <cellStyle name=" _간지_옥외탱크및기기기초(단가)_공사비집계표_AC-14(최종수정)_발전설비 보수공사_고압전동기정비건물설계서(남동안)-1" xfId="40606" xr:uid="{00000000-0005-0000-0000-000070010000}"/>
    <cellStyle name=" _간지_옥외탱크및기기기초(단가)_공사비집계표_AC-14(최종수정)_발전설비 보수공사_고압전동기정비건물설계서(남동안)-1_고압전동기정비건물설계서(남동안)-1" xfId="40607" xr:uid="{00000000-0005-0000-0000-000071010000}"/>
    <cellStyle name=" _간지_옥외탱크및기기기초(단가)_공사비집계표_고압전동기정비건물설계서(남동안)-1" xfId="40608" xr:uid="{00000000-0005-0000-0000-000072010000}"/>
    <cellStyle name=" _간지_옥외탱크및기기기초(단가)_공사비집계표_고압전동기정비건물설계서(남동안)-1_고압전동기정비건물설계서(남동안)-1" xfId="40609" xr:uid="{00000000-0005-0000-0000-000073010000}"/>
    <cellStyle name=" _간지_옥외탱크및기기기초(단가)_발전설비 보수공사" xfId="40610" xr:uid="{00000000-0005-0000-0000-000074010000}"/>
    <cellStyle name=" _간지_옥외탱크및기기기초(단가)_발전설비 보수공사_고압전동기정비건물설계서(남동안)-1" xfId="40611" xr:uid="{00000000-0005-0000-0000-000075010000}"/>
    <cellStyle name=" _간지_옥외탱크및기기기초(단가)_발전설비 보수공사_고압전동기정비건물설계서(남동안)-1_고압전동기정비건물설계서(남동안)-1" xfId="40612" xr:uid="{00000000-0005-0000-0000-000076010000}"/>
    <cellStyle name=" _간지_옥외탱크및기기기초(단가)_영흥#3,4 터빈발전기기초(AC-04)" xfId="40613" xr:uid="{00000000-0005-0000-0000-000077010000}"/>
    <cellStyle name=" _간지_옥외탱크및기기기초(단가)_영흥#3,4 터빈발전기기초(AC-04)_고압전동기정비건물설계서(남동안)-1" xfId="40614" xr:uid="{00000000-0005-0000-0000-000078010000}"/>
    <cellStyle name=" _간지_옥외탱크및기기기초(단가)_영흥#3,4 터빈발전기기초(AC-04)_고압전동기정비건물설계서(남동안)-1_고압전동기정비건물설계서(남동안)-1" xfId="40615" xr:uid="{00000000-0005-0000-0000-000079010000}"/>
    <cellStyle name=" _간지_옥외탱크및기기기초(단가)_추가품셈1-박" xfId="4034" xr:uid="{00000000-0005-0000-0000-00007A010000}"/>
    <cellStyle name=" _간지_전기설비기초-FF" xfId="40616" xr:uid="{00000000-0005-0000-0000-00007B010000}"/>
    <cellStyle name=" _간지_전기설비기초-FF_고압전동기정비건물설계서(남동안)-1" xfId="40617" xr:uid="{00000000-0005-0000-0000-00007C010000}"/>
    <cellStyle name=" _간지_전기설비기초-FF_고압전동기정비건물설계서(남동안)-1_고압전동기정비건물설계서(남동안)-1" xfId="40618" xr:uid="{00000000-0005-0000-0000-00007D010000}"/>
    <cellStyle name=" _간지_추가품셈1" xfId="4035" xr:uid="{00000000-0005-0000-0000-00007E010000}"/>
    <cellStyle name=" _간지_추가품셈1_325전기설비기초" xfId="4036" xr:uid="{00000000-0005-0000-0000-00007F010000}"/>
    <cellStyle name=" _간지_추가품셈1_325전기설비기초_공사비집계표(품의용)" xfId="4037" xr:uid="{00000000-0005-0000-0000-000080010000}"/>
    <cellStyle name=" _간지_추가품셈1_329전기설비기초-비교" xfId="4038" xr:uid="{00000000-0005-0000-0000-000081010000}"/>
    <cellStyle name=" _간지_추가품셈1_AC-01 보일러 설계서 수정" xfId="40619" xr:uid="{00000000-0005-0000-0000-000082010000}"/>
    <cellStyle name=" _간지_추가품셈1_AC-01 보일러 설계서 수정_AC-14(최종수정)" xfId="40620" xr:uid="{00000000-0005-0000-0000-000083010000}"/>
    <cellStyle name=" _간지_추가품셈1_AC-01 보일러 설계서 수정_AC-14(최종수정)_고압전동기정비건물설계서(남동안)-1" xfId="40621" xr:uid="{00000000-0005-0000-0000-000084010000}"/>
    <cellStyle name=" _간지_추가품셈1_AC-01 보일러 설계서 수정_AC-14(최종수정)_고압전동기정비건물설계서(남동안)-1_고압전동기정비건물설계서(남동안)-1" xfId="40622" xr:uid="{00000000-0005-0000-0000-000085010000}"/>
    <cellStyle name=" _간지_추가품셈1_AC-01 보일러 설계서 수정_AC-14(최종수정)_발전설비 보수공사" xfId="40623" xr:uid="{00000000-0005-0000-0000-000086010000}"/>
    <cellStyle name=" _간지_추가품셈1_AC-01 보일러 설계서 수정_AC-14(최종수정)_발전설비 보수공사_고압전동기정비건물설계서(남동안)-1" xfId="40624" xr:uid="{00000000-0005-0000-0000-000087010000}"/>
    <cellStyle name=" _간지_추가품셈1_AC-01 보일러 설계서 수정_AC-14(최종수정)_발전설비 보수공사_고압전동기정비건물설계서(남동안)-1_고압전동기정비건물설계서(남동안)-1" xfId="40625" xr:uid="{00000000-0005-0000-0000-000088010000}"/>
    <cellStyle name=" _간지_추가품셈1_AC-01 보일러 설계서 수정_고압전동기정비건물설계서(남동안)-1" xfId="40626" xr:uid="{00000000-0005-0000-0000-000089010000}"/>
    <cellStyle name=" _간지_추가품셈1_AC-01 보일러 설계서 수정_고압전동기정비건물설계서(남동안)-1_고압전동기정비건물설계서(남동안)-1" xfId="40627" xr:uid="{00000000-0005-0000-0000-00008A010000}"/>
    <cellStyle name=" _간지_추가품셈1_AC-01 본관기초(가설계서 9월단가)" xfId="40628" xr:uid="{00000000-0005-0000-0000-00008B010000}"/>
    <cellStyle name=" _간지_추가품셈1_AC-01 본관기초(가설계서 9월단가)_AC-14(최종수정)" xfId="40629" xr:uid="{00000000-0005-0000-0000-00008C010000}"/>
    <cellStyle name=" _간지_추가품셈1_AC-01 본관기초(가설계서 9월단가)_AC-14(최종수정)_고압전동기정비건물설계서(남동안)-1" xfId="40630" xr:uid="{00000000-0005-0000-0000-00008D010000}"/>
    <cellStyle name=" _간지_추가품셈1_AC-01 본관기초(가설계서 9월단가)_AC-14(최종수정)_고압전동기정비건물설계서(남동안)-1_고압전동기정비건물설계서(남동안)-1" xfId="40631" xr:uid="{00000000-0005-0000-0000-00008E010000}"/>
    <cellStyle name=" _간지_추가품셈1_AC-01 본관기초(가설계서 9월단가)_AC-14(최종수정)_발전설비 보수공사" xfId="40632" xr:uid="{00000000-0005-0000-0000-00008F010000}"/>
    <cellStyle name=" _간지_추가품셈1_AC-01 본관기초(가설계서 9월단가)_AC-14(최종수정)_발전설비 보수공사_고압전동기정비건물설계서(남동안)-1" xfId="40633" xr:uid="{00000000-0005-0000-0000-000090010000}"/>
    <cellStyle name=" _간지_추가품셈1_AC-01 본관기초(가설계서 9월단가)_AC-14(최종수정)_발전설비 보수공사_고압전동기정비건물설계서(남동안)-1_고압전동기정비건물설계서(남동안)-1" xfId="40634" xr:uid="{00000000-0005-0000-0000-000091010000}"/>
    <cellStyle name=" _간지_추가품셈1_AC-01 본관기초(가설계서 9월단가)_고압전동기정비건물설계서(남동안)-1" xfId="40635" xr:uid="{00000000-0005-0000-0000-000092010000}"/>
    <cellStyle name=" _간지_추가품셈1_AC-01 본관기초(가설계서 9월단가)_고압전동기정비건물설계서(남동안)-1_고압전동기정비건물설계서(남동안)-1" xfId="40636" xr:uid="{00000000-0005-0000-0000-000093010000}"/>
    <cellStyle name=" _간지_추가품셈1_AC-01 본관기초(가설계서 9월단가)-2" xfId="40637" xr:uid="{00000000-0005-0000-0000-000094010000}"/>
    <cellStyle name=" _간지_추가품셈1_AC-01 본관기초(가설계서 9월단가)-2_AC-14(최종수정)" xfId="40638" xr:uid="{00000000-0005-0000-0000-000095010000}"/>
    <cellStyle name=" _간지_추가품셈1_AC-01 본관기초(가설계서 9월단가)-2_AC-14(최종수정)_고압전동기정비건물설계서(남동안)-1" xfId="40639" xr:uid="{00000000-0005-0000-0000-000096010000}"/>
    <cellStyle name=" _간지_추가품셈1_AC-01 본관기초(가설계서 9월단가)-2_AC-14(최종수정)_고압전동기정비건물설계서(남동안)-1_고압전동기정비건물설계서(남동안)-1" xfId="40640" xr:uid="{00000000-0005-0000-0000-000097010000}"/>
    <cellStyle name=" _간지_추가품셈1_AC-01 본관기초(가설계서 9월단가)-2_AC-14(최종수정)_발전설비 보수공사" xfId="40641" xr:uid="{00000000-0005-0000-0000-000098010000}"/>
    <cellStyle name=" _간지_추가품셈1_AC-01 본관기초(가설계서 9월단가)-2_AC-14(최종수정)_발전설비 보수공사_고압전동기정비건물설계서(남동안)-1" xfId="40642" xr:uid="{00000000-0005-0000-0000-000099010000}"/>
    <cellStyle name=" _간지_추가품셈1_AC-01 본관기초(가설계서 9월단가)-2_AC-14(최종수정)_발전설비 보수공사_고압전동기정비건물설계서(남동안)-1_고압전동기정비건물설계서(남동안)-1" xfId="40643" xr:uid="{00000000-0005-0000-0000-00009A010000}"/>
    <cellStyle name=" _간지_추가품셈1_AC-01 본관기초(가설계서 9월단가)-2_고압전동기정비건물설계서(남동안)-1" xfId="40644" xr:uid="{00000000-0005-0000-0000-00009B010000}"/>
    <cellStyle name=" _간지_추가품셈1_AC-01 본관기초(가설계서 9월단가)-2_고압전동기정비건물설계서(남동안)-1_고압전동기정비건물설계서(남동안)-1" xfId="40645" xr:uid="{00000000-0005-0000-0000-00009C010000}"/>
    <cellStyle name=" _간지_추가품셈1_AC-14건설사무소환경개선공사설계서(제출)REV10" xfId="40646" xr:uid="{00000000-0005-0000-0000-00009D010000}"/>
    <cellStyle name=" _간지_추가품셈1_AC-14건설사무소환경개선공사설계서(제출)REV10_AC-14(최종수정)" xfId="40647" xr:uid="{00000000-0005-0000-0000-00009E010000}"/>
    <cellStyle name=" _간지_추가품셈1_AC-14건설사무소환경개선공사설계서(제출)REV10_AC-14(최종수정)_고압전동기정비건물설계서(남동안)-1" xfId="40648" xr:uid="{00000000-0005-0000-0000-00009F010000}"/>
    <cellStyle name=" _간지_추가품셈1_AC-14건설사무소환경개선공사설계서(제출)REV10_AC-14(최종수정)_고압전동기정비건물설계서(남동안)-1_고압전동기정비건물설계서(남동안)-1" xfId="40649" xr:uid="{00000000-0005-0000-0000-0000A0010000}"/>
    <cellStyle name=" _간지_추가품셈1_AC-14건설사무소환경개선공사설계서(제출)REV10_AC-14(최종수정)_발전설비 보수공사" xfId="40650" xr:uid="{00000000-0005-0000-0000-0000A1010000}"/>
    <cellStyle name=" _간지_추가품셈1_AC-14건설사무소환경개선공사설계서(제출)REV10_AC-14(최종수정)_발전설비 보수공사_고압전동기정비건물설계서(남동안)-1" xfId="40651" xr:uid="{00000000-0005-0000-0000-0000A2010000}"/>
    <cellStyle name=" _간지_추가품셈1_AC-14건설사무소환경개선공사설계서(제출)REV10_AC-14(최종수정)_발전설비 보수공사_고압전동기정비건물설계서(남동안)-1_고압전동기정비건물설계서(남동안)-1" xfId="40652" xr:uid="{00000000-0005-0000-0000-0000A3010000}"/>
    <cellStyle name=" _간지_추가품셈1_AC-14건설사무소환경개선공사설계서(제출)REV10_고압전동기정비건물설계서(남동안)-1" xfId="40653" xr:uid="{00000000-0005-0000-0000-0000A4010000}"/>
    <cellStyle name=" _간지_추가품셈1_AC-14건설사무소환경개선공사설계서(제출)REV10_고압전동기정비건물설계서(남동안)-1_고압전동기정비건물설계서(남동안)-1" xfId="40654" xr:uid="{00000000-0005-0000-0000-0000A5010000}"/>
    <cellStyle name=" _간지_추가품셈1_고압전동기정비건물설계서(남동안)-1" xfId="40655" xr:uid="{00000000-0005-0000-0000-0000A6010000}"/>
    <cellStyle name=" _간지_추가품셈1_고압전동기정비건물설계서(남동안)-1_고압전동기정비건물설계서(남동안)-1" xfId="40656" xr:uid="{00000000-0005-0000-0000-0000A7010000}"/>
    <cellStyle name=" _간지_추가품셈1_공사비집계표" xfId="40657" xr:uid="{00000000-0005-0000-0000-0000A8010000}"/>
    <cellStyle name=" _간지_추가품셈1_공사비집계표(품의용)" xfId="4039" xr:uid="{00000000-0005-0000-0000-0000A9010000}"/>
    <cellStyle name=" _간지_추가품셈1_공사비집계표_AC-14(최종수정)" xfId="40658" xr:uid="{00000000-0005-0000-0000-0000AA010000}"/>
    <cellStyle name=" _간지_추가품셈1_공사비집계표_AC-14(최종수정)_고압전동기정비건물설계서(남동안)-1" xfId="40659" xr:uid="{00000000-0005-0000-0000-0000AB010000}"/>
    <cellStyle name=" _간지_추가품셈1_공사비집계표_AC-14(최종수정)_고압전동기정비건물설계서(남동안)-1_고압전동기정비건물설계서(남동안)-1" xfId="40660" xr:uid="{00000000-0005-0000-0000-0000AC010000}"/>
    <cellStyle name=" _간지_추가품셈1_공사비집계표_AC-14(최종수정)_발전설비 보수공사" xfId="40661" xr:uid="{00000000-0005-0000-0000-0000AD010000}"/>
    <cellStyle name=" _간지_추가품셈1_공사비집계표_AC-14(최종수정)_발전설비 보수공사_고압전동기정비건물설계서(남동안)-1" xfId="40662" xr:uid="{00000000-0005-0000-0000-0000AE010000}"/>
    <cellStyle name=" _간지_추가품셈1_공사비집계표_AC-14(최종수정)_발전설비 보수공사_고압전동기정비건물설계서(남동안)-1_고압전동기정비건물설계서(남동안)-1" xfId="40663" xr:uid="{00000000-0005-0000-0000-0000AF010000}"/>
    <cellStyle name=" _간지_추가품셈1_공사비집계표_고압전동기정비건물설계서(남동안)-1" xfId="40664" xr:uid="{00000000-0005-0000-0000-0000B0010000}"/>
    <cellStyle name=" _간지_추가품셈1_공사비집계표_고압전동기정비건물설계서(남동안)-1_고압전동기정비건물설계서(남동안)-1" xfId="40665" xr:uid="{00000000-0005-0000-0000-0000B1010000}"/>
    <cellStyle name=" _간지_추가품셈1_발전설비 보수공사" xfId="40666" xr:uid="{00000000-0005-0000-0000-0000B2010000}"/>
    <cellStyle name=" _간지_추가품셈1_발전설비 보수공사_고압전동기정비건물설계서(남동안)-1" xfId="40667" xr:uid="{00000000-0005-0000-0000-0000B3010000}"/>
    <cellStyle name=" _간지_추가품셈1_발전설비 보수공사_고압전동기정비건물설계서(남동안)-1_고압전동기정비건물설계서(남동안)-1" xfId="40668" xr:uid="{00000000-0005-0000-0000-0000B4010000}"/>
    <cellStyle name=" _간지_추가품셈1_사급및확정분공통품" xfId="40669" xr:uid="{00000000-0005-0000-0000-0000B5010000}"/>
    <cellStyle name=" _간지_추가품셈1_사급및확정분공통품_고압전동기정비건물설계서(남동안)-1" xfId="40670" xr:uid="{00000000-0005-0000-0000-0000B6010000}"/>
    <cellStyle name=" _간지_추가품셈1_사급및확정분공통품_고압전동기정비건물설계서(남동안)-1_고압전동기정비건물설계서(남동안)-1" xfId="40671" xr:uid="{00000000-0005-0000-0000-0000B7010000}"/>
    <cellStyle name=" _간지_추가품셈1_영흥#3,4 터빈발전기기초(AC-04)" xfId="40672" xr:uid="{00000000-0005-0000-0000-0000B8010000}"/>
    <cellStyle name=" _간지_추가품셈1_영흥#3,4 터빈발전기기초(AC-04)_고압전동기정비건물설계서(남동안)-1" xfId="40673" xr:uid="{00000000-0005-0000-0000-0000B9010000}"/>
    <cellStyle name=" _간지_추가품셈1_영흥#3,4 터빈발전기기초(AC-04)_고압전동기정비건물설계서(남동안)-1_고압전동기정비건물설계서(남동안)-1" xfId="40674" xr:uid="{00000000-0005-0000-0000-0000BA010000}"/>
    <cellStyle name=" _간지_추가품셈1_영흥34품셈" xfId="40675" xr:uid="{00000000-0005-0000-0000-0000BB010000}"/>
    <cellStyle name=" _간지_추가품셈1_영흥34품셈_고압전동기정비건물설계서(남동안)-1" xfId="40676" xr:uid="{00000000-0005-0000-0000-0000BC010000}"/>
    <cellStyle name=" _간지_추가품셈1_영흥34품셈_고압전동기정비건물설계서(남동안)-1_고압전동기정비건물설계서(남동안)-1" xfId="40677" xr:uid="{00000000-0005-0000-0000-0000BD010000}"/>
    <cellStyle name=" _간지_추가품셈1_옥외탱크기초(단가)" xfId="4040" xr:uid="{00000000-0005-0000-0000-0000BE010000}"/>
    <cellStyle name=" _간지_추가품셈1_옥외탱크기초(단가)_공사비집계표(품의용)" xfId="4041" xr:uid="{00000000-0005-0000-0000-0000BF010000}"/>
    <cellStyle name=" _간지_추가품셈1_옥외탱크기초-비교" xfId="4042" xr:uid="{00000000-0005-0000-0000-0000C0010000}"/>
    <cellStyle name=" _간지_추가품셈1-박" xfId="4043" xr:uid="{00000000-0005-0000-0000-0000C1010000}"/>
    <cellStyle name=" _간지_콘크리트품및 품질관리비" xfId="4044" xr:uid="{00000000-0005-0000-0000-0000C2010000}"/>
    <cellStyle name=" _간지_콘크리트품및 품질관리비_329전기설비기초-비교" xfId="4045" xr:uid="{00000000-0005-0000-0000-0000C3010000}"/>
    <cellStyle name=" _간지_콘크리트품및 품질관리비_고압전동기정비건물설계서(남동안)-1" xfId="40678" xr:uid="{00000000-0005-0000-0000-0000C4010000}"/>
    <cellStyle name=" _간지_콘크리트품및 품질관리비_고압전동기정비건물설계서(남동안)-1_고압전동기정비건물설계서(남동안)-1" xfId="40679" xr:uid="{00000000-0005-0000-0000-0000C5010000}"/>
    <cellStyle name=" _간지_콘크리트품및 품질관리비_공사비집계표(품의용)" xfId="4046" xr:uid="{00000000-0005-0000-0000-0000C6010000}"/>
    <cellStyle name=" _간지_콘크리트품및 품질관리비_냉각수배수로-비교" xfId="4047" xr:uid="{00000000-0005-0000-0000-0000C7010000}"/>
    <cellStyle name=" _간지_콘크리트품및 품질관리비_냉각수취수펌프구조물-비교" xfId="4048" xr:uid="{00000000-0005-0000-0000-0000C8010000}"/>
    <cellStyle name=" _간지_콘크리트품및 품질관리비_조경(final)-비교" xfId="4049" xr:uid="{00000000-0005-0000-0000-0000C9010000}"/>
    <cellStyle name=" _간지_품셈" xfId="4050" xr:uid="{00000000-0005-0000-0000-0000CA010000}"/>
    <cellStyle name=" _간지_품셈_329전기설비기초-비교" xfId="4051" xr:uid="{00000000-0005-0000-0000-0000CB010000}"/>
    <cellStyle name=" _간지_품셈_고압전동기정비건물설계서(남동안)-1" xfId="40680" xr:uid="{00000000-0005-0000-0000-0000CC010000}"/>
    <cellStyle name=" _간지_품셈_고압전동기정비건물설계서(남동안)-1_고압전동기정비건물설계서(남동안)-1" xfId="40681" xr:uid="{00000000-0005-0000-0000-0000CD010000}"/>
    <cellStyle name=" _간지_품셈_공사비집계표(품의용)" xfId="4052" xr:uid="{00000000-0005-0000-0000-0000CE010000}"/>
    <cellStyle name=" _간지_품셈_냉각수배수로-비교" xfId="4053" xr:uid="{00000000-0005-0000-0000-0000CF010000}"/>
    <cellStyle name=" _간지_품셈_냉각수취수펌프구조물-비교" xfId="4054" xr:uid="{00000000-0005-0000-0000-0000D0010000}"/>
    <cellStyle name=" _간지_품셈_조경(final)-비교" xfId="4055" xr:uid="{00000000-0005-0000-0000-0000D1010000}"/>
    <cellStyle name=" _건설사무소 환경개선공사 설계서" xfId="40682" xr:uid="{00000000-0005-0000-0000-0000D2010000}"/>
    <cellStyle name=" _건축_개산_보령78" xfId="4056" xr:uid="{00000000-0005-0000-0000-0000D3010000}"/>
    <cellStyle name=" _건축내역" xfId="4057" xr:uid="{00000000-0005-0000-0000-0000D4010000}"/>
    <cellStyle name=" _건축내역-공종분개" xfId="4058" xr:uid="{00000000-0005-0000-0000-0000D5010000}"/>
    <cellStyle name=" _건축실행(보령78)" xfId="4059" xr:uid="{00000000-0005-0000-0000-0000D6010000}"/>
    <cellStyle name=" _견적보고" xfId="4060" xr:uid="{00000000-0005-0000-0000-0000D7010000}"/>
    <cellStyle name="' '_견적보고" xfId="4061" xr:uid="{00000000-0005-0000-0000-0000D8010000}"/>
    <cellStyle name=" _견적실행갑지" xfId="4062" xr:uid="{00000000-0005-0000-0000-0000D9010000}"/>
    <cellStyle name="' '_견적실행갑지" xfId="4063" xr:uid="{00000000-0005-0000-0000-0000DA010000}"/>
    <cellStyle name=" _공사용동력(임시150kva)" xfId="4064" xr:uid="{00000000-0005-0000-0000-0000DB010000}"/>
    <cellStyle name=" _구내도로 및 배수(단가)" xfId="4065" xr:uid="{00000000-0005-0000-0000-0000DC010000}"/>
    <cellStyle name=" _구내도로 및 배수-비교" xfId="4066" xr:uid="{00000000-0005-0000-0000-0000DD010000}"/>
    <cellStyle name=" _굴착품(건축)" xfId="40683" xr:uid="{00000000-0005-0000-0000-0000DE010000}"/>
    <cellStyle name=" _굴착품(건축)_고압전동기정비건물설계서(남동안)-1" xfId="40684" xr:uid="{00000000-0005-0000-0000-0000DF010000}"/>
    <cellStyle name=" _굴착품(건축)_고압전동기정비건물설계서(남동안)-1_고압전동기정비건물설계서(남동안)-1" xfId="40685" xr:uid="{00000000-0005-0000-0000-0000E0010000}"/>
    <cellStyle name=" _기계공작실 수량산출서(현장)" xfId="40686" xr:uid="{00000000-0005-0000-0000-0000E1010000}"/>
    <cellStyle name=" _기계공작실 수량산출서(현장)_월성복지관(내역090304)" xfId="40687" xr:uid="{00000000-0005-0000-0000-0000E2010000}"/>
    <cellStyle name=" _냉각수배수로-비교" xfId="4067" xr:uid="{00000000-0005-0000-0000-0000E3010000}"/>
    <cellStyle name=" _냉각수취수펌프구조물-비교" xfId="4068" xr:uid="{00000000-0005-0000-0000-0000E4010000}"/>
    <cellStyle name=" _대표공종내역" xfId="4069" xr:uid="{00000000-0005-0000-0000-0000E5010000}"/>
    <cellStyle name=" _대표공종내역_AC-01 보일러 설계서 수정" xfId="40688" xr:uid="{00000000-0005-0000-0000-0000E6010000}"/>
    <cellStyle name=" _대표공종내역_AC-01 보일러 설계서 수정_AC-14(최종수정)" xfId="40689" xr:uid="{00000000-0005-0000-0000-0000E7010000}"/>
    <cellStyle name=" _대표공종내역_AC-01 보일러 설계서 수정_AC-14(최종수정)_고압전동기정비건물설계서(남동안)-1" xfId="40690" xr:uid="{00000000-0005-0000-0000-0000E8010000}"/>
    <cellStyle name=" _대표공종내역_AC-01 보일러 설계서 수정_AC-14(최종수정)_고압전동기정비건물설계서(남동안)-1_고압전동기정비건물설계서(남동안)-1" xfId="40691" xr:uid="{00000000-0005-0000-0000-0000E9010000}"/>
    <cellStyle name=" _대표공종내역_AC-01 보일러 설계서 수정_AC-14(최종수정)_발전설비 보수공사" xfId="40692" xr:uid="{00000000-0005-0000-0000-0000EA010000}"/>
    <cellStyle name=" _대표공종내역_AC-01 보일러 설계서 수정_AC-14(최종수정)_발전설비 보수공사_고압전동기정비건물설계서(남동안)-1" xfId="40693" xr:uid="{00000000-0005-0000-0000-0000EB010000}"/>
    <cellStyle name=" _대표공종내역_AC-01 보일러 설계서 수정_AC-14(최종수정)_발전설비 보수공사_고압전동기정비건물설계서(남동안)-1_고압전동기정비건물설계서(남동안)-1" xfId="40694" xr:uid="{00000000-0005-0000-0000-0000EC010000}"/>
    <cellStyle name=" _대표공종내역_AC-01 보일러 설계서 수정_고압전동기정비건물설계서(남동안)-1" xfId="40695" xr:uid="{00000000-0005-0000-0000-0000ED010000}"/>
    <cellStyle name=" _대표공종내역_AC-01 보일러 설계서 수정_고압전동기정비건물설계서(남동안)-1_고압전동기정비건물설계서(남동안)-1" xfId="40696" xr:uid="{00000000-0005-0000-0000-0000EE010000}"/>
    <cellStyle name=" _대표공종내역_AC-01 본관기초(가설계서 9월단가)" xfId="40697" xr:uid="{00000000-0005-0000-0000-0000EF010000}"/>
    <cellStyle name=" _대표공종내역_AC-01 본관기초(가설계서 9월단가)_AC-14(최종수정)" xfId="40698" xr:uid="{00000000-0005-0000-0000-0000F0010000}"/>
    <cellStyle name=" _대표공종내역_AC-01 본관기초(가설계서 9월단가)_AC-14(최종수정)_고압전동기정비건물설계서(남동안)-1" xfId="40699" xr:uid="{00000000-0005-0000-0000-0000F1010000}"/>
    <cellStyle name=" _대표공종내역_AC-01 본관기초(가설계서 9월단가)_AC-14(최종수정)_고압전동기정비건물설계서(남동안)-1_고압전동기정비건물설계서(남동안)-1" xfId="40700" xr:uid="{00000000-0005-0000-0000-0000F2010000}"/>
    <cellStyle name=" _대표공종내역_AC-01 본관기초(가설계서 9월단가)_AC-14(최종수정)_발전설비 보수공사" xfId="40701" xr:uid="{00000000-0005-0000-0000-0000F3010000}"/>
    <cellStyle name=" _대표공종내역_AC-01 본관기초(가설계서 9월단가)_AC-14(최종수정)_발전설비 보수공사_고압전동기정비건물설계서(남동안)-1" xfId="40702" xr:uid="{00000000-0005-0000-0000-0000F4010000}"/>
    <cellStyle name=" _대표공종내역_AC-01 본관기초(가설계서 9월단가)_AC-14(최종수정)_발전설비 보수공사_고압전동기정비건물설계서(남동안)-1_고압전동기정비건물설계서(남동안)-1" xfId="40703" xr:uid="{00000000-0005-0000-0000-0000F5010000}"/>
    <cellStyle name=" _대표공종내역_AC-01 본관기초(가설계서 9월단가)_고압전동기정비건물설계서(남동안)-1" xfId="40704" xr:uid="{00000000-0005-0000-0000-0000F6010000}"/>
    <cellStyle name=" _대표공종내역_AC-01 본관기초(가설계서 9월단가)_고압전동기정비건물설계서(남동안)-1_고압전동기정비건물설계서(남동안)-1" xfId="40705" xr:uid="{00000000-0005-0000-0000-0000F7010000}"/>
    <cellStyle name=" _대표공종내역_AC-01 본관기초(가설계서 9월단가)-2" xfId="40706" xr:uid="{00000000-0005-0000-0000-0000F8010000}"/>
    <cellStyle name=" _대표공종내역_AC-01 본관기초(가설계서 9월단가)-2_AC-14(최종수정)" xfId="40707" xr:uid="{00000000-0005-0000-0000-0000F9010000}"/>
    <cellStyle name=" _대표공종내역_AC-01 본관기초(가설계서 9월단가)-2_AC-14(최종수정)_고압전동기정비건물설계서(남동안)-1" xfId="40708" xr:uid="{00000000-0005-0000-0000-0000FA010000}"/>
    <cellStyle name=" _대표공종내역_AC-01 본관기초(가설계서 9월단가)-2_AC-14(최종수정)_고압전동기정비건물설계서(남동안)-1_고압전동기정비건물설계서(남동안)-1" xfId="40709" xr:uid="{00000000-0005-0000-0000-0000FB010000}"/>
    <cellStyle name=" _대표공종내역_AC-01 본관기초(가설계서 9월단가)-2_AC-14(최종수정)_발전설비 보수공사" xfId="40710" xr:uid="{00000000-0005-0000-0000-0000FC010000}"/>
    <cellStyle name=" _대표공종내역_AC-01 본관기초(가설계서 9월단가)-2_AC-14(최종수정)_발전설비 보수공사_고압전동기정비건물설계서(남동안)-1" xfId="40711" xr:uid="{00000000-0005-0000-0000-0000FD010000}"/>
    <cellStyle name=" _대표공종내역_AC-01 본관기초(가설계서 9월단가)-2_AC-14(최종수정)_발전설비 보수공사_고압전동기정비건물설계서(남동안)-1_고압전동기정비건물설계서(남동안)-1" xfId="40712" xr:uid="{00000000-0005-0000-0000-0000FE010000}"/>
    <cellStyle name=" _대표공종내역_AC-01 본관기초(가설계서 9월단가)-2_고압전동기정비건물설계서(남동안)-1" xfId="40713" xr:uid="{00000000-0005-0000-0000-0000FF010000}"/>
    <cellStyle name=" _대표공종내역_AC-01 본관기초(가설계서 9월단가)-2_고압전동기정비건물설계서(남동안)-1_고압전동기정비건물설계서(남동안)-1" xfId="40714" xr:uid="{00000000-0005-0000-0000-000000020000}"/>
    <cellStyle name=" _대표공종내역_AC-14건설사무소환경개선공사설계서(제출)REV10" xfId="40715" xr:uid="{00000000-0005-0000-0000-000001020000}"/>
    <cellStyle name=" _대표공종내역_AC-14건설사무소환경개선공사설계서(제출)REV10_AC-14(최종수정)" xfId="40716" xr:uid="{00000000-0005-0000-0000-000002020000}"/>
    <cellStyle name=" _대표공종내역_AC-14건설사무소환경개선공사설계서(제출)REV10_AC-14(최종수정)_발전설비 보수공사" xfId="40717" xr:uid="{00000000-0005-0000-0000-000003020000}"/>
    <cellStyle name=" _대표공종내역_고압전동기정비건물설계서(남동안)-1" xfId="40718" xr:uid="{00000000-0005-0000-0000-000004020000}"/>
    <cellStyle name=" _대표공종내역_고압전동기정비건물설계서(남동안)-1_고압전동기정비건물설계서(남동안)-1" xfId="40719" xr:uid="{00000000-0005-0000-0000-000005020000}"/>
    <cellStyle name=" _대표공종내역_공사비집계표" xfId="40720" xr:uid="{00000000-0005-0000-0000-000006020000}"/>
    <cellStyle name=" _대표공종내역_공사비집계표(품의용)" xfId="4070" xr:uid="{00000000-0005-0000-0000-000007020000}"/>
    <cellStyle name=" _대표공종내역_공사비집계표_AC-14(최종수정)" xfId="40721" xr:uid="{00000000-0005-0000-0000-000008020000}"/>
    <cellStyle name=" _대표공종내역_공사비집계표_AC-14(최종수정)_고압전동기정비건물설계서(남동안)-1" xfId="40722" xr:uid="{00000000-0005-0000-0000-000009020000}"/>
    <cellStyle name=" _대표공종내역_공사비집계표_AC-14(최종수정)_고압전동기정비건물설계서(남동안)-1_고압전동기정비건물설계서(남동안)-1" xfId="40723" xr:uid="{00000000-0005-0000-0000-00000A020000}"/>
    <cellStyle name=" _대표공종내역_공사비집계표_AC-14(최종수정)_발전설비 보수공사" xfId="40724" xr:uid="{00000000-0005-0000-0000-00000B020000}"/>
    <cellStyle name=" _대표공종내역_공사비집계표_AC-14(최종수정)_발전설비 보수공사_고압전동기정비건물설계서(남동안)-1" xfId="40725" xr:uid="{00000000-0005-0000-0000-00000C020000}"/>
    <cellStyle name=" _대표공종내역_공사비집계표_AC-14(최종수정)_발전설비 보수공사_고압전동기정비건물설계서(남동안)-1_고압전동기정비건물설계서(남동안)-1" xfId="40726" xr:uid="{00000000-0005-0000-0000-00000D020000}"/>
    <cellStyle name=" _대표공종내역_공사비집계표_고압전동기정비건물설계서(남동안)-1" xfId="40727" xr:uid="{00000000-0005-0000-0000-00000E020000}"/>
    <cellStyle name=" _대표공종내역_공사비집계표_고압전동기정비건물설계서(남동안)-1_고압전동기정비건물설계서(남동안)-1" xfId="40728" xr:uid="{00000000-0005-0000-0000-00000F020000}"/>
    <cellStyle name=" _대표공종내역_발전설비 보수공사" xfId="40729" xr:uid="{00000000-0005-0000-0000-000010020000}"/>
    <cellStyle name=" _대표공종내역_발전설비 보수공사_고압전동기정비건물설계서(남동안)-1" xfId="40730" xr:uid="{00000000-0005-0000-0000-000011020000}"/>
    <cellStyle name=" _대표공종내역_발전설비 보수공사_고압전동기정비건물설계서(남동안)-1_고압전동기정비건물설계서(남동안)-1" xfId="40731" xr:uid="{00000000-0005-0000-0000-000012020000}"/>
    <cellStyle name=" _대표공종내역_영흥#3,4 터빈발전기기초(AC-04)" xfId="40732" xr:uid="{00000000-0005-0000-0000-000013020000}"/>
    <cellStyle name=" _대표공종내역_영흥#3,4 터빈발전기기초(AC-04)_고압전동기정비건물설계서(남동안)-1" xfId="40733" xr:uid="{00000000-0005-0000-0000-000014020000}"/>
    <cellStyle name=" _대표공종내역_영흥#3,4 터빈발전기기초(AC-04)_고압전동기정비건물설계서(남동안)-1_고압전동기정비건물설계서(남동안)-1" xfId="40734" xr:uid="{00000000-0005-0000-0000-000015020000}"/>
    <cellStyle name=" _대표공종내역_추가품셈1-박" xfId="4071" xr:uid="{00000000-0005-0000-0000-000016020000}"/>
    <cellStyle name=" _본관기초(가설계서)-9월단가" xfId="40735" xr:uid="{00000000-0005-0000-0000-000017020000}"/>
    <cellStyle name=" _본관기초(가설계서)-9월단가_AC-01 보일러 설계서 수정" xfId="40736" xr:uid="{00000000-0005-0000-0000-000018020000}"/>
    <cellStyle name=" _본관기초(가설계서)-9월단가_AC-01 보일러 설계서 수정_AC-14(최종수정)" xfId="40737" xr:uid="{00000000-0005-0000-0000-000019020000}"/>
    <cellStyle name=" _본관기초(가설계서)-9월단가_AC-01 보일러 설계서 수정_AC-14(최종수정)_발전설비 보수공사" xfId="40738" xr:uid="{00000000-0005-0000-0000-00001A020000}"/>
    <cellStyle name=" _본관기초(가설계서)-9월단가_AC-01 본관기초(가설계서 9월단가)" xfId="40739" xr:uid="{00000000-0005-0000-0000-00001B020000}"/>
    <cellStyle name=" _본관기초(가설계서)-9월단가_AC-01 본관기초(가설계서 9월단가)_AC-14(최종수정)" xfId="40740" xr:uid="{00000000-0005-0000-0000-00001C020000}"/>
    <cellStyle name=" _본관기초(가설계서)-9월단가_AC-01 본관기초(가설계서 9월단가)_AC-14(최종수정)_발전설비 보수공사" xfId="40741" xr:uid="{00000000-0005-0000-0000-00001D020000}"/>
    <cellStyle name=" _본관기초(가설계서)-9월단가_AC-01 본관기초(가설계서 9월단가)-2" xfId="40742" xr:uid="{00000000-0005-0000-0000-00001E020000}"/>
    <cellStyle name=" _본관기초(가설계서)-9월단가_AC-01 본관기초(가설계서 9월단가)-2_AC-14(최종수정)" xfId="40743" xr:uid="{00000000-0005-0000-0000-00001F020000}"/>
    <cellStyle name=" _본관기초(가설계서)-9월단가_AC-01 본관기초(가설계서 9월단가)-2_AC-14(최종수정)_발전설비 보수공사" xfId="40744" xr:uid="{00000000-0005-0000-0000-000020020000}"/>
    <cellStyle name=" _본관기초(가설계서)-9월단가_AC-14건설사무소환경개선공사설계서(제출)REV10" xfId="40745" xr:uid="{00000000-0005-0000-0000-000021020000}"/>
    <cellStyle name=" _본관기초(가설계서)-9월단가_AC-14건설사무소환경개선공사설계서(제출)REV10_AC-14(최종수정)" xfId="40746" xr:uid="{00000000-0005-0000-0000-000022020000}"/>
    <cellStyle name=" _본관기초(가설계서)-9월단가_AC-14건설사무소환경개선공사설계서(제출)REV10_AC-14(최종수정)_발전설비 보수공사" xfId="40747" xr:uid="{00000000-0005-0000-0000-000023020000}"/>
    <cellStyle name=" _본관기초(가설계서)-9월단가_공사비집계표" xfId="40748" xr:uid="{00000000-0005-0000-0000-000024020000}"/>
    <cellStyle name=" _본관기초(가설계서)-9월단가_공사비집계표_AC-14(최종수정)" xfId="40749" xr:uid="{00000000-0005-0000-0000-000025020000}"/>
    <cellStyle name=" _본관기초(가설계서)-9월단가_공사비집계표_AC-14(최종수정)_발전설비 보수공사" xfId="40750" xr:uid="{00000000-0005-0000-0000-000026020000}"/>
    <cellStyle name=" _본관기초(가설계서)-9월단가_발전설비 보수공사" xfId="40751" xr:uid="{00000000-0005-0000-0000-000027020000}"/>
    <cellStyle name=" _본관기초굴착(단가)" xfId="4072" xr:uid="{00000000-0005-0000-0000-000028020000}"/>
    <cellStyle name=" _본관기초굴착(단가)-비교" xfId="4073" xr:uid="{00000000-0005-0000-0000-000029020000}"/>
    <cellStyle name=" _사급자재단가산출" xfId="4074" xr:uid="{00000000-0005-0000-0000-00002A020000}"/>
    <cellStyle name=" _사급자재단가산출_325전기설비기초" xfId="4075" xr:uid="{00000000-0005-0000-0000-00002B020000}"/>
    <cellStyle name=" _사급자재단가산출_325전기설비기초_공사비집계표(품의용)" xfId="4076" xr:uid="{00000000-0005-0000-0000-00002C020000}"/>
    <cellStyle name=" _사급자재단가산출_329전기설비기초-비교" xfId="4077" xr:uid="{00000000-0005-0000-0000-00002D020000}"/>
    <cellStyle name=" _사급자재단가산출_AC-01 보일러 설계서 수정" xfId="40752" xr:uid="{00000000-0005-0000-0000-00002E020000}"/>
    <cellStyle name=" _사급자재단가산출_AC-01 보일러 설계서 수정_AC-14(최종수정)" xfId="40753" xr:uid="{00000000-0005-0000-0000-00002F020000}"/>
    <cellStyle name=" _사급자재단가산출_AC-01 보일러 설계서 수정_AC-14(최종수정)_발전설비 보수공사" xfId="40754" xr:uid="{00000000-0005-0000-0000-000030020000}"/>
    <cellStyle name=" _사급자재단가산출_AC-01 본관기초(가설계서 9월단가)" xfId="40755" xr:uid="{00000000-0005-0000-0000-000031020000}"/>
    <cellStyle name=" _사급자재단가산출_AC-01 본관기초(가설계서 9월단가)_AC-14(최종수정)" xfId="40756" xr:uid="{00000000-0005-0000-0000-000032020000}"/>
    <cellStyle name=" _사급자재단가산출_AC-01 본관기초(가설계서 9월단가)_AC-14(최종수정)_발전설비 보수공사" xfId="40757" xr:uid="{00000000-0005-0000-0000-000033020000}"/>
    <cellStyle name=" _사급자재단가산출_AC-01 본관기초(가설계서 9월단가)-2" xfId="40758" xr:uid="{00000000-0005-0000-0000-000034020000}"/>
    <cellStyle name=" _사급자재단가산출_AC-01 본관기초(가설계서 9월단가)-2_AC-14(최종수정)" xfId="40759" xr:uid="{00000000-0005-0000-0000-000035020000}"/>
    <cellStyle name=" _사급자재단가산출_AC-01 본관기초(가설계서 9월단가)-2_AC-14(최종수정)_발전설비 보수공사" xfId="40760" xr:uid="{00000000-0005-0000-0000-000036020000}"/>
    <cellStyle name=" _사급자재단가산출_AC-14건설사무소환경개선공사설계서(제출)REV10" xfId="40761" xr:uid="{00000000-0005-0000-0000-000037020000}"/>
    <cellStyle name=" _사급자재단가산출_AC-14건설사무소환경개선공사설계서(제출)REV10_AC-14(최종수정)" xfId="40762" xr:uid="{00000000-0005-0000-0000-000038020000}"/>
    <cellStyle name=" _사급자재단가산출_AC-14건설사무소환경개선공사설계서(제출)REV10_AC-14(최종수정)_발전설비 보수공사" xfId="40763" xr:uid="{00000000-0005-0000-0000-000039020000}"/>
    <cellStyle name=" _사급자재단가산출_공사비집계표" xfId="40764" xr:uid="{00000000-0005-0000-0000-00003A020000}"/>
    <cellStyle name=" _사급자재단가산출_공사비집계표(품의용)" xfId="4078" xr:uid="{00000000-0005-0000-0000-00003B020000}"/>
    <cellStyle name=" _사급자재단가산출_공사비집계표_AC-14(최종수정)" xfId="40765" xr:uid="{00000000-0005-0000-0000-00003C020000}"/>
    <cellStyle name=" _사급자재단가산출_공사비집계표_AC-14(최종수정)_발전설비 보수공사" xfId="40766" xr:uid="{00000000-0005-0000-0000-00003D020000}"/>
    <cellStyle name=" _사급자재단가산출_대표공종 분류내역" xfId="4079" xr:uid="{00000000-0005-0000-0000-00003E020000}"/>
    <cellStyle name=" _사급자재단가산출_대표공종 분류내역_공사비집계표(품의용)" xfId="4080" xr:uid="{00000000-0005-0000-0000-00003F020000}"/>
    <cellStyle name=" _사급자재단가산출_대표공종 분류내역_냉각수배수로-비교" xfId="4081" xr:uid="{00000000-0005-0000-0000-000040020000}"/>
    <cellStyle name=" _사급자재단가산출_대표공종 분류내역_냉각수취수펌프구조물-비교" xfId="4082" xr:uid="{00000000-0005-0000-0000-000041020000}"/>
    <cellStyle name=" _사급자재단가산출_대표공종분류" xfId="4083" xr:uid="{00000000-0005-0000-0000-000042020000}"/>
    <cellStyle name=" _사급자재단가산출_대표공종분류_공사비집계표(품의용)" xfId="4084" xr:uid="{00000000-0005-0000-0000-000043020000}"/>
    <cellStyle name=" _사급자재단가산출_발전설비 보수공사" xfId="40767" xr:uid="{00000000-0005-0000-0000-000044020000}"/>
    <cellStyle name=" _사급자재단가산출_본관기초굴착(단가)" xfId="4085" xr:uid="{00000000-0005-0000-0000-000045020000}"/>
    <cellStyle name=" _사급자재단가산출_사급및확정분공통품" xfId="40768" xr:uid="{00000000-0005-0000-0000-000046020000}"/>
    <cellStyle name=" _사급자재단가산출_사급자재총괄표" xfId="4086" xr:uid="{00000000-0005-0000-0000-000047020000}"/>
    <cellStyle name=" _사급자재단가산출_사급자재총괄표_공사비집계표(품의용)" xfId="4087" xr:uid="{00000000-0005-0000-0000-000048020000}"/>
    <cellStyle name=" _사급자재단가산출_설계개요" xfId="4088" xr:uid="{00000000-0005-0000-0000-000049020000}"/>
    <cellStyle name=" _사급자재단가산출_설계개요_공사비집계표(품의용)" xfId="4089" xr:uid="{00000000-0005-0000-0000-00004A020000}"/>
    <cellStyle name=" _사급자재단가산출_설계개요_냉각수배수로-비교" xfId="4090" xr:uid="{00000000-0005-0000-0000-00004B020000}"/>
    <cellStyle name=" _사급자재단가산출_설계개요_냉각수취수펌프구조물-비교" xfId="4091" xr:uid="{00000000-0005-0000-0000-00004C020000}"/>
    <cellStyle name=" _사급자재단가산출_설계명세서" xfId="4092" xr:uid="{00000000-0005-0000-0000-00004D020000}"/>
    <cellStyle name=" _사급자재단가산출_설계명세서_325전기설비기초" xfId="4093" xr:uid="{00000000-0005-0000-0000-00004E020000}"/>
    <cellStyle name=" _사급자재단가산출_설계명세서_325전기설비기초_공사비집계표(품의용)" xfId="4094" xr:uid="{00000000-0005-0000-0000-00004F020000}"/>
    <cellStyle name=" _사급자재단가산출_설계명세서_공사비집계표(품의용)" xfId="4095" xr:uid="{00000000-0005-0000-0000-000050020000}"/>
    <cellStyle name=" _사급자재단가산출_설계명세서_냉각수배수로-비교" xfId="4096" xr:uid="{00000000-0005-0000-0000-000051020000}"/>
    <cellStyle name=" _사급자재단가산출_설계명세서_냉각수취수펌프구조물-비교" xfId="4097" xr:uid="{00000000-0005-0000-0000-000052020000}"/>
    <cellStyle name=" _사급자재단가산출_설계명세서_설계개요" xfId="4098" xr:uid="{00000000-0005-0000-0000-000053020000}"/>
    <cellStyle name=" _사급자재단가산출_설계명세서_설계개요_공사비집계표(품의용)" xfId="4099" xr:uid="{00000000-0005-0000-0000-000054020000}"/>
    <cellStyle name=" _사급자재단가산출_영흥#3,4 터빈발전기기초(AC-04)" xfId="40769" xr:uid="{00000000-0005-0000-0000-000055020000}"/>
    <cellStyle name=" _사급자재단가산출_영흥34품셈" xfId="40770" xr:uid="{00000000-0005-0000-0000-000056020000}"/>
    <cellStyle name=" _사급자재단가산출_옥외탱크기초(단가)" xfId="4100" xr:uid="{00000000-0005-0000-0000-000057020000}"/>
    <cellStyle name=" _사급자재단가산출_옥외탱크기초(단가)_공사비집계표(품의용)" xfId="4101" xr:uid="{00000000-0005-0000-0000-000058020000}"/>
    <cellStyle name=" _사급자재단가산출_옥외탱크기초-비교" xfId="4102" xr:uid="{00000000-0005-0000-0000-000059020000}"/>
    <cellStyle name=" _사급자재단가산출_옥외탱크및기기기초(단가)" xfId="4103" xr:uid="{00000000-0005-0000-0000-00005A020000}"/>
    <cellStyle name=" _사급자재단가산출_옥외탱크및기기기초(단가)_329전기설비기초-비교" xfId="4104" xr:uid="{00000000-0005-0000-0000-00005B020000}"/>
    <cellStyle name=" _사급자재단가산출_옥외탱크및기기기초(단가)_공사비집계표(품의용)" xfId="4105" xr:uid="{00000000-0005-0000-0000-00005C020000}"/>
    <cellStyle name=" _사급자재단가산출_옥외탱크및기기기초(단가)_석탄취급설비기초-비교" xfId="4106" xr:uid="{00000000-0005-0000-0000-00005D020000}"/>
    <cellStyle name=" _사급자재단가산출_조경(final)-비교" xfId="4107" xr:uid="{00000000-0005-0000-0000-00005E020000}"/>
    <cellStyle name=" _사급자재단가산출_추가품셈1" xfId="4108" xr:uid="{00000000-0005-0000-0000-00005F020000}"/>
    <cellStyle name=" _사급자재단가산출_추가품셈1_AC-01 보일러 설계서 수정" xfId="40771" xr:uid="{00000000-0005-0000-0000-000060020000}"/>
    <cellStyle name=" _사급자재단가산출_추가품셈1_AC-01 보일러 설계서 수정_AC-14(최종수정)" xfId="40772" xr:uid="{00000000-0005-0000-0000-000061020000}"/>
    <cellStyle name=" _사급자재단가산출_추가품셈1_AC-01 보일러 설계서 수정_AC-14(최종수정)_발전설비 보수공사" xfId="40773" xr:uid="{00000000-0005-0000-0000-000062020000}"/>
    <cellStyle name=" _사급자재단가산출_추가품셈1_AC-01 본관기초(가설계서 9월단가)" xfId="40774" xr:uid="{00000000-0005-0000-0000-000063020000}"/>
    <cellStyle name=" _사급자재단가산출_추가품셈1_AC-01 본관기초(가설계서 9월단가)_AC-14(최종수정)" xfId="40775" xr:uid="{00000000-0005-0000-0000-000064020000}"/>
    <cellStyle name=" _사급자재단가산출_추가품셈1_AC-01 본관기초(가설계서 9월단가)_AC-14(최종수정)_발전설비 보수공사" xfId="40776" xr:uid="{00000000-0005-0000-0000-000065020000}"/>
    <cellStyle name=" _사급자재단가산출_추가품셈1_AC-01 본관기초(가설계서 9월단가)-2" xfId="40777" xr:uid="{00000000-0005-0000-0000-000066020000}"/>
    <cellStyle name=" _사급자재단가산출_추가품셈1_AC-01 본관기초(가설계서 9월단가)-2_AC-14(최종수정)" xfId="40778" xr:uid="{00000000-0005-0000-0000-000067020000}"/>
    <cellStyle name=" _사급자재단가산출_추가품셈1_AC-01 본관기초(가설계서 9월단가)-2_AC-14(최종수정)_발전설비 보수공사" xfId="40779" xr:uid="{00000000-0005-0000-0000-000068020000}"/>
    <cellStyle name=" _사급자재단가산출_추가품셈1_AC-14건설사무소환경개선공사설계서(제출)REV10" xfId="40780" xr:uid="{00000000-0005-0000-0000-000069020000}"/>
    <cellStyle name=" _사급자재단가산출_추가품셈1_AC-14건설사무소환경개선공사설계서(제출)REV10_AC-14(최종수정)" xfId="40781" xr:uid="{00000000-0005-0000-0000-00006A020000}"/>
    <cellStyle name=" _사급자재단가산출_추가품셈1_AC-14건설사무소환경개선공사설계서(제출)REV10_AC-14(최종수정)_발전설비 보수공사" xfId="40782" xr:uid="{00000000-0005-0000-0000-00006B020000}"/>
    <cellStyle name=" _사급자재단가산출_추가품셈1_공사비집계표" xfId="40783" xr:uid="{00000000-0005-0000-0000-00006C020000}"/>
    <cellStyle name=" _사급자재단가산출_추가품셈1_공사비집계표(품의용)" xfId="4109" xr:uid="{00000000-0005-0000-0000-00006D020000}"/>
    <cellStyle name=" _사급자재단가산출_추가품셈1_공사비집계표_AC-14(최종수정)" xfId="40784" xr:uid="{00000000-0005-0000-0000-00006E020000}"/>
    <cellStyle name=" _사급자재단가산출_추가품셈1_공사비집계표_AC-14(최종수정)_발전설비 보수공사" xfId="40785" xr:uid="{00000000-0005-0000-0000-00006F020000}"/>
    <cellStyle name=" _사급자재단가산출_추가품셈1_발전설비 보수공사" xfId="40786" xr:uid="{00000000-0005-0000-0000-000070020000}"/>
    <cellStyle name=" _사급자재단가산출_추가품셈1_영흥#3,4 터빈발전기기초(AC-04)" xfId="40787" xr:uid="{00000000-0005-0000-0000-000071020000}"/>
    <cellStyle name=" _사급자재단가산출_추가품셈1-박" xfId="4110" xr:uid="{00000000-0005-0000-0000-000072020000}"/>
    <cellStyle name=" _사급재료비및운반비" xfId="4111" xr:uid="{00000000-0005-0000-0000-000073020000}"/>
    <cellStyle name=" _사급재료비및운반비_AC-01 보일러 설계서 수정" xfId="40788" xr:uid="{00000000-0005-0000-0000-000074020000}"/>
    <cellStyle name=" _사급재료비및운반비_AC-01 보일러 설계서 수정_AC-14(최종수정)" xfId="40789" xr:uid="{00000000-0005-0000-0000-000075020000}"/>
    <cellStyle name=" _사급재료비및운반비_AC-01 보일러 설계서 수정_AC-14(최종수정)_발전설비 보수공사" xfId="40790" xr:uid="{00000000-0005-0000-0000-000076020000}"/>
    <cellStyle name=" _사급재료비및운반비_AC-01 본관기초(가설계서 9월단가)" xfId="40791" xr:uid="{00000000-0005-0000-0000-000077020000}"/>
    <cellStyle name=" _사급재료비및운반비_AC-01 본관기초(가설계서 9월단가)_AC-14(최종수정)" xfId="40792" xr:uid="{00000000-0005-0000-0000-000078020000}"/>
    <cellStyle name=" _사급재료비및운반비_AC-01 본관기초(가설계서 9월단가)_AC-14(최종수정)_발전설비 보수공사" xfId="40793" xr:uid="{00000000-0005-0000-0000-000079020000}"/>
    <cellStyle name=" _사급재료비및운반비_AC-01 본관기초(가설계서 9월단가)-2" xfId="40794" xr:uid="{00000000-0005-0000-0000-00007A020000}"/>
    <cellStyle name=" _사급재료비및운반비_AC-01 본관기초(가설계서 9월단가)-2_AC-14(최종수정)" xfId="40795" xr:uid="{00000000-0005-0000-0000-00007B020000}"/>
    <cellStyle name=" _사급재료비및운반비_AC-01 본관기초(가설계서 9월단가)-2_AC-14(최종수정)_발전설비 보수공사" xfId="40796" xr:uid="{00000000-0005-0000-0000-00007C020000}"/>
    <cellStyle name=" _사급재료비및운반비_AC-01터빈주제어및보일러기초" xfId="4112" xr:uid="{00000000-0005-0000-0000-00007D020000}"/>
    <cellStyle name=" _사급재료비및운반비_AC-05옥내기기기초" xfId="4113" xr:uid="{00000000-0005-0000-0000-00007E020000}"/>
    <cellStyle name=" _사급재료비및운반비_AC-14건설사무소환경개선공사설계서(제출)REV10" xfId="40797" xr:uid="{00000000-0005-0000-0000-00007F020000}"/>
    <cellStyle name=" _사급재료비및운반비_AC-14건설사무소환경개선공사설계서(제출)REV10_AC-14(최종수정)" xfId="40798" xr:uid="{00000000-0005-0000-0000-000080020000}"/>
    <cellStyle name=" _사급재료비및운반비_AC-14건설사무소환경개선공사설계서(제출)REV10_AC-14(최종수정)_발전설비 보수공사" xfId="40799" xr:uid="{00000000-0005-0000-0000-000081020000}"/>
    <cellStyle name=" _사급재료비및운반비_건축_개산_보령78" xfId="4114" xr:uid="{00000000-0005-0000-0000-000082020000}"/>
    <cellStyle name=" _사급재료비및운반비_건축내역" xfId="4115" xr:uid="{00000000-0005-0000-0000-000083020000}"/>
    <cellStyle name=" _사급재료비및운반비_건축내역-공종분개" xfId="4116" xr:uid="{00000000-0005-0000-0000-000084020000}"/>
    <cellStyle name=" _사급재료비및운반비_건축실행(보령78)" xfId="4117" xr:uid="{00000000-0005-0000-0000-000085020000}"/>
    <cellStyle name=" _사급재료비및운반비_공사비집계표" xfId="40800" xr:uid="{00000000-0005-0000-0000-000086020000}"/>
    <cellStyle name=" _사급재료비및운반비_공사비집계표_AC-14(최종수정)" xfId="40801" xr:uid="{00000000-0005-0000-0000-000087020000}"/>
    <cellStyle name=" _사급재료비및운반비_공사비집계표_AC-14(최종수정)_발전설비 보수공사" xfId="40802" xr:uid="{00000000-0005-0000-0000-000088020000}"/>
    <cellStyle name=" _사급재료비및운반비_발전설비 보수공사" xfId="40803" xr:uid="{00000000-0005-0000-0000-000089020000}"/>
    <cellStyle name=" _사급재료비및운반비_실행집계표_보령7,8" xfId="4118" xr:uid="{00000000-0005-0000-0000-00008A020000}"/>
    <cellStyle name=" _사급재료비및운반비_영흥#3,4 터빈발전기기초(AC-04)" xfId="40804" xr:uid="{00000000-0005-0000-0000-00008B020000}"/>
    <cellStyle name=" _사급재료비및운반비_터빈발전기기초(단가)" xfId="4119" xr:uid="{00000000-0005-0000-0000-00008C020000}"/>
    <cellStyle name=" _사급재료비및운반비_터빈발전기기초(단가)_1" xfId="4120" xr:uid="{00000000-0005-0000-0000-00008D020000}"/>
    <cellStyle name=" _사급재료비및운반비_터빈발전기기초(단가)_1_AC-05옥내기기기초" xfId="4121" xr:uid="{00000000-0005-0000-0000-00008E020000}"/>
    <cellStyle name=" _사급재료비및운반비_터빈발전기기초(단가)_AC-05옥내기기기초" xfId="4122" xr:uid="{00000000-0005-0000-0000-00008F020000}"/>
    <cellStyle name=" _석탄취급설비기초-비교" xfId="4123" xr:uid="{00000000-0005-0000-0000-000090020000}"/>
    <cellStyle name=" _설계명세서" xfId="4124" xr:uid="{00000000-0005-0000-0000-000091020000}"/>
    <cellStyle name=" _설계명세서_1" xfId="4125" xr:uid="{00000000-0005-0000-0000-000092020000}"/>
    <cellStyle name=" _설계명세서_1_329전기설비기초-비교" xfId="4126" xr:uid="{00000000-0005-0000-0000-000093020000}"/>
    <cellStyle name=" _설계명세서_1_냉각수배수로-비교" xfId="4127" xr:uid="{00000000-0005-0000-0000-000094020000}"/>
    <cellStyle name=" _설계명세서_1_냉각수취수펌프구조물-비교" xfId="4128" xr:uid="{00000000-0005-0000-0000-000095020000}"/>
    <cellStyle name=" _설계명세서_1_전기설비기초-FF" xfId="40805" xr:uid="{00000000-0005-0000-0000-000096020000}"/>
    <cellStyle name=" _설계명세서_1_조경(final)-비교" xfId="4129" xr:uid="{00000000-0005-0000-0000-000097020000}"/>
    <cellStyle name=" _설계명세서_AC-01 보일러 설계서 수정" xfId="40806" xr:uid="{00000000-0005-0000-0000-000098020000}"/>
    <cellStyle name=" _설계명세서_AC-01 보일러 설계서 수정_AC-14(최종수정)" xfId="40807" xr:uid="{00000000-0005-0000-0000-000099020000}"/>
    <cellStyle name=" _설계명세서_AC-01 보일러 설계서 수정_AC-14(최종수정)_발전설비 보수공사" xfId="40808" xr:uid="{00000000-0005-0000-0000-00009A020000}"/>
    <cellStyle name=" _설계명세서_AC-01 본관기초(가설계서 9월단가)" xfId="40809" xr:uid="{00000000-0005-0000-0000-00009B020000}"/>
    <cellStyle name=" _설계명세서_AC-01 본관기초(가설계서 9월단가)_AC-14(최종수정)" xfId="40810" xr:uid="{00000000-0005-0000-0000-00009C020000}"/>
    <cellStyle name=" _설계명세서_AC-01 본관기초(가설계서 9월단가)_AC-14(최종수정)_발전설비 보수공사" xfId="40811" xr:uid="{00000000-0005-0000-0000-00009D020000}"/>
    <cellStyle name=" _설계명세서_AC-01 본관기초(가설계서 9월단가)-2" xfId="40812" xr:uid="{00000000-0005-0000-0000-00009E020000}"/>
    <cellStyle name=" _설계명세서_AC-01 본관기초(가설계서 9월단가)-2_AC-14(최종수정)" xfId="40813" xr:uid="{00000000-0005-0000-0000-00009F020000}"/>
    <cellStyle name=" _설계명세서_AC-01 본관기초(가설계서 9월단가)-2_AC-14(최종수정)_발전설비 보수공사" xfId="40814" xr:uid="{00000000-0005-0000-0000-0000A0020000}"/>
    <cellStyle name=" _설계명세서_AC-14건설사무소환경개선공사설계서(제출)REV10" xfId="40815" xr:uid="{00000000-0005-0000-0000-0000A1020000}"/>
    <cellStyle name=" _설계명세서_AC-14건설사무소환경개선공사설계서(제출)REV10_AC-14(최종수정)" xfId="40816" xr:uid="{00000000-0005-0000-0000-0000A2020000}"/>
    <cellStyle name=" _설계명세서_AC-14건설사무소환경개선공사설계서(제출)REV10_AC-14(최종수정)_발전설비 보수공사" xfId="40817" xr:uid="{00000000-0005-0000-0000-0000A3020000}"/>
    <cellStyle name=" _설계명세서_공사비집계표" xfId="40818" xr:uid="{00000000-0005-0000-0000-0000A4020000}"/>
    <cellStyle name=" _설계명세서_공사비집계표(품의용)" xfId="4130" xr:uid="{00000000-0005-0000-0000-0000A5020000}"/>
    <cellStyle name=" _설계명세서_공사비집계표_AC-14(최종수정)" xfId="40819" xr:uid="{00000000-0005-0000-0000-0000A6020000}"/>
    <cellStyle name=" _설계명세서_공사비집계표_AC-14(최종수정)_발전설비 보수공사" xfId="40820" xr:uid="{00000000-0005-0000-0000-0000A7020000}"/>
    <cellStyle name=" _설계명세서_발전설비 보수공사" xfId="40821" xr:uid="{00000000-0005-0000-0000-0000A8020000}"/>
    <cellStyle name=" _설계명세서_영흥#3,4 터빈발전기기초(AC-04)" xfId="40822" xr:uid="{00000000-0005-0000-0000-0000A9020000}"/>
    <cellStyle name=" _설계명세서_추가품셈1-박" xfId="4131" xr:uid="{00000000-0005-0000-0000-0000AA020000}"/>
    <cellStyle name=" _설계변경조서" xfId="40823" xr:uid="{00000000-0005-0000-0000-0000AB020000}"/>
    <cellStyle name=" _설계변경조서(최종본), 골프장" xfId="4132" xr:uid="{00000000-0005-0000-0000-0000AC020000}"/>
    <cellStyle name=" _소화수(REV.1)" xfId="40824" xr:uid="{00000000-0005-0000-0000-0000AD020000}"/>
    <cellStyle name=" _수량및 단가 산출내용표" xfId="4133" xr:uid="{00000000-0005-0000-0000-0000AE020000}"/>
    <cellStyle name=" _수량및 단가 산출내용표_20030310150903590-E1C865BF" xfId="4134" xr:uid="{00000000-0005-0000-0000-0000AF020000}"/>
    <cellStyle name=" _수량및 단가 산출내용표_20030310150903590-E1C865BF_AC-01 보일러 설계서 수정" xfId="40825" xr:uid="{00000000-0005-0000-0000-0000B0020000}"/>
    <cellStyle name=" _수량및 단가 산출내용표_20030310150903590-E1C865BF_AC-01 보일러 설계서 수정_AC-14(최종수정)" xfId="40826" xr:uid="{00000000-0005-0000-0000-0000B1020000}"/>
    <cellStyle name=" _수량및 단가 산출내용표_20030310150903590-E1C865BF_AC-01 보일러 설계서 수정_AC-14(최종수정)_발전설비 보수공사" xfId="40827" xr:uid="{00000000-0005-0000-0000-0000B2020000}"/>
    <cellStyle name=" _수량및 단가 산출내용표_20030310150903590-E1C865BF_AC-01 본관기초(가설계서 9월단가)" xfId="40828" xr:uid="{00000000-0005-0000-0000-0000B3020000}"/>
    <cellStyle name=" _수량및 단가 산출내용표_20030310150903590-E1C865BF_AC-01 본관기초(가설계서 9월단가)_AC-14(최종수정)" xfId="40829" xr:uid="{00000000-0005-0000-0000-0000B4020000}"/>
    <cellStyle name=" _수량및 단가 산출내용표_20030310150903590-E1C865BF_AC-01 본관기초(가설계서 9월단가)_AC-14(최종수정)_발전설비 보수공사" xfId="40830" xr:uid="{00000000-0005-0000-0000-0000B5020000}"/>
    <cellStyle name=" _수량및 단가 산출내용표_20030310150903590-E1C865BF_AC-01 본관기초(가설계서 9월단가)-2" xfId="40831" xr:uid="{00000000-0005-0000-0000-0000B6020000}"/>
    <cellStyle name=" _수량및 단가 산출내용표_20030310150903590-E1C865BF_AC-01 본관기초(가설계서 9월단가)-2_AC-14(최종수정)" xfId="40832" xr:uid="{00000000-0005-0000-0000-0000B7020000}"/>
    <cellStyle name=" _수량및 단가 산출내용표_20030310150903590-E1C865BF_AC-01 본관기초(가설계서 9월단가)-2_AC-14(최종수정)_발전설비 보수공사" xfId="40833" xr:uid="{00000000-0005-0000-0000-0000B8020000}"/>
    <cellStyle name=" _수량및 단가 산출내용표_20030310150903590-E1C865BF_AC-14건설사무소환경개선공사설계서(제출)REV10" xfId="40834" xr:uid="{00000000-0005-0000-0000-0000B9020000}"/>
    <cellStyle name=" _수량및 단가 산출내용표_20030310150903590-E1C865BF_AC-14건설사무소환경개선공사설계서(제출)REV10_AC-14(최종수정)" xfId="40835" xr:uid="{00000000-0005-0000-0000-0000BA020000}"/>
    <cellStyle name=" _수량및 단가 산출내용표_20030310150903590-E1C865BF_AC-14건설사무소환경개선공사설계서(제출)REV10_AC-14(최종수정)_발전설비 보수공사" xfId="40836" xr:uid="{00000000-0005-0000-0000-0000BB020000}"/>
    <cellStyle name=" _수량및 단가 산출내용표_20030310150903590-E1C865BF_공사비집계표" xfId="40837" xr:uid="{00000000-0005-0000-0000-0000BC020000}"/>
    <cellStyle name=" _수량및 단가 산출내용표_20030310150903590-E1C865BF_공사비집계표(품의용)" xfId="4135" xr:uid="{00000000-0005-0000-0000-0000BD020000}"/>
    <cellStyle name=" _수량및 단가 산출내용표_20030310150903590-E1C865BF_공사비집계표_AC-14(최종수정)" xfId="40838" xr:uid="{00000000-0005-0000-0000-0000BE020000}"/>
    <cellStyle name=" _수량및 단가 산출내용표_20030310150903590-E1C865BF_공사비집계표_AC-14(최종수정)_발전설비 보수공사" xfId="40839" xr:uid="{00000000-0005-0000-0000-0000BF020000}"/>
    <cellStyle name=" _수량및 단가 산출내용표_20030310150903590-E1C865BF_발전설비 보수공사" xfId="40840" xr:uid="{00000000-0005-0000-0000-0000C0020000}"/>
    <cellStyle name=" _수량및 단가 산출내용표_20030310150903590-E1C865BF_영흥#3,4 터빈발전기기초(AC-04)" xfId="40841" xr:uid="{00000000-0005-0000-0000-0000C1020000}"/>
    <cellStyle name=" _수량및 단가 산출내용표_329전기설비기초-비교" xfId="4136" xr:uid="{00000000-0005-0000-0000-0000C2020000}"/>
    <cellStyle name=" _수량및 단가 산출내용표_AC-01 보일러 설계서 수정" xfId="40842" xr:uid="{00000000-0005-0000-0000-0000C3020000}"/>
    <cellStyle name=" _수량및 단가 산출내용표_AC-01 보일러 설계서 수정_AC-14(최종수정)" xfId="40843" xr:uid="{00000000-0005-0000-0000-0000C4020000}"/>
    <cellStyle name=" _수량및 단가 산출내용표_AC-01 보일러 설계서 수정_AC-14(최종수정)_발전설비 보수공사" xfId="40844" xr:uid="{00000000-0005-0000-0000-0000C5020000}"/>
    <cellStyle name=" _수량및 단가 산출내용표_AC-01 본관기초(가설계서 9월단가)" xfId="40845" xr:uid="{00000000-0005-0000-0000-0000C6020000}"/>
    <cellStyle name=" _수량및 단가 산출내용표_AC-01 본관기초(가설계서 9월단가)_AC-14(최종수정)" xfId="40846" xr:uid="{00000000-0005-0000-0000-0000C7020000}"/>
    <cellStyle name=" _수량및 단가 산출내용표_AC-01 본관기초(가설계서 9월단가)_AC-14(최종수정)_발전설비 보수공사" xfId="40847" xr:uid="{00000000-0005-0000-0000-0000C8020000}"/>
    <cellStyle name=" _수량및 단가 산출내용표_AC-01 본관기초(가설계서 9월단가)-2" xfId="40848" xr:uid="{00000000-0005-0000-0000-0000C9020000}"/>
    <cellStyle name=" _수량및 단가 산출내용표_AC-01 본관기초(가설계서 9월단가)-2_AC-14(최종수정)" xfId="40849" xr:uid="{00000000-0005-0000-0000-0000CA020000}"/>
    <cellStyle name=" _수량및 단가 산출내용표_AC-01 본관기초(가설계서 9월단가)-2_AC-14(최종수정)_발전설비 보수공사" xfId="40850" xr:uid="{00000000-0005-0000-0000-0000CB020000}"/>
    <cellStyle name=" _수량및 단가 산출내용표_AC-01터빈주제어및보일러기초" xfId="4137" xr:uid="{00000000-0005-0000-0000-0000CC020000}"/>
    <cellStyle name=" _수량및 단가 산출내용표_AC-05옥내기기기초" xfId="4138" xr:uid="{00000000-0005-0000-0000-0000CD020000}"/>
    <cellStyle name=" _수량및 단가 산출내용표_AC-14건설사무소환경개선공사설계서(제출)REV10" xfId="40851" xr:uid="{00000000-0005-0000-0000-0000CE020000}"/>
    <cellStyle name=" _수량및 단가 산출내용표_AC-14건설사무소환경개선공사설계서(제출)REV10_AC-14(최종수정)" xfId="40852" xr:uid="{00000000-0005-0000-0000-0000CF020000}"/>
    <cellStyle name=" _수량및 단가 산출내용표_AC-14건설사무소환경개선공사설계서(제출)REV10_AC-14(최종수정)_발전설비 보수공사" xfId="40853" xr:uid="{00000000-0005-0000-0000-0000D0020000}"/>
    <cellStyle name=" _수량및 단가 산출내용표_간지" xfId="4139" xr:uid="{00000000-0005-0000-0000-0000D1020000}"/>
    <cellStyle name=" _수량및 단가 산출내용표_간지_325전기설비기초" xfId="4140" xr:uid="{00000000-0005-0000-0000-0000D2020000}"/>
    <cellStyle name=" _수량및 단가 산출내용표_간지_325전기설비기초_공사비집계표(품의용)" xfId="4141" xr:uid="{00000000-0005-0000-0000-0000D3020000}"/>
    <cellStyle name=" _수량및 단가 산출내용표_간지_329전기설비기초-비교" xfId="4142" xr:uid="{00000000-0005-0000-0000-0000D4020000}"/>
    <cellStyle name=" _수량및 단가 산출내용표_간지_AC-01 보일러 설계서 수정" xfId="40854" xr:uid="{00000000-0005-0000-0000-0000D5020000}"/>
    <cellStyle name=" _수량및 단가 산출내용표_간지_AC-01 보일러 설계서 수정_AC-14(최종수정)" xfId="40855" xr:uid="{00000000-0005-0000-0000-0000D6020000}"/>
    <cellStyle name=" _수량및 단가 산출내용표_간지_AC-01 보일러 설계서 수정_AC-14(최종수정)_발전설비 보수공사" xfId="40856" xr:uid="{00000000-0005-0000-0000-0000D7020000}"/>
    <cellStyle name=" _수량및 단가 산출내용표_간지_AC-01 본관기초(가설계서 9월단가)" xfId="40857" xr:uid="{00000000-0005-0000-0000-0000D8020000}"/>
    <cellStyle name=" _수량및 단가 산출내용표_간지_AC-01 본관기초(가설계서 9월단가)_AC-14(최종수정)" xfId="40858" xr:uid="{00000000-0005-0000-0000-0000D9020000}"/>
    <cellStyle name=" _수량및 단가 산출내용표_간지_AC-01 본관기초(가설계서 9월단가)_AC-14(최종수정)_발전설비 보수공사" xfId="40859" xr:uid="{00000000-0005-0000-0000-0000DA020000}"/>
    <cellStyle name=" _수량및 단가 산출내용표_간지_AC-01 본관기초(가설계서 9월단가)-2" xfId="40860" xr:uid="{00000000-0005-0000-0000-0000DB020000}"/>
    <cellStyle name=" _수량및 단가 산출내용표_간지_AC-01 본관기초(가설계서 9월단가)-2_AC-14(최종수정)" xfId="40861" xr:uid="{00000000-0005-0000-0000-0000DC020000}"/>
    <cellStyle name=" _수량및 단가 산출내용표_간지_AC-01 본관기초(가설계서 9월단가)-2_AC-14(최종수정)_발전설비 보수공사" xfId="40862" xr:uid="{00000000-0005-0000-0000-0000DD020000}"/>
    <cellStyle name=" _수량및 단가 산출내용표_간지_AC-14건설사무소환경개선공사설계서(제출)REV10" xfId="40863" xr:uid="{00000000-0005-0000-0000-0000DE020000}"/>
    <cellStyle name=" _수량및 단가 산출내용표_간지_AC-14건설사무소환경개선공사설계서(제출)REV10_AC-14(최종수정)" xfId="40864" xr:uid="{00000000-0005-0000-0000-0000DF020000}"/>
    <cellStyle name=" _수량및 단가 산출내용표_간지_AC-14건설사무소환경개선공사설계서(제출)REV10_AC-14(최종수정)_발전설비 보수공사" xfId="40865" xr:uid="{00000000-0005-0000-0000-0000E0020000}"/>
    <cellStyle name=" _수량및 단가 산출내용표_간지_공사비집계표" xfId="40866" xr:uid="{00000000-0005-0000-0000-0000E1020000}"/>
    <cellStyle name=" _수량및 단가 산출내용표_간지_공사비집계표(품의용)" xfId="4143" xr:uid="{00000000-0005-0000-0000-0000E2020000}"/>
    <cellStyle name=" _수량및 단가 산출내용표_간지_공사비집계표_AC-14(최종수정)" xfId="40867" xr:uid="{00000000-0005-0000-0000-0000E3020000}"/>
    <cellStyle name=" _수량및 단가 산출내용표_간지_공사비집계표_AC-14(최종수정)_발전설비 보수공사" xfId="40868" xr:uid="{00000000-0005-0000-0000-0000E4020000}"/>
    <cellStyle name=" _수량및 단가 산출내용표_간지_대표공종 분류내역" xfId="4144" xr:uid="{00000000-0005-0000-0000-0000E5020000}"/>
    <cellStyle name=" _수량및 단가 산출내용표_간지_대표공종 분류내역_공사비집계표(품의용)" xfId="4145" xr:uid="{00000000-0005-0000-0000-0000E6020000}"/>
    <cellStyle name=" _수량및 단가 산출내용표_간지_대표공종 분류내역_냉각수배수로-비교" xfId="4146" xr:uid="{00000000-0005-0000-0000-0000E7020000}"/>
    <cellStyle name=" _수량및 단가 산출내용표_간지_대표공종 분류내역_냉각수취수펌프구조물-비교" xfId="4147" xr:uid="{00000000-0005-0000-0000-0000E8020000}"/>
    <cellStyle name=" _수량및 단가 산출내용표_간지_대표공종분류" xfId="4148" xr:uid="{00000000-0005-0000-0000-0000E9020000}"/>
    <cellStyle name=" _수량및 단가 산출내용표_간지_대표공종분류_공사비집계표(품의용)" xfId="4149" xr:uid="{00000000-0005-0000-0000-0000EA020000}"/>
    <cellStyle name=" _수량및 단가 산출내용표_간지_발전설비 보수공사" xfId="40869" xr:uid="{00000000-0005-0000-0000-0000EB020000}"/>
    <cellStyle name=" _수량및 단가 산출내용표_간지_본관기초굴착(단가)" xfId="4150" xr:uid="{00000000-0005-0000-0000-0000EC020000}"/>
    <cellStyle name=" _수량및 단가 산출내용표_간지_사급및확정분공통품" xfId="40870" xr:uid="{00000000-0005-0000-0000-0000ED020000}"/>
    <cellStyle name=" _수량및 단가 산출내용표_간지_사급자재총괄표" xfId="4151" xr:uid="{00000000-0005-0000-0000-0000EE020000}"/>
    <cellStyle name=" _수량및 단가 산출내용표_간지_사급자재총괄표_공사비집계표(품의용)" xfId="4152" xr:uid="{00000000-0005-0000-0000-0000EF020000}"/>
    <cellStyle name=" _수량및 단가 산출내용표_간지_설계개요" xfId="4153" xr:uid="{00000000-0005-0000-0000-0000F0020000}"/>
    <cellStyle name=" _수량및 단가 산출내용표_간지_설계개요_공사비집계표(품의용)" xfId="4154" xr:uid="{00000000-0005-0000-0000-0000F1020000}"/>
    <cellStyle name=" _수량및 단가 산출내용표_간지_설계개요_냉각수배수로-비교" xfId="4155" xr:uid="{00000000-0005-0000-0000-0000F2020000}"/>
    <cellStyle name=" _수량및 단가 산출내용표_간지_설계개요_냉각수취수펌프구조물-비교" xfId="4156" xr:uid="{00000000-0005-0000-0000-0000F3020000}"/>
    <cellStyle name=" _수량및 단가 산출내용표_간지_설계명세서" xfId="4157" xr:uid="{00000000-0005-0000-0000-0000F4020000}"/>
    <cellStyle name=" _수량및 단가 산출내용표_간지_설계명세서_325전기설비기초" xfId="4158" xr:uid="{00000000-0005-0000-0000-0000F5020000}"/>
    <cellStyle name=" _수량및 단가 산출내용표_간지_설계명세서_325전기설비기초_공사비집계표(품의용)" xfId="4159" xr:uid="{00000000-0005-0000-0000-0000F6020000}"/>
    <cellStyle name=" _수량및 단가 산출내용표_간지_설계명세서_공사비집계표(품의용)" xfId="4160" xr:uid="{00000000-0005-0000-0000-0000F7020000}"/>
    <cellStyle name=" _수량및 단가 산출내용표_간지_설계명세서_냉각수배수로-비교" xfId="4161" xr:uid="{00000000-0005-0000-0000-0000F8020000}"/>
    <cellStyle name=" _수량및 단가 산출내용표_간지_설계명세서_냉각수취수펌프구조물-비교" xfId="4162" xr:uid="{00000000-0005-0000-0000-0000F9020000}"/>
    <cellStyle name=" _수량및 단가 산출내용표_간지_설계명세서_설계개요" xfId="4163" xr:uid="{00000000-0005-0000-0000-0000FA020000}"/>
    <cellStyle name=" _수량및 단가 산출내용표_간지_설계명세서_설계개요_공사비집계표(품의용)" xfId="4164" xr:uid="{00000000-0005-0000-0000-0000FB020000}"/>
    <cellStyle name=" _수량및 단가 산출내용표_간지_영흥#3,4 터빈발전기기초(AC-04)" xfId="40871" xr:uid="{00000000-0005-0000-0000-0000FC020000}"/>
    <cellStyle name=" _수량및 단가 산출내용표_간지_영흥34품셈" xfId="40872" xr:uid="{00000000-0005-0000-0000-0000FD020000}"/>
    <cellStyle name=" _수량및 단가 산출내용표_간지_옥외탱크기초(단가)" xfId="4165" xr:uid="{00000000-0005-0000-0000-0000FE020000}"/>
    <cellStyle name=" _수량및 단가 산출내용표_간지_옥외탱크기초(단가)_공사비집계표(품의용)" xfId="4166" xr:uid="{00000000-0005-0000-0000-0000FF020000}"/>
    <cellStyle name=" _수량및 단가 산출내용표_간지_옥외탱크기초-비교" xfId="4167" xr:uid="{00000000-0005-0000-0000-000000030000}"/>
    <cellStyle name=" _수량및 단가 산출내용표_간지_조경(final)-비교" xfId="4168" xr:uid="{00000000-0005-0000-0000-000001030000}"/>
    <cellStyle name=" _수량및 단가 산출내용표_간지_추가품셈1" xfId="4169" xr:uid="{00000000-0005-0000-0000-000002030000}"/>
    <cellStyle name=" _수량및 단가 산출내용표_간지_추가품셈1_AC-01 보일러 설계서 수정" xfId="40873" xr:uid="{00000000-0005-0000-0000-000003030000}"/>
    <cellStyle name=" _수량및 단가 산출내용표_간지_추가품셈1_AC-01 보일러 설계서 수정_AC-14(최종수정)" xfId="40874" xr:uid="{00000000-0005-0000-0000-000004030000}"/>
    <cellStyle name=" _수량및 단가 산출내용표_간지_추가품셈1_AC-01 보일러 설계서 수정_AC-14(최종수정)_발전설비 보수공사" xfId="40875" xr:uid="{00000000-0005-0000-0000-000005030000}"/>
    <cellStyle name=" _수량및 단가 산출내용표_간지_추가품셈1_AC-01 본관기초(가설계서 9월단가)" xfId="40876" xr:uid="{00000000-0005-0000-0000-000006030000}"/>
    <cellStyle name=" _수량및 단가 산출내용표_간지_추가품셈1_AC-01 본관기초(가설계서 9월단가)_AC-14(최종수정)" xfId="40877" xr:uid="{00000000-0005-0000-0000-000007030000}"/>
    <cellStyle name=" _수량및 단가 산출내용표_간지_추가품셈1_AC-01 본관기초(가설계서 9월단가)_AC-14(최종수정)_발전설비 보수공사" xfId="40878" xr:uid="{00000000-0005-0000-0000-000008030000}"/>
    <cellStyle name=" _수량및 단가 산출내용표_간지_추가품셈1_AC-01 본관기초(가설계서 9월단가)-2" xfId="40879" xr:uid="{00000000-0005-0000-0000-000009030000}"/>
    <cellStyle name=" _수량및 단가 산출내용표_간지_추가품셈1_AC-01 본관기초(가설계서 9월단가)-2_AC-14(최종수정)" xfId="40880" xr:uid="{00000000-0005-0000-0000-00000A030000}"/>
    <cellStyle name=" _수량및 단가 산출내용표_간지_추가품셈1_AC-01 본관기초(가설계서 9월단가)-2_AC-14(최종수정)_발전설비 보수공사" xfId="40881" xr:uid="{00000000-0005-0000-0000-00000B030000}"/>
    <cellStyle name=" _수량및 단가 산출내용표_간지_추가품셈1_AC-14건설사무소환경개선공사설계서(제출)REV10" xfId="40882" xr:uid="{00000000-0005-0000-0000-00000C030000}"/>
    <cellStyle name=" _수량및 단가 산출내용표_간지_추가품셈1_AC-14건설사무소환경개선공사설계서(제출)REV10_AC-14(최종수정)" xfId="40883" xr:uid="{00000000-0005-0000-0000-00000D030000}"/>
    <cellStyle name=" _수량및 단가 산출내용표_간지_추가품셈1_AC-14건설사무소환경개선공사설계서(제출)REV10_AC-14(최종수정)_발전설비 보수공사" xfId="40884" xr:uid="{00000000-0005-0000-0000-00000E030000}"/>
    <cellStyle name=" _수량및 단가 산출내용표_간지_추가품셈1_공사비집계표" xfId="40885" xr:uid="{00000000-0005-0000-0000-00000F030000}"/>
    <cellStyle name=" _수량및 단가 산출내용표_간지_추가품셈1_공사비집계표(품의용)" xfId="4170" xr:uid="{00000000-0005-0000-0000-000010030000}"/>
    <cellStyle name=" _수량및 단가 산출내용표_간지_추가품셈1_공사비집계표_AC-14(최종수정)" xfId="40886" xr:uid="{00000000-0005-0000-0000-000011030000}"/>
    <cellStyle name=" _수량및 단가 산출내용표_간지_추가품셈1_공사비집계표_AC-14(최종수정)_발전설비 보수공사" xfId="40887" xr:uid="{00000000-0005-0000-0000-000012030000}"/>
    <cellStyle name=" _수량및 단가 산출내용표_간지_추가품셈1_발전설비 보수공사" xfId="40888" xr:uid="{00000000-0005-0000-0000-000013030000}"/>
    <cellStyle name=" _수량및 단가 산출내용표_간지_추가품셈1_영흥#3,4 터빈발전기기초(AC-04)" xfId="40889" xr:uid="{00000000-0005-0000-0000-000014030000}"/>
    <cellStyle name=" _수량및 단가 산출내용표_간지_추가품셈1-박" xfId="4171" xr:uid="{00000000-0005-0000-0000-000015030000}"/>
    <cellStyle name=" _수량및 단가 산출내용표_건축_개산_보령78" xfId="4172" xr:uid="{00000000-0005-0000-0000-000016030000}"/>
    <cellStyle name=" _수량및 단가 산출내용표_건축내역" xfId="4173" xr:uid="{00000000-0005-0000-0000-000017030000}"/>
    <cellStyle name=" _수량및 단가 산출내용표_건축내역-공종분개" xfId="4174" xr:uid="{00000000-0005-0000-0000-000018030000}"/>
    <cellStyle name=" _수량및 단가 산출내용표_건축실행(보령78)" xfId="4175" xr:uid="{00000000-0005-0000-0000-000019030000}"/>
    <cellStyle name=" _수량및 단가 산출내용표_공사비집계표" xfId="40890" xr:uid="{00000000-0005-0000-0000-00001A030000}"/>
    <cellStyle name=" _수량및 단가 산출내용표_공사비집계표(품의용)" xfId="4176" xr:uid="{00000000-0005-0000-0000-00001B030000}"/>
    <cellStyle name=" _수량및 단가 산출내용표_공사비집계표_AC-14(최종수정)" xfId="40891" xr:uid="{00000000-0005-0000-0000-00001C030000}"/>
    <cellStyle name=" _수량및 단가 산출내용표_공사비집계표_AC-14(최종수정)_발전설비 보수공사" xfId="40892" xr:uid="{00000000-0005-0000-0000-00001D030000}"/>
    <cellStyle name=" _수량및 단가 산출내용표_구내도로 및 배수(단가)" xfId="4177" xr:uid="{00000000-0005-0000-0000-00001E030000}"/>
    <cellStyle name=" _수량및 단가 산출내용표_구내도로 및 배수(단가)_AC-01 보일러 설계서 수정" xfId="40893" xr:uid="{00000000-0005-0000-0000-00001F030000}"/>
    <cellStyle name=" _수량및 단가 산출내용표_구내도로 및 배수(단가)_AC-01 보일러 설계서 수정_AC-14(최종수정)" xfId="40894" xr:uid="{00000000-0005-0000-0000-000020030000}"/>
    <cellStyle name=" _수량및 단가 산출내용표_구내도로 및 배수(단가)_AC-01 보일러 설계서 수정_AC-14(최종수정)_발전설비 보수공사" xfId="40895" xr:uid="{00000000-0005-0000-0000-000021030000}"/>
    <cellStyle name=" _수량및 단가 산출내용표_구내도로 및 배수(단가)_AC-01 본관기초(가설계서 9월단가)" xfId="40896" xr:uid="{00000000-0005-0000-0000-000022030000}"/>
    <cellStyle name=" _수량및 단가 산출내용표_구내도로 및 배수(단가)_AC-01 본관기초(가설계서 9월단가)_AC-14(최종수정)" xfId="40897" xr:uid="{00000000-0005-0000-0000-000023030000}"/>
    <cellStyle name=" _수량및 단가 산출내용표_구내도로 및 배수(단가)_AC-01 본관기초(가설계서 9월단가)_AC-14(최종수정)_발전설비 보수공사" xfId="40898" xr:uid="{00000000-0005-0000-0000-000024030000}"/>
    <cellStyle name=" _수량및 단가 산출내용표_구내도로 및 배수(단가)_AC-01 본관기초(가설계서 9월단가)-2" xfId="40899" xr:uid="{00000000-0005-0000-0000-000025030000}"/>
    <cellStyle name=" _수량및 단가 산출내용표_구내도로 및 배수(단가)_AC-01 본관기초(가설계서 9월단가)-2_AC-14(최종수정)" xfId="40900" xr:uid="{00000000-0005-0000-0000-000026030000}"/>
    <cellStyle name=" _수량및 단가 산출내용표_구내도로 및 배수(단가)_AC-01 본관기초(가설계서 9월단가)-2_AC-14(최종수정)_발전설비 보수공사" xfId="40901" xr:uid="{00000000-0005-0000-0000-000027030000}"/>
    <cellStyle name=" _수량및 단가 산출내용표_구내도로 및 배수(단가)_AC-14건설사무소환경개선공사설계서(제출)REV10" xfId="40902" xr:uid="{00000000-0005-0000-0000-000028030000}"/>
    <cellStyle name=" _수량및 단가 산출내용표_구내도로 및 배수(단가)_AC-14건설사무소환경개선공사설계서(제출)REV10_AC-14(최종수정)" xfId="40903" xr:uid="{00000000-0005-0000-0000-000029030000}"/>
    <cellStyle name=" _수량및 단가 산출내용표_구내도로 및 배수(단가)_AC-14건설사무소환경개선공사설계서(제출)REV10_AC-14(최종수정)_발전설비 보수공사" xfId="40904" xr:uid="{00000000-0005-0000-0000-00002A030000}"/>
    <cellStyle name=" _수량및 단가 산출내용표_구내도로 및 배수(단가)_공사비집계표" xfId="40905" xr:uid="{00000000-0005-0000-0000-00002B030000}"/>
    <cellStyle name=" _수량및 단가 산출내용표_구내도로 및 배수(단가)_공사비집계표(품의용)" xfId="4178" xr:uid="{00000000-0005-0000-0000-00002C030000}"/>
    <cellStyle name=" _수량및 단가 산출내용표_구내도로 및 배수(단가)_공사비집계표_AC-14(최종수정)" xfId="40906" xr:uid="{00000000-0005-0000-0000-00002D030000}"/>
    <cellStyle name=" _수량및 단가 산출내용표_구내도로 및 배수(단가)_공사비집계표_AC-14(최종수정)_발전설비 보수공사" xfId="40907" xr:uid="{00000000-0005-0000-0000-00002E030000}"/>
    <cellStyle name=" _수량및 단가 산출내용표_구내도로 및 배수(단가)_발전설비 보수공사" xfId="40908" xr:uid="{00000000-0005-0000-0000-00002F030000}"/>
    <cellStyle name=" _수량및 단가 산출내용표_구내도로 및 배수(단가)_영흥#3,4 터빈발전기기초(AC-04)" xfId="40909" xr:uid="{00000000-0005-0000-0000-000030030000}"/>
    <cellStyle name=" _수량및 단가 산출내용표_구내도로 및 배수-비교" xfId="4179" xr:uid="{00000000-0005-0000-0000-000031030000}"/>
    <cellStyle name=" _수량및 단가 산출내용표_냉각수배수로-비교" xfId="4180" xr:uid="{00000000-0005-0000-0000-000032030000}"/>
    <cellStyle name=" _수량및 단가 산출내용표_냉각수취수펌프구조물-비교" xfId="4181" xr:uid="{00000000-0005-0000-0000-000033030000}"/>
    <cellStyle name=" _수량및 단가 산출내용표_발전설비 보수공사" xfId="40910" xr:uid="{00000000-0005-0000-0000-000034030000}"/>
    <cellStyle name=" _수량및 단가 산출내용표_본관기초굴착 하도급저가심사" xfId="40911" xr:uid="{00000000-0005-0000-0000-000035030000}"/>
    <cellStyle name=" _수량및 단가 산출내용표_본관기초굴착(CC-01)최종(입찰용)" xfId="40912" xr:uid="{00000000-0005-0000-0000-000036030000}"/>
    <cellStyle name=" _수량및 단가 산출내용표_본관기초굴착(단가)" xfId="40913" xr:uid="{00000000-0005-0000-0000-000037030000}"/>
    <cellStyle name=" _수량및 단가 산출내용표_본관기초굴착(단가)_AC-01 보일러 설계서 수정" xfId="40914" xr:uid="{00000000-0005-0000-0000-000038030000}"/>
    <cellStyle name=" _수량및 단가 산출내용표_본관기초굴착(단가)_AC-01 보일러 설계서 수정_AC-14(최종수정)" xfId="40915" xr:uid="{00000000-0005-0000-0000-000039030000}"/>
    <cellStyle name=" _수량및 단가 산출내용표_본관기초굴착(단가)_AC-01 보일러 설계서 수정_AC-14(최종수정)_발전설비 보수공사" xfId="40916" xr:uid="{00000000-0005-0000-0000-00003A030000}"/>
    <cellStyle name=" _수량및 단가 산출내용표_본관기초굴착(단가)_AC-01 본관기초(가설계서 9월단가)" xfId="40917" xr:uid="{00000000-0005-0000-0000-00003B030000}"/>
    <cellStyle name=" _수량및 단가 산출내용표_본관기초굴착(단가)_AC-01 본관기초(가설계서 9월단가)_AC-14(최종수정)" xfId="40918" xr:uid="{00000000-0005-0000-0000-00003C030000}"/>
    <cellStyle name=" _수량및 단가 산출내용표_본관기초굴착(단가)_AC-01 본관기초(가설계서 9월단가)_AC-14(최종수정)_발전설비 보수공사" xfId="40919" xr:uid="{00000000-0005-0000-0000-00003D030000}"/>
    <cellStyle name=" _수량및 단가 산출내용표_본관기초굴착(단가)_AC-01 본관기초(가설계서 9월단가)-2" xfId="40920" xr:uid="{00000000-0005-0000-0000-00003E030000}"/>
    <cellStyle name=" _수량및 단가 산출내용표_본관기초굴착(단가)_AC-01 본관기초(가설계서 9월단가)-2_AC-14(최종수정)" xfId="40921" xr:uid="{00000000-0005-0000-0000-00003F030000}"/>
    <cellStyle name=" _수량및 단가 산출내용표_본관기초굴착(단가)_AC-01 본관기초(가설계서 9월단가)-2_AC-14(최종수정)_발전설비 보수공사" xfId="40922" xr:uid="{00000000-0005-0000-0000-000040030000}"/>
    <cellStyle name=" _수량및 단가 산출내용표_본관기초굴착(단가)_AC-14건설사무소환경개선공사설계서(제출)REV10" xfId="40923" xr:uid="{00000000-0005-0000-0000-000041030000}"/>
    <cellStyle name=" _수량및 단가 산출내용표_본관기초굴착(단가)_AC-14건설사무소환경개선공사설계서(제출)REV10_AC-14(최종수정)" xfId="40924" xr:uid="{00000000-0005-0000-0000-000042030000}"/>
    <cellStyle name=" _수량및 단가 산출내용표_본관기초굴착(단가)_AC-14건설사무소환경개선공사설계서(제출)REV10_AC-14(최종수정)_발전설비 보수공사" xfId="40925" xr:uid="{00000000-0005-0000-0000-000043030000}"/>
    <cellStyle name=" _수량및 단가 산출내용표_본관기초굴착(단가)_공사비집계표" xfId="40926" xr:uid="{00000000-0005-0000-0000-000044030000}"/>
    <cellStyle name=" _수량및 단가 산출내용표_본관기초굴착(단가)_공사비집계표_AC-14(최종수정)" xfId="40927" xr:uid="{00000000-0005-0000-0000-000045030000}"/>
    <cellStyle name=" _수량및 단가 산출내용표_본관기초굴착(단가)_공사비집계표_AC-14(최종수정)_발전설비 보수공사" xfId="40928" xr:uid="{00000000-0005-0000-0000-000046030000}"/>
    <cellStyle name=" _수량및 단가 산출내용표_본관기초굴착(단가)_발전설비 보수공사" xfId="40929" xr:uid="{00000000-0005-0000-0000-000047030000}"/>
    <cellStyle name=" _수량및 단가 산출내용표_본관기초굴착(단가)_영흥#3,4 터빈발전기기초(AC-04)" xfId="40930" xr:uid="{00000000-0005-0000-0000-000048030000}"/>
    <cellStyle name=" _수량및 단가 산출내용표_본관기초굴착(단가)-비교" xfId="4182" xr:uid="{00000000-0005-0000-0000-000049030000}"/>
    <cellStyle name=" _수량및 단가 산출내용표_사급자재단가산출" xfId="4183" xr:uid="{00000000-0005-0000-0000-00004A030000}"/>
    <cellStyle name=" _수량및 단가 산출내용표_사급자재단가산출_325전기설비기초" xfId="4184" xr:uid="{00000000-0005-0000-0000-00004B030000}"/>
    <cellStyle name=" _수량및 단가 산출내용표_사급자재단가산출_325전기설비기초_공사비집계표(품의용)" xfId="4185" xr:uid="{00000000-0005-0000-0000-00004C030000}"/>
    <cellStyle name=" _수량및 단가 산출내용표_사급자재단가산출_329전기설비기초-비교" xfId="4186" xr:uid="{00000000-0005-0000-0000-00004D030000}"/>
    <cellStyle name=" _수량및 단가 산출내용표_사급자재단가산출_AC-01 보일러 설계서 수정" xfId="40931" xr:uid="{00000000-0005-0000-0000-00004E030000}"/>
    <cellStyle name=" _수량및 단가 산출내용표_사급자재단가산출_AC-01 보일러 설계서 수정_AC-14(최종수정)" xfId="40932" xr:uid="{00000000-0005-0000-0000-00004F030000}"/>
    <cellStyle name=" _수량및 단가 산출내용표_사급자재단가산출_AC-01 보일러 설계서 수정_AC-14(최종수정)_발전설비 보수공사" xfId="40933" xr:uid="{00000000-0005-0000-0000-000050030000}"/>
    <cellStyle name=" _수량및 단가 산출내용표_사급자재단가산출_AC-01 본관기초(가설계서 9월단가)" xfId="40934" xr:uid="{00000000-0005-0000-0000-000051030000}"/>
    <cellStyle name=" _수량및 단가 산출내용표_사급자재단가산출_AC-01 본관기초(가설계서 9월단가)_AC-14(최종수정)" xfId="40935" xr:uid="{00000000-0005-0000-0000-000052030000}"/>
    <cellStyle name=" _수량및 단가 산출내용표_사급자재단가산출_AC-01 본관기초(가설계서 9월단가)_AC-14(최종수정)_발전설비 보수공사" xfId="40936" xr:uid="{00000000-0005-0000-0000-000053030000}"/>
    <cellStyle name=" _수량및 단가 산출내용표_사급자재단가산출_AC-01 본관기초(가설계서 9월단가)-2" xfId="40937" xr:uid="{00000000-0005-0000-0000-000054030000}"/>
    <cellStyle name=" _수량및 단가 산출내용표_사급자재단가산출_AC-01 본관기초(가설계서 9월단가)-2_AC-14(최종수정)" xfId="40938" xr:uid="{00000000-0005-0000-0000-000055030000}"/>
    <cellStyle name=" _수량및 단가 산출내용표_사급자재단가산출_AC-01 본관기초(가설계서 9월단가)-2_AC-14(최종수정)_발전설비 보수공사" xfId="40939" xr:uid="{00000000-0005-0000-0000-000056030000}"/>
    <cellStyle name=" _수량및 단가 산출내용표_사급자재단가산출_AC-14건설사무소환경개선공사설계서(제출)REV10" xfId="40940" xr:uid="{00000000-0005-0000-0000-000057030000}"/>
    <cellStyle name=" _수량및 단가 산출내용표_사급자재단가산출_AC-14건설사무소환경개선공사설계서(제출)REV10_AC-14(최종수정)" xfId="40941" xr:uid="{00000000-0005-0000-0000-000058030000}"/>
    <cellStyle name=" _수량및 단가 산출내용표_사급자재단가산출_AC-14건설사무소환경개선공사설계서(제출)REV10_AC-14(최종수정)_발전설비 보수공사" xfId="40942" xr:uid="{00000000-0005-0000-0000-000059030000}"/>
    <cellStyle name=" _수량및 단가 산출내용표_사급자재단가산출_공사비집계표" xfId="40943" xr:uid="{00000000-0005-0000-0000-00005A030000}"/>
    <cellStyle name=" _수량및 단가 산출내용표_사급자재단가산출_공사비집계표(품의용)" xfId="4187" xr:uid="{00000000-0005-0000-0000-00005B030000}"/>
    <cellStyle name=" _수량및 단가 산출내용표_사급자재단가산출_공사비집계표_AC-14(최종수정)" xfId="40944" xr:uid="{00000000-0005-0000-0000-00005C030000}"/>
    <cellStyle name=" _수량및 단가 산출내용표_사급자재단가산출_공사비집계표_AC-14(최종수정)_발전설비 보수공사" xfId="40945" xr:uid="{00000000-0005-0000-0000-00005D030000}"/>
    <cellStyle name=" _수량및 단가 산출내용표_사급자재단가산출_대표공종 분류내역" xfId="4188" xr:uid="{00000000-0005-0000-0000-00005E030000}"/>
    <cellStyle name=" _수량및 단가 산출내용표_사급자재단가산출_대표공종 분류내역_공사비집계표(품의용)" xfId="4189" xr:uid="{00000000-0005-0000-0000-00005F030000}"/>
    <cellStyle name=" _수량및 단가 산출내용표_사급자재단가산출_대표공종 분류내역_냉각수배수로-비교" xfId="4190" xr:uid="{00000000-0005-0000-0000-000060030000}"/>
    <cellStyle name=" _수량및 단가 산출내용표_사급자재단가산출_대표공종 분류내역_냉각수취수펌프구조물-비교" xfId="4191" xr:uid="{00000000-0005-0000-0000-000061030000}"/>
    <cellStyle name=" _수량및 단가 산출내용표_사급자재단가산출_대표공종분류" xfId="4192" xr:uid="{00000000-0005-0000-0000-000062030000}"/>
    <cellStyle name=" _수량및 단가 산출내용표_사급자재단가산출_대표공종분류_공사비집계표(품의용)" xfId="4193" xr:uid="{00000000-0005-0000-0000-000063030000}"/>
    <cellStyle name=" _수량및 단가 산출내용표_사급자재단가산출_발전설비 보수공사" xfId="40946" xr:uid="{00000000-0005-0000-0000-000064030000}"/>
    <cellStyle name=" _수량및 단가 산출내용표_사급자재단가산출_본관기초굴착(단가)" xfId="4194" xr:uid="{00000000-0005-0000-0000-000065030000}"/>
    <cellStyle name=" _수량및 단가 산출내용표_사급자재단가산출_사급및확정분공통품" xfId="40947" xr:uid="{00000000-0005-0000-0000-000066030000}"/>
    <cellStyle name=" _수량및 단가 산출내용표_사급자재단가산출_사급자재총괄표" xfId="4195" xr:uid="{00000000-0005-0000-0000-000067030000}"/>
    <cellStyle name=" _수량및 단가 산출내용표_사급자재단가산출_사급자재총괄표_공사비집계표(품의용)" xfId="4196" xr:uid="{00000000-0005-0000-0000-000068030000}"/>
    <cellStyle name=" _수량및 단가 산출내용표_사급자재단가산출_설계개요" xfId="4197" xr:uid="{00000000-0005-0000-0000-000069030000}"/>
    <cellStyle name=" _수량및 단가 산출내용표_사급자재단가산출_설계개요_공사비집계표(품의용)" xfId="4198" xr:uid="{00000000-0005-0000-0000-00006A030000}"/>
    <cellStyle name=" _수량및 단가 산출내용표_사급자재단가산출_설계개요_냉각수배수로-비교" xfId="4199" xr:uid="{00000000-0005-0000-0000-00006B030000}"/>
    <cellStyle name=" _수량및 단가 산출내용표_사급자재단가산출_설계개요_냉각수취수펌프구조물-비교" xfId="4200" xr:uid="{00000000-0005-0000-0000-00006C030000}"/>
    <cellStyle name=" _수량및 단가 산출내용표_사급자재단가산출_설계명세서" xfId="4201" xr:uid="{00000000-0005-0000-0000-00006D030000}"/>
    <cellStyle name=" _수량및 단가 산출내용표_사급자재단가산출_설계명세서_325전기설비기초" xfId="4202" xr:uid="{00000000-0005-0000-0000-00006E030000}"/>
    <cellStyle name=" _수량및 단가 산출내용표_사급자재단가산출_설계명세서_325전기설비기초_공사비집계표(품의용)" xfId="4203" xr:uid="{00000000-0005-0000-0000-00006F030000}"/>
    <cellStyle name=" _수량및 단가 산출내용표_사급자재단가산출_설계명세서_공사비집계표(품의용)" xfId="4204" xr:uid="{00000000-0005-0000-0000-000070030000}"/>
    <cellStyle name=" _수량및 단가 산출내용표_사급자재단가산출_설계명세서_냉각수배수로-비교" xfId="4205" xr:uid="{00000000-0005-0000-0000-000071030000}"/>
    <cellStyle name=" _수량및 단가 산출내용표_사급자재단가산출_설계명세서_냉각수취수펌프구조물-비교" xfId="4206" xr:uid="{00000000-0005-0000-0000-000072030000}"/>
    <cellStyle name=" _수량및 단가 산출내용표_사급자재단가산출_설계명세서_설계개요" xfId="4207" xr:uid="{00000000-0005-0000-0000-000073030000}"/>
    <cellStyle name=" _수량및 단가 산출내용표_사급자재단가산출_설계명세서_설계개요_공사비집계표(품의용)" xfId="4208" xr:uid="{00000000-0005-0000-0000-000074030000}"/>
    <cellStyle name=" _수량및 단가 산출내용표_사급자재단가산출_영흥#3,4 터빈발전기기초(AC-04)" xfId="40948" xr:uid="{00000000-0005-0000-0000-000075030000}"/>
    <cellStyle name=" _수량및 단가 산출내용표_사급자재단가산출_영흥34품셈" xfId="40949" xr:uid="{00000000-0005-0000-0000-000076030000}"/>
    <cellStyle name=" _수량및 단가 산출내용표_사급자재단가산출_옥외탱크기초(단가)" xfId="4209" xr:uid="{00000000-0005-0000-0000-000077030000}"/>
    <cellStyle name=" _수량및 단가 산출내용표_사급자재단가산출_옥외탱크기초(단가)_공사비집계표(품의용)" xfId="4210" xr:uid="{00000000-0005-0000-0000-000078030000}"/>
    <cellStyle name=" _수량및 단가 산출내용표_사급자재단가산출_옥외탱크기초-비교" xfId="4211" xr:uid="{00000000-0005-0000-0000-000079030000}"/>
    <cellStyle name=" _수량및 단가 산출내용표_사급자재단가산출_옥외탱크및기기기초(단가)" xfId="4212" xr:uid="{00000000-0005-0000-0000-00007A030000}"/>
    <cellStyle name=" _수량및 단가 산출내용표_사급자재단가산출_옥외탱크및기기기초(단가)_329전기설비기초-비교" xfId="4213" xr:uid="{00000000-0005-0000-0000-00007B030000}"/>
    <cellStyle name=" _수량및 단가 산출내용표_사급자재단가산출_옥외탱크및기기기초(단가)_공사비집계표(품의용)" xfId="4214" xr:uid="{00000000-0005-0000-0000-00007C030000}"/>
    <cellStyle name=" _수량및 단가 산출내용표_사급자재단가산출_옥외탱크및기기기초(단가)_석탄취급설비기초-비교" xfId="4215" xr:uid="{00000000-0005-0000-0000-00007D030000}"/>
    <cellStyle name=" _수량및 단가 산출내용표_사급자재단가산출_조경(final)-비교" xfId="4216" xr:uid="{00000000-0005-0000-0000-00007E030000}"/>
    <cellStyle name=" _수량및 단가 산출내용표_사급자재단가산출_추가품셈1" xfId="4217" xr:uid="{00000000-0005-0000-0000-00007F030000}"/>
    <cellStyle name=" _수량및 단가 산출내용표_사급자재단가산출_추가품셈1_AC-01 보일러 설계서 수정" xfId="40950" xr:uid="{00000000-0005-0000-0000-000080030000}"/>
    <cellStyle name=" _수량및 단가 산출내용표_사급자재단가산출_추가품셈1_AC-01 보일러 설계서 수정_AC-14(최종수정)" xfId="40951" xr:uid="{00000000-0005-0000-0000-000081030000}"/>
    <cellStyle name=" _수량및 단가 산출내용표_사급자재단가산출_추가품셈1_AC-01 보일러 설계서 수정_AC-14(최종수정)_발전설비 보수공사" xfId="40952" xr:uid="{00000000-0005-0000-0000-000082030000}"/>
    <cellStyle name=" _수량및 단가 산출내용표_사급자재단가산출_추가품셈1_AC-01 본관기초(가설계서 9월단가)" xfId="40953" xr:uid="{00000000-0005-0000-0000-000083030000}"/>
    <cellStyle name=" _수량및 단가 산출내용표_사급자재단가산출_추가품셈1_AC-01 본관기초(가설계서 9월단가)_AC-14(최종수정)" xfId="40954" xr:uid="{00000000-0005-0000-0000-000084030000}"/>
    <cellStyle name=" _수량및 단가 산출내용표_사급자재단가산출_추가품셈1_AC-01 본관기초(가설계서 9월단가)_AC-14(최종수정)_발전설비 보수공사" xfId="40955" xr:uid="{00000000-0005-0000-0000-000085030000}"/>
    <cellStyle name=" _수량및 단가 산출내용표_사급자재단가산출_추가품셈1_AC-01 본관기초(가설계서 9월단가)-2" xfId="40956" xr:uid="{00000000-0005-0000-0000-000086030000}"/>
    <cellStyle name=" _수량및 단가 산출내용표_사급자재단가산출_추가품셈1_AC-01 본관기초(가설계서 9월단가)-2_AC-14(최종수정)" xfId="40957" xr:uid="{00000000-0005-0000-0000-000087030000}"/>
    <cellStyle name=" _수량및 단가 산출내용표_사급자재단가산출_추가품셈1_AC-01 본관기초(가설계서 9월단가)-2_AC-14(최종수정)_발전설비 보수공사" xfId="40958" xr:uid="{00000000-0005-0000-0000-000088030000}"/>
    <cellStyle name=" _수량및 단가 산출내용표_사급자재단가산출_추가품셈1_AC-14건설사무소환경개선공사설계서(제출)REV10" xfId="40959" xr:uid="{00000000-0005-0000-0000-000089030000}"/>
    <cellStyle name=" _수량및 단가 산출내용표_사급자재단가산출_추가품셈1_AC-14건설사무소환경개선공사설계서(제출)REV10_AC-14(최종수정)" xfId="40960" xr:uid="{00000000-0005-0000-0000-00008A030000}"/>
    <cellStyle name=" _수량및 단가 산출내용표_사급자재단가산출_추가품셈1_AC-14건설사무소환경개선공사설계서(제출)REV10_AC-14(최종수정)_발전설비 보수공사" xfId="40961" xr:uid="{00000000-0005-0000-0000-00008B030000}"/>
    <cellStyle name=" _수량및 단가 산출내용표_사급자재단가산출_추가품셈1_공사비집계표" xfId="40962" xr:uid="{00000000-0005-0000-0000-00008C030000}"/>
    <cellStyle name=" _수량및 단가 산출내용표_사급자재단가산출_추가품셈1_공사비집계표(품의용)" xfId="4218" xr:uid="{00000000-0005-0000-0000-00008D030000}"/>
    <cellStyle name=" _수량및 단가 산출내용표_사급자재단가산출_추가품셈1_공사비집계표_AC-14(최종수정)" xfId="40963" xr:uid="{00000000-0005-0000-0000-00008E030000}"/>
    <cellStyle name=" _수량및 단가 산출내용표_사급자재단가산출_추가품셈1_공사비집계표_AC-14(최종수정)_발전설비 보수공사" xfId="40964" xr:uid="{00000000-0005-0000-0000-00008F030000}"/>
    <cellStyle name=" _수량및 단가 산출내용표_사급자재단가산출_추가품셈1_발전설비 보수공사" xfId="40965" xr:uid="{00000000-0005-0000-0000-000090030000}"/>
    <cellStyle name=" _수량및 단가 산출내용표_사급자재단가산출_추가품셈1_영흥#3,4 터빈발전기기초(AC-04)" xfId="40966" xr:uid="{00000000-0005-0000-0000-000091030000}"/>
    <cellStyle name=" _수량및 단가 산출내용표_사급자재단가산출_추가품셈1-박" xfId="4219" xr:uid="{00000000-0005-0000-0000-000092030000}"/>
    <cellStyle name=" _수량및 단가 산출내용표_석탄취급설비기초-비교" xfId="4220" xr:uid="{00000000-0005-0000-0000-000093030000}"/>
    <cellStyle name=" _수량및 단가 산출내용표_실행집계표_보령7,8" xfId="4221" xr:uid="{00000000-0005-0000-0000-000094030000}"/>
    <cellStyle name=" _수량및 단가 산출내용표_영흥#3,4 배수로축조공사(CC-03)최종(입찰용)" xfId="40967" xr:uid="{00000000-0005-0000-0000-000095030000}"/>
    <cellStyle name=" _수량및 단가 산출내용표_영흥#3,4 옥내기기기초(AC-05)" xfId="40968" xr:uid="{00000000-0005-0000-0000-000096030000}"/>
    <cellStyle name=" _수량및 단가 산출내용표_영흥#3,4 터빈발전기기초(AC-04)" xfId="40969" xr:uid="{00000000-0005-0000-0000-000097030000}"/>
    <cellStyle name=" _수량및 단가 산출내용표_영흥#3,4터빈발전기기초공사(AC-04)" xfId="40970" xr:uid="{00000000-0005-0000-0000-000098030000}"/>
    <cellStyle name=" _수량및 단가 산출내용표_옥외탱크기초-비교" xfId="4222" xr:uid="{00000000-0005-0000-0000-000099030000}"/>
    <cellStyle name=" _수량및 단가 산출내용표_조경(final)-비교" xfId="4223" xr:uid="{00000000-0005-0000-0000-00009A030000}"/>
    <cellStyle name=" _수량및 단가 산출내용표_추가품셈1-박" xfId="4224" xr:uid="{00000000-0005-0000-0000-00009B030000}"/>
    <cellStyle name=" _수량및 단가 산출내용표_태안7,8 건설공사(기계분야_계약)-1" xfId="4225" xr:uid="{00000000-0005-0000-0000-00009C030000}"/>
    <cellStyle name=" _수량및 단가 산출내용표_태안7,8 건설공사(제어분야_계약)" xfId="4226" xr:uid="{00000000-0005-0000-0000-00009D030000}"/>
    <cellStyle name=" _수량및 단가 산출내용표_하도급신고용본관기초굴착설계서(040816)" xfId="40971" xr:uid="{00000000-0005-0000-0000-00009E030000}"/>
    <cellStyle name=" _수량및 단가 산출내용표_하도급신고용본관기초굴착설계서(040823)" xfId="40972" xr:uid="{00000000-0005-0000-0000-00009F030000}"/>
    <cellStyle name=" _수량산출서(3차)" xfId="40973" xr:uid="{00000000-0005-0000-0000-0000A0030000}"/>
    <cellStyle name=" _실행집계표_보령7,8" xfId="4227" xr:uid="{00000000-0005-0000-0000-0000A1030000}"/>
    <cellStyle name=" _영흥#3,4 보일러철골설치및마감(MC-01)FINAL" xfId="40974" xr:uid="{00000000-0005-0000-0000-0000A2030000}"/>
    <cellStyle name=" _영흥#3,4 터빈발전기기초(AC-04)" xfId="40975" xr:uid="{00000000-0005-0000-0000-0000A3030000}"/>
    <cellStyle name=" _영흥#3,4터빈발전기기초(AC-04)" xfId="40976" xr:uid="{00000000-0005-0000-0000-0000A4030000}"/>
    <cellStyle name=" _영흥#3,4터빈발전기기초공사(AC-04)" xfId="40977" xr:uid="{00000000-0005-0000-0000-0000A5030000}"/>
    <cellStyle name=" _옥내기기기초공설" xfId="4228" xr:uid="{00000000-0005-0000-0000-0000A6030000}"/>
    <cellStyle name=" _옥내기기기초공설_월성복지관(내역090304)" xfId="40978" xr:uid="{00000000-0005-0000-0000-0000A7030000}"/>
    <cellStyle name=" _옥외탱크기초-비교" xfId="4229" xr:uid="{00000000-0005-0000-0000-0000A8030000}"/>
    <cellStyle name=" _옥외탱크및기기기초(단가)" xfId="4230" xr:uid="{00000000-0005-0000-0000-0000A9030000}"/>
    <cellStyle name=" _월성복지관(내역090304)" xfId="40979" xr:uid="{00000000-0005-0000-0000-0000AA030000}"/>
    <cellStyle name=" _장비부표(2004 하반기)" xfId="40980" xr:uid="{00000000-0005-0000-0000-0000AB030000}"/>
    <cellStyle name=" _전기설비기초-FF" xfId="4231" xr:uid="{00000000-0005-0000-0000-0000AC030000}"/>
    <cellStyle name=" _정산설계서" xfId="40981" xr:uid="{00000000-0005-0000-0000-0000AD030000}"/>
    <cellStyle name=" _정산설계서_월성복지관(내역090304)" xfId="40982" xr:uid="{00000000-0005-0000-0000-0000AE030000}"/>
    <cellStyle name=" _주제어마감수량산출서" xfId="40983" xr:uid="{00000000-0005-0000-0000-0000AF030000}"/>
    <cellStyle name=" _주제어마감수량산출서_월성복지관(내역090304)" xfId="40984" xr:uid="{00000000-0005-0000-0000-0000B0030000}"/>
    <cellStyle name=" _철근운반비" xfId="4232" xr:uid="{00000000-0005-0000-0000-0000B1030000}"/>
    <cellStyle name=" _철근운반비_7,8물량반영-전기설비기초0224" xfId="4233" xr:uid="{00000000-0005-0000-0000-0000B2030000}"/>
    <cellStyle name=" _철근운반비_7,8물량반영-전기설비기초0224_공사비집계표(품의용)" xfId="4234" xr:uid="{00000000-0005-0000-0000-0000B3030000}"/>
    <cellStyle name=" _철근운반비_AC-01 보일러 설계서 수정" xfId="40985" xr:uid="{00000000-0005-0000-0000-0000B4030000}"/>
    <cellStyle name=" _철근운반비_AC-01 보일러 설계서 수정_AC-14(최종수정)" xfId="40986" xr:uid="{00000000-0005-0000-0000-0000B5030000}"/>
    <cellStyle name=" _철근운반비_AC-01 보일러 설계서 수정_AC-14(최종수정)_발전설비 보수공사" xfId="40987" xr:uid="{00000000-0005-0000-0000-0000B6030000}"/>
    <cellStyle name=" _철근운반비_AC-01 본관기초(가설계서 9월단가)" xfId="40988" xr:uid="{00000000-0005-0000-0000-0000B7030000}"/>
    <cellStyle name=" _철근운반비_AC-01 본관기초(가설계서 9월단가)_AC-14(최종수정)" xfId="40989" xr:uid="{00000000-0005-0000-0000-0000B8030000}"/>
    <cellStyle name=" _철근운반비_AC-01 본관기초(가설계서 9월단가)_AC-14(최종수정)_발전설비 보수공사" xfId="40990" xr:uid="{00000000-0005-0000-0000-0000B9030000}"/>
    <cellStyle name=" _철근운반비_AC-01 본관기초(가설계서 9월단가)-2" xfId="40991" xr:uid="{00000000-0005-0000-0000-0000BA030000}"/>
    <cellStyle name=" _철근운반비_AC-01 본관기초(가설계서 9월단가)-2_AC-14(최종수정)" xfId="40992" xr:uid="{00000000-0005-0000-0000-0000BB030000}"/>
    <cellStyle name=" _철근운반비_AC-01 본관기초(가설계서 9월단가)-2_AC-14(최종수정)_발전설비 보수공사" xfId="40993" xr:uid="{00000000-0005-0000-0000-0000BC030000}"/>
    <cellStyle name=" _철근운반비_AC-14건설사무소환경개선공사설계서(제출)REV10" xfId="40994" xr:uid="{00000000-0005-0000-0000-0000BD030000}"/>
    <cellStyle name=" _철근운반비_AC-14건설사무소환경개선공사설계서(제출)REV10_AC-14(최종수정)" xfId="40995" xr:uid="{00000000-0005-0000-0000-0000BE030000}"/>
    <cellStyle name=" _철근운반비_AC-14건설사무소환경개선공사설계서(제출)REV10_AC-14(최종수정)_발전설비 보수공사" xfId="40996" xr:uid="{00000000-0005-0000-0000-0000BF030000}"/>
    <cellStyle name=" _철근운반비_공사비집계표" xfId="40997" xr:uid="{00000000-0005-0000-0000-0000C0030000}"/>
    <cellStyle name=" _철근운반비_공사비집계표(품의용)" xfId="4235" xr:uid="{00000000-0005-0000-0000-0000C1030000}"/>
    <cellStyle name=" _철근운반비_공사비집계표_AC-14(최종수정)" xfId="40998" xr:uid="{00000000-0005-0000-0000-0000C2030000}"/>
    <cellStyle name=" _철근운반비_공사비집계표_AC-14(최종수정)_발전설비 보수공사" xfId="40999" xr:uid="{00000000-0005-0000-0000-0000C3030000}"/>
    <cellStyle name=" _철근운반비_구내도로 및 배수(단가)" xfId="4236" xr:uid="{00000000-0005-0000-0000-0000C4030000}"/>
    <cellStyle name=" _철근운반비_구내도로 및 배수(단가)_AC-01 보일러 설계서 수정" xfId="41000" xr:uid="{00000000-0005-0000-0000-0000C5030000}"/>
    <cellStyle name=" _철근운반비_구내도로 및 배수(단가)_AC-01 보일러 설계서 수정_AC-14(최종수정)" xfId="41001" xr:uid="{00000000-0005-0000-0000-0000C6030000}"/>
    <cellStyle name=" _철근운반비_구내도로 및 배수(단가)_AC-01 보일러 설계서 수정_AC-14(최종수정)_발전설비 보수공사" xfId="41002" xr:uid="{00000000-0005-0000-0000-0000C7030000}"/>
    <cellStyle name=" _철근운반비_구내도로 및 배수(단가)_AC-01 본관기초(가설계서 9월단가)" xfId="41003" xr:uid="{00000000-0005-0000-0000-0000C8030000}"/>
    <cellStyle name=" _철근운반비_구내도로 및 배수(단가)_AC-01 본관기초(가설계서 9월단가)_AC-14(최종수정)" xfId="41004" xr:uid="{00000000-0005-0000-0000-0000C9030000}"/>
    <cellStyle name=" _철근운반비_구내도로 및 배수(단가)_AC-01 본관기초(가설계서 9월단가)_AC-14(최종수정)_발전설비 보수공사" xfId="41005" xr:uid="{00000000-0005-0000-0000-0000CA030000}"/>
    <cellStyle name=" _철근운반비_구내도로 및 배수(단가)_AC-01 본관기초(가설계서 9월단가)-2" xfId="41006" xr:uid="{00000000-0005-0000-0000-0000CB030000}"/>
    <cellStyle name=" _철근운반비_구내도로 및 배수(단가)_AC-01 본관기초(가설계서 9월단가)-2_AC-14(최종수정)" xfId="41007" xr:uid="{00000000-0005-0000-0000-0000CC030000}"/>
    <cellStyle name=" _철근운반비_구내도로 및 배수(단가)_AC-01 본관기초(가설계서 9월단가)-2_AC-14(최종수정)_발전설비 보수공사" xfId="41008" xr:uid="{00000000-0005-0000-0000-0000CD030000}"/>
    <cellStyle name=" _철근운반비_구내도로 및 배수(단가)_AC-14건설사무소환경개선공사설계서(제출)REV10" xfId="41009" xr:uid="{00000000-0005-0000-0000-0000CE030000}"/>
    <cellStyle name=" _철근운반비_구내도로 및 배수(단가)_AC-14건설사무소환경개선공사설계서(제출)REV10_AC-14(최종수정)" xfId="41010" xr:uid="{00000000-0005-0000-0000-0000CF030000}"/>
    <cellStyle name=" _철근운반비_구내도로 및 배수(단가)_AC-14건설사무소환경개선공사설계서(제출)REV10_AC-14(최종수정)_발전설비 보수공사" xfId="41011" xr:uid="{00000000-0005-0000-0000-0000D0030000}"/>
    <cellStyle name=" _철근운반비_구내도로 및 배수(단가)_공사비집계표" xfId="41012" xr:uid="{00000000-0005-0000-0000-0000D1030000}"/>
    <cellStyle name=" _철근운반비_구내도로 및 배수(단가)_공사비집계표(품의용)" xfId="4237" xr:uid="{00000000-0005-0000-0000-0000D2030000}"/>
    <cellStyle name=" _철근운반비_구내도로 및 배수(단가)_공사비집계표_AC-14(최종수정)" xfId="41013" xr:uid="{00000000-0005-0000-0000-0000D3030000}"/>
    <cellStyle name=" _철근운반비_구내도로 및 배수(단가)_공사비집계표_AC-14(최종수정)_발전설비 보수공사" xfId="41014" xr:uid="{00000000-0005-0000-0000-0000D4030000}"/>
    <cellStyle name=" _철근운반비_구내도로 및 배수(단가)_발전설비 보수공사" xfId="41015" xr:uid="{00000000-0005-0000-0000-0000D5030000}"/>
    <cellStyle name=" _철근운반비_구내도로 및 배수(단가)_영흥#3,4 터빈발전기기초(AC-04)" xfId="41016" xr:uid="{00000000-0005-0000-0000-0000D6030000}"/>
    <cellStyle name=" _철근운반비_구내도로 및 배수(단가)_추가품셈1-박" xfId="4238" xr:uid="{00000000-0005-0000-0000-0000D7030000}"/>
    <cellStyle name=" _철근운반비_발전설비 보수공사" xfId="41017" xr:uid="{00000000-0005-0000-0000-0000D8030000}"/>
    <cellStyle name=" _철근운반비_영흥#3,4 터빈발전기기초(AC-04)" xfId="41018" xr:uid="{00000000-0005-0000-0000-0000D9030000}"/>
    <cellStyle name=" _철근운반비_옥외탱크및기기기초(단가)" xfId="4239" xr:uid="{00000000-0005-0000-0000-0000DA030000}"/>
    <cellStyle name=" _철근운반비_옥외탱크및기기기초(단가)_공사비집계표(품의용)" xfId="4240" xr:uid="{00000000-0005-0000-0000-0000DB030000}"/>
    <cellStyle name=" _철근운반비_추가품셈1-박" xfId="4241" xr:uid="{00000000-0005-0000-0000-0000DC030000}"/>
    <cellStyle name=" _콘크리트품" xfId="4242" xr:uid="{00000000-0005-0000-0000-0000DD030000}"/>
    <cellStyle name=" _태안7,8 건설공사(기계분야_계약)-1" xfId="4243" xr:uid="{00000000-0005-0000-0000-0000DE030000}"/>
    <cellStyle name=" _태안7,8 건설공사(제어분야_계약)" xfId="4244" xr:uid="{00000000-0005-0000-0000-0000DF030000}"/>
    <cellStyle name="' '_태안갑지" xfId="4245" xr:uid="{00000000-0005-0000-0000-0000E0030000}"/>
    <cellStyle name=" _터빈발전기기초(단가)" xfId="4246" xr:uid="{00000000-0005-0000-0000-0000E1030000}"/>
    <cellStyle name=" _터빈발전기기초(단가)_AC-05옥내기기기초" xfId="4247" xr:uid="{00000000-0005-0000-0000-0000E2030000}"/>
    <cellStyle name=" _토목견적(1공구)" xfId="4248" xr:uid="{00000000-0005-0000-0000-0000E3030000}"/>
    <cellStyle name=" _파일항타" xfId="4249" xr:uid="{00000000-0005-0000-0000-0000E4030000}"/>
    <cellStyle name="' '_포장(일대)-산출근거" xfId="4250" xr:uid="{00000000-0005-0000-0000-0000E5030000}"/>
    <cellStyle name=" _품셈" xfId="4251" xr:uid="{00000000-0005-0000-0000-0000E6030000}"/>
    <cellStyle name=" _품셈 2" xfId="4252" xr:uid="{00000000-0005-0000-0000-0000E7030000}"/>
    <cellStyle name=" _품셈 3" xfId="4253" xr:uid="{00000000-0005-0000-0000-0000E8030000}"/>
    <cellStyle name=" _품셈 4" xfId="4254" xr:uid="{00000000-0005-0000-0000-0000E9030000}"/>
    <cellStyle name=" _품셈_329전기설비기초-비교" xfId="4255" xr:uid="{00000000-0005-0000-0000-0000EA030000}"/>
    <cellStyle name=" _품셈_7,8물량반영-전기설비기초0224" xfId="4256" xr:uid="{00000000-0005-0000-0000-0000EB030000}"/>
    <cellStyle name=" _품셈_AC-01 보일러 설계서 수정" xfId="41019" xr:uid="{00000000-0005-0000-0000-0000EC030000}"/>
    <cellStyle name=" _품셈_AC-01 보일러 설계서 수정_AC-14(최종수정)" xfId="41020" xr:uid="{00000000-0005-0000-0000-0000ED030000}"/>
    <cellStyle name=" _품셈_AC-01 보일러 설계서 수정_AC-14(최종수정)_발전설비 보수공사" xfId="41021" xr:uid="{00000000-0005-0000-0000-0000EE030000}"/>
    <cellStyle name=" _품셈_AC-01 본관기초(가설계서 9월단가)" xfId="41022" xr:uid="{00000000-0005-0000-0000-0000EF030000}"/>
    <cellStyle name=" _품셈_AC-01 본관기초(가설계서 9월단가)_AC-14(최종수정)" xfId="41023" xr:uid="{00000000-0005-0000-0000-0000F0030000}"/>
    <cellStyle name=" _품셈_AC-01 본관기초(가설계서 9월단가)_AC-14(최종수정)_발전설비 보수공사" xfId="41024" xr:uid="{00000000-0005-0000-0000-0000F1030000}"/>
    <cellStyle name=" _품셈_AC-01 본관기초(가설계서 9월단가)-2" xfId="41025" xr:uid="{00000000-0005-0000-0000-0000F2030000}"/>
    <cellStyle name=" _품셈_AC-01 본관기초(가설계서 9월단가)-2_AC-14(최종수정)" xfId="41026" xr:uid="{00000000-0005-0000-0000-0000F3030000}"/>
    <cellStyle name=" _품셈_AC-01 본관기초(가설계서 9월단가)-2_AC-14(최종수정)_발전설비 보수공사" xfId="41027" xr:uid="{00000000-0005-0000-0000-0000F4030000}"/>
    <cellStyle name=" _품셈_AC-01터빈주제어및보일러기초" xfId="4257" xr:uid="{00000000-0005-0000-0000-0000F5030000}"/>
    <cellStyle name=" _품셈_AC-05옥내기기기초" xfId="4258" xr:uid="{00000000-0005-0000-0000-0000F6030000}"/>
    <cellStyle name=" _품셈_AC-14(가설계서)" xfId="41028" xr:uid="{00000000-0005-0000-0000-0000F7030000}"/>
    <cellStyle name=" _품셈_AC-14건설사무소환경개선공사설계서(제출)REV10" xfId="41029" xr:uid="{00000000-0005-0000-0000-0000F8030000}"/>
    <cellStyle name=" _품셈_AC-14건설사무소환경개선공사설계서(제출)REV10_AC-14(최종수정)" xfId="41030" xr:uid="{00000000-0005-0000-0000-0000F9030000}"/>
    <cellStyle name=" _품셈_AC-14건설사무소환경개선공사설계서(제출)REV10_AC-14(최종수정)_발전설비 보수공사" xfId="41031" xr:uid="{00000000-0005-0000-0000-0000FA030000}"/>
    <cellStyle name=" _품셈_YTT" xfId="4259" xr:uid="{00000000-0005-0000-0000-0000FB030000}"/>
    <cellStyle name=" _품셈_가설숙소 공사비 내역서(B1~B6)" xfId="41032" xr:uid="{00000000-0005-0000-0000-0000FC030000}"/>
    <cellStyle name=" _품셈_건축_개산_보령78" xfId="4260" xr:uid="{00000000-0005-0000-0000-0000FD030000}"/>
    <cellStyle name=" _품셈_건축내역" xfId="4261" xr:uid="{00000000-0005-0000-0000-0000FE030000}"/>
    <cellStyle name=" _품셈_건축내역-공종분개" xfId="4262" xr:uid="{00000000-0005-0000-0000-0000FF030000}"/>
    <cellStyle name=" _품셈_건축실행(보령78)" xfId="4263" xr:uid="{00000000-0005-0000-0000-000000040000}"/>
    <cellStyle name=" _품셈_견적보고" xfId="4264" xr:uid="{00000000-0005-0000-0000-000001040000}"/>
    <cellStyle name=" _품셈_고압전동기 정비건물(RevC)" xfId="41033" xr:uid="{00000000-0005-0000-0000-000002040000}"/>
    <cellStyle name=" _품셈_고압전동기 정비건물(현장검토)" xfId="41034" xr:uid="{00000000-0005-0000-0000-000003040000}"/>
    <cellStyle name=" _품셈_공사비집계표" xfId="41035" xr:uid="{00000000-0005-0000-0000-000004040000}"/>
    <cellStyle name=" _품셈_공사비집계표_AC-14(최종수정)" xfId="41036" xr:uid="{00000000-0005-0000-0000-000005040000}"/>
    <cellStyle name=" _품셈_공사비집계표_AC-14(최종수정)_발전설비 보수공사" xfId="41037" xr:uid="{00000000-0005-0000-0000-000006040000}"/>
    <cellStyle name=" _품셈_구내도로 및 배수(단가)" xfId="4265" xr:uid="{00000000-0005-0000-0000-000007040000}"/>
    <cellStyle name=" _품셈_구내도로 및 배수-비교" xfId="4266" xr:uid="{00000000-0005-0000-0000-000008040000}"/>
    <cellStyle name=" _품셈_굴착품(건축)" xfId="41038" xr:uid="{00000000-0005-0000-0000-000009040000}"/>
    <cellStyle name=" _품셈_냉각수배수로-비교" xfId="4267" xr:uid="{00000000-0005-0000-0000-00000A040000}"/>
    <cellStyle name=" _품셈_냉각수취수펌프구조물-비교" xfId="4268" xr:uid="{00000000-0005-0000-0000-00000B040000}"/>
    <cellStyle name=" _품셈_발전설비 보수공사" xfId="41039" xr:uid="{00000000-0005-0000-0000-00000C040000}"/>
    <cellStyle name=" _품셈_본관기초굴착 하도급저가심사" xfId="41040" xr:uid="{00000000-0005-0000-0000-00000D040000}"/>
    <cellStyle name=" _품셈_본관기초굴착(CC-01)최종(입찰용)" xfId="41041" xr:uid="{00000000-0005-0000-0000-00000E040000}"/>
    <cellStyle name=" _품셈_본관기초굴착(단가)" xfId="4269" xr:uid="{00000000-0005-0000-0000-00000F040000}"/>
    <cellStyle name=" _품셈_본관기초굴착(단가)-비교" xfId="4270" xr:uid="{00000000-0005-0000-0000-000010040000}"/>
    <cellStyle name=" _품셈_석탄취급설비기초-비교" xfId="4271" xr:uid="{00000000-0005-0000-0000-000011040000}"/>
    <cellStyle name=" _품셈_실행집계표_보령7,8" xfId="4272" xr:uid="{00000000-0005-0000-0000-000012040000}"/>
    <cellStyle name=" _품셈_연돌 수량산출서" xfId="41042" xr:uid="{00000000-0005-0000-0000-000013040000}"/>
    <cellStyle name=" _품셈_영흥 3,4 0505 건축기성3" xfId="41043" xr:uid="{00000000-0005-0000-0000-000014040000}"/>
    <cellStyle name=" _품셈_영흥 3,4 도급자가설건물 축조 가설계서" xfId="41044" xr:uid="{00000000-0005-0000-0000-000015040000}"/>
    <cellStyle name=" _품셈_영흥 3,4 도급자가설건물 축조 가설계서(조정3)" xfId="41045" xr:uid="{00000000-0005-0000-0000-000016040000}"/>
    <cellStyle name=" _품셈_영흥#3,4 배수로축조공사(CC-03)최종(입찰용)" xfId="41046" xr:uid="{00000000-0005-0000-0000-000017040000}"/>
    <cellStyle name=" _품셈_영흥#3,4 옥내기기기초(AC-05)" xfId="41047" xr:uid="{00000000-0005-0000-0000-000018040000}"/>
    <cellStyle name=" _품셈_영흥#3,4 터빈발전기기초(AC-04)" xfId="41048" xr:uid="{00000000-0005-0000-0000-000019040000}"/>
    <cellStyle name=" _품셈_영흥#3,4터빈발전기기초공사(AC-04)" xfId="41049" xr:uid="{00000000-0005-0000-0000-00001A040000}"/>
    <cellStyle name=" _품셈_옥외탱크기초-비교" xfId="4273" xr:uid="{00000000-0005-0000-0000-00001B040000}"/>
    <cellStyle name=" _품셈_옥외탱크및기기기초(단가)" xfId="4274" xr:uid="{00000000-0005-0000-0000-00001C040000}"/>
    <cellStyle name=" _품셈_월성복지관(내역090304)" xfId="41050" xr:uid="{00000000-0005-0000-0000-00001D040000}"/>
    <cellStyle name=" _품셈_장비부표(2004 하반기)" xfId="41051" xr:uid="{00000000-0005-0000-0000-00001E040000}"/>
    <cellStyle name=" _품셈_전기설비기초-FF" xfId="4275" xr:uid="{00000000-0005-0000-0000-00001F040000}"/>
    <cellStyle name=" _품셈_조경(final)-비교" xfId="4276" xr:uid="{00000000-0005-0000-0000-000020040000}"/>
    <cellStyle name=" _품셈_철근운반비" xfId="4277" xr:uid="{00000000-0005-0000-0000-000021040000}"/>
    <cellStyle name=" _품셈_철근운반비_7,8물량반영-전기설비기초0224" xfId="4278" xr:uid="{00000000-0005-0000-0000-000022040000}"/>
    <cellStyle name=" _품셈_철근운반비_7,8물량반영-전기설비기초0224_공사비집계표(품의용)" xfId="4279" xr:uid="{00000000-0005-0000-0000-000023040000}"/>
    <cellStyle name=" _품셈_철근운반비_AC-01 보일러 설계서 수정" xfId="41052" xr:uid="{00000000-0005-0000-0000-000024040000}"/>
    <cellStyle name=" _품셈_철근운반비_AC-01 보일러 설계서 수정_AC-14(최종수정)" xfId="41053" xr:uid="{00000000-0005-0000-0000-000025040000}"/>
    <cellStyle name=" _품셈_철근운반비_AC-01 보일러 설계서 수정_AC-14(최종수정)_발전설비 보수공사" xfId="41054" xr:uid="{00000000-0005-0000-0000-000026040000}"/>
    <cellStyle name=" _품셈_철근운반비_AC-01 본관기초(가설계서 9월단가)" xfId="41055" xr:uid="{00000000-0005-0000-0000-000027040000}"/>
    <cellStyle name=" _품셈_철근운반비_AC-01 본관기초(가설계서 9월단가)_AC-14(최종수정)" xfId="41056" xr:uid="{00000000-0005-0000-0000-000028040000}"/>
    <cellStyle name=" _품셈_철근운반비_AC-01 본관기초(가설계서 9월단가)_AC-14(최종수정)_발전설비 보수공사" xfId="41057" xr:uid="{00000000-0005-0000-0000-000029040000}"/>
    <cellStyle name=" _품셈_철근운반비_AC-01 본관기초(가설계서 9월단가)-2" xfId="41058" xr:uid="{00000000-0005-0000-0000-00002A040000}"/>
    <cellStyle name=" _품셈_철근운반비_AC-01 본관기초(가설계서 9월단가)-2_AC-14(최종수정)" xfId="41059" xr:uid="{00000000-0005-0000-0000-00002B040000}"/>
    <cellStyle name=" _품셈_철근운반비_AC-01 본관기초(가설계서 9월단가)-2_AC-14(최종수정)_발전설비 보수공사" xfId="41060" xr:uid="{00000000-0005-0000-0000-00002C040000}"/>
    <cellStyle name=" _품셈_철근운반비_AC-14건설사무소환경개선공사설계서(제출)REV10" xfId="41061" xr:uid="{00000000-0005-0000-0000-00002D040000}"/>
    <cellStyle name=" _품셈_철근운반비_AC-14건설사무소환경개선공사설계서(제출)REV10_AC-14(최종수정)" xfId="41062" xr:uid="{00000000-0005-0000-0000-00002E040000}"/>
    <cellStyle name=" _품셈_철근운반비_AC-14건설사무소환경개선공사설계서(제출)REV10_AC-14(최종수정)_발전설비 보수공사" xfId="41063" xr:uid="{00000000-0005-0000-0000-00002F040000}"/>
    <cellStyle name=" _품셈_철근운반비_공사비집계표" xfId="41064" xr:uid="{00000000-0005-0000-0000-000030040000}"/>
    <cellStyle name=" _품셈_철근운반비_공사비집계표(품의용)" xfId="4280" xr:uid="{00000000-0005-0000-0000-000031040000}"/>
    <cellStyle name=" _품셈_철근운반비_공사비집계표_AC-14(최종수정)" xfId="41065" xr:uid="{00000000-0005-0000-0000-000032040000}"/>
    <cellStyle name=" _품셈_철근운반비_공사비집계표_AC-14(최종수정)_발전설비 보수공사" xfId="41066" xr:uid="{00000000-0005-0000-0000-000033040000}"/>
    <cellStyle name=" _품셈_철근운반비_구내도로 및 배수(단가)" xfId="4281" xr:uid="{00000000-0005-0000-0000-000034040000}"/>
    <cellStyle name=" _품셈_철근운반비_구내도로 및 배수(단가)_AC-01 보일러 설계서 수정" xfId="41067" xr:uid="{00000000-0005-0000-0000-000035040000}"/>
    <cellStyle name=" _품셈_철근운반비_구내도로 및 배수(단가)_AC-01 보일러 설계서 수정_AC-14(최종수정)" xfId="41068" xr:uid="{00000000-0005-0000-0000-000036040000}"/>
    <cellStyle name=" _품셈_철근운반비_구내도로 및 배수(단가)_AC-01 보일러 설계서 수정_AC-14(최종수정)_발전설비 보수공사" xfId="41069" xr:uid="{00000000-0005-0000-0000-000037040000}"/>
    <cellStyle name=" _품셈_철근운반비_구내도로 및 배수(단가)_AC-01 본관기초(가설계서 9월단가)" xfId="41070" xr:uid="{00000000-0005-0000-0000-000038040000}"/>
    <cellStyle name=" _품셈_철근운반비_구내도로 및 배수(단가)_AC-01 본관기초(가설계서 9월단가)_AC-14(최종수정)" xfId="41071" xr:uid="{00000000-0005-0000-0000-000039040000}"/>
    <cellStyle name=" _품셈_철근운반비_구내도로 및 배수(단가)_AC-01 본관기초(가설계서 9월단가)_AC-14(최종수정)_발전설비 보수공사" xfId="41072" xr:uid="{00000000-0005-0000-0000-00003A040000}"/>
    <cellStyle name=" _품셈_철근운반비_구내도로 및 배수(단가)_AC-01 본관기초(가설계서 9월단가)-2" xfId="41073" xr:uid="{00000000-0005-0000-0000-00003B040000}"/>
    <cellStyle name=" _품셈_철근운반비_구내도로 및 배수(단가)_AC-01 본관기초(가설계서 9월단가)-2_AC-14(최종수정)" xfId="41074" xr:uid="{00000000-0005-0000-0000-00003C040000}"/>
    <cellStyle name=" _품셈_철근운반비_구내도로 및 배수(단가)_AC-01 본관기초(가설계서 9월단가)-2_AC-14(최종수정)_발전설비 보수공사" xfId="41075" xr:uid="{00000000-0005-0000-0000-00003D040000}"/>
    <cellStyle name=" _품셈_철근운반비_구내도로 및 배수(단가)_AC-14건설사무소환경개선공사설계서(제출)REV10" xfId="41076" xr:uid="{00000000-0005-0000-0000-00003E040000}"/>
    <cellStyle name=" _품셈_철근운반비_구내도로 및 배수(단가)_AC-14건설사무소환경개선공사설계서(제출)REV10_AC-14(최종수정)" xfId="41077" xr:uid="{00000000-0005-0000-0000-00003F040000}"/>
    <cellStyle name=" _품셈_철근운반비_구내도로 및 배수(단가)_AC-14건설사무소환경개선공사설계서(제출)REV10_AC-14(최종수정)_발전설비 보수공사" xfId="41078" xr:uid="{00000000-0005-0000-0000-000040040000}"/>
    <cellStyle name=" _품셈_철근운반비_구내도로 및 배수(단가)_공사비집계표" xfId="41079" xr:uid="{00000000-0005-0000-0000-000041040000}"/>
    <cellStyle name=" _품셈_철근운반비_구내도로 및 배수(단가)_공사비집계표(품의용)" xfId="4282" xr:uid="{00000000-0005-0000-0000-000042040000}"/>
    <cellStyle name=" _품셈_철근운반비_구내도로 및 배수(단가)_공사비집계표_AC-14(최종수정)" xfId="41080" xr:uid="{00000000-0005-0000-0000-000043040000}"/>
    <cellStyle name=" _품셈_철근운반비_구내도로 및 배수(단가)_공사비집계표_AC-14(최종수정)_발전설비 보수공사" xfId="41081" xr:uid="{00000000-0005-0000-0000-000044040000}"/>
    <cellStyle name=" _품셈_철근운반비_구내도로 및 배수(단가)_발전설비 보수공사" xfId="41082" xr:uid="{00000000-0005-0000-0000-000045040000}"/>
    <cellStyle name=" _품셈_철근운반비_구내도로 및 배수(단가)_영흥#3,4 터빈발전기기초(AC-04)" xfId="41083" xr:uid="{00000000-0005-0000-0000-000046040000}"/>
    <cellStyle name=" _품셈_철근운반비_구내도로 및 배수(단가)_추가품셈1-박" xfId="4283" xr:uid="{00000000-0005-0000-0000-000047040000}"/>
    <cellStyle name=" _품셈_철근운반비_발전설비 보수공사" xfId="41084" xr:uid="{00000000-0005-0000-0000-000048040000}"/>
    <cellStyle name=" _품셈_철근운반비_영흥#3,4 터빈발전기기초(AC-04)" xfId="41085" xr:uid="{00000000-0005-0000-0000-000049040000}"/>
    <cellStyle name=" _품셈_철근운반비_옥외탱크및기기기초(단가)" xfId="4284" xr:uid="{00000000-0005-0000-0000-00004A040000}"/>
    <cellStyle name=" _품셈_철근운반비_옥외탱크및기기기초(단가)_공사비집계표(품의용)" xfId="4285" xr:uid="{00000000-0005-0000-0000-00004B040000}"/>
    <cellStyle name=" _품셈_철근운반비_추가품셈1-박" xfId="4286" xr:uid="{00000000-0005-0000-0000-00004C040000}"/>
    <cellStyle name=" _품셈_태안7,8 건설공사(기계분야_계약)-1" xfId="4287" xr:uid="{00000000-0005-0000-0000-00004D040000}"/>
    <cellStyle name=" _품셈_태안7,8 건설공사(제어분야_계약)" xfId="4288" xr:uid="{00000000-0005-0000-0000-00004E040000}"/>
    <cellStyle name=" _품셈_하도급신고용본관기초굴착설계서(040816)" xfId="41086" xr:uid="{00000000-0005-0000-0000-00004F040000}"/>
    <cellStyle name=" _품셈_하도급신고용본관기초굴착설계서(040823)" xfId="41087" xr:uid="{00000000-0005-0000-0000-000050040000}"/>
    <cellStyle name=" _품셈_협성기초도급내역서양식" xfId="41088" xr:uid="{00000000-0005-0000-0000-000051040000}"/>
    <cellStyle name=" _품질관리비" xfId="4289" xr:uid="{00000000-0005-0000-0000-000052040000}"/>
    <cellStyle name=" _품질관리비산출" xfId="4290" xr:uid="{00000000-0005-0000-0000-000053040000}"/>
    <cellStyle name=" _현가화기준" xfId="41089" xr:uid="{00000000-0005-0000-0000-000054040000}"/>
    <cellStyle name="&quot;도급대비 &quot;백분율" xfId="4291" xr:uid="{00000000-0005-0000-0000-000055040000}"/>
    <cellStyle name="&quot;도급대비&quot;백분율" xfId="4292" xr:uid="{00000000-0005-0000-0000-000056040000}"/>
    <cellStyle name="&quot;도급대비&quot;표준" xfId="4293" xr:uid="{00000000-0005-0000-0000-000057040000}"/>
    <cellStyle name="#" xfId="7" xr:uid="{00000000-0005-0000-0000-000058040000}"/>
    <cellStyle name="# 2" xfId="4294" xr:uid="{00000000-0005-0000-0000-000059040000}"/>
    <cellStyle name="# 2 2" xfId="4295" xr:uid="{00000000-0005-0000-0000-00005A040000}"/>
    <cellStyle name="# 2 2 2" xfId="4296" xr:uid="{00000000-0005-0000-0000-00005B040000}"/>
    <cellStyle name="# 2 2 3" xfId="4297" xr:uid="{00000000-0005-0000-0000-00005C040000}"/>
    <cellStyle name="# 2 3" xfId="4298" xr:uid="{00000000-0005-0000-0000-00005D040000}"/>
    <cellStyle name="# 2 3 2" xfId="4299" xr:uid="{00000000-0005-0000-0000-00005E040000}"/>
    <cellStyle name="# 2 3 3" xfId="4300" xr:uid="{00000000-0005-0000-0000-00005F040000}"/>
    <cellStyle name="# 2 4" xfId="4301" xr:uid="{00000000-0005-0000-0000-000060040000}"/>
    <cellStyle name="# 3" xfId="4302" xr:uid="{00000000-0005-0000-0000-000061040000}"/>
    <cellStyle name="# 3 2" xfId="4303" xr:uid="{00000000-0005-0000-0000-000062040000}"/>
    <cellStyle name="# 3 2 2" xfId="4304" xr:uid="{00000000-0005-0000-0000-000063040000}"/>
    <cellStyle name="# 3 2 3" xfId="4305" xr:uid="{00000000-0005-0000-0000-000064040000}"/>
    <cellStyle name="# 3 3" xfId="4306" xr:uid="{00000000-0005-0000-0000-000065040000}"/>
    <cellStyle name="# 3 3 2" xfId="4307" xr:uid="{00000000-0005-0000-0000-000066040000}"/>
    <cellStyle name="# 3 3 3" xfId="4308" xr:uid="{00000000-0005-0000-0000-000067040000}"/>
    <cellStyle name="# 3 4" xfId="4309" xr:uid="{00000000-0005-0000-0000-000068040000}"/>
    <cellStyle name="# 4" xfId="4310" xr:uid="{00000000-0005-0000-0000-000069040000}"/>
    <cellStyle name="# 4 2" xfId="4311" xr:uid="{00000000-0005-0000-0000-00006A040000}"/>
    <cellStyle name="# 4 2 2" xfId="4312" xr:uid="{00000000-0005-0000-0000-00006B040000}"/>
    <cellStyle name="# 4 2 3" xfId="4313" xr:uid="{00000000-0005-0000-0000-00006C040000}"/>
    <cellStyle name="# 4 3" xfId="4314" xr:uid="{00000000-0005-0000-0000-00006D040000}"/>
    <cellStyle name="# 4 3 2" xfId="4315" xr:uid="{00000000-0005-0000-0000-00006E040000}"/>
    <cellStyle name="# 4 3 3" xfId="4316" xr:uid="{00000000-0005-0000-0000-00006F040000}"/>
    <cellStyle name="# 4 4" xfId="4317" xr:uid="{00000000-0005-0000-0000-000070040000}"/>
    <cellStyle name="# 5" xfId="4318" xr:uid="{00000000-0005-0000-0000-000071040000}"/>
    <cellStyle name="# 5 2" xfId="4319" xr:uid="{00000000-0005-0000-0000-000072040000}"/>
    <cellStyle name="# 5 2 2" xfId="4320" xr:uid="{00000000-0005-0000-0000-000073040000}"/>
    <cellStyle name="# 5 2 3" xfId="4321" xr:uid="{00000000-0005-0000-0000-000074040000}"/>
    <cellStyle name="# 5 3" xfId="4322" xr:uid="{00000000-0005-0000-0000-000075040000}"/>
    <cellStyle name="# 5 3 2" xfId="4323" xr:uid="{00000000-0005-0000-0000-000076040000}"/>
    <cellStyle name="# 5 3 3" xfId="4324" xr:uid="{00000000-0005-0000-0000-000077040000}"/>
    <cellStyle name="# 5 4" xfId="4325" xr:uid="{00000000-0005-0000-0000-000078040000}"/>
    <cellStyle name="#,##0" xfId="8" xr:uid="{00000000-0005-0000-0000-000079040000}"/>
    <cellStyle name="#,##0 10" xfId="41090" xr:uid="{00000000-0005-0000-0000-00007A040000}"/>
    <cellStyle name="#,##0 11" xfId="41091" xr:uid="{00000000-0005-0000-0000-00007B040000}"/>
    <cellStyle name="#,##0 12" xfId="41092" xr:uid="{00000000-0005-0000-0000-00007C040000}"/>
    <cellStyle name="#,##0 2" xfId="4326" xr:uid="{00000000-0005-0000-0000-00007D040000}"/>
    <cellStyle name="#,##0 2 2" xfId="4327" xr:uid="{00000000-0005-0000-0000-00007E040000}"/>
    <cellStyle name="#,##0 2 2 2" xfId="4328" xr:uid="{00000000-0005-0000-0000-00007F040000}"/>
    <cellStyle name="#,##0 2 3" xfId="4329" xr:uid="{00000000-0005-0000-0000-000080040000}"/>
    <cellStyle name="#,##0 2 3 2" xfId="4330" xr:uid="{00000000-0005-0000-0000-000081040000}"/>
    <cellStyle name="#,##0 2 3 2 2" xfId="4331" xr:uid="{00000000-0005-0000-0000-000082040000}"/>
    <cellStyle name="#,##0 2 3 2 3" xfId="4332" xr:uid="{00000000-0005-0000-0000-000083040000}"/>
    <cellStyle name="#,##0 2 3 3" xfId="4333" xr:uid="{00000000-0005-0000-0000-000084040000}"/>
    <cellStyle name="#,##0 2 3 3 2" xfId="4334" xr:uid="{00000000-0005-0000-0000-000085040000}"/>
    <cellStyle name="#,##0 2 3 3 3" xfId="4335" xr:uid="{00000000-0005-0000-0000-000086040000}"/>
    <cellStyle name="#,##0 2 3 4" xfId="4336" xr:uid="{00000000-0005-0000-0000-000087040000}"/>
    <cellStyle name="#,##0 2 4" xfId="4337" xr:uid="{00000000-0005-0000-0000-000088040000}"/>
    <cellStyle name="#,##0 2 4 2" xfId="4338" xr:uid="{00000000-0005-0000-0000-000089040000}"/>
    <cellStyle name="#,##0 2 4 2 2" xfId="4339" xr:uid="{00000000-0005-0000-0000-00008A040000}"/>
    <cellStyle name="#,##0 2 4 2 3" xfId="4340" xr:uid="{00000000-0005-0000-0000-00008B040000}"/>
    <cellStyle name="#,##0 2 4 3" xfId="4341" xr:uid="{00000000-0005-0000-0000-00008C040000}"/>
    <cellStyle name="#,##0 2 4 3 2" xfId="4342" xr:uid="{00000000-0005-0000-0000-00008D040000}"/>
    <cellStyle name="#,##0 2 4 3 3" xfId="4343" xr:uid="{00000000-0005-0000-0000-00008E040000}"/>
    <cellStyle name="#,##0 2 4 4" xfId="4344" xr:uid="{00000000-0005-0000-0000-00008F040000}"/>
    <cellStyle name="#,##0 2 5" xfId="4345" xr:uid="{00000000-0005-0000-0000-000090040000}"/>
    <cellStyle name="#,##0 2 5 2" xfId="4346" xr:uid="{00000000-0005-0000-0000-000091040000}"/>
    <cellStyle name="#,##0 2 5 2 2" xfId="4347" xr:uid="{00000000-0005-0000-0000-000092040000}"/>
    <cellStyle name="#,##0 2 5 2 3" xfId="4348" xr:uid="{00000000-0005-0000-0000-000093040000}"/>
    <cellStyle name="#,##0 2 5 3" xfId="4349" xr:uid="{00000000-0005-0000-0000-000094040000}"/>
    <cellStyle name="#,##0 2 5 3 2" xfId="4350" xr:uid="{00000000-0005-0000-0000-000095040000}"/>
    <cellStyle name="#,##0 2 5 3 3" xfId="4351" xr:uid="{00000000-0005-0000-0000-000096040000}"/>
    <cellStyle name="#,##0 2 5 4" xfId="4352" xr:uid="{00000000-0005-0000-0000-000097040000}"/>
    <cellStyle name="#,##0 2 6" xfId="4353" xr:uid="{00000000-0005-0000-0000-000098040000}"/>
    <cellStyle name="#,##0 2 6 2" xfId="4354" xr:uid="{00000000-0005-0000-0000-000099040000}"/>
    <cellStyle name="#,##0 2 6 2 2" xfId="4355" xr:uid="{00000000-0005-0000-0000-00009A040000}"/>
    <cellStyle name="#,##0 2 6 2 3" xfId="4356" xr:uid="{00000000-0005-0000-0000-00009B040000}"/>
    <cellStyle name="#,##0 2 6 3" xfId="4357" xr:uid="{00000000-0005-0000-0000-00009C040000}"/>
    <cellStyle name="#,##0 2 6 3 2" xfId="4358" xr:uid="{00000000-0005-0000-0000-00009D040000}"/>
    <cellStyle name="#,##0 2 6 3 3" xfId="4359" xr:uid="{00000000-0005-0000-0000-00009E040000}"/>
    <cellStyle name="#,##0 2 6 4" xfId="4360" xr:uid="{00000000-0005-0000-0000-00009F040000}"/>
    <cellStyle name="#,##0 2 7" xfId="4361" xr:uid="{00000000-0005-0000-0000-0000A0040000}"/>
    <cellStyle name="#,##0 2 7 2" xfId="4362" xr:uid="{00000000-0005-0000-0000-0000A1040000}"/>
    <cellStyle name="#,##0 2 7 2 2" xfId="4363" xr:uid="{00000000-0005-0000-0000-0000A2040000}"/>
    <cellStyle name="#,##0 2 7 2 3" xfId="4364" xr:uid="{00000000-0005-0000-0000-0000A3040000}"/>
    <cellStyle name="#,##0 2 7 3" xfId="4365" xr:uid="{00000000-0005-0000-0000-0000A4040000}"/>
    <cellStyle name="#,##0 2 7 3 2" xfId="4366" xr:uid="{00000000-0005-0000-0000-0000A5040000}"/>
    <cellStyle name="#,##0 2 7 3 3" xfId="4367" xr:uid="{00000000-0005-0000-0000-0000A6040000}"/>
    <cellStyle name="#,##0 2 7 4" xfId="4368" xr:uid="{00000000-0005-0000-0000-0000A7040000}"/>
    <cellStyle name="#,##0 3" xfId="4369" xr:uid="{00000000-0005-0000-0000-0000A8040000}"/>
    <cellStyle name="#,##0 4" xfId="41093" xr:uid="{00000000-0005-0000-0000-0000A9040000}"/>
    <cellStyle name="#,##0 5" xfId="41094" xr:uid="{00000000-0005-0000-0000-0000AA040000}"/>
    <cellStyle name="#,##0 6" xfId="41095" xr:uid="{00000000-0005-0000-0000-0000AB040000}"/>
    <cellStyle name="#,##0 7" xfId="41096" xr:uid="{00000000-0005-0000-0000-0000AC040000}"/>
    <cellStyle name="#,##0 8" xfId="41097" xr:uid="{00000000-0005-0000-0000-0000AD040000}"/>
    <cellStyle name="#,##0 9" xfId="41098" xr:uid="{00000000-0005-0000-0000-0000AE040000}"/>
    <cellStyle name="#,##0.0" xfId="9" xr:uid="{00000000-0005-0000-0000-0000AF040000}"/>
    <cellStyle name="#,##0.00" xfId="10" xr:uid="{00000000-0005-0000-0000-0000B0040000}"/>
    <cellStyle name="#,##0.000" xfId="11" xr:uid="{00000000-0005-0000-0000-0000B1040000}"/>
    <cellStyle name="#,##0_3발취수구 정비실(건축)" xfId="4370" xr:uid="{00000000-0005-0000-0000-0000B2040000}"/>
    <cellStyle name="#_cost9702 (2)_계통도 (2)_계통도 " xfId="4371" xr:uid="{00000000-0005-0000-0000-0000B3040000}"/>
    <cellStyle name="#_cost9702 (2)_계통도 (2)_계통도  2" xfId="4372" xr:uid="{00000000-0005-0000-0000-0000B4040000}"/>
    <cellStyle name="#_cost9702 (2)_계통도 (2)_계통도  2 2" xfId="4373" xr:uid="{00000000-0005-0000-0000-0000B5040000}"/>
    <cellStyle name="#_cost9702 (2)_계통도 (2)_계통도  2 2 2" xfId="4374" xr:uid="{00000000-0005-0000-0000-0000B6040000}"/>
    <cellStyle name="#_cost9702 (2)_계통도 (2)_계통도  2 2 3" xfId="4375" xr:uid="{00000000-0005-0000-0000-0000B7040000}"/>
    <cellStyle name="#_cost9702 (2)_계통도 (2)_계통도  2 3" xfId="4376" xr:uid="{00000000-0005-0000-0000-0000B8040000}"/>
    <cellStyle name="#_cost9702 (2)_계통도 (2)_계통도  2 3 2" xfId="4377" xr:uid="{00000000-0005-0000-0000-0000B9040000}"/>
    <cellStyle name="#_cost9702 (2)_계통도 (2)_계통도  2 3 3" xfId="4378" xr:uid="{00000000-0005-0000-0000-0000BA040000}"/>
    <cellStyle name="#_cost9702 (2)_계통도 (2)_계통도  2 4" xfId="4379" xr:uid="{00000000-0005-0000-0000-0000BB040000}"/>
    <cellStyle name="#_cost9702 (2)_계통도 (2)_계통도  3" xfId="4380" xr:uid="{00000000-0005-0000-0000-0000BC040000}"/>
    <cellStyle name="#_cost9702 (2)_계통도 (2)_계통도  3 2" xfId="4381" xr:uid="{00000000-0005-0000-0000-0000BD040000}"/>
    <cellStyle name="#_cost9702 (2)_계통도 (2)_계통도  3 2 2" xfId="4382" xr:uid="{00000000-0005-0000-0000-0000BE040000}"/>
    <cellStyle name="#_cost9702 (2)_계통도 (2)_계통도  3 2 3" xfId="4383" xr:uid="{00000000-0005-0000-0000-0000BF040000}"/>
    <cellStyle name="#_cost9702 (2)_계통도 (2)_계통도  3 3" xfId="4384" xr:uid="{00000000-0005-0000-0000-0000C0040000}"/>
    <cellStyle name="#_cost9702 (2)_계통도 (2)_계통도  3 3 2" xfId="4385" xr:uid="{00000000-0005-0000-0000-0000C1040000}"/>
    <cellStyle name="#_cost9702 (2)_계통도 (2)_계통도  3 3 3" xfId="4386" xr:uid="{00000000-0005-0000-0000-0000C2040000}"/>
    <cellStyle name="#_cost9702 (2)_계통도 (2)_계통도  3 4" xfId="4387" xr:uid="{00000000-0005-0000-0000-0000C3040000}"/>
    <cellStyle name="#_cost9702 (2)_계통도 (2)_계통도  4" xfId="4388" xr:uid="{00000000-0005-0000-0000-0000C4040000}"/>
    <cellStyle name="#_cost9702 (2)_계통도 (2)_계통도  4 2" xfId="4389" xr:uid="{00000000-0005-0000-0000-0000C5040000}"/>
    <cellStyle name="#_cost9702 (2)_계통도 (2)_계통도  4 2 2" xfId="4390" xr:uid="{00000000-0005-0000-0000-0000C6040000}"/>
    <cellStyle name="#_cost9702 (2)_계통도 (2)_계통도  4 2 3" xfId="4391" xr:uid="{00000000-0005-0000-0000-0000C7040000}"/>
    <cellStyle name="#_cost9702 (2)_계통도 (2)_계통도  4 3" xfId="4392" xr:uid="{00000000-0005-0000-0000-0000C8040000}"/>
    <cellStyle name="#_cost9702 (2)_계통도 (2)_계통도  4 3 2" xfId="4393" xr:uid="{00000000-0005-0000-0000-0000C9040000}"/>
    <cellStyle name="#_cost9702 (2)_계통도 (2)_계통도  4 3 3" xfId="4394" xr:uid="{00000000-0005-0000-0000-0000CA040000}"/>
    <cellStyle name="#_cost9702 (2)_계통도 (2)_계통도  4 4" xfId="4395" xr:uid="{00000000-0005-0000-0000-0000CB040000}"/>
    <cellStyle name="#_cost9702 (2)_계통도 (2)_계통도  5" xfId="4396" xr:uid="{00000000-0005-0000-0000-0000CC040000}"/>
    <cellStyle name="#_cost9702 (2)_계통도 (2)_계통도  5 2" xfId="4397" xr:uid="{00000000-0005-0000-0000-0000CD040000}"/>
    <cellStyle name="#_cost9702 (2)_계통도 (2)_계통도  5 2 2" xfId="4398" xr:uid="{00000000-0005-0000-0000-0000CE040000}"/>
    <cellStyle name="#_cost9702 (2)_계통도 (2)_계통도  5 2 3" xfId="4399" xr:uid="{00000000-0005-0000-0000-0000CF040000}"/>
    <cellStyle name="#_cost9702 (2)_계통도 (2)_계통도  5 3" xfId="4400" xr:uid="{00000000-0005-0000-0000-0000D0040000}"/>
    <cellStyle name="#_cost9702 (2)_계통도 (2)_계통도  5 3 2" xfId="4401" xr:uid="{00000000-0005-0000-0000-0000D1040000}"/>
    <cellStyle name="#_cost9702 (2)_계통도 (2)_계통도  5 3 3" xfId="4402" xr:uid="{00000000-0005-0000-0000-0000D2040000}"/>
    <cellStyle name="#_cost9702 (2)_계통도 (2)_계통도  5 4" xfId="4403" xr:uid="{00000000-0005-0000-0000-0000D3040000}"/>
    <cellStyle name="#_cost9702 (2)_공사비예산서 (2)_계통도 " xfId="4404" xr:uid="{00000000-0005-0000-0000-0000D4040000}"/>
    <cellStyle name="#_cost9702 (2)_공사비예산서 (2)_계통도  2" xfId="4405" xr:uid="{00000000-0005-0000-0000-0000D5040000}"/>
    <cellStyle name="#_cost9702 (2)_공사비예산서 (2)_계통도  2 2" xfId="4406" xr:uid="{00000000-0005-0000-0000-0000D6040000}"/>
    <cellStyle name="#_cost9702 (2)_공사비예산서 (2)_계통도  2 2 2" xfId="4407" xr:uid="{00000000-0005-0000-0000-0000D7040000}"/>
    <cellStyle name="#_cost9702 (2)_공사비예산서 (2)_계통도  2 2 3" xfId="4408" xr:uid="{00000000-0005-0000-0000-0000D8040000}"/>
    <cellStyle name="#_cost9702 (2)_공사비예산서 (2)_계통도  2 3" xfId="4409" xr:uid="{00000000-0005-0000-0000-0000D9040000}"/>
    <cellStyle name="#_cost9702 (2)_공사비예산서 (2)_계통도  2 3 2" xfId="4410" xr:uid="{00000000-0005-0000-0000-0000DA040000}"/>
    <cellStyle name="#_cost9702 (2)_공사비예산서 (2)_계통도  2 3 3" xfId="4411" xr:uid="{00000000-0005-0000-0000-0000DB040000}"/>
    <cellStyle name="#_cost9702 (2)_공사비예산서 (2)_계통도  2 4" xfId="4412" xr:uid="{00000000-0005-0000-0000-0000DC040000}"/>
    <cellStyle name="#_cost9702 (2)_공사비예산서 (2)_계통도  3" xfId="4413" xr:uid="{00000000-0005-0000-0000-0000DD040000}"/>
    <cellStyle name="#_cost9702 (2)_공사비예산서 (2)_계통도  3 2" xfId="4414" xr:uid="{00000000-0005-0000-0000-0000DE040000}"/>
    <cellStyle name="#_cost9702 (2)_공사비예산서 (2)_계통도  3 2 2" xfId="4415" xr:uid="{00000000-0005-0000-0000-0000DF040000}"/>
    <cellStyle name="#_cost9702 (2)_공사비예산서 (2)_계통도  3 2 3" xfId="4416" xr:uid="{00000000-0005-0000-0000-0000E0040000}"/>
    <cellStyle name="#_cost9702 (2)_공사비예산서 (2)_계통도  3 3" xfId="4417" xr:uid="{00000000-0005-0000-0000-0000E1040000}"/>
    <cellStyle name="#_cost9702 (2)_공사비예산서 (2)_계통도  3 3 2" xfId="4418" xr:uid="{00000000-0005-0000-0000-0000E2040000}"/>
    <cellStyle name="#_cost9702 (2)_공사비예산서 (2)_계통도  3 3 3" xfId="4419" xr:uid="{00000000-0005-0000-0000-0000E3040000}"/>
    <cellStyle name="#_cost9702 (2)_공사비예산서 (2)_계통도  3 4" xfId="4420" xr:uid="{00000000-0005-0000-0000-0000E4040000}"/>
    <cellStyle name="#_cost9702 (2)_공사비예산서 (2)_계통도  4" xfId="4421" xr:uid="{00000000-0005-0000-0000-0000E5040000}"/>
    <cellStyle name="#_cost9702 (2)_공사비예산서 (2)_계통도  4 2" xfId="4422" xr:uid="{00000000-0005-0000-0000-0000E6040000}"/>
    <cellStyle name="#_cost9702 (2)_공사비예산서 (2)_계통도  4 2 2" xfId="4423" xr:uid="{00000000-0005-0000-0000-0000E7040000}"/>
    <cellStyle name="#_cost9702 (2)_공사비예산서 (2)_계통도  4 2 3" xfId="4424" xr:uid="{00000000-0005-0000-0000-0000E8040000}"/>
    <cellStyle name="#_cost9702 (2)_공사비예산서 (2)_계통도  4 3" xfId="4425" xr:uid="{00000000-0005-0000-0000-0000E9040000}"/>
    <cellStyle name="#_cost9702 (2)_공사비예산서 (2)_계통도  4 3 2" xfId="4426" xr:uid="{00000000-0005-0000-0000-0000EA040000}"/>
    <cellStyle name="#_cost9702 (2)_공사비예산서 (2)_계통도  4 3 3" xfId="4427" xr:uid="{00000000-0005-0000-0000-0000EB040000}"/>
    <cellStyle name="#_cost9702 (2)_공사비예산서 (2)_계통도  4 4" xfId="4428" xr:uid="{00000000-0005-0000-0000-0000EC040000}"/>
    <cellStyle name="#_cost9702 (2)_공사비예산서 (2)_계통도  5" xfId="4429" xr:uid="{00000000-0005-0000-0000-0000ED040000}"/>
    <cellStyle name="#_cost9702 (2)_공사비예산서 (2)_계통도  5 2" xfId="4430" xr:uid="{00000000-0005-0000-0000-0000EE040000}"/>
    <cellStyle name="#_cost9702 (2)_공사비예산서 (2)_계통도  5 2 2" xfId="4431" xr:uid="{00000000-0005-0000-0000-0000EF040000}"/>
    <cellStyle name="#_cost9702 (2)_공사비예산서 (2)_계통도  5 2 3" xfId="4432" xr:uid="{00000000-0005-0000-0000-0000F0040000}"/>
    <cellStyle name="#_cost9702 (2)_공사비예산서 (2)_계통도  5 3" xfId="4433" xr:uid="{00000000-0005-0000-0000-0000F1040000}"/>
    <cellStyle name="#_cost9702 (2)_공사비예산서 (2)_계통도  5 3 2" xfId="4434" xr:uid="{00000000-0005-0000-0000-0000F2040000}"/>
    <cellStyle name="#_cost9702 (2)_공사비예산서 (2)_계통도  5 3 3" xfId="4435" xr:uid="{00000000-0005-0000-0000-0000F3040000}"/>
    <cellStyle name="#_cost9702 (2)_공사비예산서 (2)_계통도  5 4" xfId="4436" xr:uid="{00000000-0005-0000-0000-0000F4040000}"/>
    <cellStyle name="#_cost9702 (2)_공사비예산서_계통도 " xfId="4437" xr:uid="{00000000-0005-0000-0000-0000F5040000}"/>
    <cellStyle name="#_cost9702 (2)_공사비예산서_계통도  2" xfId="4438" xr:uid="{00000000-0005-0000-0000-0000F6040000}"/>
    <cellStyle name="#_cost9702 (2)_공사비예산서_계통도  2 2" xfId="4439" xr:uid="{00000000-0005-0000-0000-0000F7040000}"/>
    <cellStyle name="#_cost9702 (2)_공사비예산서_계통도  2 2 2" xfId="4440" xr:uid="{00000000-0005-0000-0000-0000F8040000}"/>
    <cellStyle name="#_cost9702 (2)_공사비예산서_계통도  2 2 3" xfId="4441" xr:uid="{00000000-0005-0000-0000-0000F9040000}"/>
    <cellStyle name="#_cost9702 (2)_공사비예산서_계통도  2 3" xfId="4442" xr:uid="{00000000-0005-0000-0000-0000FA040000}"/>
    <cellStyle name="#_cost9702 (2)_공사비예산서_계통도  2 3 2" xfId="4443" xr:uid="{00000000-0005-0000-0000-0000FB040000}"/>
    <cellStyle name="#_cost9702 (2)_공사비예산서_계통도  2 3 3" xfId="4444" xr:uid="{00000000-0005-0000-0000-0000FC040000}"/>
    <cellStyle name="#_cost9702 (2)_공사비예산서_계통도  2 4" xfId="4445" xr:uid="{00000000-0005-0000-0000-0000FD040000}"/>
    <cellStyle name="#_cost9702 (2)_공사비예산서_계통도  3" xfId="4446" xr:uid="{00000000-0005-0000-0000-0000FE040000}"/>
    <cellStyle name="#_cost9702 (2)_공사비예산서_계통도  3 2" xfId="4447" xr:uid="{00000000-0005-0000-0000-0000FF040000}"/>
    <cellStyle name="#_cost9702 (2)_공사비예산서_계통도  3 2 2" xfId="4448" xr:uid="{00000000-0005-0000-0000-000000050000}"/>
    <cellStyle name="#_cost9702 (2)_공사비예산서_계통도  3 2 3" xfId="4449" xr:uid="{00000000-0005-0000-0000-000001050000}"/>
    <cellStyle name="#_cost9702 (2)_공사비예산서_계통도  3 3" xfId="4450" xr:uid="{00000000-0005-0000-0000-000002050000}"/>
    <cellStyle name="#_cost9702 (2)_공사비예산서_계통도  3 3 2" xfId="4451" xr:uid="{00000000-0005-0000-0000-000003050000}"/>
    <cellStyle name="#_cost9702 (2)_공사비예산서_계통도  3 3 3" xfId="4452" xr:uid="{00000000-0005-0000-0000-000004050000}"/>
    <cellStyle name="#_cost9702 (2)_공사비예산서_계통도  3 4" xfId="4453" xr:uid="{00000000-0005-0000-0000-000005050000}"/>
    <cellStyle name="#_cost9702 (2)_공사비예산서_계통도  4" xfId="4454" xr:uid="{00000000-0005-0000-0000-000006050000}"/>
    <cellStyle name="#_cost9702 (2)_공사비예산서_계통도  4 2" xfId="4455" xr:uid="{00000000-0005-0000-0000-000007050000}"/>
    <cellStyle name="#_cost9702 (2)_공사비예산서_계통도  4 2 2" xfId="4456" xr:uid="{00000000-0005-0000-0000-000008050000}"/>
    <cellStyle name="#_cost9702 (2)_공사비예산서_계통도  4 2 3" xfId="4457" xr:uid="{00000000-0005-0000-0000-000009050000}"/>
    <cellStyle name="#_cost9702 (2)_공사비예산서_계통도  4 3" xfId="4458" xr:uid="{00000000-0005-0000-0000-00000A050000}"/>
    <cellStyle name="#_cost9702 (2)_공사비예산서_계통도  4 3 2" xfId="4459" xr:uid="{00000000-0005-0000-0000-00000B050000}"/>
    <cellStyle name="#_cost9702 (2)_공사비예산서_계통도  4 3 3" xfId="4460" xr:uid="{00000000-0005-0000-0000-00000C050000}"/>
    <cellStyle name="#_cost9702 (2)_공사비예산서_계통도  4 4" xfId="4461" xr:uid="{00000000-0005-0000-0000-00000D050000}"/>
    <cellStyle name="#_cost9702 (2)_공사비예산서_계통도  5" xfId="4462" xr:uid="{00000000-0005-0000-0000-00000E050000}"/>
    <cellStyle name="#_cost9702 (2)_공사비예산서_계통도  5 2" xfId="4463" xr:uid="{00000000-0005-0000-0000-00000F050000}"/>
    <cellStyle name="#_cost9702 (2)_공사비예산서_계통도  5 2 2" xfId="4464" xr:uid="{00000000-0005-0000-0000-000010050000}"/>
    <cellStyle name="#_cost9702 (2)_공사비예산서_계통도  5 2 3" xfId="4465" xr:uid="{00000000-0005-0000-0000-000011050000}"/>
    <cellStyle name="#_cost9702 (2)_공사비예산서_계통도  5 3" xfId="4466" xr:uid="{00000000-0005-0000-0000-000012050000}"/>
    <cellStyle name="#_cost9702 (2)_공사비예산서_계통도  5 3 2" xfId="4467" xr:uid="{00000000-0005-0000-0000-000013050000}"/>
    <cellStyle name="#_cost9702 (2)_공사비예산서_계통도  5 3 3" xfId="4468" xr:uid="{00000000-0005-0000-0000-000014050000}"/>
    <cellStyle name="#_cost9702 (2)_공사비예산서_계통도  5 4" xfId="4469" xr:uid="{00000000-0005-0000-0000-000015050000}"/>
    <cellStyle name="#_cost9702 (2)_예정공정표 (2)_계통도 " xfId="4470" xr:uid="{00000000-0005-0000-0000-000016050000}"/>
    <cellStyle name="#_cost9702 (2)_예정공정표 (2)_계통도  2" xfId="4471" xr:uid="{00000000-0005-0000-0000-000017050000}"/>
    <cellStyle name="#_cost9702 (2)_예정공정표 (2)_계통도  2 2" xfId="4472" xr:uid="{00000000-0005-0000-0000-000018050000}"/>
    <cellStyle name="#_cost9702 (2)_예정공정표 (2)_계통도  2 2 2" xfId="4473" xr:uid="{00000000-0005-0000-0000-000019050000}"/>
    <cellStyle name="#_cost9702 (2)_예정공정표 (2)_계통도  2 2 3" xfId="4474" xr:uid="{00000000-0005-0000-0000-00001A050000}"/>
    <cellStyle name="#_cost9702 (2)_예정공정표 (2)_계통도  2 3" xfId="4475" xr:uid="{00000000-0005-0000-0000-00001B050000}"/>
    <cellStyle name="#_cost9702 (2)_예정공정표 (2)_계통도  2 3 2" xfId="4476" xr:uid="{00000000-0005-0000-0000-00001C050000}"/>
    <cellStyle name="#_cost9702 (2)_예정공정표 (2)_계통도  2 3 3" xfId="4477" xr:uid="{00000000-0005-0000-0000-00001D050000}"/>
    <cellStyle name="#_cost9702 (2)_예정공정표 (2)_계통도  2 4" xfId="4478" xr:uid="{00000000-0005-0000-0000-00001E050000}"/>
    <cellStyle name="#_cost9702 (2)_예정공정표 (2)_계통도  3" xfId="4479" xr:uid="{00000000-0005-0000-0000-00001F050000}"/>
    <cellStyle name="#_cost9702 (2)_예정공정표 (2)_계통도  3 2" xfId="4480" xr:uid="{00000000-0005-0000-0000-000020050000}"/>
    <cellStyle name="#_cost9702 (2)_예정공정표 (2)_계통도  3 2 2" xfId="4481" xr:uid="{00000000-0005-0000-0000-000021050000}"/>
    <cellStyle name="#_cost9702 (2)_예정공정표 (2)_계통도  3 2 3" xfId="4482" xr:uid="{00000000-0005-0000-0000-000022050000}"/>
    <cellStyle name="#_cost9702 (2)_예정공정표 (2)_계통도  3 3" xfId="4483" xr:uid="{00000000-0005-0000-0000-000023050000}"/>
    <cellStyle name="#_cost9702 (2)_예정공정표 (2)_계통도  3 3 2" xfId="4484" xr:uid="{00000000-0005-0000-0000-000024050000}"/>
    <cellStyle name="#_cost9702 (2)_예정공정표 (2)_계통도  3 3 3" xfId="4485" xr:uid="{00000000-0005-0000-0000-000025050000}"/>
    <cellStyle name="#_cost9702 (2)_예정공정표 (2)_계통도  3 4" xfId="4486" xr:uid="{00000000-0005-0000-0000-000026050000}"/>
    <cellStyle name="#_cost9702 (2)_예정공정표 (2)_계통도  4" xfId="4487" xr:uid="{00000000-0005-0000-0000-000027050000}"/>
    <cellStyle name="#_cost9702 (2)_예정공정표 (2)_계통도  4 2" xfId="4488" xr:uid="{00000000-0005-0000-0000-000028050000}"/>
    <cellStyle name="#_cost9702 (2)_예정공정표 (2)_계통도  4 2 2" xfId="4489" xr:uid="{00000000-0005-0000-0000-000029050000}"/>
    <cellStyle name="#_cost9702 (2)_예정공정표 (2)_계통도  4 2 3" xfId="4490" xr:uid="{00000000-0005-0000-0000-00002A050000}"/>
    <cellStyle name="#_cost9702 (2)_예정공정표 (2)_계통도  4 3" xfId="4491" xr:uid="{00000000-0005-0000-0000-00002B050000}"/>
    <cellStyle name="#_cost9702 (2)_예정공정표 (2)_계통도  4 3 2" xfId="4492" xr:uid="{00000000-0005-0000-0000-00002C050000}"/>
    <cellStyle name="#_cost9702 (2)_예정공정표 (2)_계통도  4 3 3" xfId="4493" xr:uid="{00000000-0005-0000-0000-00002D050000}"/>
    <cellStyle name="#_cost9702 (2)_예정공정표 (2)_계통도  4 4" xfId="4494" xr:uid="{00000000-0005-0000-0000-00002E050000}"/>
    <cellStyle name="#_cost9702 (2)_예정공정표 (2)_계통도  5" xfId="4495" xr:uid="{00000000-0005-0000-0000-00002F050000}"/>
    <cellStyle name="#_cost9702 (2)_예정공정표 (2)_계통도  5 2" xfId="4496" xr:uid="{00000000-0005-0000-0000-000030050000}"/>
    <cellStyle name="#_cost9702 (2)_예정공정표 (2)_계통도  5 2 2" xfId="4497" xr:uid="{00000000-0005-0000-0000-000031050000}"/>
    <cellStyle name="#_cost9702 (2)_예정공정표 (2)_계통도  5 2 3" xfId="4498" xr:uid="{00000000-0005-0000-0000-000032050000}"/>
    <cellStyle name="#_cost9702 (2)_예정공정표 (2)_계통도  5 3" xfId="4499" xr:uid="{00000000-0005-0000-0000-000033050000}"/>
    <cellStyle name="#_cost9702 (2)_예정공정표 (2)_계통도  5 3 2" xfId="4500" xr:uid="{00000000-0005-0000-0000-000034050000}"/>
    <cellStyle name="#_cost9702 (2)_예정공정표 (2)_계통도  5 3 3" xfId="4501" xr:uid="{00000000-0005-0000-0000-000035050000}"/>
    <cellStyle name="#_cost9702 (2)_예정공정표 (2)_계통도  5 4" xfId="4502" xr:uid="{00000000-0005-0000-0000-000036050000}"/>
    <cellStyle name="#_cost9702 (2)_주요자재_계통도 " xfId="4503" xr:uid="{00000000-0005-0000-0000-000037050000}"/>
    <cellStyle name="#_cost9702 (2)_주요자재_계통도  2" xfId="4504" xr:uid="{00000000-0005-0000-0000-000038050000}"/>
    <cellStyle name="#_cost9702 (2)_주요자재_계통도  2 2" xfId="4505" xr:uid="{00000000-0005-0000-0000-000039050000}"/>
    <cellStyle name="#_cost9702 (2)_주요자재_계통도  2 2 2" xfId="4506" xr:uid="{00000000-0005-0000-0000-00003A050000}"/>
    <cellStyle name="#_cost9702 (2)_주요자재_계통도  2 2 3" xfId="4507" xr:uid="{00000000-0005-0000-0000-00003B050000}"/>
    <cellStyle name="#_cost9702 (2)_주요자재_계통도  2 3" xfId="4508" xr:uid="{00000000-0005-0000-0000-00003C050000}"/>
    <cellStyle name="#_cost9702 (2)_주요자재_계통도  2 3 2" xfId="4509" xr:uid="{00000000-0005-0000-0000-00003D050000}"/>
    <cellStyle name="#_cost9702 (2)_주요자재_계통도  2 3 3" xfId="4510" xr:uid="{00000000-0005-0000-0000-00003E050000}"/>
    <cellStyle name="#_cost9702 (2)_주요자재_계통도  2 4" xfId="4511" xr:uid="{00000000-0005-0000-0000-00003F050000}"/>
    <cellStyle name="#_cost9702 (2)_주요자재_계통도  3" xfId="4512" xr:uid="{00000000-0005-0000-0000-000040050000}"/>
    <cellStyle name="#_cost9702 (2)_주요자재_계통도  3 2" xfId="4513" xr:uid="{00000000-0005-0000-0000-000041050000}"/>
    <cellStyle name="#_cost9702 (2)_주요자재_계통도  3 2 2" xfId="4514" xr:uid="{00000000-0005-0000-0000-000042050000}"/>
    <cellStyle name="#_cost9702 (2)_주요자재_계통도  3 2 3" xfId="4515" xr:uid="{00000000-0005-0000-0000-000043050000}"/>
    <cellStyle name="#_cost9702 (2)_주요자재_계통도  3 3" xfId="4516" xr:uid="{00000000-0005-0000-0000-000044050000}"/>
    <cellStyle name="#_cost9702 (2)_주요자재_계통도  3 3 2" xfId="4517" xr:uid="{00000000-0005-0000-0000-000045050000}"/>
    <cellStyle name="#_cost9702 (2)_주요자재_계통도  3 3 3" xfId="4518" xr:uid="{00000000-0005-0000-0000-000046050000}"/>
    <cellStyle name="#_cost9702 (2)_주요자재_계통도  3 4" xfId="4519" xr:uid="{00000000-0005-0000-0000-000047050000}"/>
    <cellStyle name="#_cost9702 (2)_주요자재_계통도  4" xfId="4520" xr:uid="{00000000-0005-0000-0000-000048050000}"/>
    <cellStyle name="#_cost9702 (2)_주요자재_계통도  4 2" xfId="4521" xr:uid="{00000000-0005-0000-0000-000049050000}"/>
    <cellStyle name="#_cost9702 (2)_주요자재_계통도  4 2 2" xfId="4522" xr:uid="{00000000-0005-0000-0000-00004A050000}"/>
    <cellStyle name="#_cost9702 (2)_주요자재_계통도  4 2 3" xfId="4523" xr:uid="{00000000-0005-0000-0000-00004B050000}"/>
    <cellStyle name="#_cost9702 (2)_주요자재_계통도  4 3" xfId="4524" xr:uid="{00000000-0005-0000-0000-00004C050000}"/>
    <cellStyle name="#_cost9702 (2)_주요자재_계통도  4 3 2" xfId="4525" xr:uid="{00000000-0005-0000-0000-00004D050000}"/>
    <cellStyle name="#_cost9702 (2)_주요자재_계통도  4 3 3" xfId="4526" xr:uid="{00000000-0005-0000-0000-00004E050000}"/>
    <cellStyle name="#_cost9702 (2)_주요자재_계통도  4 4" xfId="4527" xr:uid="{00000000-0005-0000-0000-00004F050000}"/>
    <cellStyle name="#_cost9702 (2)_주요자재_계통도  5" xfId="4528" xr:uid="{00000000-0005-0000-0000-000050050000}"/>
    <cellStyle name="#_cost9702 (2)_주요자재_계통도  5 2" xfId="4529" xr:uid="{00000000-0005-0000-0000-000051050000}"/>
    <cellStyle name="#_cost9702 (2)_주요자재_계통도  5 2 2" xfId="4530" xr:uid="{00000000-0005-0000-0000-000052050000}"/>
    <cellStyle name="#_cost9702 (2)_주요자재_계통도  5 2 3" xfId="4531" xr:uid="{00000000-0005-0000-0000-000053050000}"/>
    <cellStyle name="#_cost9702 (2)_주요자재_계통도  5 3" xfId="4532" xr:uid="{00000000-0005-0000-0000-000054050000}"/>
    <cellStyle name="#_cost9702 (2)_주요자재_계통도  5 3 2" xfId="4533" xr:uid="{00000000-0005-0000-0000-000055050000}"/>
    <cellStyle name="#_cost9702 (2)_주요자재_계통도  5 3 3" xfId="4534" xr:uid="{00000000-0005-0000-0000-000056050000}"/>
    <cellStyle name="#_cost9702 (2)_주요자재_계통도  5 4" xfId="4535" xr:uid="{00000000-0005-0000-0000-000057050000}"/>
    <cellStyle name="#_예정공정표_계통도 " xfId="4536" xr:uid="{00000000-0005-0000-0000-000058050000}"/>
    <cellStyle name="#_예정공정표_계통도  2" xfId="4537" xr:uid="{00000000-0005-0000-0000-000059050000}"/>
    <cellStyle name="#_예정공정표_계통도  2 2" xfId="4538" xr:uid="{00000000-0005-0000-0000-00005A050000}"/>
    <cellStyle name="#_예정공정표_계통도  2 2 2" xfId="4539" xr:uid="{00000000-0005-0000-0000-00005B050000}"/>
    <cellStyle name="#_예정공정표_계통도  2 2 3" xfId="4540" xr:uid="{00000000-0005-0000-0000-00005C050000}"/>
    <cellStyle name="#_예정공정표_계통도  2 3" xfId="4541" xr:uid="{00000000-0005-0000-0000-00005D050000}"/>
    <cellStyle name="#_예정공정표_계통도  2 3 2" xfId="4542" xr:uid="{00000000-0005-0000-0000-00005E050000}"/>
    <cellStyle name="#_예정공정표_계통도  2 3 3" xfId="4543" xr:uid="{00000000-0005-0000-0000-00005F050000}"/>
    <cellStyle name="#_예정공정표_계통도  2 4" xfId="4544" xr:uid="{00000000-0005-0000-0000-000060050000}"/>
    <cellStyle name="#_예정공정표_계통도  3" xfId="4545" xr:uid="{00000000-0005-0000-0000-000061050000}"/>
    <cellStyle name="#_예정공정표_계통도  3 2" xfId="4546" xr:uid="{00000000-0005-0000-0000-000062050000}"/>
    <cellStyle name="#_예정공정표_계통도  3 2 2" xfId="4547" xr:uid="{00000000-0005-0000-0000-000063050000}"/>
    <cellStyle name="#_예정공정표_계통도  3 2 3" xfId="4548" xr:uid="{00000000-0005-0000-0000-000064050000}"/>
    <cellStyle name="#_예정공정표_계통도  3 3" xfId="4549" xr:uid="{00000000-0005-0000-0000-000065050000}"/>
    <cellStyle name="#_예정공정표_계통도  3 3 2" xfId="4550" xr:uid="{00000000-0005-0000-0000-000066050000}"/>
    <cellStyle name="#_예정공정표_계통도  3 3 3" xfId="4551" xr:uid="{00000000-0005-0000-0000-000067050000}"/>
    <cellStyle name="#_예정공정표_계통도  3 4" xfId="4552" xr:uid="{00000000-0005-0000-0000-000068050000}"/>
    <cellStyle name="#_예정공정표_계통도  4" xfId="4553" xr:uid="{00000000-0005-0000-0000-000069050000}"/>
    <cellStyle name="#_예정공정표_계통도  4 2" xfId="4554" xr:uid="{00000000-0005-0000-0000-00006A050000}"/>
    <cellStyle name="#_예정공정표_계통도  4 2 2" xfId="4555" xr:uid="{00000000-0005-0000-0000-00006B050000}"/>
    <cellStyle name="#_예정공정표_계통도  4 2 3" xfId="4556" xr:uid="{00000000-0005-0000-0000-00006C050000}"/>
    <cellStyle name="#_예정공정표_계통도  4 3" xfId="4557" xr:uid="{00000000-0005-0000-0000-00006D050000}"/>
    <cellStyle name="#_예정공정표_계통도  4 3 2" xfId="4558" xr:uid="{00000000-0005-0000-0000-00006E050000}"/>
    <cellStyle name="#_예정공정표_계통도  4 3 3" xfId="4559" xr:uid="{00000000-0005-0000-0000-00006F050000}"/>
    <cellStyle name="#_예정공정표_계통도  4 4" xfId="4560" xr:uid="{00000000-0005-0000-0000-000070050000}"/>
    <cellStyle name="#_예정공정표_계통도  5" xfId="4561" xr:uid="{00000000-0005-0000-0000-000071050000}"/>
    <cellStyle name="#_예정공정표_계통도  5 2" xfId="4562" xr:uid="{00000000-0005-0000-0000-000072050000}"/>
    <cellStyle name="#_예정공정표_계통도  5 2 2" xfId="4563" xr:uid="{00000000-0005-0000-0000-000073050000}"/>
    <cellStyle name="#_예정공정표_계통도  5 2 3" xfId="4564" xr:uid="{00000000-0005-0000-0000-000074050000}"/>
    <cellStyle name="#_예정공정표_계통도  5 3" xfId="4565" xr:uid="{00000000-0005-0000-0000-000075050000}"/>
    <cellStyle name="#_예정공정표_계통도  5 3 2" xfId="4566" xr:uid="{00000000-0005-0000-0000-000076050000}"/>
    <cellStyle name="#_예정공정표_계통도  5 3 3" xfId="4567" xr:uid="{00000000-0005-0000-0000-000077050000}"/>
    <cellStyle name="#_예정공정표_계통도  5 4" xfId="4568" xr:uid="{00000000-0005-0000-0000-000078050000}"/>
    <cellStyle name="#_품셈 " xfId="4569" xr:uid="{00000000-0005-0000-0000-000079050000}"/>
    <cellStyle name="#_품셈  2" xfId="4570" xr:uid="{00000000-0005-0000-0000-00007A050000}"/>
    <cellStyle name="#_품셈  2 2" xfId="4571" xr:uid="{00000000-0005-0000-0000-00007B050000}"/>
    <cellStyle name="#_품셈  2 2 2" xfId="4572" xr:uid="{00000000-0005-0000-0000-00007C050000}"/>
    <cellStyle name="#_품셈  2 2 3" xfId="4573" xr:uid="{00000000-0005-0000-0000-00007D050000}"/>
    <cellStyle name="#_품셈  2 3" xfId="4574" xr:uid="{00000000-0005-0000-0000-00007E050000}"/>
    <cellStyle name="#_품셈  2 3 2" xfId="4575" xr:uid="{00000000-0005-0000-0000-00007F050000}"/>
    <cellStyle name="#_품셈  2 3 3" xfId="4576" xr:uid="{00000000-0005-0000-0000-000080050000}"/>
    <cellStyle name="#_품셈  2 4" xfId="4577" xr:uid="{00000000-0005-0000-0000-000081050000}"/>
    <cellStyle name="#_품셈  3" xfId="4578" xr:uid="{00000000-0005-0000-0000-000082050000}"/>
    <cellStyle name="#_품셈  3 2" xfId="4579" xr:uid="{00000000-0005-0000-0000-000083050000}"/>
    <cellStyle name="#_품셈  3 2 2" xfId="4580" xr:uid="{00000000-0005-0000-0000-000084050000}"/>
    <cellStyle name="#_품셈  3 2 3" xfId="4581" xr:uid="{00000000-0005-0000-0000-000085050000}"/>
    <cellStyle name="#_품셈  3 3" xfId="4582" xr:uid="{00000000-0005-0000-0000-000086050000}"/>
    <cellStyle name="#_품셈  3 3 2" xfId="4583" xr:uid="{00000000-0005-0000-0000-000087050000}"/>
    <cellStyle name="#_품셈  3 3 3" xfId="4584" xr:uid="{00000000-0005-0000-0000-000088050000}"/>
    <cellStyle name="#_품셈  3 4" xfId="4585" xr:uid="{00000000-0005-0000-0000-000089050000}"/>
    <cellStyle name="#_품셈  4" xfId="4586" xr:uid="{00000000-0005-0000-0000-00008A050000}"/>
    <cellStyle name="#_품셈  4 2" xfId="4587" xr:uid="{00000000-0005-0000-0000-00008B050000}"/>
    <cellStyle name="#_품셈  4 2 2" xfId="4588" xr:uid="{00000000-0005-0000-0000-00008C050000}"/>
    <cellStyle name="#_품셈  4 2 3" xfId="4589" xr:uid="{00000000-0005-0000-0000-00008D050000}"/>
    <cellStyle name="#_품셈  4 3" xfId="4590" xr:uid="{00000000-0005-0000-0000-00008E050000}"/>
    <cellStyle name="#_품셈  4 3 2" xfId="4591" xr:uid="{00000000-0005-0000-0000-00008F050000}"/>
    <cellStyle name="#_품셈  4 3 3" xfId="4592" xr:uid="{00000000-0005-0000-0000-000090050000}"/>
    <cellStyle name="#_품셈  4 4" xfId="4593" xr:uid="{00000000-0005-0000-0000-000091050000}"/>
    <cellStyle name="#_품셈  5" xfId="4594" xr:uid="{00000000-0005-0000-0000-000092050000}"/>
    <cellStyle name="#_품셈  5 2" xfId="4595" xr:uid="{00000000-0005-0000-0000-000093050000}"/>
    <cellStyle name="#_품셈  5 2 2" xfId="4596" xr:uid="{00000000-0005-0000-0000-000094050000}"/>
    <cellStyle name="#_품셈  5 2 3" xfId="4597" xr:uid="{00000000-0005-0000-0000-000095050000}"/>
    <cellStyle name="#_품셈  5 3" xfId="4598" xr:uid="{00000000-0005-0000-0000-000096050000}"/>
    <cellStyle name="#_품셈  5 3 2" xfId="4599" xr:uid="{00000000-0005-0000-0000-000097050000}"/>
    <cellStyle name="#_품셈  5 3 3" xfId="4600" xr:uid="{00000000-0005-0000-0000-000098050000}"/>
    <cellStyle name="#_품셈  5 4" xfId="4601" xr:uid="{00000000-0005-0000-0000-000099050000}"/>
    <cellStyle name="#_품셈_계통도 " xfId="4602" xr:uid="{00000000-0005-0000-0000-00009A050000}"/>
    <cellStyle name="#_품셈_계통도  2" xfId="4603" xr:uid="{00000000-0005-0000-0000-00009B050000}"/>
    <cellStyle name="#_품셈_계통도  2 2" xfId="4604" xr:uid="{00000000-0005-0000-0000-00009C050000}"/>
    <cellStyle name="#_품셈_계통도  2 2 2" xfId="4605" xr:uid="{00000000-0005-0000-0000-00009D050000}"/>
    <cellStyle name="#_품셈_계통도  2 2 3" xfId="4606" xr:uid="{00000000-0005-0000-0000-00009E050000}"/>
    <cellStyle name="#_품셈_계통도  2 3" xfId="4607" xr:uid="{00000000-0005-0000-0000-00009F050000}"/>
    <cellStyle name="#_품셈_계통도  2 3 2" xfId="4608" xr:uid="{00000000-0005-0000-0000-0000A0050000}"/>
    <cellStyle name="#_품셈_계통도  2 3 3" xfId="4609" xr:uid="{00000000-0005-0000-0000-0000A1050000}"/>
    <cellStyle name="#_품셈_계통도  2 4" xfId="4610" xr:uid="{00000000-0005-0000-0000-0000A2050000}"/>
    <cellStyle name="#_품셈_계통도  3" xfId="4611" xr:uid="{00000000-0005-0000-0000-0000A3050000}"/>
    <cellStyle name="#_품셈_계통도  3 2" xfId="4612" xr:uid="{00000000-0005-0000-0000-0000A4050000}"/>
    <cellStyle name="#_품셈_계통도  3 2 2" xfId="4613" xr:uid="{00000000-0005-0000-0000-0000A5050000}"/>
    <cellStyle name="#_품셈_계통도  3 2 3" xfId="4614" xr:uid="{00000000-0005-0000-0000-0000A6050000}"/>
    <cellStyle name="#_품셈_계통도  3 3" xfId="4615" xr:uid="{00000000-0005-0000-0000-0000A7050000}"/>
    <cellStyle name="#_품셈_계통도  3 3 2" xfId="4616" xr:uid="{00000000-0005-0000-0000-0000A8050000}"/>
    <cellStyle name="#_품셈_계통도  3 3 3" xfId="4617" xr:uid="{00000000-0005-0000-0000-0000A9050000}"/>
    <cellStyle name="#_품셈_계통도  3 4" xfId="4618" xr:uid="{00000000-0005-0000-0000-0000AA050000}"/>
    <cellStyle name="#_품셈_계통도  4" xfId="4619" xr:uid="{00000000-0005-0000-0000-0000AB050000}"/>
    <cellStyle name="#_품셈_계통도  4 2" xfId="4620" xr:uid="{00000000-0005-0000-0000-0000AC050000}"/>
    <cellStyle name="#_품셈_계통도  4 2 2" xfId="4621" xr:uid="{00000000-0005-0000-0000-0000AD050000}"/>
    <cellStyle name="#_품셈_계통도  4 2 3" xfId="4622" xr:uid="{00000000-0005-0000-0000-0000AE050000}"/>
    <cellStyle name="#_품셈_계통도  4 3" xfId="4623" xr:uid="{00000000-0005-0000-0000-0000AF050000}"/>
    <cellStyle name="#_품셈_계통도  4 3 2" xfId="4624" xr:uid="{00000000-0005-0000-0000-0000B0050000}"/>
    <cellStyle name="#_품셈_계통도  4 3 3" xfId="4625" xr:uid="{00000000-0005-0000-0000-0000B1050000}"/>
    <cellStyle name="#_품셈_계통도  4 4" xfId="4626" xr:uid="{00000000-0005-0000-0000-0000B2050000}"/>
    <cellStyle name="#_품셈_계통도  5" xfId="4627" xr:uid="{00000000-0005-0000-0000-0000B3050000}"/>
    <cellStyle name="#_품셈_계통도  5 2" xfId="4628" xr:uid="{00000000-0005-0000-0000-0000B4050000}"/>
    <cellStyle name="#_품셈_계통도  5 2 2" xfId="4629" xr:uid="{00000000-0005-0000-0000-0000B5050000}"/>
    <cellStyle name="#_품셈_계통도  5 2 3" xfId="4630" xr:uid="{00000000-0005-0000-0000-0000B6050000}"/>
    <cellStyle name="#_품셈_계통도  5 3" xfId="4631" xr:uid="{00000000-0005-0000-0000-0000B7050000}"/>
    <cellStyle name="#_품셈_계통도  5 3 2" xfId="4632" xr:uid="{00000000-0005-0000-0000-0000B8050000}"/>
    <cellStyle name="#_품셈_계통도  5 3 3" xfId="4633" xr:uid="{00000000-0005-0000-0000-0000B9050000}"/>
    <cellStyle name="#_품셈_계통도  5 4" xfId="4634" xr:uid="{00000000-0005-0000-0000-0000BA050000}"/>
    <cellStyle name="$" xfId="12" xr:uid="{00000000-0005-0000-0000-0000BB050000}"/>
    <cellStyle name="_x0004__x0004__x0019__x001b__x0004_$_x0010__x0010__x0008__x0001_" xfId="13" xr:uid="{00000000-0005-0000-0000-0000BC050000}"/>
    <cellStyle name="$_±a¾Æ" xfId="41099" xr:uid="{00000000-0005-0000-0000-0000BD050000}"/>
    <cellStyle name="$_°ßAu2" xfId="41100" xr:uid="{00000000-0005-0000-0000-0000BE050000}"/>
    <cellStyle name="$_dbAøEi" xfId="41101" xr:uid="{00000000-0005-0000-0000-0000BF050000}"/>
    <cellStyle name="$_db진흥" xfId="16" xr:uid="{00000000-0005-0000-0000-0000C0050000}"/>
    <cellStyle name="$_db진흥 2" xfId="4635" xr:uid="{00000000-0005-0000-0000-0000C1050000}"/>
    <cellStyle name="$_db진흥 2 2" xfId="4636" xr:uid="{00000000-0005-0000-0000-0000C2050000}"/>
    <cellStyle name="$_db진흥 2 3" xfId="4637" xr:uid="{00000000-0005-0000-0000-0000C3050000}"/>
    <cellStyle name="$_db진흥 3" xfId="4638" xr:uid="{00000000-0005-0000-0000-0000C4050000}"/>
    <cellStyle name="$_db진흥 4" xfId="4639" xr:uid="{00000000-0005-0000-0000-0000C5050000}"/>
    <cellStyle name="$_SE40" xfId="17" xr:uid="{00000000-0005-0000-0000-0000C6050000}"/>
    <cellStyle name="$_SE40 2" xfId="4640" xr:uid="{00000000-0005-0000-0000-0000C7050000}"/>
    <cellStyle name="$_SE40 2 2" xfId="4641" xr:uid="{00000000-0005-0000-0000-0000C8050000}"/>
    <cellStyle name="$_SE40 2 3" xfId="4642" xr:uid="{00000000-0005-0000-0000-0000C9050000}"/>
    <cellStyle name="$_SE40 3" xfId="4643" xr:uid="{00000000-0005-0000-0000-0000CA050000}"/>
    <cellStyle name="$_SE40 4" xfId="4644" xr:uid="{00000000-0005-0000-0000-0000CB050000}"/>
    <cellStyle name="$_견적2" xfId="14" xr:uid="{00000000-0005-0000-0000-0000CC050000}"/>
    <cellStyle name="$_견적2 2" xfId="4645" xr:uid="{00000000-0005-0000-0000-0000CD050000}"/>
    <cellStyle name="$_견적2 2 2" xfId="4646" xr:uid="{00000000-0005-0000-0000-0000CE050000}"/>
    <cellStyle name="$_견적2 2 3" xfId="4647" xr:uid="{00000000-0005-0000-0000-0000CF050000}"/>
    <cellStyle name="$_견적2 3" xfId="4648" xr:uid="{00000000-0005-0000-0000-0000D0050000}"/>
    <cellStyle name="$_견적2 4" xfId="4649" xr:uid="{00000000-0005-0000-0000-0000D1050000}"/>
    <cellStyle name="$_기아" xfId="15" xr:uid="{00000000-0005-0000-0000-0000D2050000}"/>
    <cellStyle name="$_기아 2" xfId="4650" xr:uid="{00000000-0005-0000-0000-0000D3050000}"/>
    <cellStyle name="$_기아 2 2" xfId="4651" xr:uid="{00000000-0005-0000-0000-0000D4050000}"/>
    <cellStyle name="$_기아 2 3" xfId="4652" xr:uid="{00000000-0005-0000-0000-0000D5050000}"/>
    <cellStyle name="$_기아 3" xfId="4653" xr:uid="{00000000-0005-0000-0000-0000D6050000}"/>
    <cellStyle name="$_기아 4" xfId="4654" xr:uid="{00000000-0005-0000-0000-0000D7050000}"/>
    <cellStyle name="%(+,-,0)" xfId="4655" xr:uid="{00000000-0005-0000-0000-0000D8050000}"/>
    <cellStyle name="&amp;A" xfId="41102" xr:uid="{00000000-0005-0000-0000-0000D9050000}"/>
    <cellStyle name="(_x0010_" xfId="4656" xr:uid="{00000000-0005-0000-0000-0000DA050000}"/>
    <cellStyle name="(##.00)" xfId="4657" xr:uid="{00000000-0005-0000-0000-0000DB050000}"/>
    <cellStyle name="(##.00) 2" xfId="4658" xr:uid="{00000000-0005-0000-0000-0000DC050000}"/>
    <cellStyle name="(##.00) 3" xfId="4659" xr:uid="{00000000-0005-0000-0000-0000DD050000}"/>
    <cellStyle name="(△콤마)" xfId="2538" xr:uid="{00000000-0005-0000-0000-0000DE050000}"/>
    <cellStyle name="(1)" xfId="4660" xr:uid="{00000000-0005-0000-0000-0000DF050000}"/>
    <cellStyle name="(백분율)" xfId="2539" xr:uid="{00000000-0005-0000-0000-0000E0050000}"/>
    <cellStyle name="(용량보정)" xfId="41103" xr:uid="{00000000-0005-0000-0000-0000E1050000}"/>
    <cellStyle name="(용량보정) 10" xfId="41104" xr:uid="{00000000-0005-0000-0000-0000E2050000}"/>
    <cellStyle name="(용량보정) 11" xfId="41105" xr:uid="{00000000-0005-0000-0000-0000E3050000}"/>
    <cellStyle name="(용량보정) 12" xfId="41106" xr:uid="{00000000-0005-0000-0000-0000E4050000}"/>
    <cellStyle name="(용량보정) 2" xfId="41107" xr:uid="{00000000-0005-0000-0000-0000E5050000}"/>
    <cellStyle name="(용량보정) 3" xfId="41108" xr:uid="{00000000-0005-0000-0000-0000E6050000}"/>
    <cellStyle name="(용량보정) 4" xfId="41109" xr:uid="{00000000-0005-0000-0000-0000E7050000}"/>
    <cellStyle name="(용량보정) 5" xfId="41110" xr:uid="{00000000-0005-0000-0000-0000E8050000}"/>
    <cellStyle name="(용량보정) 6" xfId="41111" xr:uid="{00000000-0005-0000-0000-0000E9050000}"/>
    <cellStyle name="(용량보정) 7" xfId="41112" xr:uid="{00000000-0005-0000-0000-0000EA050000}"/>
    <cellStyle name="(용량보정) 8" xfId="41113" xr:uid="{00000000-0005-0000-0000-0000EB050000}"/>
    <cellStyle name="(용량보정) 9" xfId="41114" xr:uid="{00000000-0005-0000-0000-0000EC050000}"/>
    <cellStyle name="(콤마)" xfId="2540" xr:uid="{00000000-0005-0000-0000-0000ED050000}"/>
    <cellStyle name="(표준)" xfId="2541" xr:uid="{00000000-0005-0000-0000-0000EE050000}"/>
    <cellStyle name="(표준) 2" xfId="4661" xr:uid="{00000000-0005-0000-0000-0000EF050000}"/>
    <cellStyle name="(표준) 2 2" xfId="4662" xr:uid="{00000000-0005-0000-0000-0000F0050000}"/>
    <cellStyle name="(표준) 2 2 2" xfId="4663" xr:uid="{00000000-0005-0000-0000-0000F1050000}"/>
    <cellStyle name="(표준) 2 2 3" xfId="4664" xr:uid="{00000000-0005-0000-0000-0000F2050000}"/>
    <cellStyle name="(표준) 2 3" xfId="4665" xr:uid="{00000000-0005-0000-0000-0000F3050000}"/>
    <cellStyle name="(표준) 2 3 2" xfId="4666" xr:uid="{00000000-0005-0000-0000-0000F4050000}"/>
    <cellStyle name="(표준) 2 3 3" xfId="4667" xr:uid="{00000000-0005-0000-0000-0000F5050000}"/>
    <cellStyle name="(표준) 2 4" xfId="4668" xr:uid="{00000000-0005-0000-0000-0000F6050000}"/>
    <cellStyle name="(표준) 3" xfId="4669" xr:uid="{00000000-0005-0000-0000-0000F7050000}"/>
    <cellStyle name="(표준) 3 2" xfId="4670" xr:uid="{00000000-0005-0000-0000-0000F8050000}"/>
    <cellStyle name="(표준) 3 2 2" xfId="4671" xr:uid="{00000000-0005-0000-0000-0000F9050000}"/>
    <cellStyle name="(표준) 3 2 3" xfId="4672" xr:uid="{00000000-0005-0000-0000-0000FA050000}"/>
    <cellStyle name="(표준) 3 3" xfId="4673" xr:uid="{00000000-0005-0000-0000-0000FB050000}"/>
    <cellStyle name="(표준) 3 3 2" xfId="4674" xr:uid="{00000000-0005-0000-0000-0000FC050000}"/>
    <cellStyle name="(표준) 3 3 3" xfId="4675" xr:uid="{00000000-0005-0000-0000-0000FD050000}"/>
    <cellStyle name="(표준) 3 4" xfId="4676" xr:uid="{00000000-0005-0000-0000-0000FE050000}"/>
    <cellStyle name="(표준) 4" xfId="4677" xr:uid="{00000000-0005-0000-0000-0000FF050000}"/>
    <cellStyle name="(표준) 4 2" xfId="4678" xr:uid="{00000000-0005-0000-0000-000000060000}"/>
    <cellStyle name="(표준) 4 2 2" xfId="4679" xr:uid="{00000000-0005-0000-0000-000001060000}"/>
    <cellStyle name="(표준) 4 2 3" xfId="4680" xr:uid="{00000000-0005-0000-0000-000002060000}"/>
    <cellStyle name="(표준) 4 3" xfId="4681" xr:uid="{00000000-0005-0000-0000-000003060000}"/>
    <cellStyle name="(표준) 4 3 2" xfId="4682" xr:uid="{00000000-0005-0000-0000-000004060000}"/>
    <cellStyle name="(표준) 4 3 3" xfId="4683" xr:uid="{00000000-0005-0000-0000-000005060000}"/>
    <cellStyle name="(표준) 4 4" xfId="4684" xr:uid="{00000000-0005-0000-0000-000006060000}"/>
    <cellStyle name="(표준) 5" xfId="4685" xr:uid="{00000000-0005-0000-0000-000007060000}"/>
    <cellStyle name="(표준) 5 2" xfId="4686" xr:uid="{00000000-0005-0000-0000-000008060000}"/>
    <cellStyle name="(표준) 5 2 2" xfId="4687" xr:uid="{00000000-0005-0000-0000-000009060000}"/>
    <cellStyle name="(표준) 5 2 3" xfId="4688" xr:uid="{00000000-0005-0000-0000-00000A060000}"/>
    <cellStyle name="(표준) 5 3" xfId="4689" xr:uid="{00000000-0005-0000-0000-00000B060000}"/>
    <cellStyle name="(표준) 5 3 2" xfId="4690" xr:uid="{00000000-0005-0000-0000-00000C060000}"/>
    <cellStyle name="(표준) 5 3 3" xfId="4691" xr:uid="{00000000-0005-0000-0000-00000D060000}"/>
    <cellStyle name="(표준) 5 4" xfId="4692" xr:uid="{00000000-0005-0000-0000-00000E060000}"/>
    <cellStyle name="(표준) 6" xfId="4693" xr:uid="{00000000-0005-0000-0000-00000F060000}"/>
    <cellStyle name="(표준) 6 2" xfId="4694" xr:uid="{00000000-0005-0000-0000-000010060000}"/>
    <cellStyle name="(표준) 6 2 2" xfId="4695" xr:uid="{00000000-0005-0000-0000-000011060000}"/>
    <cellStyle name="(표준) 6 2 3" xfId="4696" xr:uid="{00000000-0005-0000-0000-000012060000}"/>
    <cellStyle name="(표준) 6 3" xfId="4697" xr:uid="{00000000-0005-0000-0000-000013060000}"/>
    <cellStyle name="(표준) 6 3 2" xfId="4698" xr:uid="{00000000-0005-0000-0000-000014060000}"/>
    <cellStyle name="(표준) 6 3 3" xfId="4699" xr:uid="{00000000-0005-0000-0000-000015060000}"/>
    <cellStyle name="(표준) 6 4" xfId="4700" xr:uid="{00000000-0005-0000-0000-000016060000}"/>
    <cellStyle name="(표준) 7" xfId="4701" xr:uid="{00000000-0005-0000-0000-000017060000}"/>
    <cellStyle name="(표준) 7 2" xfId="4702" xr:uid="{00000000-0005-0000-0000-000018060000}"/>
    <cellStyle name="(표준) 7 2 2" xfId="4703" xr:uid="{00000000-0005-0000-0000-000019060000}"/>
    <cellStyle name="(표준) 7 2 3" xfId="4704" xr:uid="{00000000-0005-0000-0000-00001A060000}"/>
    <cellStyle name="(표준) 7 3" xfId="4705" xr:uid="{00000000-0005-0000-0000-00001B060000}"/>
    <cellStyle name="(표준) 7 3 2" xfId="4706" xr:uid="{00000000-0005-0000-0000-00001C060000}"/>
    <cellStyle name="(표준) 7 3 3" xfId="4707" xr:uid="{00000000-0005-0000-0000-00001D060000}"/>
    <cellStyle name="(표준) 7 4" xfId="4708" xr:uid="{00000000-0005-0000-0000-00001E060000}"/>
    <cellStyle name=")" xfId="41115" xr:uid="{00000000-0005-0000-0000-00001F060000}"/>
    <cellStyle name=";;;" xfId="4709" xr:uid="{00000000-0005-0000-0000-000020060000}"/>
    <cellStyle name=";;; 2" xfId="4710" xr:uid="{00000000-0005-0000-0000-000021060000}"/>
    <cellStyle name=";;; 3" xfId="4711" xr:uid="{00000000-0005-0000-0000-000022060000}"/>
    <cellStyle name=";;; 4" xfId="4712" xr:uid="{00000000-0005-0000-0000-000023060000}"/>
    <cellStyle name="?" xfId="4713" xr:uid="{00000000-0005-0000-0000-000024060000}"/>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4714" xr:uid="{00000000-0005-0000-0000-000025060000}"/>
    <cellStyle name="??_x000c_둄_x001b__x000d_|?_x0001_?_x0003__x0014__x0007__x0001__x0001_" xfId="4715" xr:uid="{00000000-0005-0000-0000-000026060000}"/>
    <cellStyle name="??&amp;5_x0007_?._x0007_9_x0008_??_x0007__x0001__x0001_" xfId="4716" xr:uid="{00000000-0005-0000-0000-000027060000}"/>
    <cellStyle name="??&amp;6_x0007_?/_x0007_9_x0008_??_x0007__x0001__x0001_" xfId="4717" xr:uid="{00000000-0005-0000-0000-000028060000}"/>
    <cellStyle name="??&amp;O?&amp;H?_x0008__x000f__x0007_?_x0007__x0001__x0001_" xfId="18" xr:uid="{00000000-0005-0000-0000-000029060000}"/>
    <cellStyle name="??&amp;O?&amp;H?_x0008_??_x0007__x0001__x0001_" xfId="19" xr:uid="{00000000-0005-0000-0000-00002A060000}"/>
    <cellStyle name="??&amp;O?&amp;H?_x0008_??_x0007__x0001__x0001_ 10" xfId="4718" xr:uid="{00000000-0005-0000-0000-00002B060000}"/>
    <cellStyle name="??&amp;O?&amp;H?_x0008_??_x0007__x0001__x0001_ 11" xfId="4719" xr:uid="{00000000-0005-0000-0000-00002C060000}"/>
    <cellStyle name="??&amp;O?&amp;H?_x0008_??_x0007__x0001__x0001_ 12" xfId="4720" xr:uid="{00000000-0005-0000-0000-00002D060000}"/>
    <cellStyle name="??&amp;O?&amp;H?_x0008_??_x0007__x0001__x0001_ 13" xfId="4721" xr:uid="{00000000-0005-0000-0000-00002E060000}"/>
    <cellStyle name="??&amp;O?&amp;H?_x0008_??_x0007__x0001__x0001_ 14" xfId="4722" xr:uid="{00000000-0005-0000-0000-00002F060000}"/>
    <cellStyle name="??&amp;O?&amp;H?_x0008_??_x0007__x0001__x0001_ 15" xfId="4723" xr:uid="{00000000-0005-0000-0000-000030060000}"/>
    <cellStyle name="??&amp;O?&amp;H?_x0008_??_x0007__x0001__x0001_ 16" xfId="4724" xr:uid="{00000000-0005-0000-0000-000031060000}"/>
    <cellStyle name="??&amp;O?&amp;H?_x0008_??_x0007__x0001__x0001_ 17" xfId="4725" xr:uid="{00000000-0005-0000-0000-000032060000}"/>
    <cellStyle name="??&amp;O?&amp;H?_x0008_??_x0007__x0001__x0001_ 18" xfId="4726" xr:uid="{00000000-0005-0000-0000-000033060000}"/>
    <cellStyle name="??&amp;O?&amp;H?_x0008_??_x0007__x0001__x0001_ 19" xfId="4727" xr:uid="{00000000-0005-0000-0000-000034060000}"/>
    <cellStyle name="??&amp;O?&amp;H?_x0008_??_x0007__x0001__x0001_ 2" xfId="20" xr:uid="{00000000-0005-0000-0000-000035060000}"/>
    <cellStyle name="??&amp;O?&amp;H?_x0008_??_x0007__x0001__x0001_ 2 2" xfId="4728" xr:uid="{00000000-0005-0000-0000-000036060000}"/>
    <cellStyle name="??&amp;O?&amp;H?_x0008_??_x0007__x0001__x0001_ 2 3" xfId="4729" xr:uid="{00000000-0005-0000-0000-000037060000}"/>
    <cellStyle name="??&amp;O?&amp;H?_x0008_??_x0007__x0001__x0001_ 3" xfId="2542" xr:uid="{00000000-0005-0000-0000-000038060000}"/>
    <cellStyle name="??&amp;O?&amp;H?_x0008_??_x0007__x0001__x0001_ 3 2" xfId="4730" xr:uid="{00000000-0005-0000-0000-000039060000}"/>
    <cellStyle name="??&amp;O?&amp;H?_x0008_??_x0007__x0001__x0001_ 3 3" xfId="4731" xr:uid="{00000000-0005-0000-0000-00003A060000}"/>
    <cellStyle name="??&amp;O?&amp;H?_x0008_??_x0007__x0001__x0001_ 4" xfId="2543" xr:uid="{00000000-0005-0000-0000-00003B060000}"/>
    <cellStyle name="??&amp;O?&amp;H?_x0008_??_x0007__x0001__x0001_ 4 2" xfId="4732" xr:uid="{00000000-0005-0000-0000-00003C060000}"/>
    <cellStyle name="??&amp;O?&amp;H?_x0008_??_x0007__x0001__x0001_ 4 3" xfId="4733" xr:uid="{00000000-0005-0000-0000-00003D060000}"/>
    <cellStyle name="??&amp;O?&amp;H?_x0008_??_x0007__x0001__x0001_ 5" xfId="2544" xr:uid="{00000000-0005-0000-0000-00003E060000}"/>
    <cellStyle name="??&amp;O?&amp;H?_x0008_??_x0007__x0001__x0001_ 5 2" xfId="4734" xr:uid="{00000000-0005-0000-0000-00003F060000}"/>
    <cellStyle name="??&amp;O?&amp;H?_x0008_??_x0007__x0001__x0001_ 5 3" xfId="4735" xr:uid="{00000000-0005-0000-0000-000040060000}"/>
    <cellStyle name="??&amp;O?&amp;H?_x0008_??_x0007__x0001__x0001_ 6" xfId="4736" xr:uid="{00000000-0005-0000-0000-000041060000}"/>
    <cellStyle name="??&amp;O?&amp;H?_x0008_??_x0007__x0001__x0001_ 6 2" xfId="4737" xr:uid="{00000000-0005-0000-0000-000042060000}"/>
    <cellStyle name="??&amp;O?&amp;H?_x0008_??_x0007__x0001__x0001_ 6 3" xfId="4738" xr:uid="{00000000-0005-0000-0000-000043060000}"/>
    <cellStyle name="??&amp;O?&amp;H?_x0008_??_x0007__x0001__x0001_ 7" xfId="4739" xr:uid="{00000000-0005-0000-0000-000044060000}"/>
    <cellStyle name="??&amp;O?&amp;H?_x0008_??_x0007__x0001__x0001_ 7 2" xfId="4740" xr:uid="{00000000-0005-0000-0000-000045060000}"/>
    <cellStyle name="??&amp;O?&amp;H?_x0008_??_x0007__x0001__x0001_ 7 3" xfId="4741" xr:uid="{00000000-0005-0000-0000-000046060000}"/>
    <cellStyle name="??&amp;O?&amp;H?_x0008_??_x0007__x0001__x0001_ 8" xfId="4742" xr:uid="{00000000-0005-0000-0000-000047060000}"/>
    <cellStyle name="??&amp;O?&amp;H?_x0008_??_x0007__x0001__x0001_ 9" xfId="4743" xr:uid="{00000000-0005-0000-0000-000048060000}"/>
    <cellStyle name="??&amp;O?&amp;H?_x0008__x000f__x0007_?_x0007__x0001__x0001__친수공간폐기물내역서(심사전)" xfId="41116" xr:uid="{00000000-0005-0000-0000-000049060000}"/>
    <cellStyle name="??&amp;쏗?뷐9_x0008__x0011__x0007_?_x0007__x0001__x0001_" xfId="4744" xr:uid="{00000000-0005-0000-0000-00004A060000}"/>
    <cellStyle name="??&amp;蟻?縊9_x0008_f_x000a_:_x000b__x0007__x0001__x0001_" xfId="4745" xr:uid="{00000000-0005-0000-0000-00004B060000}"/>
    <cellStyle name="??&amp;蟻?縊9_x0008_f_x000a_:_x000b__x0007__x0001__x0001_ 2" xfId="4746" xr:uid="{00000000-0005-0000-0000-00004C060000}"/>
    <cellStyle name="??&amp;蟻?縊9_x0008_f_x000a_:_x000b__x0007__x0001__x0001_ 3" xfId="4747" xr:uid="{00000000-0005-0000-0000-00004D060000}"/>
    <cellStyle name="???­ [0]_INQUIRY ¿?¾÷?ß?ø " xfId="4748" xr:uid="{00000000-0005-0000-0000-00004E060000}"/>
    <cellStyle name="?_x001d_??%U©÷u&amp;H©÷9_x0008_? s_x000a__x0007__x0001__x0001_" xfId="41117" xr:uid="{00000000-0005-0000-0000-00004F060000}"/>
    <cellStyle name="?_x001d_??%U©÷u&amp;H©÷9_x0008_?_x0009_s_x000a__x0007__x0001__x0001_" xfId="41118" xr:uid="{00000000-0005-0000-0000-000050060000}"/>
    <cellStyle name="???? [0.00]_PRODUCT DETAIL Q1" xfId="41119" xr:uid="{00000000-0005-0000-0000-000051060000}"/>
    <cellStyle name="??????????????? [0]_Excel_MD97DL" xfId="41120" xr:uid="{00000000-0005-0000-0000-000052060000}"/>
    <cellStyle name="???????????????? [0]_Excel_MD97DL" xfId="41121" xr:uid="{00000000-0005-0000-0000-000053060000}"/>
    <cellStyle name="????????????????? [0]_Excel_MD97DL" xfId="41122" xr:uid="{00000000-0005-0000-0000-000054060000}"/>
    <cellStyle name="??????????????????? [0]_Excel_MD97DL" xfId="41123" xr:uid="{00000000-0005-0000-0000-000055060000}"/>
    <cellStyle name="???????????????????_Excel_MD97DL" xfId="41124" xr:uid="{00000000-0005-0000-0000-000056060000}"/>
    <cellStyle name="?????????????????_Excel_MD97DL" xfId="41125" xr:uid="{00000000-0005-0000-0000-000057060000}"/>
    <cellStyle name="????????????????_Excel_MD97DL" xfId="41126" xr:uid="{00000000-0005-0000-0000-000058060000}"/>
    <cellStyle name="???????????????_Excel_MD97DL" xfId="41127" xr:uid="{00000000-0005-0000-0000-000059060000}"/>
    <cellStyle name="????_bonusL" xfId="41128" xr:uid="{00000000-0005-0000-0000-00005A060000}"/>
    <cellStyle name="???[0]_?? DI" xfId="41129" xr:uid="{00000000-0005-0000-0000-00005B060000}"/>
    <cellStyle name="???_?? DI" xfId="41130" xr:uid="{00000000-0005-0000-0000-00005C060000}"/>
    <cellStyle name="???­_INQUIRY ¿?¾÷?ß?ø " xfId="4749" xr:uid="{00000000-0005-0000-0000-00005D060000}"/>
    <cellStyle name="???Ø_??°???(2¿?) " xfId="4750" xr:uid="{00000000-0005-0000-0000-00005E060000}"/>
    <cellStyle name="??[0]_MATL COST ANALYSIS" xfId="41131" xr:uid="{00000000-0005-0000-0000-00005F060000}"/>
    <cellStyle name="??_(????)??????" xfId="41132" xr:uid="{00000000-0005-0000-0000-000060060000}"/>
    <cellStyle name="??A? [0]_laroux_1_¢¬???¢â? " xfId="41133" xr:uid="{00000000-0005-0000-0000-000061060000}"/>
    <cellStyle name="??A?_laroux_1_¢¬???¢â? " xfId="41134" xr:uid="{00000000-0005-0000-0000-000062060000}"/>
    <cellStyle name="?¡±¢¥?_?¨ù??¢´¢¥_¢¬???¢â? " xfId="41135" xr:uid="{00000000-0005-0000-0000-000063060000}"/>
    <cellStyle name="?ðÇ%U?&amp;H?_x0008_?s_x000a__x0007__x0001__x0001_" xfId="41136" xr:uid="{00000000-0005-0000-0000-000064060000}"/>
    <cellStyle name="?Þ¸¶ [0]_INQUIRY ¿?¾÷?ß?ø " xfId="4751" xr:uid="{00000000-0005-0000-0000-000065060000}"/>
    <cellStyle name="?Þ¸¶_??º?¼?·???°? " xfId="41137" xr:uid="{00000000-0005-0000-0000-000066060000}"/>
    <cellStyle name="?W?_laroux" xfId="21" xr:uid="{00000000-0005-0000-0000-000067060000}"/>
    <cellStyle name="?曹%U?&amp;H?_x0008_?s_x000a__x0007__x0001__x0001_" xfId="2545" xr:uid="{00000000-0005-0000-0000-000068060000}"/>
    <cellStyle name="?珠??? " xfId="4752" xr:uid="{00000000-0005-0000-0000-000069060000}"/>
    <cellStyle name="]_^[꺞_x0008_?" xfId="4753" xr:uid="{00000000-0005-0000-0000-00006A060000}"/>
    <cellStyle name="]_Sheet1_FY96" xfId="2546" xr:uid="{00000000-0005-0000-0000-00006B060000}"/>
    <cellStyle name="]_Sheet1_PRODUCT DETAIL_x0013_Comma [0]_Sheet1_Q1" xfId="2547" xr:uid="{00000000-0005-0000-0000-00006C060000}"/>
    <cellStyle name="_(09,07,28)울진1발운전자_사무실_증축공사_수정" xfId="4754" xr:uid="{00000000-0005-0000-0000-00006D060000}"/>
    <cellStyle name="_(11-6)2001중장기계획(총괄)1" xfId="4755" xr:uid="{00000000-0005-0000-0000-00006E060000}"/>
    <cellStyle name="_(11-6)2001중장기계획(총괄)1_가설건축전기산출서" xfId="4756" xr:uid="{00000000-0005-0000-0000-00006F060000}"/>
    <cellStyle name="_(11-6)2001중장기계획(총괄)1_가설건축전기산출서_사본 - 수어댐최종작업" xfId="4757" xr:uid="{00000000-0005-0000-0000-000070060000}"/>
    <cellStyle name="_(11-6)2001중장기계획(총괄)1_가설건축전기산출서_수량산출서(2003.4.1)" xfId="4758" xr:uid="{00000000-0005-0000-0000-000071060000}"/>
    <cellStyle name="_(11-6)2001중장기계획(총괄)1_가설건축전기산출서_수량산출서(2003.4.1)_사본 - 수어댐최종작업" xfId="4759" xr:uid="{00000000-0005-0000-0000-000072060000}"/>
    <cellStyle name="_(11-6)2001중장기계획(총괄)1_가설건축전기산출서_수량산출서(2003.4.1)_수어댐(작업용)" xfId="4760" xr:uid="{00000000-0005-0000-0000-000073060000}"/>
    <cellStyle name="_(11-6)2001중장기계획(총괄)1_가설건축전기산출서_수량산출서(2003.4.1)_수어댐(작업용)1117" xfId="4761" xr:uid="{00000000-0005-0000-0000-000074060000}"/>
    <cellStyle name="_(11-6)2001중장기계획(총괄)1_가설건축전기산출서_수량산출서(2003.4.1)_수어댐1122333" xfId="4762" xr:uid="{00000000-0005-0000-0000-000075060000}"/>
    <cellStyle name="_(11-6)2001중장기계획(총괄)1_가설건축전기산출서_수어댐(작업용)" xfId="4763" xr:uid="{00000000-0005-0000-0000-000076060000}"/>
    <cellStyle name="_(11-6)2001중장기계획(총괄)1_가설건축전기산출서_수어댐(작업용)1117" xfId="4764" xr:uid="{00000000-0005-0000-0000-000077060000}"/>
    <cellStyle name="_(11-6)2001중장기계획(총괄)1_가설건축전기산출서_수어댐1122333" xfId="4765" xr:uid="{00000000-0005-0000-0000-000078060000}"/>
    <cellStyle name="_(11-6)2001중장기계획(총괄)1_가설동력수량산출" xfId="4766" xr:uid="{00000000-0005-0000-0000-000079060000}"/>
    <cellStyle name="_(11-6)2001중장기계획(총괄)1_가설동력수량산출_사본 - 수어댐최종작업" xfId="4767" xr:uid="{00000000-0005-0000-0000-00007A060000}"/>
    <cellStyle name="_(11-6)2001중장기계획(총괄)1_가설동력수량산출_수량산출서(2003.4.1)" xfId="4768" xr:uid="{00000000-0005-0000-0000-00007B060000}"/>
    <cellStyle name="_(11-6)2001중장기계획(총괄)1_가설동력수량산출_수량산출서(2003.4.1)_사본 - 수어댐최종작업" xfId="4769" xr:uid="{00000000-0005-0000-0000-00007C060000}"/>
    <cellStyle name="_(11-6)2001중장기계획(총괄)1_가설동력수량산출_수량산출서(2003.4.1)_수어댐(작업용)" xfId="4770" xr:uid="{00000000-0005-0000-0000-00007D060000}"/>
    <cellStyle name="_(11-6)2001중장기계획(총괄)1_가설동력수량산출_수량산출서(2003.4.1)_수어댐(작업용)1117" xfId="4771" xr:uid="{00000000-0005-0000-0000-00007E060000}"/>
    <cellStyle name="_(11-6)2001중장기계획(총괄)1_가설동력수량산출_수량산출서(2003.4.1)_수어댐1122333" xfId="4772" xr:uid="{00000000-0005-0000-0000-00007F060000}"/>
    <cellStyle name="_(11-6)2001중장기계획(총괄)1_가설동력수량산출_수어댐(작업용)" xfId="4773" xr:uid="{00000000-0005-0000-0000-000080060000}"/>
    <cellStyle name="_(11-6)2001중장기계획(총괄)1_가설동력수량산출_수어댐(작업용)1117" xfId="4774" xr:uid="{00000000-0005-0000-0000-000081060000}"/>
    <cellStyle name="_(11-6)2001중장기계획(총괄)1_가설동력수량산출_수어댐1122333" xfId="4775" xr:uid="{00000000-0005-0000-0000-000082060000}"/>
    <cellStyle name="_(11-6)2001중장기계획(총괄)1_가설통신수량" xfId="4776" xr:uid="{00000000-0005-0000-0000-000083060000}"/>
    <cellStyle name="_(11-6)2001중장기계획(총괄)1_가설통신수량_사본 - 수어댐최종작업" xfId="4777" xr:uid="{00000000-0005-0000-0000-000084060000}"/>
    <cellStyle name="_(11-6)2001중장기계획(총괄)1_가설통신수량_수량산출서(2003.4.1)" xfId="4778" xr:uid="{00000000-0005-0000-0000-000085060000}"/>
    <cellStyle name="_(11-6)2001중장기계획(총괄)1_가설통신수량_수량산출서(2003.4.1)_사본 - 수어댐최종작업" xfId="4779" xr:uid="{00000000-0005-0000-0000-000086060000}"/>
    <cellStyle name="_(11-6)2001중장기계획(총괄)1_가설통신수량_수량산출서(2003.4.1)_수어댐(작업용)" xfId="4780" xr:uid="{00000000-0005-0000-0000-000087060000}"/>
    <cellStyle name="_(11-6)2001중장기계획(총괄)1_가설통신수량_수량산출서(2003.4.1)_수어댐(작업용)1117" xfId="4781" xr:uid="{00000000-0005-0000-0000-000088060000}"/>
    <cellStyle name="_(11-6)2001중장기계획(총괄)1_가설통신수량_수량산출서(2003.4.1)_수어댐1122333" xfId="4782" xr:uid="{00000000-0005-0000-0000-000089060000}"/>
    <cellStyle name="_(11-6)2001중장기계획(총괄)1_가설통신수량_수어댐(작업용)" xfId="4783" xr:uid="{00000000-0005-0000-0000-00008A060000}"/>
    <cellStyle name="_(11-6)2001중장기계획(총괄)1_가설통신수량_수어댐(작업용)1117" xfId="4784" xr:uid="{00000000-0005-0000-0000-00008B060000}"/>
    <cellStyle name="_(11-6)2001중장기계획(총괄)1_가설통신수량_수어댐1122333" xfId="4785" xr:uid="{00000000-0005-0000-0000-00008C060000}"/>
    <cellStyle name="_(11-6)2001중장기계획(총괄)1_경보국설계서(철관주2003.1.30최종)" xfId="4786" xr:uid="{00000000-0005-0000-0000-00008D060000}"/>
    <cellStyle name="_(11-6)2001중장기계획(총괄)1_경보국설계서(철관주2003.1.30최종)_사본 - 수어댐최종작업" xfId="4787" xr:uid="{00000000-0005-0000-0000-00008E060000}"/>
    <cellStyle name="_(11-6)2001중장기계획(총괄)1_경보국설계서(철관주2003.1.30최종)_수량산출서(2003.4.1)" xfId="4788" xr:uid="{00000000-0005-0000-0000-00008F060000}"/>
    <cellStyle name="_(11-6)2001중장기계획(총괄)1_경보국설계서(철관주2003.1.30최종)_수량산출서(2003.4.1)_사본 - 수어댐최종작업" xfId="4789" xr:uid="{00000000-0005-0000-0000-000090060000}"/>
    <cellStyle name="_(11-6)2001중장기계획(총괄)1_경보국설계서(철관주2003.1.30최종)_수량산출서(2003.4.1)_수어댐(작업용)" xfId="4790" xr:uid="{00000000-0005-0000-0000-000091060000}"/>
    <cellStyle name="_(11-6)2001중장기계획(총괄)1_경보국설계서(철관주2003.1.30최종)_수량산출서(2003.4.1)_수어댐(작업용)1117" xfId="4791" xr:uid="{00000000-0005-0000-0000-000092060000}"/>
    <cellStyle name="_(11-6)2001중장기계획(총괄)1_경보국설계서(철관주2003.1.30최종)_수량산출서(2003.4.1)_수어댐1122333" xfId="4792" xr:uid="{00000000-0005-0000-0000-000093060000}"/>
    <cellStyle name="_(11-6)2001중장기계획(총괄)1_경보국설계서(철관주2003.1.30최종)_수어댐(작업용)" xfId="4793" xr:uid="{00000000-0005-0000-0000-000094060000}"/>
    <cellStyle name="_(11-6)2001중장기계획(총괄)1_경보국설계서(철관주2003.1.30최종)_수어댐(작업용)1117" xfId="4794" xr:uid="{00000000-0005-0000-0000-000095060000}"/>
    <cellStyle name="_(11-6)2001중장기계획(총괄)1_경보국설계서(철관주2003.1.30최종)_수어댐1122333" xfId="4795" xr:uid="{00000000-0005-0000-0000-000096060000}"/>
    <cellStyle name="_(11-6)2001중장기계획(총괄)1_경보국설계서(철관주2003.1.30최종)_영천댐수량산출" xfId="4796" xr:uid="{00000000-0005-0000-0000-000097060000}"/>
    <cellStyle name="_(11-6)2001중장기계획(총괄)1_경보국설계서(철관주2003.1.30최종)_영천댐수량산출_사본 - 수어댐최종작업" xfId="4797" xr:uid="{00000000-0005-0000-0000-000098060000}"/>
    <cellStyle name="_(11-6)2001중장기계획(총괄)1_경보국설계서(철관주2003.1.30최종)_영천댐수량산출_수량산출서(2003.4.1)" xfId="4798" xr:uid="{00000000-0005-0000-0000-000099060000}"/>
    <cellStyle name="_(11-6)2001중장기계획(총괄)1_경보국설계서(철관주2003.1.30최종)_영천댐수량산출_수량산출서(2003.4.1)_사본 - 수어댐최종작업" xfId="4799" xr:uid="{00000000-0005-0000-0000-00009A060000}"/>
    <cellStyle name="_(11-6)2001중장기계획(총괄)1_경보국설계서(철관주2003.1.30최종)_영천댐수량산출_수량산출서(2003.4.1)_수어댐(작업용)" xfId="4800" xr:uid="{00000000-0005-0000-0000-00009B060000}"/>
    <cellStyle name="_(11-6)2001중장기계획(총괄)1_경보국설계서(철관주2003.1.30최종)_영천댐수량산출_수량산출서(2003.4.1)_수어댐(작업용)1117" xfId="4801" xr:uid="{00000000-0005-0000-0000-00009C060000}"/>
    <cellStyle name="_(11-6)2001중장기계획(총괄)1_경보국설계서(철관주2003.1.30최종)_영천댐수량산출_수량산출서(2003.4.1)_수어댐1122333" xfId="4802" xr:uid="{00000000-0005-0000-0000-00009D060000}"/>
    <cellStyle name="_(11-6)2001중장기계획(총괄)1_경보국설계서(철관주2003.1.30최종)_영천댐수량산출_수어댐(작업용)" xfId="4803" xr:uid="{00000000-0005-0000-0000-00009E060000}"/>
    <cellStyle name="_(11-6)2001중장기계획(총괄)1_경보국설계서(철관주2003.1.30최종)_영천댐수량산출_수어댐(작업용)1117" xfId="4804" xr:uid="{00000000-0005-0000-0000-00009F060000}"/>
    <cellStyle name="_(11-6)2001중장기계획(총괄)1_경보국설계서(철관주2003.1.30최종)_영천댐수량산출_수어댐1122333" xfId="4805" xr:uid="{00000000-0005-0000-0000-0000A0060000}"/>
    <cellStyle name="_(11-6)2001중장기계획(총괄)1_대곡내역서0329(전기)-기계설비금액확인" xfId="4806" xr:uid="{00000000-0005-0000-0000-0000A1060000}"/>
    <cellStyle name="_(11-6)2001중장기계획(총괄)1_대곡내역서0329(전기)-기계설비금액확인_사본 - 수어댐최종작업" xfId="4807" xr:uid="{00000000-0005-0000-0000-0000A2060000}"/>
    <cellStyle name="_(11-6)2001중장기계획(총괄)1_대곡내역서0329(전기)-기계설비금액확인_수어댐(작업용)" xfId="4808" xr:uid="{00000000-0005-0000-0000-0000A3060000}"/>
    <cellStyle name="_(11-6)2001중장기계획(총괄)1_대곡내역서0329(전기)-기계설비금액확인_수어댐(작업용)1117" xfId="4809" xr:uid="{00000000-0005-0000-0000-0000A4060000}"/>
    <cellStyle name="_(11-6)2001중장기계획(총괄)1_대곡내역서0329(전기)-기계설비금액확인_수어댐1122333" xfId="4810" xr:uid="{00000000-0005-0000-0000-0000A5060000}"/>
    <cellStyle name="_(11-6)2001중장기계획(총괄)1_수량산출서(2003.4.1)" xfId="4811" xr:uid="{00000000-0005-0000-0000-0000A6060000}"/>
    <cellStyle name="_(11-6)2001중장기계획(총괄)1_수량산출서(2003.4.1)_사본 - 수어댐최종작업" xfId="4812" xr:uid="{00000000-0005-0000-0000-0000A7060000}"/>
    <cellStyle name="_(11-6)2001중장기계획(총괄)1_수량산출서(2003.4.1)_수어댐(작업용)" xfId="4813" xr:uid="{00000000-0005-0000-0000-0000A8060000}"/>
    <cellStyle name="_(11-6)2001중장기계획(총괄)1_수량산출서(2003.4.1)_수어댐(작업용)1117" xfId="4814" xr:uid="{00000000-0005-0000-0000-0000A9060000}"/>
    <cellStyle name="_(11-6)2001중장기계획(총괄)1_수량산출서(2003.4.1)_수어댐1122333" xfId="4815" xr:uid="{00000000-0005-0000-0000-0000AA060000}"/>
    <cellStyle name="_(11-6)2001중장기계획(총괄)1_영구동력수량산출" xfId="4816" xr:uid="{00000000-0005-0000-0000-0000AB060000}"/>
    <cellStyle name="_(11-6)2001중장기계획(총괄)1_영구동력수량산출_사본 - 수어댐최종작업" xfId="4817" xr:uid="{00000000-0005-0000-0000-0000AC060000}"/>
    <cellStyle name="_(11-6)2001중장기계획(총괄)1_영구동력수량산출_수량산출서(2003.4.1)" xfId="4818" xr:uid="{00000000-0005-0000-0000-0000AD060000}"/>
    <cellStyle name="_(11-6)2001중장기계획(총괄)1_영구동력수량산출_수량산출서(2003.4.1)_사본 - 수어댐최종작업" xfId="4819" xr:uid="{00000000-0005-0000-0000-0000AE060000}"/>
    <cellStyle name="_(11-6)2001중장기계획(총괄)1_영구동력수량산출_수량산출서(2003.4.1)_수어댐(작업용)" xfId="4820" xr:uid="{00000000-0005-0000-0000-0000AF060000}"/>
    <cellStyle name="_(11-6)2001중장기계획(총괄)1_영구동력수량산출_수량산출서(2003.4.1)_수어댐(작업용)1117" xfId="4821" xr:uid="{00000000-0005-0000-0000-0000B0060000}"/>
    <cellStyle name="_(11-6)2001중장기계획(총괄)1_영구동력수량산출_수량산출서(2003.4.1)_수어댐1122333" xfId="4822" xr:uid="{00000000-0005-0000-0000-0000B1060000}"/>
    <cellStyle name="_(11-6)2001중장기계획(총괄)1_영구동력수량산출_수어댐(작업용)" xfId="4823" xr:uid="{00000000-0005-0000-0000-0000B2060000}"/>
    <cellStyle name="_(11-6)2001중장기계획(총괄)1_영구동력수량산출_수어댐(작업용)1117" xfId="4824" xr:uid="{00000000-0005-0000-0000-0000B3060000}"/>
    <cellStyle name="_(11-6)2001중장기계획(총괄)1_영구동력수량산출_수어댐1122333" xfId="4825" xr:uid="{00000000-0005-0000-0000-0000B4060000}"/>
    <cellStyle name="_(11-6)2001중장기계획(총괄)1_영천댐수량산출" xfId="4826" xr:uid="{00000000-0005-0000-0000-0000B5060000}"/>
    <cellStyle name="_(11-6)2001중장기계획(총괄)1_영천댐수량산출_사본 - 수어댐최종작업" xfId="4827" xr:uid="{00000000-0005-0000-0000-0000B6060000}"/>
    <cellStyle name="_(11-6)2001중장기계획(총괄)1_영천댐수량산출_수량산출서(2003.4.1)" xfId="4828" xr:uid="{00000000-0005-0000-0000-0000B7060000}"/>
    <cellStyle name="_(11-6)2001중장기계획(총괄)1_영천댐수량산출_수량산출서(2003.4.1)_사본 - 수어댐최종작업" xfId="4829" xr:uid="{00000000-0005-0000-0000-0000B8060000}"/>
    <cellStyle name="_(11-6)2001중장기계획(총괄)1_영천댐수량산출_수량산출서(2003.4.1)_수어댐(작업용)" xfId="4830" xr:uid="{00000000-0005-0000-0000-0000B9060000}"/>
    <cellStyle name="_(11-6)2001중장기계획(총괄)1_영천댐수량산출_수량산출서(2003.4.1)_수어댐(작업용)1117" xfId="4831" xr:uid="{00000000-0005-0000-0000-0000BA060000}"/>
    <cellStyle name="_(11-6)2001중장기계획(총괄)1_영천댐수량산출_수량산출서(2003.4.1)_수어댐1122333" xfId="4832" xr:uid="{00000000-0005-0000-0000-0000BB060000}"/>
    <cellStyle name="_(11-6)2001중장기계획(총괄)1_영천댐수량산출_수어댐(작업용)" xfId="4833" xr:uid="{00000000-0005-0000-0000-0000BC060000}"/>
    <cellStyle name="_(11-6)2001중장기계획(총괄)1_영천댐수량산출_수어댐(작업용)1117" xfId="4834" xr:uid="{00000000-0005-0000-0000-0000BD060000}"/>
    <cellStyle name="_(11-6)2001중장기계획(총괄)1_영천댐수량산출_수어댐1122333" xfId="4835" xr:uid="{00000000-0005-0000-0000-0000BE060000}"/>
    <cellStyle name="_(11-6)2001중장기계획(총괄)1_영천댐최종(감시및CCTV)" xfId="4836" xr:uid="{00000000-0005-0000-0000-0000BF060000}"/>
    <cellStyle name="_(11-6)2001중장기계획(총괄)1_영천댐최종(감시및CCTV)_사본 - 수어댐최종작업" xfId="4837" xr:uid="{00000000-0005-0000-0000-0000C0060000}"/>
    <cellStyle name="_(11-6)2001중장기계획(총괄)1_영천댐최종(감시및CCTV)_수어댐(작업용)" xfId="4838" xr:uid="{00000000-0005-0000-0000-0000C1060000}"/>
    <cellStyle name="_(11-6)2001중장기계획(총괄)1_영천댐최종(감시및CCTV)_수어댐(작업용)1117" xfId="4839" xr:uid="{00000000-0005-0000-0000-0000C2060000}"/>
    <cellStyle name="_(11-6)2001중장기계획(총괄)1_영천댐최종(감시및CCTV)_수어댐1122333" xfId="4840" xr:uid="{00000000-0005-0000-0000-0000C3060000}"/>
    <cellStyle name="_(11-6)2001중장기계획(총괄)1_영천댐최종(홍수예설비공사)" xfId="4841" xr:uid="{00000000-0005-0000-0000-0000C4060000}"/>
    <cellStyle name="_(11-6)2001중장기계획(총괄)1_영천댐최종(홍수예설비공사)_사본 - 수어댐최종작업" xfId="4842" xr:uid="{00000000-0005-0000-0000-0000C5060000}"/>
    <cellStyle name="_(11-6)2001중장기계획(총괄)1_영천댐최종(홍수예설비공사)_수어댐(작업용)" xfId="4843" xr:uid="{00000000-0005-0000-0000-0000C6060000}"/>
    <cellStyle name="_(11-6)2001중장기계획(총괄)1_영천댐최종(홍수예설비공사)_수어댐(작업용)1117" xfId="4844" xr:uid="{00000000-0005-0000-0000-0000C7060000}"/>
    <cellStyle name="_(11-6)2001중장기계획(총괄)1_영천댐최종(홍수예설비공사)_수어댐1122333" xfId="4845" xr:uid="{00000000-0005-0000-0000-0000C8060000}"/>
    <cellStyle name="_(11-6)2001중장기계획(총괄)1_오리지날최종-경보국설계서(철관주2003.2.13) (version 3) (version 1)" xfId="4846" xr:uid="{00000000-0005-0000-0000-0000C9060000}"/>
    <cellStyle name="_(11-6)2001중장기계획(총괄)1_오리지날최종-경보국설계서(철관주2003.2.13) (version 3) (version 1)_사본 - 수어댐최종작업" xfId="4847" xr:uid="{00000000-0005-0000-0000-0000CA060000}"/>
    <cellStyle name="_(11-6)2001중장기계획(총괄)1_오리지날최종-경보국설계서(철관주2003.2.13) (version 3) (version 1)_수량산출서(2003.4.1)" xfId="4848" xr:uid="{00000000-0005-0000-0000-0000CB060000}"/>
    <cellStyle name="_(11-6)2001중장기계획(총괄)1_오리지날최종-경보국설계서(철관주2003.2.13) (version 3) (version 1)_수량산출서(2003.4.1)_사본 - 수어댐최종작업" xfId="4849" xr:uid="{00000000-0005-0000-0000-0000CC060000}"/>
    <cellStyle name="_(11-6)2001중장기계획(총괄)1_오리지날최종-경보국설계서(철관주2003.2.13) (version 3) (version 1)_수량산출서(2003.4.1)_수어댐(작업용)" xfId="4850" xr:uid="{00000000-0005-0000-0000-0000CD060000}"/>
    <cellStyle name="_(11-6)2001중장기계획(총괄)1_오리지날최종-경보국설계서(철관주2003.2.13) (version 3) (version 1)_수량산출서(2003.4.1)_수어댐(작업용)1117" xfId="4851" xr:uid="{00000000-0005-0000-0000-0000CE060000}"/>
    <cellStyle name="_(11-6)2001중장기계획(총괄)1_오리지날최종-경보국설계서(철관주2003.2.13) (version 3) (version 1)_수량산출서(2003.4.1)_수어댐1122333" xfId="4852" xr:uid="{00000000-0005-0000-0000-0000CF060000}"/>
    <cellStyle name="_(11-6)2001중장기계획(총괄)1_오리지날최종-경보국설계서(철관주2003.2.13) (version 3) (version 1)_수어댐(작업용)" xfId="4853" xr:uid="{00000000-0005-0000-0000-0000D0060000}"/>
    <cellStyle name="_(11-6)2001중장기계획(총괄)1_오리지날최종-경보국설계서(철관주2003.2.13) (version 3) (version 1)_수어댐(작업용)1117" xfId="4854" xr:uid="{00000000-0005-0000-0000-0000D1060000}"/>
    <cellStyle name="_(11-6)2001중장기계획(총괄)1_오리지날최종-경보국설계서(철관주2003.2.13) (version 3) (version 1)_수어댐1122333" xfId="4855" xr:uid="{00000000-0005-0000-0000-0000D2060000}"/>
    <cellStyle name="_(11-6)2001중장기계획(총괄)1_오리지날최종-경보국설계서(철관주2003.2.6)" xfId="4856" xr:uid="{00000000-0005-0000-0000-0000D3060000}"/>
    <cellStyle name="_(11-6)2001중장기계획(총괄)1_오리지날최종-경보국설계서(철관주2003.2.6)_사본 - 수어댐최종작업" xfId="4857" xr:uid="{00000000-0005-0000-0000-0000D4060000}"/>
    <cellStyle name="_(11-6)2001중장기계획(총괄)1_오리지날최종-경보국설계서(철관주2003.2.6)_수량산출서(2003.4.1)" xfId="4858" xr:uid="{00000000-0005-0000-0000-0000D5060000}"/>
    <cellStyle name="_(11-6)2001중장기계획(총괄)1_오리지날최종-경보국설계서(철관주2003.2.6)_수량산출서(2003.4.1)_사본 - 수어댐최종작업" xfId="4859" xr:uid="{00000000-0005-0000-0000-0000D6060000}"/>
    <cellStyle name="_(11-6)2001중장기계획(총괄)1_오리지날최종-경보국설계서(철관주2003.2.6)_수량산출서(2003.4.1)_수어댐(작업용)" xfId="4860" xr:uid="{00000000-0005-0000-0000-0000D7060000}"/>
    <cellStyle name="_(11-6)2001중장기계획(총괄)1_오리지날최종-경보국설계서(철관주2003.2.6)_수량산출서(2003.4.1)_수어댐(작업용)1117" xfId="4861" xr:uid="{00000000-0005-0000-0000-0000D8060000}"/>
    <cellStyle name="_(11-6)2001중장기계획(총괄)1_오리지날최종-경보국설계서(철관주2003.2.6)_수량산출서(2003.4.1)_수어댐1122333" xfId="4862" xr:uid="{00000000-0005-0000-0000-0000D9060000}"/>
    <cellStyle name="_(11-6)2001중장기계획(총괄)1_오리지날최종-경보국설계서(철관주2003.2.6)_수어댐(작업용)" xfId="4863" xr:uid="{00000000-0005-0000-0000-0000DA060000}"/>
    <cellStyle name="_(11-6)2001중장기계획(총괄)1_오리지날최종-경보국설계서(철관주2003.2.6)_수어댐(작업용)1117" xfId="4864" xr:uid="{00000000-0005-0000-0000-0000DB060000}"/>
    <cellStyle name="_(11-6)2001중장기계획(총괄)1_오리지날최종-경보국설계서(철관주2003.2.6)_수어댐1122333" xfId="4865" xr:uid="{00000000-0005-0000-0000-0000DC060000}"/>
    <cellStyle name="_(11-6)2001중장기계획(총괄)1_오리지날최종-경보국설계서(철관주2003.2.9) (version 2)" xfId="4866" xr:uid="{00000000-0005-0000-0000-0000DD060000}"/>
    <cellStyle name="_(11-6)2001중장기계획(총괄)1_오리지날최종-경보국설계서(철관주2003.2.9) (version 2)_사본 - 수어댐최종작업" xfId="4867" xr:uid="{00000000-0005-0000-0000-0000DE060000}"/>
    <cellStyle name="_(11-6)2001중장기계획(총괄)1_오리지날최종-경보국설계서(철관주2003.2.9) (version 2)_수량산출서(2003.4.1)" xfId="4868" xr:uid="{00000000-0005-0000-0000-0000DF060000}"/>
    <cellStyle name="_(11-6)2001중장기계획(총괄)1_오리지날최종-경보국설계서(철관주2003.2.9) (version 2)_수량산출서(2003.4.1)_사본 - 수어댐최종작업" xfId="4869" xr:uid="{00000000-0005-0000-0000-0000E0060000}"/>
    <cellStyle name="_(11-6)2001중장기계획(총괄)1_오리지날최종-경보국설계서(철관주2003.2.9) (version 2)_수량산출서(2003.4.1)_수어댐(작업용)" xfId="4870" xr:uid="{00000000-0005-0000-0000-0000E1060000}"/>
    <cellStyle name="_(11-6)2001중장기계획(총괄)1_오리지날최종-경보국설계서(철관주2003.2.9) (version 2)_수량산출서(2003.4.1)_수어댐(작업용)1117" xfId="4871" xr:uid="{00000000-0005-0000-0000-0000E2060000}"/>
    <cellStyle name="_(11-6)2001중장기계획(총괄)1_오리지날최종-경보국설계서(철관주2003.2.9) (version 2)_수량산출서(2003.4.1)_수어댐1122333" xfId="4872" xr:uid="{00000000-0005-0000-0000-0000E3060000}"/>
    <cellStyle name="_(11-6)2001중장기계획(총괄)1_오리지날최종-경보국설계서(철관주2003.2.9) (version 2)_수어댐(작업용)" xfId="4873" xr:uid="{00000000-0005-0000-0000-0000E4060000}"/>
    <cellStyle name="_(11-6)2001중장기계획(총괄)1_오리지날최종-경보국설계서(철관주2003.2.9) (version 2)_수어댐(작업용)1117" xfId="4874" xr:uid="{00000000-0005-0000-0000-0000E5060000}"/>
    <cellStyle name="_(11-6)2001중장기계획(총괄)1_오리지날최종-경보국설계서(철관주2003.2.9) (version 2)_수어댐1122333" xfId="4875" xr:uid="{00000000-0005-0000-0000-0000E6060000}"/>
    <cellStyle name="_(11-6)2001중장기계획(총괄)1_옥곡수량" xfId="4876" xr:uid="{00000000-0005-0000-0000-0000E7060000}"/>
    <cellStyle name="_(11-6)2001중장기계획(총괄)1_옥곡수량_사본 - 수어댐최종작업" xfId="4877" xr:uid="{00000000-0005-0000-0000-0000E8060000}"/>
    <cellStyle name="_(11-6)2001중장기계획(총괄)1_옥곡수량_수어댐(작업용)" xfId="4878" xr:uid="{00000000-0005-0000-0000-0000E9060000}"/>
    <cellStyle name="_(11-6)2001중장기계획(총괄)1_옥곡수량_수어댐(작업용)1117" xfId="4879" xr:uid="{00000000-0005-0000-0000-0000EA060000}"/>
    <cellStyle name="_(11-6)2001중장기계획(총괄)1_옥곡수량_수어댐1122333" xfId="4880" xr:uid="{00000000-0005-0000-0000-0000EB060000}"/>
    <cellStyle name="_(11-6)2001중장기계획(총괄)1_전기-광양3단계(옥곡가압장)" xfId="4881" xr:uid="{00000000-0005-0000-0000-0000EC060000}"/>
    <cellStyle name="_(11-6)2001중장기계획(총괄)1_전기-광양3단계(옥곡가압장)_사본 - 수어댐최종작업" xfId="4882" xr:uid="{00000000-0005-0000-0000-0000ED060000}"/>
    <cellStyle name="_(11-6)2001중장기계획(총괄)1_전기-광양3단계(옥곡가압장)_수어댐(작업용)" xfId="4883" xr:uid="{00000000-0005-0000-0000-0000EE060000}"/>
    <cellStyle name="_(11-6)2001중장기계획(총괄)1_전기-광양3단계(옥곡가압장)_수어댐(작업용)1117" xfId="4884" xr:uid="{00000000-0005-0000-0000-0000EF060000}"/>
    <cellStyle name="_(11-6)2001중장기계획(총괄)1_전기-광양3단계(옥곡가압장)_수어댐1122333" xfId="4885" xr:uid="{00000000-0005-0000-0000-0000F0060000}"/>
    <cellStyle name="_(11-6)2001중장기계획(총괄)1_전기및계장-영천댐취수능력(2003.4.8전기및계장)" xfId="4886" xr:uid="{00000000-0005-0000-0000-0000F1060000}"/>
    <cellStyle name="_(11-6)2001중장기계획(총괄)1_전기및계장-영천댐취수능력(2003.4.8전기및계장)_사본 - 수어댐최종작업" xfId="4887" xr:uid="{00000000-0005-0000-0000-0000F2060000}"/>
    <cellStyle name="_(11-6)2001중장기계획(총괄)1_전기및계장-영천댐취수능력(2003.4.8전기및계장)_수어댐(작업용)" xfId="4888" xr:uid="{00000000-0005-0000-0000-0000F3060000}"/>
    <cellStyle name="_(11-6)2001중장기계획(총괄)1_전기및계장-영천댐취수능력(2003.4.8전기및계장)_수어댐(작업용)1117" xfId="4889" xr:uid="{00000000-0005-0000-0000-0000F4060000}"/>
    <cellStyle name="_(11-6)2001중장기계획(총괄)1_전기및계장-영천댐취수능력(2003.4.8전기및계장)_수어댐1122333" xfId="4890" xr:uid="{00000000-0005-0000-0000-0000F5060000}"/>
    <cellStyle name="_(11-6)2001중장기계획(총괄)1_전기방식" xfId="4891" xr:uid="{00000000-0005-0000-0000-0000F6060000}"/>
    <cellStyle name="_(11-6)2001중장기계획(총괄)1_전기방식_사본 - 수어댐최종작업" xfId="4892" xr:uid="{00000000-0005-0000-0000-0000F7060000}"/>
    <cellStyle name="_(11-6)2001중장기계획(총괄)1_전기방식_수량산출서(2003.4.1)" xfId="4893" xr:uid="{00000000-0005-0000-0000-0000F8060000}"/>
    <cellStyle name="_(11-6)2001중장기계획(총괄)1_전기방식_수량산출서(2003.4.1)_사본 - 수어댐최종작업" xfId="4894" xr:uid="{00000000-0005-0000-0000-0000F9060000}"/>
    <cellStyle name="_(11-6)2001중장기계획(총괄)1_전기방식_수량산출서(2003.4.1)_수어댐(작업용)" xfId="4895" xr:uid="{00000000-0005-0000-0000-0000FA060000}"/>
    <cellStyle name="_(11-6)2001중장기계획(총괄)1_전기방식_수량산출서(2003.4.1)_수어댐(작업용)1117" xfId="4896" xr:uid="{00000000-0005-0000-0000-0000FB060000}"/>
    <cellStyle name="_(11-6)2001중장기계획(총괄)1_전기방식_수량산출서(2003.4.1)_수어댐1122333" xfId="4897" xr:uid="{00000000-0005-0000-0000-0000FC060000}"/>
    <cellStyle name="_(11-6)2001중장기계획(총괄)1_전기방식_수어댐(작업용)" xfId="4898" xr:uid="{00000000-0005-0000-0000-0000FD060000}"/>
    <cellStyle name="_(11-6)2001중장기계획(총괄)1_전기방식_수어댐(작업용)1117" xfId="4899" xr:uid="{00000000-0005-0000-0000-0000FE060000}"/>
    <cellStyle name="_(11-6)2001중장기계획(총괄)1_전기방식_수어댐1122333" xfId="4900" xr:uid="{00000000-0005-0000-0000-0000FF060000}"/>
    <cellStyle name="_(11-6)2001중장기계획(총괄)1_전기-영천댐취수능력(2003.2.10) (version 1)" xfId="4901" xr:uid="{00000000-0005-0000-0000-000000070000}"/>
    <cellStyle name="_(11-6)2001중장기계획(총괄)1_전기-영천댐취수능력(2003.2.10) (version 1)_사본 - 수어댐최종작업" xfId="4902" xr:uid="{00000000-0005-0000-0000-000001070000}"/>
    <cellStyle name="_(11-6)2001중장기계획(총괄)1_전기-영천댐취수능력(2003.2.10) (version 1)_수량산출서(2003.4.1)" xfId="4903" xr:uid="{00000000-0005-0000-0000-000002070000}"/>
    <cellStyle name="_(11-6)2001중장기계획(총괄)1_전기-영천댐취수능력(2003.2.10) (version 1)_수량산출서(2003.4.1)_사본 - 수어댐최종작업" xfId="4904" xr:uid="{00000000-0005-0000-0000-000003070000}"/>
    <cellStyle name="_(11-6)2001중장기계획(총괄)1_전기-영천댐취수능력(2003.2.10) (version 1)_수량산출서(2003.4.1)_수어댐(작업용)" xfId="4905" xr:uid="{00000000-0005-0000-0000-000004070000}"/>
    <cellStyle name="_(11-6)2001중장기계획(총괄)1_전기-영천댐취수능력(2003.2.10) (version 1)_수량산출서(2003.4.1)_수어댐(작업용)1117" xfId="4906" xr:uid="{00000000-0005-0000-0000-000005070000}"/>
    <cellStyle name="_(11-6)2001중장기계획(총괄)1_전기-영천댐취수능력(2003.2.10) (version 1)_수량산출서(2003.4.1)_수어댐1122333" xfId="4907" xr:uid="{00000000-0005-0000-0000-000006070000}"/>
    <cellStyle name="_(11-6)2001중장기계획(총괄)1_전기-영천댐취수능력(2003.2.10) (version 1)_수어댐(작업용)" xfId="4908" xr:uid="{00000000-0005-0000-0000-000007070000}"/>
    <cellStyle name="_(11-6)2001중장기계획(총괄)1_전기-영천댐취수능력(2003.2.10) (version 1)_수어댐(작업용)1117" xfId="4909" xr:uid="{00000000-0005-0000-0000-000008070000}"/>
    <cellStyle name="_(11-6)2001중장기계획(총괄)1_전기-영천댐취수능력(2003.2.10) (version 1)_수어댐1122333" xfId="4910" xr:uid="{00000000-0005-0000-0000-000009070000}"/>
    <cellStyle name="_(11-6)2001중장기계획(총괄)1_최종실적(최종)" xfId="4911" xr:uid="{00000000-0005-0000-0000-00000A070000}"/>
    <cellStyle name="_(11-6)2001중장기계획(총괄)1_최종실적(최종)_사본 - 수어댐최종작업" xfId="4912" xr:uid="{00000000-0005-0000-0000-00000B070000}"/>
    <cellStyle name="_(11-6)2001중장기계획(총괄)1_최종실적(최종)_수량산출서(2003.4.1)" xfId="4913" xr:uid="{00000000-0005-0000-0000-00000C070000}"/>
    <cellStyle name="_(11-6)2001중장기계획(총괄)1_최종실적(최종)_수량산출서(2003.4.1)_사본 - 수어댐최종작업" xfId="4914" xr:uid="{00000000-0005-0000-0000-00000D070000}"/>
    <cellStyle name="_(11-6)2001중장기계획(총괄)1_최종실적(최종)_수량산출서(2003.4.1)_수어댐(작업용)" xfId="4915" xr:uid="{00000000-0005-0000-0000-00000E070000}"/>
    <cellStyle name="_(11-6)2001중장기계획(총괄)1_최종실적(최종)_수량산출서(2003.4.1)_수어댐(작업용)1117" xfId="4916" xr:uid="{00000000-0005-0000-0000-00000F070000}"/>
    <cellStyle name="_(11-6)2001중장기계획(총괄)1_최종실적(최종)_수량산출서(2003.4.1)_수어댐1122333" xfId="4917" xr:uid="{00000000-0005-0000-0000-000010070000}"/>
    <cellStyle name="_(11-6)2001중장기계획(총괄)1_최종실적(최종)_수어댐(작업용)" xfId="4918" xr:uid="{00000000-0005-0000-0000-000011070000}"/>
    <cellStyle name="_(11-6)2001중장기계획(총괄)1_최종실적(최종)_수어댐(작업용)1117" xfId="4919" xr:uid="{00000000-0005-0000-0000-000012070000}"/>
    <cellStyle name="_(11-6)2001중장기계획(총괄)1_최종실적(최종)_수어댐1122333" xfId="4920" xr:uid="{00000000-0005-0000-0000-000013070000}"/>
    <cellStyle name="_(11-6)2001중장기계획(총괄)1_최종실적(최종)_영천댐수량산출" xfId="4921" xr:uid="{00000000-0005-0000-0000-000014070000}"/>
    <cellStyle name="_(11-6)2001중장기계획(총괄)1_최종실적(최종)_영천댐수량산출_사본 - 수어댐최종작업" xfId="4922" xr:uid="{00000000-0005-0000-0000-000015070000}"/>
    <cellStyle name="_(11-6)2001중장기계획(총괄)1_최종실적(최종)_영천댐수량산출_수량산출서(2003.4.1)" xfId="4923" xr:uid="{00000000-0005-0000-0000-000016070000}"/>
    <cellStyle name="_(11-6)2001중장기계획(총괄)1_최종실적(최종)_영천댐수량산출_수량산출서(2003.4.1)_사본 - 수어댐최종작업" xfId="4924" xr:uid="{00000000-0005-0000-0000-000017070000}"/>
    <cellStyle name="_(11-6)2001중장기계획(총괄)1_최종실적(최종)_영천댐수량산출_수량산출서(2003.4.1)_수어댐(작업용)" xfId="4925" xr:uid="{00000000-0005-0000-0000-000018070000}"/>
    <cellStyle name="_(11-6)2001중장기계획(총괄)1_최종실적(최종)_영천댐수량산출_수량산출서(2003.4.1)_수어댐(작업용)1117" xfId="4926" xr:uid="{00000000-0005-0000-0000-000019070000}"/>
    <cellStyle name="_(11-6)2001중장기계획(총괄)1_최종실적(최종)_영천댐수량산출_수량산출서(2003.4.1)_수어댐1122333" xfId="4927" xr:uid="{00000000-0005-0000-0000-00001A070000}"/>
    <cellStyle name="_(11-6)2001중장기계획(총괄)1_최종실적(최종)_영천댐수량산출_수어댐(작업용)" xfId="4928" xr:uid="{00000000-0005-0000-0000-00001B070000}"/>
    <cellStyle name="_(11-6)2001중장기계획(총괄)1_최종실적(최종)_영천댐수량산출_수어댐(작업용)1117" xfId="4929" xr:uid="{00000000-0005-0000-0000-00001C070000}"/>
    <cellStyle name="_(11-6)2001중장기계획(총괄)1_최종실적(최종)_영천댐수량산출_수어댐1122333" xfId="4930" xr:uid="{00000000-0005-0000-0000-00001D070000}"/>
    <cellStyle name="_(최종본10.18)(가칭)형곡고등학교 교사신축 BTL사업 기본설계용역" xfId="2548" xr:uid="{00000000-0005-0000-0000-00001E070000}"/>
    <cellStyle name="_~MF2110" xfId="4931" xr:uid="{00000000-0005-0000-0000-00001F070000}"/>
    <cellStyle name="_~MF2110_가설건축전기산출서" xfId="4932" xr:uid="{00000000-0005-0000-0000-000020070000}"/>
    <cellStyle name="_~MF2110_가설건축전기산출서_사본 - 수어댐최종작업" xfId="4933" xr:uid="{00000000-0005-0000-0000-000021070000}"/>
    <cellStyle name="_~MF2110_가설건축전기산출서_수량산출서(2003.4.1)" xfId="4934" xr:uid="{00000000-0005-0000-0000-000022070000}"/>
    <cellStyle name="_~MF2110_가설건축전기산출서_수량산출서(2003.4.1)_사본 - 수어댐최종작업" xfId="4935" xr:uid="{00000000-0005-0000-0000-000023070000}"/>
    <cellStyle name="_~MF2110_가설건축전기산출서_수량산출서(2003.4.1)_수어댐(작업용)" xfId="4936" xr:uid="{00000000-0005-0000-0000-000024070000}"/>
    <cellStyle name="_~MF2110_가설건축전기산출서_수량산출서(2003.4.1)_수어댐(작업용)1117" xfId="4937" xr:uid="{00000000-0005-0000-0000-000025070000}"/>
    <cellStyle name="_~MF2110_가설건축전기산출서_수량산출서(2003.4.1)_수어댐1122333" xfId="4938" xr:uid="{00000000-0005-0000-0000-000026070000}"/>
    <cellStyle name="_~MF2110_가설건축전기산출서_수어댐(작업용)" xfId="4939" xr:uid="{00000000-0005-0000-0000-000027070000}"/>
    <cellStyle name="_~MF2110_가설건축전기산출서_수어댐(작업용)1117" xfId="4940" xr:uid="{00000000-0005-0000-0000-000028070000}"/>
    <cellStyle name="_~MF2110_가설건축전기산출서_수어댐1122333" xfId="4941" xr:uid="{00000000-0005-0000-0000-000029070000}"/>
    <cellStyle name="_~MF2110_가설동력수량산출" xfId="4942" xr:uid="{00000000-0005-0000-0000-00002A070000}"/>
    <cellStyle name="_~MF2110_가설동력수량산출_사본 - 수어댐최종작업" xfId="4943" xr:uid="{00000000-0005-0000-0000-00002B070000}"/>
    <cellStyle name="_~MF2110_가설동력수량산출_수량산출서(2003.4.1)" xfId="4944" xr:uid="{00000000-0005-0000-0000-00002C070000}"/>
    <cellStyle name="_~MF2110_가설동력수량산출_수량산출서(2003.4.1)_사본 - 수어댐최종작업" xfId="4945" xr:uid="{00000000-0005-0000-0000-00002D070000}"/>
    <cellStyle name="_~MF2110_가설동력수량산출_수량산출서(2003.4.1)_수어댐(작업용)" xfId="4946" xr:uid="{00000000-0005-0000-0000-00002E070000}"/>
    <cellStyle name="_~MF2110_가설동력수량산출_수량산출서(2003.4.1)_수어댐(작업용)1117" xfId="4947" xr:uid="{00000000-0005-0000-0000-00002F070000}"/>
    <cellStyle name="_~MF2110_가설동력수량산출_수량산출서(2003.4.1)_수어댐1122333" xfId="4948" xr:uid="{00000000-0005-0000-0000-000030070000}"/>
    <cellStyle name="_~MF2110_가설동력수량산출_수어댐(작업용)" xfId="4949" xr:uid="{00000000-0005-0000-0000-000031070000}"/>
    <cellStyle name="_~MF2110_가설동력수량산출_수어댐(작업용)1117" xfId="4950" xr:uid="{00000000-0005-0000-0000-000032070000}"/>
    <cellStyle name="_~MF2110_가설동력수량산출_수어댐1122333" xfId="4951" xr:uid="{00000000-0005-0000-0000-000033070000}"/>
    <cellStyle name="_~MF2110_가설통신수량" xfId="4952" xr:uid="{00000000-0005-0000-0000-000034070000}"/>
    <cellStyle name="_~MF2110_가설통신수량_사본 - 수어댐최종작업" xfId="4953" xr:uid="{00000000-0005-0000-0000-000035070000}"/>
    <cellStyle name="_~MF2110_가설통신수량_수량산출서(2003.4.1)" xfId="4954" xr:uid="{00000000-0005-0000-0000-000036070000}"/>
    <cellStyle name="_~MF2110_가설통신수량_수량산출서(2003.4.1)_사본 - 수어댐최종작업" xfId="4955" xr:uid="{00000000-0005-0000-0000-000037070000}"/>
    <cellStyle name="_~MF2110_가설통신수량_수량산출서(2003.4.1)_수어댐(작업용)" xfId="4956" xr:uid="{00000000-0005-0000-0000-000038070000}"/>
    <cellStyle name="_~MF2110_가설통신수량_수량산출서(2003.4.1)_수어댐(작업용)1117" xfId="4957" xr:uid="{00000000-0005-0000-0000-000039070000}"/>
    <cellStyle name="_~MF2110_가설통신수량_수량산출서(2003.4.1)_수어댐1122333" xfId="4958" xr:uid="{00000000-0005-0000-0000-00003A070000}"/>
    <cellStyle name="_~MF2110_가설통신수량_수어댐(작업용)" xfId="4959" xr:uid="{00000000-0005-0000-0000-00003B070000}"/>
    <cellStyle name="_~MF2110_가설통신수량_수어댐(작업용)1117" xfId="4960" xr:uid="{00000000-0005-0000-0000-00003C070000}"/>
    <cellStyle name="_~MF2110_가설통신수량_수어댐1122333" xfId="4961" xr:uid="{00000000-0005-0000-0000-00003D070000}"/>
    <cellStyle name="_~MF2110_경보국설계서(철관주2003.1.30최종)" xfId="4962" xr:uid="{00000000-0005-0000-0000-00003E070000}"/>
    <cellStyle name="_~MF2110_경보국설계서(철관주2003.1.30최종)_사본 - 수어댐최종작업" xfId="4963" xr:uid="{00000000-0005-0000-0000-00003F070000}"/>
    <cellStyle name="_~MF2110_경보국설계서(철관주2003.1.30최종)_수량산출서(2003.4.1)" xfId="4964" xr:uid="{00000000-0005-0000-0000-000040070000}"/>
    <cellStyle name="_~MF2110_경보국설계서(철관주2003.1.30최종)_수량산출서(2003.4.1)_사본 - 수어댐최종작업" xfId="4965" xr:uid="{00000000-0005-0000-0000-000041070000}"/>
    <cellStyle name="_~MF2110_경보국설계서(철관주2003.1.30최종)_수량산출서(2003.4.1)_수어댐(작업용)" xfId="4966" xr:uid="{00000000-0005-0000-0000-000042070000}"/>
    <cellStyle name="_~MF2110_경보국설계서(철관주2003.1.30최종)_수량산출서(2003.4.1)_수어댐(작업용)1117" xfId="4967" xr:uid="{00000000-0005-0000-0000-000043070000}"/>
    <cellStyle name="_~MF2110_경보국설계서(철관주2003.1.30최종)_수량산출서(2003.4.1)_수어댐1122333" xfId="4968" xr:uid="{00000000-0005-0000-0000-000044070000}"/>
    <cellStyle name="_~MF2110_경보국설계서(철관주2003.1.30최종)_수어댐(작업용)" xfId="4969" xr:uid="{00000000-0005-0000-0000-000045070000}"/>
    <cellStyle name="_~MF2110_경보국설계서(철관주2003.1.30최종)_수어댐(작업용)1117" xfId="4970" xr:uid="{00000000-0005-0000-0000-000046070000}"/>
    <cellStyle name="_~MF2110_경보국설계서(철관주2003.1.30최종)_수어댐1122333" xfId="4971" xr:uid="{00000000-0005-0000-0000-000047070000}"/>
    <cellStyle name="_~MF2110_경보국설계서(철관주2003.1.30최종)_영천댐수량산출" xfId="4972" xr:uid="{00000000-0005-0000-0000-000048070000}"/>
    <cellStyle name="_~MF2110_경보국설계서(철관주2003.1.30최종)_영천댐수량산출_사본 - 수어댐최종작업" xfId="4973" xr:uid="{00000000-0005-0000-0000-000049070000}"/>
    <cellStyle name="_~MF2110_경보국설계서(철관주2003.1.30최종)_영천댐수량산출_수량산출서(2003.4.1)" xfId="4974" xr:uid="{00000000-0005-0000-0000-00004A070000}"/>
    <cellStyle name="_~MF2110_경보국설계서(철관주2003.1.30최종)_영천댐수량산출_수량산출서(2003.4.1)_사본 - 수어댐최종작업" xfId="4975" xr:uid="{00000000-0005-0000-0000-00004B070000}"/>
    <cellStyle name="_~MF2110_경보국설계서(철관주2003.1.30최종)_영천댐수량산출_수량산출서(2003.4.1)_수어댐(작업용)" xfId="4976" xr:uid="{00000000-0005-0000-0000-00004C070000}"/>
    <cellStyle name="_~MF2110_경보국설계서(철관주2003.1.30최종)_영천댐수량산출_수량산출서(2003.4.1)_수어댐(작업용)1117" xfId="4977" xr:uid="{00000000-0005-0000-0000-00004D070000}"/>
    <cellStyle name="_~MF2110_경보국설계서(철관주2003.1.30최종)_영천댐수량산출_수량산출서(2003.4.1)_수어댐1122333" xfId="4978" xr:uid="{00000000-0005-0000-0000-00004E070000}"/>
    <cellStyle name="_~MF2110_경보국설계서(철관주2003.1.30최종)_영천댐수량산출_수어댐(작업용)" xfId="4979" xr:uid="{00000000-0005-0000-0000-00004F070000}"/>
    <cellStyle name="_~MF2110_경보국설계서(철관주2003.1.30최종)_영천댐수량산출_수어댐(작업용)1117" xfId="4980" xr:uid="{00000000-0005-0000-0000-000050070000}"/>
    <cellStyle name="_~MF2110_경보국설계서(철관주2003.1.30최종)_영천댐수량산출_수어댐1122333" xfId="4981" xr:uid="{00000000-0005-0000-0000-000051070000}"/>
    <cellStyle name="_~MF2110_대곡내역서0329(전기)-기계설비금액확인" xfId="4982" xr:uid="{00000000-0005-0000-0000-000052070000}"/>
    <cellStyle name="_~MF2110_대곡내역서0329(전기)-기계설비금액확인_사본 - 수어댐최종작업" xfId="4983" xr:uid="{00000000-0005-0000-0000-000053070000}"/>
    <cellStyle name="_~MF2110_대곡내역서0329(전기)-기계설비금액확인_수어댐(작업용)" xfId="4984" xr:uid="{00000000-0005-0000-0000-000054070000}"/>
    <cellStyle name="_~MF2110_대곡내역서0329(전기)-기계설비금액확인_수어댐(작업용)1117" xfId="4985" xr:uid="{00000000-0005-0000-0000-000055070000}"/>
    <cellStyle name="_~MF2110_대곡내역서0329(전기)-기계설비금액확인_수어댐1122333" xfId="4986" xr:uid="{00000000-0005-0000-0000-000056070000}"/>
    <cellStyle name="_~MF2110_수량산출서(2003.4.1)" xfId="4987" xr:uid="{00000000-0005-0000-0000-000057070000}"/>
    <cellStyle name="_~MF2110_수량산출서(2003.4.1)_사본 - 수어댐최종작업" xfId="4988" xr:uid="{00000000-0005-0000-0000-000058070000}"/>
    <cellStyle name="_~MF2110_수량산출서(2003.4.1)_수어댐(작업용)" xfId="4989" xr:uid="{00000000-0005-0000-0000-000059070000}"/>
    <cellStyle name="_~MF2110_수량산출서(2003.4.1)_수어댐(작업용)1117" xfId="4990" xr:uid="{00000000-0005-0000-0000-00005A070000}"/>
    <cellStyle name="_~MF2110_수량산출서(2003.4.1)_수어댐1122333" xfId="4991" xr:uid="{00000000-0005-0000-0000-00005B070000}"/>
    <cellStyle name="_~MF2110_영구동력수량산출" xfId="4992" xr:uid="{00000000-0005-0000-0000-00005C070000}"/>
    <cellStyle name="_~MF2110_영구동력수량산출_사본 - 수어댐최종작업" xfId="4993" xr:uid="{00000000-0005-0000-0000-00005D070000}"/>
    <cellStyle name="_~MF2110_영구동력수량산출_수량산출서(2003.4.1)" xfId="4994" xr:uid="{00000000-0005-0000-0000-00005E070000}"/>
    <cellStyle name="_~MF2110_영구동력수량산출_수량산출서(2003.4.1)_사본 - 수어댐최종작업" xfId="4995" xr:uid="{00000000-0005-0000-0000-00005F070000}"/>
    <cellStyle name="_~MF2110_영구동력수량산출_수량산출서(2003.4.1)_수어댐(작업용)" xfId="4996" xr:uid="{00000000-0005-0000-0000-000060070000}"/>
    <cellStyle name="_~MF2110_영구동력수량산출_수량산출서(2003.4.1)_수어댐(작업용)1117" xfId="4997" xr:uid="{00000000-0005-0000-0000-000061070000}"/>
    <cellStyle name="_~MF2110_영구동력수량산출_수량산출서(2003.4.1)_수어댐1122333" xfId="4998" xr:uid="{00000000-0005-0000-0000-000062070000}"/>
    <cellStyle name="_~MF2110_영구동력수량산출_수어댐(작업용)" xfId="4999" xr:uid="{00000000-0005-0000-0000-000063070000}"/>
    <cellStyle name="_~MF2110_영구동력수량산출_수어댐(작업용)1117" xfId="5000" xr:uid="{00000000-0005-0000-0000-000064070000}"/>
    <cellStyle name="_~MF2110_영구동력수량산출_수어댐1122333" xfId="5001" xr:uid="{00000000-0005-0000-0000-000065070000}"/>
    <cellStyle name="_~MF2110_영천댐수량산출" xfId="5002" xr:uid="{00000000-0005-0000-0000-000066070000}"/>
    <cellStyle name="_~MF2110_영천댐수량산출_사본 - 수어댐최종작업" xfId="5003" xr:uid="{00000000-0005-0000-0000-000067070000}"/>
    <cellStyle name="_~MF2110_영천댐수량산출_수량산출서(2003.4.1)" xfId="5004" xr:uid="{00000000-0005-0000-0000-000068070000}"/>
    <cellStyle name="_~MF2110_영천댐수량산출_수량산출서(2003.4.1)_사본 - 수어댐최종작업" xfId="5005" xr:uid="{00000000-0005-0000-0000-000069070000}"/>
    <cellStyle name="_~MF2110_영천댐수량산출_수량산출서(2003.4.1)_수어댐(작업용)" xfId="5006" xr:uid="{00000000-0005-0000-0000-00006A070000}"/>
    <cellStyle name="_~MF2110_영천댐수량산출_수량산출서(2003.4.1)_수어댐(작업용)1117" xfId="5007" xr:uid="{00000000-0005-0000-0000-00006B070000}"/>
    <cellStyle name="_~MF2110_영천댐수량산출_수량산출서(2003.4.1)_수어댐1122333" xfId="5008" xr:uid="{00000000-0005-0000-0000-00006C070000}"/>
    <cellStyle name="_~MF2110_영천댐수량산출_수어댐(작업용)" xfId="5009" xr:uid="{00000000-0005-0000-0000-00006D070000}"/>
    <cellStyle name="_~MF2110_영천댐수량산출_수어댐(작업용)1117" xfId="5010" xr:uid="{00000000-0005-0000-0000-00006E070000}"/>
    <cellStyle name="_~MF2110_영천댐수량산출_수어댐1122333" xfId="5011" xr:uid="{00000000-0005-0000-0000-00006F070000}"/>
    <cellStyle name="_~MF2110_영천댐최종(감시및CCTV)" xfId="5012" xr:uid="{00000000-0005-0000-0000-000070070000}"/>
    <cellStyle name="_~MF2110_영천댐최종(감시및CCTV)_사본 - 수어댐최종작업" xfId="5013" xr:uid="{00000000-0005-0000-0000-000071070000}"/>
    <cellStyle name="_~MF2110_영천댐최종(감시및CCTV)_수어댐(작업용)" xfId="5014" xr:uid="{00000000-0005-0000-0000-000072070000}"/>
    <cellStyle name="_~MF2110_영천댐최종(감시및CCTV)_수어댐(작업용)1117" xfId="5015" xr:uid="{00000000-0005-0000-0000-000073070000}"/>
    <cellStyle name="_~MF2110_영천댐최종(감시및CCTV)_수어댐1122333" xfId="5016" xr:uid="{00000000-0005-0000-0000-000074070000}"/>
    <cellStyle name="_~MF2110_영천댐최종(홍수예설비공사)" xfId="5017" xr:uid="{00000000-0005-0000-0000-000075070000}"/>
    <cellStyle name="_~MF2110_영천댐최종(홍수예설비공사)_사본 - 수어댐최종작업" xfId="5018" xr:uid="{00000000-0005-0000-0000-000076070000}"/>
    <cellStyle name="_~MF2110_영천댐최종(홍수예설비공사)_수어댐(작업용)" xfId="5019" xr:uid="{00000000-0005-0000-0000-000077070000}"/>
    <cellStyle name="_~MF2110_영천댐최종(홍수예설비공사)_수어댐(작업용)1117" xfId="5020" xr:uid="{00000000-0005-0000-0000-000078070000}"/>
    <cellStyle name="_~MF2110_영천댐최종(홍수예설비공사)_수어댐1122333" xfId="5021" xr:uid="{00000000-0005-0000-0000-000079070000}"/>
    <cellStyle name="_~MF2110_오리지날최종-경보국설계서(철관주2003.2.13) (version 3) (version 1)" xfId="5022" xr:uid="{00000000-0005-0000-0000-00007A070000}"/>
    <cellStyle name="_~MF2110_오리지날최종-경보국설계서(철관주2003.2.13) (version 3) (version 1)_사본 - 수어댐최종작업" xfId="5023" xr:uid="{00000000-0005-0000-0000-00007B070000}"/>
    <cellStyle name="_~MF2110_오리지날최종-경보국설계서(철관주2003.2.13) (version 3) (version 1)_수량산출서(2003.4.1)" xfId="5024" xr:uid="{00000000-0005-0000-0000-00007C070000}"/>
    <cellStyle name="_~MF2110_오리지날최종-경보국설계서(철관주2003.2.13) (version 3) (version 1)_수량산출서(2003.4.1)_사본 - 수어댐최종작업" xfId="5025" xr:uid="{00000000-0005-0000-0000-00007D070000}"/>
    <cellStyle name="_~MF2110_오리지날최종-경보국설계서(철관주2003.2.13) (version 3) (version 1)_수량산출서(2003.4.1)_수어댐(작업용)" xfId="5026" xr:uid="{00000000-0005-0000-0000-00007E070000}"/>
    <cellStyle name="_~MF2110_오리지날최종-경보국설계서(철관주2003.2.13) (version 3) (version 1)_수량산출서(2003.4.1)_수어댐(작업용)1117" xfId="5027" xr:uid="{00000000-0005-0000-0000-00007F070000}"/>
    <cellStyle name="_~MF2110_오리지날최종-경보국설계서(철관주2003.2.13) (version 3) (version 1)_수량산출서(2003.4.1)_수어댐1122333" xfId="5028" xr:uid="{00000000-0005-0000-0000-000080070000}"/>
    <cellStyle name="_~MF2110_오리지날최종-경보국설계서(철관주2003.2.13) (version 3) (version 1)_수어댐(작업용)" xfId="5029" xr:uid="{00000000-0005-0000-0000-000081070000}"/>
    <cellStyle name="_~MF2110_오리지날최종-경보국설계서(철관주2003.2.13) (version 3) (version 1)_수어댐(작업용)1117" xfId="5030" xr:uid="{00000000-0005-0000-0000-000082070000}"/>
    <cellStyle name="_~MF2110_오리지날최종-경보국설계서(철관주2003.2.13) (version 3) (version 1)_수어댐1122333" xfId="5031" xr:uid="{00000000-0005-0000-0000-000083070000}"/>
    <cellStyle name="_~MF2110_오리지날최종-경보국설계서(철관주2003.2.6)" xfId="5032" xr:uid="{00000000-0005-0000-0000-000084070000}"/>
    <cellStyle name="_~MF2110_오리지날최종-경보국설계서(철관주2003.2.6)_사본 - 수어댐최종작업" xfId="5033" xr:uid="{00000000-0005-0000-0000-000085070000}"/>
    <cellStyle name="_~MF2110_오리지날최종-경보국설계서(철관주2003.2.6)_수량산출서(2003.4.1)" xfId="5034" xr:uid="{00000000-0005-0000-0000-000086070000}"/>
    <cellStyle name="_~MF2110_오리지날최종-경보국설계서(철관주2003.2.6)_수량산출서(2003.4.1)_사본 - 수어댐최종작업" xfId="5035" xr:uid="{00000000-0005-0000-0000-000087070000}"/>
    <cellStyle name="_~MF2110_오리지날최종-경보국설계서(철관주2003.2.6)_수량산출서(2003.4.1)_수어댐(작업용)" xfId="5036" xr:uid="{00000000-0005-0000-0000-000088070000}"/>
    <cellStyle name="_~MF2110_오리지날최종-경보국설계서(철관주2003.2.6)_수량산출서(2003.4.1)_수어댐(작업용)1117" xfId="5037" xr:uid="{00000000-0005-0000-0000-000089070000}"/>
    <cellStyle name="_~MF2110_오리지날최종-경보국설계서(철관주2003.2.6)_수량산출서(2003.4.1)_수어댐1122333" xfId="5038" xr:uid="{00000000-0005-0000-0000-00008A070000}"/>
    <cellStyle name="_~MF2110_오리지날최종-경보국설계서(철관주2003.2.6)_수어댐(작업용)" xfId="5039" xr:uid="{00000000-0005-0000-0000-00008B070000}"/>
    <cellStyle name="_~MF2110_오리지날최종-경보국설계서(철관주2003.2.6)_수어댐(작업용)1117" xfId="5040" xr:uid="{00000000-0005-0000-0000-00008C070000}"/>
    <cellStyle name="_~MF2110_오리지날최종-경보국설계서(철관주2003.2.6)_수어댐1122333" xfId="5041" xr:uid="{00000000-0005-0000-0000-00008D070000}"/>
    <cellStyle name="_~MF2110_오리지날최종-경보국설계서(철관주2003.2.9) (version 2)" xfId="5042" xr:uid="{00000000-0005-0000-0000-00008E070000}"/>
    <cellStyle name="_~MF2110_오리지날최종-경보국설계서(철관주2003.2.9) (version 2)_사본 - 수어댐최종작업" xfId="5043" xr:uid="{00000000-0005-0000-0000-00008F070000}"/>
    <cellStyle name="_~MF2110_오리지날최종-경보국설계서(철관주2003.2.9) (version 2)_수량산출서(2003.4.1)" xfId="5044" xr:uid="{00000000-0005-0000-0000-000090070000}"/>
    <cellStyle name="_~MF2110_오리지날최종-경보국설계서(철관주2003.2.9) (version 2)_수량산출서(2003.4.1)_사본 - 수어댐최종작업" xfId="5045" xr:uid="{00000000-0005-0000-0000-000091070000}"/>
    <cellStyle name="_~MF2110_오리지날최종-경보국설계서(철관주2003.2.9) (version 2)_수량산출서(2003.4.1)_수어댐(작업용)" xfId="5046" xr:uid="{00000000-0005-0000-0000-000092070000}"/>
    <cellStyle name="_~MF2110_오리지날최종-경보국설계서(철관주2003.2.9) (version 2)_수량산출서(2003.4.1)_수어댐(작업용)1117" xfId="5047" xr:uid="{00000000-0005-0000-0000-000093070000}"/>
    <cellStyle name="_~MF2110_오리지날최종-경보국설계서(철관주2003.2.9) (version 2)_수량산출서(2003.4.1)_수어댐1122333" xfId="5048" xr:uid="{00000000-0005-0000-0000-000094070000}"/>
    <cellStyle name="_~MF2110_오리지날최종-경보국설계서(철관주2003.2.9) (version 2)_수어댐(작업용)" xfId="5049" xr:uid="{00000000-0005-0000-0000-000095070000}"/>
    <cellStyle name="_~MF2110_오리지날최종-경보국설계서(철관주2003.2.9) (version 2)_수어댐(작업용)1117" xfId="5050" xr:uid="{00000000-0005-0000-0000-000096070000}"/>
    <cellStyle name="_~MF2110_오리지날최종-경보국설계서(철관주2003.2.9) (version 2)_수어댐1122333" xfId="5051" xr:uid="{00000000-0005-0000-0000-000097070000}"/>
    <cellStyle name="_~MF2110_옥곡수량" xfId="5052" xr:uid="{00000000-0005-0000-0000-000098070000}"/>
    <cellStyle name="_~MF2110_옥곡수량_사본 - 수어댐최종작업" xfId="5053" xr:uid="{00000000-0005-0000-0000-000099070000}"/>
    <cellStyle name="_~MF2110_옥곡수량_수어댐(작업용)" xfId="5054" xr:uid="{00000000-0005-0000-0000-00009A070000}"/>
    <cellStyle name="_~MF2110_옥곡수량_수어댐(작업용)1117" xfId="5055" xr:uid="{00000000-0005-0000-0000-00009B070000}"/>
    <cellStyle name="_~MF2110_옥곡수량_수어댐1122333" xfId="5056" xr:uid="{00000000-0005-0000-0000-00009C070000}"/>
    <cellStyle name="_~MF2110_전기-광양3단계(옥곡가압장)" xfId="5057" xr:uid="{00000000-0005-0000-0000-00009D070000}"/>
    <cellStyle name="_~MF2110_전기-광양3단계(옥곡가압장)_사본 - 수어댐최종작업" xfId="5058" xr:uid="{00000000-0005-0000-0000-00009E070000}"/>
    <cellStyle name="_~MF2110_전기-광양3단계(옥곡가압장)_수어댐(작업용)" xfId="5059" xr:uid="{00000000-0005-0000-0000-00009F070000}"/>
    <cellStyle name="_~MF2110_전기-광양3단계(옥곡가압장)_수어댐(작업용)1117" xfId="5060" xr:uid="{00000000-0005-0000-0000-0000A0070000}"/>
    <cellStyle name="_~MF2110_전기-광양3단계(옥곡가압장)_수어댐1122333" xfId="5061" xr:uid="{00000000-0005-0000-0000-0000A1070000}"/>
    <cellStyle name="_~MF2110_전기및계장-영천댐취수능력(2003.4.8전기및계장)" xfId="5062" xr:uid="{00000000-0005-0000-0000-0000A2070000}"/>
    <cellStyle name="_~MF2110_전기및계장-영천댐취수능력(2003.4.8전기및계장)_사본 - 수어댐최종작업" xfId="5063" xr:uid="{00000000-0005-0000-0000-0000A3070000}"/>
    <cellStyle name="_~MF2110_전기및계장-영천댐취수능력(2003.4.8전기및계장)_수어댐(작업용)" xfId="5064" xr:uid="{00000000-0005-0000-0000-0000A4070000}"/>
    <cellStyle name="_~MF2110_전기및계장-영천댐취수능력(2003.4.8전기및계장)_수어댐(작업용)1117" xfId="5065" xr:uid="{00000000-0005-0000-0000-0000A5070000}"/>
    <cellStyle name="_~MF2110_전기및계장-영천댐취수능력(2003.4.8전기및계장)_수어댐1122333" xfId="5066" xr:uid="{00000000-0005-0000-0000-0000A6070000}"/>
    <cellStyle name="_~MF2110_전기방식" xfId="5067" xr:uid="{00000000-0005-0000-0000-0000A7070000}"/>
    <cellStyle name="_~MF2110_전기방식_사본 - 수어댐최종작업" xfId="5068" xr:uid="{00000000-0005-0000-0000-0000A8070000}"/>
    <cellStyle name="_~MF2110_전기방식_수량산출서(2003.4.1)" xfId="5069" xr:uid="{00000000-0005-0000-0000-0000A9070000}"/>
    <cellStyle name="_~MF2110_전기방식_수량산출서(2003.4.1)_사본 - 수어댐최종작업" xfId="5070" xr:uid="{00000000-0005-0000-0000-0000AA070000}"/>
    <cellStyle name="_~MF2110_전기방식_수량산출서(2003.4.1)_수어댐(작업용)" xfId="5071" xr:uid="{00000000-0005-0000-0000-0000AB070000}"/>
    <cellStyle name="_~MF2110_전기방식_수량산출서(2003.4.1)_수어댐(작업용)1117" xfId="5072" xr:uid="{00000000-0005-0000-0000-0000AC070000}"/>
    <cellStyle name="_~MF2110_전기방식_수량산출서(2003.4.1)_수어댐1122333" xfId="5073" xr:uid="{00000000-0005-0000-0000-0000AD070000}"/>
    <cellStyle name="_~MF2110_전기방식_수어댐(작업용)" xfId="5074" xr:uid="{00000000-0005-0000-0000-0000AE070000}"/>
    <cellStyle name="_~MF2110_전기방식_수어댐(작업용)1117" xfId="5075" xr:uid="{00000000-0005-0000-0000-0000AF070000}"/>
    <cellStyle name="_~MF2110_전기방식_수어댐1122333" xfId="5076" xr:uid="{00000000-0005-0000-0000-0000B0070000}"/>
    <cellStyle name="_~MF2110_전기-영천댐취수능력(2003.2.10) (version 1)" xfId="5077" xr:uid="{00000000-0005-0000-0000-0000B1070000}"/>
    <cellStyle name="_~MF2110_전기-영천댐취수능력(2003.2.10) (version 1)_사본 - 수어댐최종작업" xfId="5078" xr:uid="{00000000-0005-0000-0000-0000B2070000}"/>
    <cellStyle name="_~MF2110_전기-영천댐취수능력(2003.2.10) (version 1)_수량산출서(2003.4.1)" xfId="5079" xr:uid="{00000000-0005-0000-0000-0000B3070000}"/>
    <cellStyle name="_~MF2110_전기-영천댐취수능력(2003.2.10) (version 1)_수량산출서(2003.4.1)_사본 - 수어댐최종작업" xfId="5080" xr:uid="{00000000-0005-0000-0000-0000B4070000}"/>
    <cellStyle name="_~MF2110_전기-영천댐취수능력(2003.2.10) (version 1)_수량산출서(2003.4.1)_수어댐(작업용)" xfId="5081" xr:uid="{00000000-0005-0000-0000-0000B5070000}"/>
    <cellStyle name="_~MF2110_전기-영천댐취수능력(2003.2.10) (version 1)_수량산출서(2003.4.1)_수어댐(작업용)1117" xfId="5082" xr:uid="{00000000-0005-0000-0000-0000B6070000}"/>
    <cellStyle name="_~MF2110_전기-영천댐취수능력(2003.2.10) (version 1)_수량산출서(2003.4.1)_수어댐1122333" xfId="5083" xr:uid="{00000000-0005-0000-0000-0000B7070000}"/>
    <cellStyle name="_~MF2110_전기-영천댐취수능력(2003.2.10) (version 1)_수어댐(작업용)" xfId="5084" xr:uid="{00000000-0005-0000-0000-0000B8070000}"/>
    <cellStyle name="_~MF2110_전기-영천댐취수능력(2003.2.10) (version 1)_수어댐(작업용)1117" xfId="5085" xr:uid="{00000000-0005-0000-0000-0000B9070000}"/>
    <cellStyle name="_~MF2110_전기-영천댐취수능력(2003.2.10) (version 1)_수어댐1122333" xfId="5086" xr:uid="{00000000-0005-0000-0000-0000BA070000}"/>
    <cellStyle name="_~MF2110_최종실적(최종)" xfId="5087" xr:uid="{00000000-0005-0000-0000-0000BB070000}"/>
    <cellStyle name="_~MF2110_최종실적(최종)_사본 - 수어댐최종작업" xfId="5088" xr:uid="{00000000-0005-0000-0000-0000BC070000}"/>
    <cellStyle name="_~MF2110_최종실적(최종)_수량산출서(2003.4.1)" xfId="5089" xr:uid="{00000000-0005-0000-0000-0000BD070000}"/>
    <cellStyle name="_~MF2110_최종실적(최종)_수량산출서(2003.4.1)_사본 - 수어댐최종작업" xfId="5090" xr:uid="{00000000-0005-0000-0000-0000BE070000}"/>
    <cellStyle name="_~MF2110_최종실적(최종)_수량산출서(2003.4.1)_수어댐(작업용)" xfId="5091" xr:uid="{00000000-0005-0000-0000-0000BF070000}"/>
    <cellStyle name="_~MF2110_최종실적(최종)_수량산출서(2003.4.1)_수어댐(작업용)1117" xfId="5092" xr:uid="{00000000-0005-0000-0000-0000C0070000}"/>
    <cellStyle name="_~MF2110_최종실적(최종)_수량산출서(2003.4.1)_수어댐1122333" xfId="5093" xr:uid="{00000000-0005-0000-0000-0000C1070000}"/>
    <cellStyle name="_~MF2110_최종실적(최종)_수어댐(작업용)" xfId="5094" xr:uid="{00000000-0005-0000-0000-0000C2070000}"/>
    <cellStyle name="_~MF2110_최종실적(최종)_수어댐(작업용)1117" xfId="5095" xr:uid="{00000000-0005-0000-0000-0000C3070000}"/>
    <cellStyle name="_~MF2110_최종실적(최종)_수어댐1122333" xfId="5096" xr:uid="{00000000-0005-0000-0000-0000C4070000}"/>
    <cellStyle name="_~MF2110_최종실적(최종)_영천댐수량산출" xfId="5097" xr:uid="{00000000-0005-0000-0000-0000C5070000}"/>
    <cellStyle name="_~MF2110_최종실적(최종)_영천댐수량산출_사본 - 수어댐최종작업" xfId="5098" xr:uid="{00000000-0005-0000-0000-0000C6070000}"/>
    <cellStyle name="_~MF2110_최종실적(최종)_영천댐수량산출_수량산출서(2003.4.1)" xfId="5099" xr:uid="{00000000-0005-0000-0000-0000C7070000}"/>
    <cellStyle name="_~MF2110_최종실적(최종)_영천댐수량산출_수량산출서(2003.4.1)_사본 - 수어댐최종작업" xfId="5100" xr:uid="{00000000-0005-0000-0000-0000C8070000}"/>
    <cellStyle name="_~MF2110_최종실적(최종)_영천댐수량산출_수량산출서(2003.4.1)_수어댐(작업용)" xfId="5101" xr:uid="{00000000-0005-0000-0000-0000C9070000}"/>
    <cellStyle name="_~MF2110_최종실적(최종)_영천댐수량산출_수량산출서(2003.4.1)_수어댐(작업용)1117" xfId="5102" xr:uid="{00000000-0005-0000-0000-0000CA070000}"/>
    <cellStyle name="_~MF2110_최종실적(최종)_영천댐수량산출_수량산출서(2003.4.1)_수어댐1122333" xfId="5103" xr:uid="{00000000-0005-0000-0000-0000CB070000}"/>
    <cellStyle name="_~MF2110_최종실적(최종)_영천댐수량산출_수어댐(작업용)" xfId="5104" xr:uid="{00000000-0005-0000-0000-0000CC070000}"/>
    <cellStyle name="_~MF2110_최종실적(최종)_영천댐수량산출_수어댐(작업용)1117" xfId="5105" xr:uid="{00000000-0005-0000-0000-0000CD070000}"/>
    <cellStyle name="_~MF2110_최종실적(최종)_영천댐수량산출_수어댐1122333" xfId="5106" xr:uid="{00000000-0005-0000-0000-0000CE070000}"/>
    <cellStyle name="_~MF373C" xfId="5107" xr:uid="{00000000-0005-0000-0000-0000CF070000}"/>
    <cellStyle name="_~MF373C_가설건축전기산출서" xfId="5108" xr:uid="{00000000-0005-0000-0000-0000D0070000}"/>
    <cellStyle name="_~MF373C_가설건축전기산출서_사본 - 수어댐최종작업" xfId="5109" xr:uid="{00000000-0005-0000-0000-0000D1070000}"/>
    <cellStyle name="_~MF373C_가설건축전기산출서_수량산출서(2003.4.1)" xfId="5110" xr:uid="{00000000-0005-0000-0000-0000D2070000}"/>
    <cellStyle name="_~MF373C_가설건축전기산출서_수량산출서(2003.4.1)_사본 - 수어댐최종작업" xfId="5111" xr:uid="{00000000-0005-0000-0000-0000D3070000}"/>
    <cellStyle name="_~MF373C_가설건축전기산출서_수량산출서(2003.4.1)_수어댐(작업용)" xfId="5112" xr:uid="{00000000-0005-0000-0000-0000D4070000}"/>
    <cellStyle name="_~MF373C_가설건축전기산출서_수량산출서(2003.4.1)_수어댐(작업용)1117" xfId="5113" xr:uid="{00000000-0005-0000-0000-0000D5070000}"/>
    <cellStyle name="_~MF373C_가설건축전기산출서_수량산출서(2003.4.1)_수어댐1122333" xfId="5114" xr:uid="{00000000-0005-0000-0000-0000D6070000}"/>
    <cellStyle name="_~MF373C_가설건축전기산출서_수어댐(작업용)" xfId="5115" xr:uid="{00000000-0005-0000-0000-0000D7070000}"/>
    <cellStyle name="_~MF373C_가설건축전기산출서_수어댐(작업용)1117" xfId="5116" xr:uid="{00000000-0005-0000-0000-0000D8070000}"/>
    <cellStyle name="_~MF373C_가설건축전기산출서_수어댐1122333" xfId="5117" xr:uid="{00000000-0005-0000-0000-0000D9070000}"/>
    <cellStyle name="_~MF373C_가설동력수량산출" xfId="5118" xr:uid="{00000000-0005-0000-0000-0000DA070000}"/>
    <cellStyle name="_~MF373C_가설동력수량산출_사본 - 수어댐최종작업" xfId="5119" xr:uid="{00000000-0005-0000-0000-0000DB070000}"/>
    <cellStyle name="_~MF373C_가설동력수량산출_수량산출서(2003.4.1)" xfId="5120" xr:uid="{00000000-0005-0000-0000-0000DC070000}"/>
    <cellStyle name="_~MF373C_가설동력수량산출_수량산출서(2003.4.1)_사본 - 수어댐최종작업" xfId="5121" xr:uid="{00000000-0005-0000-0000-0000DD070000}"/>
    <cellStyle name="_~MF373C_가설동력수량산출_수량산출서(2003.4.1)_수어댐(작업용)" xfId="5122" xr:uid="{00000000-0005-0000-0000-0000DE070000}"/>
    <cellStyle name="_~MF373C_가설동력수량산출_수량산출서(2003.4.1)_수어댐(작업용)1117" xfId="5123" xr:uid="{00000000-0005-0000-0000-0000DF070000}"/>
    <cellStyle name="_~MF373C_가설동력수량산출_수량산출서(2003.4.1)_수어댐1122333" xfId="5124" xr:uid="{00000000-0005-0000-0000-0000E0070000}"/>
    <cellStyle name="_~MF373C_가설동력수량산출_수어댐(작업용)" xfId="5125" xr:uid="{00000000-0005-0000-0000-0000E1070000}"/>
    <cellStyle name="_~MF373C_가설동력수량산출_수어댐(작업용)1117" xfId="5126" xr:uid="{00000000-0005-0000-0000-0000E2070000}"/>
    <cellStyle name="_~MF373C_가설동력수량산출_수어댐1122333" xfId="5127" xr:uid="{00000000-0005-0000-0000-0000E3070000}"/>
    <cellStyle name="_~MF373C_가설통신수량" xfId="5128" xr:uid="{00000000-0005-0000-0000-0000E4070000}"/>
    <cellStyle name="_~MF373C_가설통신수량_사본 - 수어댐최종작업" xfId="5129" xr:uid="{00000000-0005-0000-0000-0000E5070000}"/>
    <cellStyle name="_~MF373C_가설통신수량_수량산출서(2003.4.1)" xfId="5130" xr:uid="{00000000-0005-0000-0000-0000E6070000}"/>
    <cellStyle name="_~MF373C_가설통신수량_수량산출서(2003.4.1)_사본 - 수어댐최종작업" xfId="5131" xr:uid="{00000000-0005-0000-0000-0000E7070000}"/>
    <cellStyle name="_~MF373C_가설통신수량_수량산출서(2003.4.1)_수어댐(작업용)" xfId="5132" xr:uid="{00000000-0005-0000-0000-0000E8070000}"/>
    <cellStyle name="_~MF373C_가설통신수량_수량산출서(2003.4.1)_수어댐(작업용)1117" xfId="5133" xr:uid="{00000000-0005-0000-0000-0000E9070000}"/>
    <cellStyle name="_~MF373C_가설통신수량_수량산출서(2003.4.1)_수어댐1122333" xfId="5134" xr:uid="{00000000-0005-0000-0000-0000EA070000}"/>
    <cellStyle name="_~MF373C_가설통신수량_수어댐(작업용)" xfId="5135" xr:uid="{00000000-0005-0000-0000-0000EB070000}"/>
    <cellStyle name="_~MF373C_가설통신수량_수어댐(작업용)1117" xfId="5136" xr:uid="{00000000-0005-0000-0000-0000EC070000}"/>
    <cellStyle name="_~MF373C_가설통신수량_수어댐1122333" xfId="5137" xr:uid="{00000000-0005-0000-0000-0000ED070000}"/>
    <cellStyle name="_~MF373C_경보국설계서(철관주2003.1.30최종)" xfId="5138" xr:uid="{00000000-0005-0000-0000-0000EE070000}"/>
    <cellStyle name="_~MF373C_경보국설계서(철관주2003.1.30최종)_사본 - 수어댐최종작업" xfId="5139" xr:uid="{00000000-0005-0000-0000-0000EF070000}"/>
    <cellStyle name="_~MF373C_경보국설계서(철관주2003.1.30최종)_수량산출서(2003.4.1)" xfId="5140" xr:uid="{00000000-0005-0000-0000-0000F0070000}"/>
    <cellStyle name="_~MF373C_경보국설계서(철관주2003.1.30최종)_수량산출서(2003.4.1)_사본 - 수어댐최종작업" xfId="5141" xr:uid="{00000000-0005-0000-0000-0000F1070000}"/>
    <cellStyle name="_~MF373C_경보국설계서(철관주2003.1.30최종)_수량산출서(2003.4.1)_수어댐(작업용)" xfId="5142" xr:uid="{00000000-0005-0000-0000-0000F2070000}"/>
    <cellStyle name="_~MF373C_경보국설계서(철관주2003.1.30최종)_수량산출서(2003.4.1)_수어댐(작업용)1117" xfId="5143" xr:uid="{00000000-0005-0000-0000-0000F3070000}"/>
    <cellStyle name="_~MF373C_경보국설계서(철관주2003.1.30최종)_수량산출서(2003.4.1)_수어댐1122333" xfId="5144" xr:uid="{00000000-0005-0000-0000-0000F4070000}"/>
    <cellStyle name="_~MF373C_경보국설계서(철관주2003.1.30최종)_수어댐(작업용)" xfId="5145" xr:uid="{00000000-0005-0000-0000-0000F5070000}"/>
    <cellStyle name="_~MF373C_경보국설계서(철관주2003.1.30최종)_수어댐(작업용)1117" xfId="5146" xr:uid="{00000000-0005-0000-0000-0000F6070000}"/>
    <cellStyle name="_~MF373C_경보국설계서(철관주2003.1.30최종)_수어댐1122333" xfId="5147" xr:uid="{00000000-0005-0000-0000-0000F7070000}"/>
    <cellStyle name="_~MF373C_경보국설계서(철관주2003.1.30최종)_영천댐수량산출" xfId="5148" xr:uid="{00000000-0005-0000-0000-0000F8070000}"/>
    <cellStyle name="_~MF373C_경보국설계서(철관주2003.1.30최종)_영천댐수량산출_사본 - 수어댐최종작업" xfId="5149" xr:uid="{00000000-0005-0000-0000-0000F9070000}"/>
    <cellStyle name="_~MF373C_경보국설계서(철관주2003.1.30최종)_영천댐수량산출_수량산출서(2003.4.1)" xfId="5150" xr:uid="{00000000-0005-0000-0000-0000FA070000}"/>
    <cellStyle name="_~MF373C_경보국설계서(철관주2003.1.30최종)_영천댐수량산출_수량산출서(2003.4.1)_사본 - 수어댐최종작업" xfId="5151" xr:uid="{00000000-0005-0000-0000-0000FB070000}"/>
    <cellStyle name="_~MF373C_경보국설계서(철관주2003.1.30최종)_영천댐수량산출_수량산출서(2003.4.1)_수어댐(작업용)" xfId="5152" xr:uid="{00000000-0005-0000-0000-0000FC070000}"/>
    <cellStyle name="_~MF373C_경보국설계서(철관주2003.1.30최종)_영천댐수량산출_수량산출서(2003.4.1)_수어댐(작업용)1117" xfId="5153" xr:uid="{00000000-0005-0000-0000-0000FD070000}"/>
    <cellStyle name="_~MF373C_경보국설계서(철관주2003.1.30최종)_영천댐수량산출_수량산출서(2003.4.1)_수어댐1122333" xfId="5154" xr:uid="{00000000-0005-0000-0000-0000FE070000}"/>
    <cellStyle name="_~MF373C_경보국설계서(철관주2003.1.30최종)_영천댐수량산출_수어댐(작업용)" xfId="5155" xr:uid="{00000000-0005-0000-0000-0000FF070000}"/>
    <cellStyle name="_~MF373C_경보국설계서(철관주2003.1.30최종)_영천댐수량산출_수어댐(작업용)1117" xfId="5156" xr:uid="{00000000-0005-0000-0000-000000080000}"/>
    <cellStyle name="_~MF373C_경보국설계서(철관주2003.1.30최종)_영천댐수량산출_수어댐1122333" xfId="5157" xr:uid="{00000000-0005-0000-0000-000001080000}"/>
    <cellStyle name="_~MF373C_대곡내역서0329(전기)-기계설비금액확인" xfId="5158" xr:uid="{00000000-0005-0000-0000-000002080000}"/>
    <cellStyle name="_~MF373C_대곡내역서0329(전기)-기계설비금액확인_사본 - 수어댐최종작업" xfId="5159" xr:uid="{00000000-0005-0000-0000-000003080000}"/>
    <cellStyle name="_~MF373C_대곡내역서0329(전기)-기계설비금액확인_수어댐(작업용)" xfId="5160" xr:uid="{00000000-0005-0000-0000-000004080000}"/>
    <cellStyle name="_~MF373C_대곡내역서0329(전기)-기계설비금액확인_수어댐(작업용)1117" xfId="5161" xr:uid="{00000000-0005-0000-0000-000005080000}"/>
    <cellStyle name="_~MF373C_대곡내역서0329(전기)-기계설비금액확인_수어댐1122333" xfId="5162" xr:uid="{00000000-0005-0000-0000-000006080000}"/>
    <cellStyle name="_~MF373C_수량산출서(2003.4.1)" xfId="5163" xr:uid="{00000000-0005-0000-0000-000007080000}"/>
    <cellStyle name="_~MF373C_수량산출서(2003.4.1)_사본 - 수어댐최종작업" xfId="5164" xr:uid="{00000000-0005-0000-0000-000008080000}"/>
    <cellStyle name="_~MF373C_수량산출서(2003.4.1)_수어댐(작업용)" xfId="5165" xr:uid="{00000000-0005-0000-0000-000009080000}"/>
    <cellStyle name="_~MF373C_수량산출서(2003.4.1)_수어댐(작업용)1117" xfId="5166" xr:uid="{00000000-0005-0000-0000-00000A080000}"/>
    <cellStyle name="_~MF373C_수량산출서(2003.4.1)_수어댐1122333" xfId="5167" xr:uid="{00000000-0005-0000-0000-00000B080000}"/>
    <cellStyle name="_~MF373C_영구동력수량산출" xfId="5168" xr:uid="{00000000-0005-0000-0000-00000C080000}"/>
    <cellStyle name="_~MF373C_영구동력수량산출_사본 - 수어댐최종작업" xfId="5169" xr:uid="{00000000-0005-0000-0000-00000D080000}"/>
    <cellStyle name="_~MF373C_영구동력수량산출_수량산출서(2003.4.1)" xfId="5170" xr:uid="{00000000-0005-0000-0000-00000E080000}"/>
    <cellStyle name="_~MF373C_영구동력수량산출_수량산출서(2003.4.1)_사본 - 수어댐최종작업" xfId="5171" xr:uid="{00000000-0005-0000-0000-00000F080000}"/>
    <cellStyle name="_~MF373C_영구동력수량산출_수량산출서(2003.4.1)_수어댐(작업용)" xfId="5172" xr:uid="{00000000-0005-0000-0000-000010080000}"/>
    <cellStyle name="_~MF373C_영구동력수량산출_수량산출서(2003.4.1)_수어댐(작업용)1117" xfId="5173" xr:uid="{00000000-0005-0000-0000-000011080000}"/>
    <cellStyle name="_~MF373C_영구동력수량산출_수량산출서(2003.4.1)_수어댐1122333" xfId="5174" xr:uid="{00000000-0005-0000-0000-000012080000}"/>
    <cellStyle name="_~MF373C_영구동력수량산출_수어댐(작업용)" xfId="5175" xr:uid="{00000000-0005-0000-0000-000013080000}"/>
    <cellStyle name="_~MF373C_영구동력수량산출_수어댐(작업용)1117" xfId="5176" xr:uid="{00000000-0005-0000-0000-000014080000}"/>
    <cellStyle name="_~MF373C_영구동력수량산출_수어댐1122333" xfId="5177" xr:uid="{00000000-0005-0000-0000-000015080000}"/>
    <cellStyle name="_~MF373C_영천댐수량산출" xfId="5178" xr:uid="{00000000-0005-0000-0000-000016080000}"/>
    <cellStyle name="_~MF373C_영천댐수량산출_사본 - 수어댐최종작업" xfId="5179" xr:uid="{00000000-0005-0000-0000-000017080000}"/>
    <cellStyle name="_~MF373C_영천댐수량산출_수량산출서(2003.4.1)" xfId="5180" xr:uid="{00000000-0005-0000-0000-000018080000}"/>
    <cellStyle name="_~MF373C_영천댐수량산출_수량산출서(2003.4.1)_사본 - 수어댐최종작업" xfId="5181" xr:uid="{00000000-0005-0000-0000-000019080000}"/>
    <cellStyle name="_~MF373C_영천댐수량산출_수량산출서(2003.4.1)_수어댐(작업용)" xfId="5182" xr:uid="{00000000-0005-0000-0000-00001A080000}"/>
    <cellStyle name="_~MF373C_영천댐수량산출_수량산출서(2003.4.1)_수어댐(작업용)1117" xfId="5183" xr:uid="{00000000-0005-0000-0000-00001B080000}"/>
    <cellStyle name="_~MF373C_영천댐수량산출_수량산출서(2003.4.1)_수어댐1122333" xfId="5184" xr:uid="{00000000-0005-0000-0000-00001C080000}"/>
    <cellStyle name="_~MF373C_영천댐수량산출_수어댐(작업용)" xfId="5185" xr:uid="{00000000-0005-0000-0000-00001D080000}"/>
    <cellStyle name="_~MF373C_영천댐수량산출_수어댐(작업용)1117" xfId="5186" xr:uid="{00000000-0005-0000-0000-00001E080000}"/>
    <cellStyle name="_~MF373C_영천댐수량산출_수어댐1122333" xfId="5187" xr:uid="{00000000-0005-0000-0000-00001F080000}"/>
    <cellStyle name="_~MF373C_영천댐최종(감시및CCTV)" xfId="5188" xr:uid="{00000000-0005-0000-0000-000020080000}"/>
    <cellStyle name="_~MF373C_영천댐최종(감시및CCTV)_사본 - 수어댐최종작업" xfId="5189" xr:uid="{00000000-0005-0000-0000-000021080000}"/>
    <cellStyle name="_~MF373C_영천댐최종(감시및CCTV)_수어댐(작업용)" xfId="5190" xr:uid="{00000000-0005-0000-0000-000022080000}"/>
    <cellStyle name="_~MF373C_영천댐최종(감시및CCTV)_수어댐(작업용)1117" xfId="5191" xr:uid="{00000000-0005-0000-0000-000023080000}"/>
    <cellStyle name="_~MF373C_영천댐최종(감시및CCTV)_수어댐1122333" xfId="5192" xr:uid="{00000000-0005-0000-0000-000024080000}"/>
    <cellStyle name="_~MF373C_영천댐최종(홍수예설비공사)" xfId="5193" xr:uid="{00000000-0005-0000-0000-000025080000}"/>
    <cellStyle name="_~MF373C_영천댐최종(홍수예설비공사)_사본 - 수어댐최종작업" xfId="5194" xr:uid="{00000000-0005-0000-0000-000026080000}"/>
    <cellStyle name="_~MF373C_영천댐최종(홍수예설비공사)_수어댐(작업용)" xfId="5195" xr:uid="{00000000-0005-0000-0000-000027080000}"/>
    <cellStyle name="_~MF373C_영천댐최종(홍수예설비공사)_수어댐(작업용)1117" xfId="5196" xr:uid="{00000000-0005-0000-0000-000028080000}"/>
    <cellStyle name="_~MF373C_영천댐최종(홍수예설비공사)_수어댐1122333" xfId="5197" xr:uid="{00000000-0005-0000-0000-000029080000}"/>
    <cellStyle name="_~MF373C_오리지날최종-경보국설계서(철관주2003.2.13) (version 3) (version 1)" xfId="5198" xr:uid="{00000000-0005-0000-0000-00002A080000}"/>
    <cellStyle name="_~MF373C_오리지날최종-경보국설계서(철관주2003.2.13) (version 3) (version 1)_사본 - 수어댐최종작업" xfId="5199" xr:uid="{00000000-0005-0000-0000-00002B080000}"/>
    <cellStyle name="_~MF373C_오리지날최종-경보국설계서(철관주2003.2.13) (version 3) (version 1)_수량산출서(2003.4.1)" xfId="5200" xr:uid="{00000000-0005-0000-0000-00002C080000}"/>
    <cellStyle name="_~MF373C_오리지날최종-경보국설계서(철관주2003.2.13) (version 3) (version 1)_수량산출서(2003.4.1)_사본 - 수어댐최종작업" xfId="5201" xr:uid="{00000000-0005-0000-0000-00002D080000}"/>
    <cellStyle name="_~MF373C_오리지날최종-경보국설계서(철관주2003.2.13) (version 3) (version 1)_수량산출서(2003.4.1)_수어댐(작업용)" xfId="5202" xr:uid="{00000000-0005-0000-0000-00002E080000}"/>
    <cellStyle name="_~MF373C_오리지날최종-경보국설계서(철관주2003.2.13) (version 3) (version 1)_수량산출서(2003.4.1)_수어댐(작업용)1117" xfId="5203" xr:uid="{00000000-0005-0000-0000-00002F080000}"/>
    <cellStyle name="_~MF373C_오리지날최종-경보국설계서(철관주2003.2.13) (version 3) (version 1)_수량산출서(2003.4.1)_수어댐1122333" xfId="5204" xr:uid="{00000000-0005-0000-0000-000030080000}"/>
    <cellStyle name="_~MF373C_오리지날최종-경보국설계서(철관주2003.2.13) (version 3) (version 1)_수어댐(작업용)" xfId="5205" xr:uid="{00000000-0005-0000-0000-000031080000}"/>
    <cellStyle name="_~MF373C_오리지날최종-경보국설계서(철관주2003.2.13) (version 3) (version 1)_수어댐(작업용)1117" xfId="5206" xr:uid="{00000000-0005-0000-0000-000032080000}"/>
    <cellStyle name="_~MF373C_오리지날최종-경보국설계서(철관주2003.2.13) (version 3) (version 1)_수어댐1122333" xfId="5207" xr:uid="{00000000-0005-0000-0000-000033080000}"/>
    <cellStyle name="_~MF373C_오리지날최종-경보국설계서(철관주2003.2.6)" xfId="5208" xr:uid="{00000000-0005-0000-0000-000034080000}"/>
    <cellStyle name="_~MF373C_오리지날최종-경보국설계서(철관주2003.2.6)_사본 - 수어댐최종작업" xfId="5209" xr:uid="{00000000-0005-0000-0000-000035080000}"/>
    <cellStyle name="_~MF373C_오리지날최종-경보국설계서(철관주2003.2.6)_수량산출서(2003.4.1)" xfId="5210" xr:uid="{00000000-0005-0000-0000-000036080000}"/>
    <cellStyle name="_~MF373C_오리지날최종-경보국설계서(철관주2003.2.6)_수량산출서(2003.4.1)_사본 - 수어댐최종작업" xfId="5211" xr:uid="{00000000-0005-0000-0000-000037080000}"/>
    <cellStyle name="_~MF373C_오리지날최종-경보국설계서(철관주2003.2.6)_수량산출서(2003.4.1)_수어댐(작업용)" xfId="5212" xr:uid="{00000000-0005-0000-0000-000038080000}"/>
    <cellStyle name="_~MF373C_오리지날최종-경보국설계서(철관주2003.2.6)_수량산출서(2003.4.1)_수어댐(작업용)1117" xfId="5213" xr:uid="{00000000-0005-0000-0000-000039080000}"/>
    <cellStyle name="_~MF373C_오리지날최종-경보국설계서(철관주2003.2.6)_수량산출서(2003.4.1)_수어댐1122333" xfId="5214" xr:uid="{00000000-0005-0000-0000-00003A080000}"/>
    <cellStyle name="_~MF373C_오리지날최종-경보국설계서(철관주2003.2.6)_수어댐(작업용)" xfId="5215" xr:uid="{00000000-0005-0000-0000-00003B080000}"/>
    <cellStyle name="_~MF373C_오리지날최종-경보국설계서(철관주2003.2.6)_수어댐(작업용)1117" xfId="5216" xr:uid="{00000000-0005-0000-0000-00003C080000}"/>
    <cellStyle name="_~MF373C_오리지날최종-경보국설계서(철관주2003.2.6)_수어댐1122333" xfId="5217" xr:uid="{00000000-0005-0000-0000-00003D080000}"/>
    <cellStyle name="_~MF373C_오리지날최종-경보국설계서(철관주2003.2.9) (version 2)" xfId="5218" xr:uid="{00000000-0005-0000-0000-00003E080000}"/>
    <cellStyle name="_~MF373C_오리지날최종-경보국설계서(철관주2003.2.9) (version 2)_사본 - 수어댐최종작업" xfId="5219" xr:uid="{00000000-0005-0000-0000-00003F080000}"/>
    <cellStyle name="_~MF373C_오리지날최종-경보국설계서(철관주2003.2.9) (version 2)_수량산출서(2003.4.1)" xfId="5220" xr:uid="{00000000-0005-0000-0000-000040080000}"/>
    <cellStyle name="_~MF373C_오리지날최종-경보국설계서(철관주2003.2.9) (version 2)_수량산출서(2003.4.1)_사본 - 수어댐최종작업" xfId="5221" xr:uid="{00000000-0005-0000-0000-000041080000}"/>
    <cellStyle name="_~MF373C_오리지날최종-경보국설계서(철관주2003.2.9) (version 2)_수량산출서(2003.4.1)_수어댐(작업용)" xfId="5222" xr:uid="{00000000-0005-0000-0000-000042080000}"/>
    <cellStyle name="_~MF373C_오리지날최종-경보국설계서(철관주2003.2.9) (version 2)_수량산출서(2003.4.1)_수어댐(작업용)1117" xfId="5223" xr:uid="{00000000-0005-0000-0000-000043080000}"/>
    <cellStyle name="_~MF373C_오리지날최종-경보국설계서(철관주2003.2.9) (version 2)_수량산출서(2003.4.1)_수어댐1122333" xfId="5224" xr:uid="{00000000-0005-0000-0000-000044080000}"/>
    <cellStyle name="_~MF373C_오리지날최종-경보국설계서(철관주2003.2.9) (version 2)_수어댐(작업용)" xfId="5225" xr:uid="{00000000-0005-0000-0000-000045080000}"/>
    <cellStyle name="_~MF373C_오리지날최종-경보국설계서(철관주2003.2.9) (version 2)_수어댐(작업용)1117" xfId="5226" xr:uid="{00000000-0005-0000-0000-000046080000}"/>
    <cellStyle name="_~MF373C_오리지날최종-경보국설계서(철관주2003.2.9) (version 2)_수어댐1122333" xfId="5227" xr:uid="{00000000-0005-0000-0000-000047080000}"/>
    <cellStyle name="_~MF373C_옥곡수량" xfId="5228" xr:uid="{00000000-0005-0000-0000-000048080000}"/>
    <cellStyle name="_~MF373C_옥곡수량_사본 - 수어댐최종작업" xfId="5229" xr:uid="{00000000-0005-0000-0000-000049080000}"/>
    <cellStyle name="_~MF373C_옥곡수량_수어댐(작업용)" xfId="5230" xr:uid="{00000000-0005-0000-0000-00004A080000}"/>
    <cellStyle name="_~MF373C_옥곡수량_수어댐(작업용)1117" xfId="5231" xr:uid="{00000000-0005-0000-0000-00004B080000}"/>
    <cellStyle name="_~MF373C_옥곡수량_수어댐1122333" xfId="5232" xr:uid="{00000000-0005-0000-0000-00004C080000}"/>
    <cellStyle name="_~MF373C_전기-광양3단계(옥곡가압장)" xfId="5233" xr:uid="{00000000-0005-0000-0000-00004D080000}"/>
    <cellStyle name="_~MF373C_전기-광양3단계(옥곡가압장)_사본 - 수어댐최종작업" xfId="5234" xr:uid="{00000000-0005-0000-0000-00004E080000}"/>
    <cellStyle name="_~MF373C_전기-광양3단계(옥곡가압장)_수어댐(작업용)" xfId="5235" xr:uid="{00000000-0005-0000-0000-00004F080000}"/>
    <cellStyle name="_~MF373C_전기-광양3단계(옥곡가압장)_수어댐(작업용)1117" xfId="5236" xr:uid="{00000000-0005-0000-0000-000050080000}"/>
    <cellStyle name="_~MF373C_전기-광양3단계(옥곡가압장)_수어댐1122333" xfId="5237" xr:uid="{00000000-0005-0000-0000-000051080000}"/>
    <cellStyle name="_~MF373C_전기및계장-영천댐취수능력(2003.4.8전기및계장)" xfId="5238" xr:uid="{00000000-0005-0000-0000-000052080000}"/>
    <cellStyle name="_~MF373C_전기및계장-영천댐취수능력(2003.4.8전기및계장)_사본 - 수어댐최종작업" xfId="5239" xr:uid="{00000000-0005-0000-0000-000053080000}"/>
    <cellStyle name="_~MF373C_전기및계장-영천댐취수능력(2003.4.8전기및계장)_수어댐(작업용)" xfId="5240" xr:uid="{00000000-0005-0000-0000-000054080000}"/>
    <cellStyle name="_~MF373C_전기및계장-영천댐취수능력(2003.4.8전기및계장)_수어댐(작업용)1117" xfId="5241" xr:uid="{00000000-0005-0000-0000-000055080000}"/>
    <cellStyle name="_~MF373C_전기및계장-영천댐취수능력(2003.4.8전기및계장)_수어댐1122333" xfId="5242" xr:uid="{00000000-0005-0000-0000-000056080000}"/>
    <cellStyle name="_~MF373C_전기방식" xfId="5243" xr:uid="{00000000-0005-0000-0000-000057080000}"/>
    <cellStyle name="_~MF373C_전기방식_사본 - 수어댐최종작업" xfId="5244" xr:uid="{00000000-0005-0000-0000-000058080000}"/>
    <cellStyle name="_~MF373C_전기방식_수량산출서(2003.4.1)" xfId="5245" xr:uid="{00000000-0005-0000-0000-000059080000}"/>
    <cellStyle name="_~MF373C_전기방식_수량산출서(2003.4.1)_사본 - 수어댐최종작업" xfId="5246" xr:uid="{00000000-0005-0000-0000-00005A080000}"/>
    <cellStyle name="_~MF373C_전기방식_수량산출서(2003.4.1)_수어댐(작업용)" xfId="5247" xr:uid="{00000000-0005-0000-0000-00005B080000}"/>
    <cellStyle name="_~MF373C_전기방식_수량산출서(2003.4.1)_수어댐(작업용)1117" xfId="5248" xr:uid="{00000000-0005-0000-0000-00005C080000}"/>
    <cellStyle name="_~MF373C_전기방식_수량산출서(2003.4.1)_수어댐1122333" xfId="5249" xr:uid="{00000000-0005-0000-0000-00005D080000}"/>
    <cellStyle name="_~MF373C_전기방식_수어댐(작업용)" xfId="5250" xr:uid="{00000000-0005-0000-0000-00005E080000}"/>
    <cellStyle name="_~MF373C_전기방식_수어댐(작업용)1117" xfId="5251" xr:uid="{00000000-0005-0000-0000-00005F080000}"/>
    <cellStyle name="_~MF373C_전기방식_수어댐1122333" xfId="5252" xr:uid="{00000000-0005-0000-0000-000060080000}"/>
    <cellStyle name="_~MF373C_전기-영천댐취수능력(2003.2.10) (version 1)" xfId="5253" xr:uid="{00000000-0005-0000-0000-000061080000}"/>
    <cellStyle name="_~MF373C_전기-영천댐취수능력(2003.2.10) (version 1)_사본 - 수어댐최종작업" xfId="5254" xr:uid="{00000000-0005-0000-0000-000062080000}"/>
    <cellStyle name="_~MF373C_전기-영천댐취수능력(2003.2.10) (version 1)_수량산출서(2003.4.1)" xfId="5255" xr:uid="{00000000-0005-0000-0000-000063080000}"/>
    <cellStyle name="_~MF373C_전기-영천댐취수능력(2003.2.10) (version 1)_수량산출서(2003.4.1)_사본 - 수어댐최종작업" xfId="5256" xr:uid="{00000000-0005-0000-0000-000064080000}"/>
    <cellStyle name="_~MF373C_전기-영천댐취수능력(2003.2.10) (version 1)_수량산출서(2003.4.1)_수어댐(작업용)" xfId="5257" xr:uid="{00000000-0005-0000-0000-000065080000}"/>
    <cellStyle name="_~MF373C_전기-영천댐취수능력(2003.2.10) (version 1)_수량산출서(2003.4.1)_수어댐(작업용)1117" xfId="5258" xr:uid="{00000000-0005-0000-0000-000066080000}"/>
    <cellStyle name="_~MF373C_전기-영천댐취수능력(2003.2.10) (version 1)_수량산출서(2003.4.1)_수어댐1122333" xfId="5259" xr:uid="{00000000-0005-0000-0000-000067080000}"/>
    <cellStyle name="_~MF373C_전기-영천댐취수능력(2003.2.10) (version 1)_수어댐(작업용)" xfId="5260" xr:uid="{00000000-0005-0000-0000-000068080000}"/>
    <cellStyle name="_~MF373C_전기-영천댐취수능력(2003.2.10) (version 1)_수어댐(작업용)1117" xfId="5261" xr:uid="{00000000-0005-0000-0000-000069080000}"/>
    <cellStyle name="_~MF373C_전기-영천댐취수능력(2003.2.10) (version 1)_수어댐1122333" xfId="5262" xr:uid="{00000000-0005-0000-0000-00006A080000}"/>
    <cellStyle name="_~MF373C_최종실적(최종)" xfId="5263" xr:uid="{00000000-0005-0000-0000-00006B080000}"/>
    <cellStyle name="_~MF373C_최종실적(최종)_사본 - 수어댐최종작업" xfId="5264" xr:uid="{00000000-0005-0000-0000-00006C080000}"/>
    <cellStyle name="_~MF373C_최종실적(최종)_수량산출서(2003.4.1)" xfId="5265" xr:uid="{00000000-0005-0000-0000-00006D080000}"/>
    <cellStyle name="_~MF373C_최종실적(최종)_수량산출서(2003.4.1)_사본 - 수어댐최종작업" xfId="5266" xr:uid="{00000000-0005-0000-0000-00006E080000}"/>
    <cellStyle name="_~MF373C_최종실적(최종)_수량산출서(2003.4.1)_수어댐(작업용)" xfId="5267" xr:uid="{00000000-0005-0000-0000-00006F080000}"/>
    <cellStyle name="_~MF373C_최종실적(최종)_수량산출서(2003.4.1)_수어댐(작업용)1117" xfId="5268" xr:uid="{00000000-0005-0000-0000-000070080000}"/>
    <cellStyle name="_~MF373C_최종실적(최종)_수량산출서(2003.4.1)_수어댐1122333" xfId="5269" xr:uid="{00000000-0005-0000-0000-000071080000}"/>
    <cellStyle name="_~MF373C_최종실적(최종)_수어댐(작업용)" xfId="5270" xr:uid="{00000000-0005-0000-0000-000072080000}"/>
    <cellStyle name="_~MF373C_최종실적(최종)_수어댐(작업용)1117" xfId="5271" xr:uid="{00000000-0005-0000-0000-000073080000}"/>
    <cellStyle name="_~MF373C_최종실적(최종)_수어댐1122333" xfId="5272" xr:uid="{00000000-0005-0000-0000-000074080000}"/>
    <cellStyle name="_~MF373C_최종실적(최종)_영천댐수량산출" xfId="5273" xr:uid="{00000000-0005-0000-0000-000075080000}"/>
    <cellStyle name="_~MF373C_최종실적(최종)_영천댐수량산출_사본 - 수어댐최종작업" xfId="5274" xr:uid="{00000000-0005-0000-0000-000076080000}"/>
    <cellStyle name="_~MF373C_최종실적(최종)_영천댐수량산출_수량산출서(2003.4.1)" xfId="5275" xr:uid="{00000000-0005-0000-0000-000077080000}"/>
    <cellStyle name="_~MF373C_최종실적(최종)_영천댐수량산출_수량산출서(2003.4.1)_사본 - 수어댐최종작업" xfId="5276" xr:uid="{00000000-0005-0000-0000-000078080000}"/>
    <cellStyle name="_~MF373C_최종실적(최종)_영천댐수량산출_수량산출서(2003.4.1)_수어댐(작업용)" xfId="5277" xr:uid="{00000000-0005-0000-0000-000079080000}"/>
    <cellStyle name="_~MF373C_최종실적(최종)_영천댐수량산출_수량산출서(2003.4.1)_수어댐(작업용)1117" xfId="5278" xr:uid="{00000000-0005-0000-0000-00007A080000}"/>
    <cellStyle name="_~MF373C_최종실적(최종)_영천댐수량산출_수량산출서(2003.4.1)_수어댐1122333" xfId="5279" xr:uid="{00000000-0005-0000-0000-00007B080000}"/>
    <cellStyle name="_~MF373C_최종실적(최종)_영천댐수량산출_수어댐(작업용)" xfId="5280" xr:uid="{00000000-0005-0000-0000-00007C080000}"/>
    <cellStyle name="_~MF373C_최종실적(최종)_영천댐수량산출_수어댐(작업용)1117" xfId="5281" xr:uid="{00000000-0005-0000-0000-00007D080000}"/>
    <cellStyle name="_~MF373C_최종실적(최종)_영천댐수량산출_수어댐1122333" xfId="5282" xr:uid="{00000000-0005-0000-0000-00007E080000}"/>
    <cellStyle name="_★이화-삼계도급실행(2003.04.11)" xfId="41138" xr:uid="{00000000-0005-0000-0000-00007F080000}"/>
    <cellStyle name="_★이화-삼계도급실행(2003.04.11)_서호지하차도입찰" xfId="41139" xr:uid="{00000000-0005-0000-0000-000080080000}"/>
    <cellStyle name="_★이화-삼계도급실행(2003.04.11)_서호지하차도입찰_청오건설 하도급계약내역(식재.시설물)-2005.1.3" xfId="41140" xr:uid="{00000000-0005-0000-0000-000081080000}"/>
    <cellStyle name="_★이화-삼계도급실행(2003.04.11)_서호지하차도입찰_청오하도급계약내역(식재,시설물)-2005.1.3" xfId="41141" xr:uid="{00000000-0005-0000-0000-000082080000}"/>
    <cellStyle name="_★이화-삼계도급실행(2003.04.11)_청오건설 하도급계약내역(식재.시설물)-2005.1.3" xfId="41142" xr:uid="{00000000-0005-0000-0000-000083080000}"/>
    <cellStyle name="_★이화-삼계도급실행(2003.04.11)_청오하도급계약내역(식재,시설물)-2005.1.3" xfId="41143" xr:uid="{00000000-0005-0000-0000-000084080000}"/>
    <cellStyle name="_★이화-삼계도급실행(2003.04.21)" xfId="41144" xr:uid="{00000000-0005-0000-0000-000085080000}"/>
    <cellStyle name="_★이화-삼계도급실행(2003.04.21)_서호지하차도입찰" xfId="41145" xr:uid="{00000000-0005-0000-0000-000086080000}"/>
    <cellStyle name="_★이화-삼계도급실행(2003.04.21)_서호지하차도입찰_청오건설 하도급계약내역(식재.시설물)-2005.1.3" xfId="41146" xr:uid="{00000000-0005-0000-0000-000087080000}"/>
    <cellStyle name="_★이화-삼계도급실행(2003.04.21)_서호지하차도입찰_청오하도급계약내역(식재,시설물)-2005.1.3" xfId="41147" xr:uid="{00000000-0005-0000-0000-000088080000}"/>
    <cellStyle name="_★이화-삼계도급실행(2003.04.21)_청오건설 하도급계약내역(식재.시설물)-2005.1.3" xfId="41148" xr:uid="{00000000-0005-0000-0000-000089080000}"/>
    <cellStyle name="_★이화-삼계도급실행(2003.04.21)_청오하도급계약내역(식재,시설물)-2005.1.3" xfId="41149" xr:uid="{00000000-0005-0000-0000-00008A080000}"/>
    <cellStyle name="_00.부대공수량" xfId="5283" xr:uid="{00000000-0005-0000-0000-00008B080000}"/>
    <cellStyle name="_000토공" xfId="41150" xr:uid="{00000000-0005-0000-0000-00008C080000}"/>
    <cellStyle name="_00-토공" xfId="41151" xr:uid="{00000000-0005-0000-0000-00008D080000}"/>
    <cellStyle name="_01-구조물께기집계" xfId="5284" xr:uid="{00000000-0005-0000-0000-00008E080000}"/>
    <cellStyle name="_01실행틀조정평택" xfId="5285" xr:uid="{00000000-0005-0000-0000-00008F080000}"/>
    <cellStyle name="_01실행틀조정평택_탱크(12,13)토목공사(견적)대비비교" xfId="5286" xr:uid="{00000000-0005-0000-0000-000090080000}"/>
    <cellStyle name="_01실행틀조정평택_탱크(12,13)토목공사(견적)대비비교_탱크(12,13)토목공사(견적)대비비교" xfId="5287" xr:uid="{00000000-0005-0000-0000-000091080000}"/>
    <cellStyle name="_01토공" xfId="41152" xr:uid="{00000000-0005-0000-0000-000092080000}"/>
    <cellStyle name="_01토공_라멘교 토공" xfId="41153" xr:uid="{00000000-0005-0000-0000-000093080000}"/>
    <cellStyle name="_01토공_철거" xfId="41154" xr:uid="{00000000-0005-0000-0000-000094080000}"/>
    <cellStyle name="_01토공_철거_라멘교 토공" xfId="41155" xr:uid="{00000000-0005-0000-0000-000095080000}"/>
    <cellStyle name="_02(1).쉬트파일정산설계서(정산-설비팀내부결재완료)" xfId="41156" xr:uid="{00000000-0005-0000-0000-000096080000}"/>
    <cellStyle name="_0204기성(공정율)" xfId="41157" xr:uid="{00000000-0005-0000-0000-000097080000}"/>
    <cellStyle name="_02-15작업(건총)" xfId="2549" xr:uid="{00000000-0005-0000-0000-000098080000}"/>
    <cellStyle name="_02배수공" xfId="41158" xr:uid="{00000000-0005-0000-0000-000099080000}"/>
    <cellStyle name="_04.산남 현관문" xfId="5288" xr:uid="{00000000-0005-0000-0000-00009A080000}"/>
    <cellStyle name="_05 산출근거(방송)" xfId="22" xr:uid="{00000000-0005-0000-0000-00009B080000}"/>
    <cellStyle name="_05(현대)" xfId="41159" xr:uid="{00000000-0005-0000-0000-00009C080000}"/>
    <cellStyle name="_05년 7월1일~8월31일견적서" xfId="5289" xr:uid="{00000000-0005-0000-0000-00009D080000}"/>
    <cellStyle name="_05년 7월1일~8월31일견적서_05년 7월1일~8월31일견적서" xfId="5290" xr:uid="{00000000-0005-0000-0000-00009E080000}"/>
    <cellStyle name="_05년 7월1일~8월31일견적서_05년 7월1일~8월31일견적서_05년 9월1일~10월31일견적서" xfId="5291" xr:uid="{00000000-0005-0000-0000-00009F080000}"/>
    <cellStyle name="_05년 7월1일~8월31일견적서_05년 7월1일~8월31일견적서_05년 9월1일~10월31일견적서_05년 11월1일~12월31일견적서" xfId="5292" xr:uid="{00000000-0005-0000-0000-0000A0080000}"/>
    <cellStyle name="_05년 7월1일~8월31일견적서_05년 7월1일~8월31일견적서_05년 9월1일~10월31일견적서_05년 9월1일~10월31일견적서" xfId="5293" xr:uid="{00000000-0005-0000-0000-0000A1080000}"/>
    <cellStyle name="_05년 7월1일~8월31일견적서_05년 7월1일~8월31일견적서_05년 9월1일~10월31일견적서_06년 1월1일~2월28일견적서" xfId="5294" xr:uid="{00000000-0005-0000-0000-0000A2080000}"/>
    <cellStyle name="_05년 7월1일~8월31일견적서_05년 9월1일~10월31일견적서" xfId="5295" xr:uid="{00000000-0005-0000-0000-0000A3080000}"/>
    <cellStyle name="_05년 7월1일~8월31일견적서_05년 9월1일~10월31일견적서_05년 11월1일~12월31일견적서" xfId="5296" xr:uid="{00000000-0005-0000-0000-0000A4080000}"/>
    <cellStyle name="_05년 7월1일~8월31일견적서_05년 9월1일~10월31일견적서_05년 9월1일~10월31일견적서" xfId="5297" xr:uid="{00000000-0005-0000-0000-0000A5080000}"/>
    <cellStyle name="_05년 7월1일~8월31일견적서_05년 9월1일~10월31일견적서_06년 1월1일~2월28일견적서" xfId="5298" xr:uid="{00000000-0005-0000-0000-0000A6080000}"/>
    <cellStyle name="_05년 9월1일~10월31일견적서" xfId="5299" xr:uid="{00000000-0005-0000-0000-0000A7080000}"/>
    <cellStyle name="_05년 9월1일~10월31일견적서_05년 11월1일~12월31일견적서" xfId="5300" xr:uid="{00000000-0005-0000-0000-0000A8080000}"/>
    <cellStyle name="_05년 9월1일~10월31일견적서_05년 9월1일~10월31일견적서" xfId="5301" xr:uid="{00000000-0005-0000-0000-0000A9080000}"/>
    <cellStyle name="_05년 9월1일~10월31일견적서_06년 1월1일~2월28일견적서" xfId="5302" xr:uid="{00000000-0005-0000-0000-0000AA080000}"/>
    <cellStyle name="_06.집수조,수중펌프(1350MW)" xfId="41160" xr:uid="{00000000-0005-0000-0000-0000AB080000}"/>
    <cellStyle name="_06.집수조,수중펌프(1350MW정산)" xfId="41161" xr:uid="{00000000-0005-0000-0000-0000AC080000}"/>
    <cellStyle name="_08년년간단가 (설계서)-동안구(변경)" xfId="5303" xr:uid="{00000000-0005-0000-0000-0000AD080000}"/>
    <cellStyle name="_08년년간단가 (설계서)-만안구(변경)" xfId="5304" xr:uid="{00000000-0005-0000-0000-0000AE080000}"/>
    <cellStyle name="_1) 교대토공수량" xfId="41162" xr:uid="{00000000-0005-0000-0000-0000AF080000}"/>
    <cellStyle name="_1) 교대토공수량_1) 교대토공수량" xfId="41163" xr:uid="{00000000-0005-0000-0000-0000B0080000}"/>
    <cellStyle name="_1) 교대토공수량_1) 교대토공수량_1.여주JCT6교" xfId="41164" xr:uid="{00000000-0005-0000-0000-0000B1080000}"/>
    <cellStyle name="_1) 교대토공수량_1) 교대토공수량_2.여주jc7교" xfId="41165" xr:uid="{00000000-0005-0000-0000-0000B2080000}"/>
    <cellStyle name="_1) 교대토공수량_1) 대토공수량" xfId="41166" xr:uid="{00000000-0005-0000-0000-0000B3080000}"/>
    <cellStyle name="_1) 교대토공수량_1) 대토공수량_1.여주JCT6교" xfId="41167" xr:uid="{00000000-0005-0000-0000-0000B4080000}"/>
    <cellStyle name="_1) 교대토공수량_1) 대토공수량_2.여주jc7교" xfId="41168" xr:uid="{00000000-0005-0000-0000-0000B5080000}"/>
    <cellStyle name="_1) 교대토공수량_1.여주JCT6교" xfId="41169" xr:uid="{00000000-0005-0000-0000-0000B6080000}"/>
    <cellStyle name="_1) 교대토공수량_2.여주jc7교" xfId="41170" xr:uid="{00000000-0005-0000-0000-0000B7080000}"/>
    <cellStyle name="_1.여주JCT6교" xfId="41171" xr:uid="{00000000-0005-0000-0000-0000B8080000}"/>
    <cellStyle name="_1-01토공" xfId="41172" xr:uid="{00000000-0005-0000-0000-0000B9080000}"/>
    <cellStyle name="_11월기성" xfId="41173" xr:uid="{00000000-0005-0000-0000-0000BA080000}"/>
    <cellStyle name="_12-31(순수)" xfId="2550" xr:uid="{00000000-0005-0000-0000-0000BB080000}"/>
    <cellStyle name="_1408 barracks" xfId="2551" xr:uid="{00000000-0005-0000-0000-0000BC080000}"/>
    <cellStyle name="_1동설계서-점토벽돌적용" xfId="5305" xr:uid="{00000000-0005-0000-0000-0000BD080000}"/>
    <cellStyle name="_1차공사-용호초증축-기계내역서" xfId="5306" xr:uid="{00000000-0005-0000-0000-0000BE080000}"/>
    <cellStyle name="_1-토공(양양)" xfId="41174" xr:uid="{00000000-0005-0000-0000-0000BF080000}"/>
    <cellStyle name="_1-토공(정선)" xfId="41175" xr:uid="{00000000-0005-0000-0000-0000C0080000}"/>
    <cellStyle name="_2) 교대일반수량2" xfId="41176" xr:uid="{00000000-0005-0000-0000-0000C1080000}"/>
    <cellStyle name="_2) 교대일반수량2_1) 교대토공수량" xfId="41177" xr:uid="{00000000-0005-0000-0000-0000C2080000}"/>
    <cellStyle name="_2) 교대일반수량2_1) 교대토공수량_1.여주JCT6교" xfId="41178" xr:uid="{00000000-0005-0000-0000-0000C3080000}"/>
    <cellStyle name="_2) 교대일반수량2_1) 교대토공수량_2.여주jc7교" xfId="41179" xr:uid="{00000000-0005-0000-0000-0000C4080000}"/>
    <cellStyle name="_2) 교대일반수량2_1) 대토공수량" xfId="41180" xr:uid="{00000000-0005-0000-0000-0000C5080000}"/>
    <cellStyle name="_2) 교대일반수량2_1) 대토공수량_1.여주JCT6교" xfId="41181" xr:uid="{00000000-0005-0000-0000-0000C6080000}"/>
    <cellStyle name="_2) 교대일반수량2_1) 대토공수량_2.여주jc7교" xfId="41182" xr:uid="{00000000-0005-0000-0000-0000C7080000}"/>
    <cellStyle name="_2) 교대일반수량2_1.여주JCT6교" xfId="41183" xr:uid="{00000000-0005-0000-0000-0000C8080000}"/>
    <cellStyle name="_2) 교대일반수량2_2.여주jc7교" xfId="41184" xr:uid="{00000000-0005-0000-0000-0000C9080000}"/>
    <cellStyle name="_2) 교대토공수량" xfId="41185" xr:uid="{00000000-0005-0000-0000-0000CA080000}"/>
    <cellStyle name="_2) 교대토공수량_1) 교대토공수량" xfId="41186" xr:uid="{00000000-0005-0000-0000-0000CB080000}"/>
    <cellStyle name="_2) 교대토공수량_1) 교대토공수량_1.여주JCT6교" xfId="41187" xr:uid="{00000000-0005-0000-0000-0000CC080000}"/>
    <cellStyle name="_2) 교대토공수량_1) 교대토공수량_2.여주jc7교" xfId="41188" xr:uid="{00000000-0005-0000-0000-0000CD080000}"/>
    <cellStyle name="_2) 교대토공수량_1) 대토공수량" xfId="41189" xr:uid="{00000000-0005-0000-0000-0000CE080000}"/>
    <cellStyle name="_2) 교대토공수량_1) 대토공수량_1.여주JCT6교" xfId="41190" xr:uid="{00000000-0005-0000-0000-0000CF080000}"/>
    <cellStyle name="_2) 교대토공수량_1) 대토공수량_2.여주jc7교" xfId="41191" xr:uid="{00000000-0005-0000-0000-0000D0080000}"/>
    <cellStyle name="_2) 교대토공수량_1.여주JCT6교" xfId="41192" xr:uid="{00000000-0005-0000-0000-0000D1080000}"/>
    <cellStyle name="_2) 교대토공수량_2.여주jc7교" xfId="41193" xr:uid="{00000000-0005-0000-0000-0000D2080000}"/>
    <cellStyle name="_2.여주jc7교" xfId="41194" xr:uid="{00000000-0005-0000-0000-0000D3080000}"/>
    <cellStyle name="_2000년~2003년 기계경비산정" xfId="41195" xr:uid="{00000000-0005-0000-0000-0000D4080000}"/>
    <cellStyle name="_2000하반기 견적서 ( 미씨860오피스텔 탑시티, 청우, 유일, 동부,경진 )" xfId="5307" xr:uid="{00000000-0005-0000-0000-0000D5080000}"/>
    <cellStyle name="_2001년만" xfId="5308" xr:uid="{00000000-0005-0000-0000-0000D6080000}"/>
    <cellStyle name="_2001년만_(11-6)2001중장기계획(총괄)1" xfId="5309" xr:uid="{00000000-0005-0000-0000-0000D7080000}"/>
    <cellStyle name="_2001년만_(11-6)2001중장기계획(총괄)1_가설건축전기산출서" xfId="5310" xr:uid="{00000000-0005-0000-0000-0000D8080000}"/>
    <cellStyle name="_2001년만_(11-6)2001중장기계획(총괄)1_가설건축전기산출서_사본 - 수어댐최종작업" xfId="5311" xr:uid="{00000000-0005-0000-0000-0000D9080000}"/>
    <cellStyle name="_2001년만_(11-6)2001중장기계획(총괄)1_가설건축전기산출서_수량산출서(2003.4.1)" xfId="5312" xr:uid="{00000000-0005-0000-0000-0000DA080000}"/>
    <cellStyle name="_2001년만_(11-6)2001중장기계획(총괄)1_가설건축전기산출서_수량산출서(2003.4.1)_사본 - 수어댐최종작업" xfId="5313" xr:uid="{00000000-0005-0000-0000-0000DB080000}"/>
    <cellStyle name="_2001년만_(11-6)2001중장기계획(총괄)1_가설건축전기산출서_수량산출서(2003.4.1)_수어댐(작업용)" xfId="5314" xr:uid="{00000000-0005-0000-0000-0000DC080000}"/>
    <cellStyle name="_2001년만_(11-6)2001중장기계획(총괄)1_가설건축전기산출서_수량산출서(2003.4.1)_수어댐(작업용)1117" xfId="5315" xr:uid="{00000000-0005-0000-0000-0000DD080000}"/>
    <cellStyle name="_2001년만_(11-6)2001중장기계획(총괄)1_가설건축전기산출서_수량산출서(2003.4.1)_수어댐1122333" xfId="5316" xr:uid="{00000000-0005-0000-0000-0000DE080000}"/>
    <cellStyle name="_2001년만_(11-6)2001중장기계획(총괄)1_가설건축전기산출서_수어댐(작업용)" xfId="5317" xr:uid="{00000000-0005-0000-0000-0000DF080000}"/>
    <cellStyle name="_2001년만_(11-6)2001중장기계획(총괄)1_가설건축전기산출서_수어댐(작업용)1117" xfId="5318" xr:uid="{00000000-0005-0000-0000-0000E0080000}"/>
    <cellStyle name="_2001년만_(11-6)2001중장기계획(총괄)1_가설건축전기산출서_수어댐1122333" xfId="5319" xr:uid="{00000000-0005-0000-0000-0000E1080000}"/>
    <cellStyle name="_2001년만_(11-6)2001중장기계획(총괄)1_가설동력수량산출" xfId="5320" xr:uid="{00000000-0005-0000-0000-0000E2080000}"/>
    <cellStyle name="_2001년만_(11-6)2001중장기계획(총괄)1_가설동력수량산출_사본 - 수어댐최종작업" xfId="5321" xr:uid="{00000000-0005-0000-0000-0000E3080000}"/>
    <cellStyle name="_2001년만_(11-6)2001중장기계획(총괄)1_가설동력수량산출_수량산출서(2003.4.1)" xfId="5322" xr:uid="{00000000-0005-0000-0000-0000E4080000}"/>
    <cellStyle name="_2001년만_(11-6)2001중장기계획(총괄)1_가설동력수량산출_수량산출서(2003.4.1)_사본 - 수어댐최종작업" xfId="5323" xr:uid="{00000000-0005-0000-0000-0000E5080000}"/>
    <cellStyle name="_2001년만_(11-6)2001중장기계획(총괄)1_가설동력수량산출_수량산출서(2003.4.1)_수어댐(작업용)" xfId="5324" xr:uid="{00000000-0005-0000-0000-0000E6080000}"/>
    <cellStyle name="_2001년만_(11-6)2001중장기계획(총괄)1_가설동력수량산출_수량산출서(2003.4.1)_수어댐(작업용)1117" xfId="5325" xr:uid="{00000000-0005-0000-0000-0000E7080000}"/>
    <cellStyle name="_2001년만_(11-6)2001중장기계획(총괄)1_가설동력수량산출_수량산출서(2003.4.1)_수어댐1122333" xfId="5326" xr:uid="{00000000-0005-0000-0000-0000E8080000}"/>
    <cellStyle name="_2001년만_(11-6)2001중장기계획(총괄)1_가설동력수량산출_수어댐(작업용)" xfId="5327" xr:uid="{00000000-0005-0000-0000-0000E9080000}"/>
    <cellStyle name="_2001년만_(11-6)2001중장기계획(총괄)1_가설동력수량산출_수어댐(작업용)1117" xfId="5328" xr:uid="{00000000-0005-0000-0000-0000EA080000}"/>
    <cellStyle name="_2001년만_(11-6)2001중장기계획(총괄)1_가설동력수량산출_수어댐1122333" xfId="5329" xr:uid="{00000000-0005-0000-0000-0000EB080000}"/>
    <cellStyle name="_2001년만_(11-6)2001중장기계획(총괄)1_가설통신수량" xfId="5330" xr:uid="{00000000-0005-0000-0000-0000EC080000}"/>
    <cellStyle name="_2001년만_(11-6)2001중장기계획(총괄)1_가설통신수량_사본 - 수어댐최종작업" xfId="5331" xr:uid="{00000000-0005-0000-0000-0000ED080000}"/>
    <cellStyle name="_2001년만_(11-6)2001중장기계획(총괄)1_가설통신수량_수량산출서(2003.4.1)" xfId="5332" xr:uid="{00000000-0005-0000-0000-0000EE080000}"/>
    <cellStyle name="_2001년만_(11-6)2001중장기계획(총괄)1_가설통신수량_수량산출서(2003.4.1)_사본 - 수어댐최종작업" xfId="5333" xr:uid="{00000000-0005-0000-0000-0000EF080000}"/>
    <cellStyle name="_2001년만_(11-6)2001중장기계획(총괄)1_가설통신수량_수량산출서(2003.4.1)_수어댐(작업용)" xfId="5334" xr:uid="{00000000-0005-0000-0000-0000F0080000}"/>
    <cellStyle name="_2001년만_(11-6)2001중장기계획(총괄)1_가설통신수량_수량산출서(2003.4.1)_수어댐(작업용)1117" xfId="5335" xr:uid="{00000000-0005-0000-0000-0000F1080000}"/>
    <cellStyle name="_2001년만_(11-6)2001중장기계획(총괄)1_가설통신수량_수량산출서(2003.4.1)_수어댐1122333" xfId="5336" xr:uid="{00000000-0005-0000-0000-0000F2080000}"/>
    <cellStyle name="_2001년만_(11-6)2001중장기계획(총괄)1_가설통신수량_수어댐(작업용)" xfId="5337" xr:uid="{00000000-0005-0000-0000-0000F3080000}"/>
    <cellStyle name="_2001년만_(11-6)2001중장기계획(총괄)1_가설통신수량_수어댐(작업용)1117" xfId="5338" xr:uid="{00000000-0005-0000-0000-0000F4080000}"/>
    <cellStyle name="_2001년만_(11-6)2001중장기계획(총괄)1_가설통신수량_수어댐1122333" xfId="5339" xr:uid="{00000000-0005-0000-0000-0000F5080000}"/>
    <cellStyle name="_2001년만_(11-6)2001중장기계획(총괄)1_경보국설계서(철관주2003.1.30최종)" xfId="5340" xr:uid="{00000000-0005-0000-0000-0000F6080000}"/>
    <cellStyle name="_2001년만_(11-6)2001중장기계획(총괄)1_경보국설계서(철관주2003.1.30최종)_사본 - 수어댐최종작업" xfId="5341" xr:uid="{00000000-0005-0000-0000-0000F7080000}"/>
    <cellStyle name="_2001년만_(11-6)2001중장기계획(총괄)1_경보국설계서(철관주2003.1.30최종)_수량산출서(2003.4.1)" xfId="5342" xr:uid="{00000000-0005-0000-0000-0000F8080000}"/>
    <cellStyle name="_2001년만_(11-6)2001중장기계획(총괄)1_경보국설계서(철관주2003.1.30최종)_수량산출서(2003.4.1)_사본 - 수어댐최종작업" xfId="5343" xr:uid="{00000000-0005-0000-0000-0000F9080000}"/>
    <cellStyle name="_2001년만_(11-6)2001중장기계획(총괄)1_경보국설계서(철관주2003.1.30최종)_수량산출서(2003.4.1)_수어댐(작업용)" xfId="5344" xr:uid="{00000000-0005-0000-0000-0000FA080000}"/>
    <cellStyle name="_2001년만_(11-6)2001중장기계획(총괄)1_경보국설계서(철관주2003.1.30최종)_수량산출서(2003.4.1)_수어댐(작업용)1117" xfId="5345" xr:uid="{00000000-0005-0000-0000-0000FB080000}"/>
    <cellStyle name="_2001년만_(11-6)2001중장기계획(총괄)1_경보국설계서(철관주2003.1.30최종)_수량산출서(2003.4.1)_수어댐1122333" xfId="5346" xr:uid="{00000000-0005-0000-0000-0000FC080000}"/>
    <cellStyle name="_2001년만_(11-6)2001중장기계획(총괄)1_경보국설계서(철관주2003.1.30최종)_수어댐(작업용)" xfId="5347" xr:uid="{00000000-0005-0000-0000-0000FD080000}"/>
    <cellStyle name="_2001년만_(11-6)2001중장기계획(총괄)1_경보국설계서(철관주2003.1.30최종)_수어댐(작업용)1117" xfId="5348" xr:uid="{00000000-0005-0000-0000-0000FE080000}"/>
    <cellStyle name="_2001년만_(11-6)2001중장기계획(총괄)1_경보국설계서(철관주2003.1.30최종)_수어댐1122333" xfId="5349" xr:uid="{00000000-0005-0000-0000-0000FF080000}"/>
    <cellStyle name="_2001년만_(11-6)2001중장기계획(총괄)1_경보국설계서(철관주2003.1.30최종)_영천댐수량산출" xfId="5350" xr:uid="{00000000-0005-0000-0000-000000090000}"/>
    <cellStyle name="_2001년만_(11-6)2001중장기계획(총괄)1_경보국설계서(철관주2003.1.30최종)_영천댐수량산출_사본 - 수어댐최종작업" xfId="5351" xr:uid="{00000000-0005-0000-0000-000001090000}"/>
    <cellStyle name="_2001년만_(11-6)2001중장기계획(총괄)1_경보국설계서(철관주2003.1.30최종)_영천댐수량산출_수량산출서(2003.4.1)" xfId="5352" xr:uid="{00000000-0005-0000-0000-000002090000}"/>
    <cellStyle name="_2001년만_(11-6)2001중장기계획(총괄)1_경보국설계서(철관주2003.1.30최종)_영천댐수량산출_수량산출서(2003.4.1)_사본 - 수어댐최종작업" xfId="5353" xr:uid="{00000000-0005-0000-0000-000003090000}"/>
    <cellStyle name="_2001년만_(11-6)2001중장기계획(총괄)1_경보국설계서(철관주2003.1.30최종)_영천댐수량산출_수량산출서(2003.4.1)_수어댐(작업용)" xfId="5354" xr:uid="{00000000-0005-0000-0000-000004090000}"/>
    <cellStyle name="_2001년만_(11-6)2001중장기계획(총괄)1_경보국설계서(철관주2003.1.30최종)_영천댐수량산출_수량산출서(2003.4.1)_수어댐(작업용)1117" xfId="5355" xr:uid="{00000000-0005-0000-0000-000005090000}"/>
    <cellStyle name="_2001년만_(11-6)2001중장기계획(총괄)1_경보국설계서(철관주2003.1.30최종)_영천댐수량산출_수량산출서(2003.4.1)_수어댐1122333" xfId="5356" xr:uid="{00000000-0005-0000-0000-000006090000}"/>
    <cellStyle name="_2001년만_(11-6)2001중장기계획(총괄)1_경보국설계서(철관주2003.1.30최종)_영천댐수량산출_수어댐(작업용)" xfId="5357" xr:uid="{00000000-0005-0000-0000-000007090000}"/>
    <cellStyle name="_2001년만_(11-6)2001중장기계획(총괄)1_경보국설계서(철관주2003.1.30최종)_영천댐수량산출_수어댐(작업용)1117" xfId="5358" xr:uid="{00000000-0005-0000-0000-000008090000}"/>
    <cellStyle name="_2001년만_(11-6)2001중장기계획(총괄)1_경보국설계서(철관주2003.1.30최종)_영천댐수량산출_수어댐1122333" xfId="5359" xr:uid="{00000000-0005-0000-0000-000009090000}"/>
    <cellStyle name="_2001년만_(11-6)2001중장기계획(총괄)1_대곡내역서0329(전기)-기계설비금액확인" xfId="5360" xr:uid="{00000000-0005-0000-0000-00000A090000}"/>
    <cellStyle name="_2001년만_(11-6)2001중장기계획(총괄)1_대곡내역서0329(전기)-기계설비금액확인_사본 - 수어댐최종작업" xfId="5361" xr:uid="{00000000-0005-0000-0000-00000B090000}"/>
    <cellStyle name="_2001년만_(11-6)2001중장기계획(총괄)1_대곡내역서0329(전기)-기계설비금액확인_수어댐(작업용)" xfId="5362" xr:uid="{00000000-0005-0000-0000-00000C090000}"/>
    <cellStyle name="_2001년만_(11-6)2001중장기계획(총괄)1_대곡내역서0329(전기)-기계설비금액확인_수어댐(작업용)1117" xfId="5363" xr:uid="{00000000-0005-0000-0000-00000D090000}"/>
    <cellStyle name="_2001년만_(11-6)2001중장기계획(총괄)1_대곡내역서0329(전기)-기계설비금액확인_수어댐1122333" xfId="5364" xr:uid="{00000000-0005-0000-0000-00000E090000}"/>
    <cellStyle name="_2001년만_(11-6)2001중장기계획(총괄)1_수량산출서(2003.4.1)" xfId="5365" xr:uid="{00000000-0005-0000-0000-00000F090000}"/>
    <cellStyle name="_2001년만_(11-6)2001중장기계획(총괄)1_수량산출서(2003.4.1)_사본 - 수어댐최종작업" xfId="5366" xr:uid="{00000000-0005-0000-0000-000010090000}"/>
    <cellStyle name="_2001년만_(11-6)2001중장기계획(총괄)1_수량산출서(2003.4.1)_수어댐(작업용)" xfId="5367" xr:uid="{00000000-0005-0000-0000-000011090000}"/>
    <cellStyle name="_2001년만_(11-6)2001중장기계획(총괄)1_수량산출서(2003.4.1)_수어댐(작업용)1117" xfId="5368" xr:uid="{00000000-0005-0000-0000-000012090000}"/>
    <cellStyle name="_2001년만_(11-6)2001중장기계획(총괄)1_수량산출서(2003.4.1)_수어댐1122333" xfId="5369" xr:uid="{00000000-0005-0000-0000-000013090000}"/>
    <cellStyle name="_2001년만_(11-6)2001중장기계획(총괄)1_영구동력수량산출" xfId="5370" xr:uid="{00000000-0005-0000-0000-000014090000}"/>
    <cellStyle name="_2001년만_(11-6)2001중장기계획(총괄)1_영구동력수량산출_사본 - 수어댐최종작업" xfId="5371" xr:uid="{00000000-0005-0000-0000-000015090000}"/>
    <cellStyle name="_2001년만_(11-6)2001중장기계획(총괄)1_영구동력수량산출_수량산출서(2003.4.1)" xfId="5372" xr:uid="{00000000-0005-0000-0000-000016090000}"/>
    <cellStyle name="_2001년만_(11-6)2001중장기계획(총괄)1_영구동력수량산출_수량산출서(2003.4.1)_사본 - 수어댐최종작업" xfId="5373" xr:uid="{00000000-0005-0000-0000-000017090000}"/>
    <cellStyle name="_2001년만_(11-6)2001중장기계획(총괄)1_영구동력수량산출_수량산출서(2003.4.1)_수어댐(작업용)" xfId="5374" xr:uid="{00000000-0005-0000-0000-000018090000}"/>
    <cellStyle name="_2001년만_(11-6)2001중장기계획(총괄)1_영구동력수량산출_수량산출서(2003.4.1)_수어댐(작업용)1117" xfId="5375" xr:uid="{00000000-0005-0000-0000-000019090000}"/>
    <cellStyle name="_2001년만_(11-6)2001중장기계획(총괄)1_영구동력수량산출_수량산출서(2003.4.1)_수어댐1122333" xfId="5376" xr:uid="{00000000-0005-0000-0000-00001A090000}"/>
    <cellStyle name="_2001년만_(11-6)2001중장기계획(총괄)1_영구동력수량산출_수어댐(작업용)" xfId="5377" xr:uid="{00000000-0005-0000-0000-00001B090000}"/>
    <cellStyle name="_2001년만_(11-6)2001중장기계획(총괄)1_영구동력수량산출_수어댐(작업용)1117" xfId="5378" xr:uid="{00000000-0005-0000-0000-00001C090000}"/>
    <cellStyle name="_2001년만_(11-6)2001중장기계획(총괄)1_영구동력수량산출_수어댐1122333" xfId="5379" xr:uid="{00000000-0005-0000-0000-00001D090000}"/>
    <cellStyle name="_2001년만_(11-6)2001중장기계획(총괄)1_영천댐수량산출" xfId="5380" xr:uid="{00000000-0005-0000-0000-00001E090000}"/>
    <cellStyle name="_2001년만_(11-6)2001중장기계획(총괄)1_영천댐수량산출_사본 - 수어댐최종작업" xfId="5381" xr:uid="{00000000-0005-0000-0000-00001F090000}"/>
    <cellStyle name="_2001년만_(11-6)2001중장기계획(총괄)1_영천댐수량산출_수량산출서(2003.4.1)" xfId="5382" xr:uid="{00000000-0005-0000-0000-000020090000}"/>
    <cellStyle name="_2001년만_(11-6)2001중장기계획(총괄)1_영천댐수량산출_수량산출서(2003.4.1)_사본 - 수어댐최종작업" xfId="5383" xr:uid="{00000000-0005-0000-0000-000021090000}"/>
    <cellStyle name="_2001년만_(11-6)2001중장기계획(총괄)1_영천댐수량산출_수량산출서(2003.4.1)_수어댐(작업용)" xfId="5384" xr:uid="{00000000-0005-0000-0000-000022090000}"/>
    <cellStyle name="_2001년만_(11-6)2001중장기계획(총괄)1_영천댐수량산출_수량산출서(2003.4.1)_수어댐(작업용)1117" xfId="5385" xr:uid="{00000000-0005-0000-0000-000023090000}"/>
    <cellStyle name="_2001년만_(11-6)2001중장기계획(총괄)1_영천댐수량산출_수량산출서(2003.4.1)_수어댐1122333" xfId="5386" xr:uid="{00000000-0005-0000-0000-000024090000}"/>
    <cellStyle name="_2001년만_(11-6)2001중장기계획(총괄)1_영천댐수량산출_수어댐(작업용)" xfId="5387" xr:uid="{00000000-0005-0000-0000-000025090000}"/>
    <cellStyle name="_2001년만_(11-6)2001중장기계획(총괄)1_영천댐수량산출_수어댐(작업용)1117" xfId="5388" xr:uid="{00000000-0005-0000-0000-000026090000}"/>
    <cellStyle name="_2001년만_(11-6)2001중장기계획(총괄)1_영천댐수량산출_수어댐1122333" xfId="5389" xr:uid="{00000000-0005-0000-0000-000027090000}"/>
    <cellStyle name="_2001년만_(11-6)2001중장기계획(총괄)1_영천댐최종(감시및CCTV)" xfId="5390" xr:uid="{00000000-0005-0000-0000-000028090000}"/>
    <cellStyle name="_2001년만_(11-6)2001중장기계획(총괄)1_영천댐최종(감시및CCTV)_사본 - 수어댐최종작업" xfId="5391" xr:uid="{00000000-0005-0000-0000-000029090000}"/>
    <cellStyle name="_2001년만_(11-6)2001중장기계획(총괄)1_영천댐최종(감시및CCTV)_수어댐(작업용)" xfId="5392" xr:uid="{00000000-0005-0000-0000-00002A090000}"/>
    <cellStyle name="_2001년만_(11-6)2001중장기계획(총괄)1_영천댐최종(감시및CCTV)_수어댐(작업용)1117" xfId="5393" xr:uid="{00000000-0005-0000-0000-00002B090000}"/>
    <cellStyle name="_2001년만_(11-6)2001중장기계획(총괄)1_영천댐최종(감시및CCTV)_수어댐1122333" xfId="5394" xr:uid="{00000000-0005-0000-0000-00002C090000}"/>
    <cellStyle name="_2001년만_(11-6)2001중장기계획(총괄)1_영천댐최종(홍수예설비공사)" xfId="5395" xr:uid="{00000000-0005-0000-0000-00002D090000}"/>
    <cellStyle name="_2001년만_(11-6)2001중장기계획(총괄)1_영천댐최종(홍수예설비공사)_사본 - 수어댐최종작업" xfId="5396" xr:uid="{00000000-0005-0000-0000-00002E090000}"/>
    <cellStyle name="_2001년만_(11-6)2001중장기계획(총괄)1_영천댐최종(홍수예설비공사)_수어댐(작업용)" xfId="5397" xr:uid="{00000000-0005-0000-0000-00002F090000}"/>
    <cellStyle name="_2001년만_(11-6)2001중장기계획(총괄)1_영천댐최종(홍수예설비공사)_수어댐(작업용)1117" xfId="5398" xr:uid="{00000000-0005-0000-0000-000030090000}"/>
    <cellStyle name="_2001년만_(11-6)2001중장기계획(총괄)1_영천댐최종(홍수예설비공사)_수어댐1122333" xfId="5399" xr:uid="{00000000-0005-0000-0000-000031090000}"/>
    <cellStyle name="_2001년만_(11-6)2001중장기계획(총괄)1_오리지날최종-경보국설계서(철관주2003.2.13) (version 3) (version 1)" xfId="5400" xr:uid="{00000000-0005-0000-0000-000032090000}"/>
    <cellStyle name="_2001년만_(11-6)2001중장기계획(총괄)1_오리지날최종-경보국설계서(철관주2003.2.13) (version 3) (version 1)_사본 - 수어댐최종작업" xfId="5401" xr:uid="{00000000-0005-0000-0000-000033090000}"/>
    <cellStyle name="_2001년만_(11-6)2001중장기계획(총괄)1_오리지날최종-경보국설계서(철관주2003.2.13) (version 3) (version 1)_수량산출서(2003.4.1)" xfId="5402" xr:uid="{00000000-0005-0000-0000-000034090000}"/>
    <cellStyle name="_2001년만_(11-6)2001중장기계획(총괄)1_오리지날최종-경보국설계서(철관주2003.2.13) (version 3) (version 1)_수량산출서(2003.4.1)_사본 - 수어댐최종작업" xfId="5403" xr:uid="{00000000-0005-0000-0000-000035090000}"/>
    <cellStyle name="_2001년만_(11-6)2001중장기계획(총괄)1_오리지날최종-경보국설계서(철관주2003.2.13) (version 3) (version 1)_수량산출서(2003.4.1)_수어댐(작업용)" xfId="5404" xr:uid="{00000000-0005-0000-0000-000036090000}"/>
    <cellStyle name="_2001년만_(11-6)2001중장기계획(총괄)1_오리지날최종-경보국설계서(철관주2003.2.13) (version 3) (version 1)_수량산출서(2003.4.1)_수어댐(작업용)1117" xfId="5405" xr:uid="{00000000-0005-0000-0000-000037090000}"/>
    <cellStyle name="_2001년만_(11-6)2001중장기계획(총괄)1_오리지날최종-경보국설계서(철관주2003.2.13) (version 3) (version 1)_수량산출서(2003.4.1)_수어댐1122333" xfId="5406" xr:uid="{00000000-0005-0000-0000-000038090000}"/>
    <cellStyle name="_2001년만_(11-6)2001중장기계획(총괄)1_오리지날최종-경보국설계서(철관주2003.2.13) (version 3) (version 1)_수어댐(작업용)" xfId="5407" xr:uid="{00000000-0005-0000-0000-000039090000}"/>
    <cellStyle name="_2001년만_(11-6)2001중장기계획(총괄)1_오리지날최종-경보국설계서(철관주2003.2.13) (version 3) (version 1)_수어댐(작업용)1117" xfId="5408" xr:uid="{00000000-0005-0000-0000-00003A090000}"/>
    <cellStyle name="_2001년만_(11-6)2001중장기계획(총괄)1_오리지날최종-경보국설계서(철관주2003.2.13) (version 3) (version 1)_수어댐1122333" xfId="5409" xr:uid="{00000000-0005-0000-0000-00003B090000}"/>
    <cellStyle name="_2001년만_(11-6)2001중장기계획(총괄)1_오리지날최종-경보국설계서(철관주2003.2.6)" xfId="5410" xr:uid="{00000000-0005-0000-0000-00003C090000}"/>
    <cellStyle name="_2001년만_(11-6)2001중장기계획(총괄)1_오리지날최종-경보국설계서(철관주2003.2.6)_사본 - 수어댐최종작업" xfId="5411" xr:uid="{00000000-0005-0000-0000-00003D090000}"/>
    <cellStyle name="_2001년만_(11-6)2001중장기계획(총괄)1_오리지날최종-경보국설계서(철관주2003.2.6)_수량산출서(2003.4.1)" xfId="5412" xr:uid="{00000000-0005-0000-0000-00003E090000}"/>
    <cellStyle name="_2001년만_(11-6)2001중장기계획(총괄)1_오리지날최종-경보국설계서(철관주2003.2.6)_수량산출서(2003.4.1)_사본 - 수어댐최종작업" xfId="5413" xr:uid="{00000000-0005-0000-0000-00003F090000}"/>
    <cellStyle name="_2001년만_(11-6)2001중장기계획(총괄)1_오리지날최종-경보국설계서(철관주2003.2.6)_수량산출서(2003.4.1)_수어댐(작업용)" xfId="5414" xr:uid="{00000000-0005-0000-0000-000040090000}"/>
    <cellStyle name="_2001년만_(11-6)2001중장기계획(총괄)1_오리지날최종-경보국설계서(철관주2003.2.6)_수량산출서(2003.4.1)_수어댐(작업용)1117" xfId="5415" xr:uid="{00000000-0005-0000-0000-000041090000}"/>
    <cellStyle name="_2001년만_(11-6)2001중장기계획(총괄)1_오리지날최종-경보국설계서(철관주2003.2.6)_수량산출서(2003.4.1)_수어댐1122333" xfId="5416" xr:uid="{00000000-0005-0000-0000-000042090000}"/>
    <cellStyle name="_2001년만_(11-6)2001중장기계획(총괄)1_오리지날최종-경보국설계서(철관주2003.2.6)_수어댐(작업용)" xfId="5417" xr:uid="{00000000-0005-0000-0000-000043090000}"/>
    <cellStyle name="_2001년만_(11-6)2001중장기계획(총괄)1_오리지날최종-경보국설계서(철관주2003.2.6)_수어댐(작업용)1117" xfId="5418" xr:uid="{00000000-0005-0000-0000-000044090000}"/>
    <cellStyle name="_2001년만_(11-6)2001중장기계획(총괄)1_오리지날최종-경보국설계서(철관주2003.2.6)_수어댐1122333" xfId="5419" xr:uid="{00000000-0005-0000-0000-000045090000}"/>
    <cellStyle name="_2001년만_(11-6)2001중장기계획(총괄)1_오리지날최종-경보국설계서(철관주2003.2.9) (version 2)" xfId="5420" xr:uid="{00000000-0005-0000-0000-000046090000}"/>
    <cellStyle name="_2001년만_(11-6)2001중장기계획(총괄)1_오리지날최종-경보국설계서(철관주2003.2.9) (version 2)_사본 - 수어댐최종작업" xfId="5421" xr:uid="{00000000-0005-0000-0000-000047090000}"/>
    <cellStyle name="_2001년만_(11-6)2001중장기계획(총괄)1_오리지날최종-경보국설계서(철관주2003.2.9) (version 2)_수량산출서(2003.4.1)" xfId="5422" xr:uid="{00000000-0005-0000-0000-000048090000}"/>
    <cellStyle name="_2001년만_(11-6)2001중장기계획(총괄)1_오리지날최종-경보국설계서(철관주2003.2.9) (version 2)_수량산출서(2003.4.1)_사본 - 수어댐최종작업" xfId="5423" xr:uid="{00000000-0005-0000-0000-000049090000}"/>
    <cellStyle name="_2001년만_(11-6)2001중장기계획(총괄)1_오리지날최종-경보국설계서(철관주2003.2.9) (version 2)_수량산출서(2003.4.1)_수어댐(작업용)" xfId="5424" xr:uid="{00000000-0005-0000-0000-00004A090000}"/>
    <cellStyle name="_2001년만_(11-6)2001중장기계획(총괄)1_오리지날최종-경보국설계서(철관주2003.2.9) (version 2)_수량산출서(2003.4.1)_수어댐(작업용)1117" xfId="5425" xr:uid="{00000000-0005-0000-0000-00004B090000}"/>
    <cellStyle name="_2001년만_(11-6)2001중장기계획(총괄)1_오리지날최종-경보국설계서(철관주2003.2.9) (version 2)_수량산출서(2003.4.1)_수어댐1122333" xfId="5426" xr:uid="{00000000-0005-0000-0000-00004C090000}"/>
    <cellStyle name="_2001년만_(11-6)2001중장기계획(총괄)1_오리지날최종-경보국설계서(철관주2003.2.9) (version 2)_수어댐(작업용)" xfId="5427" xr:uid="{00000000-0005-0000-0000-00004D090000}"/>
    <cellStyle name="_2001년만_(11-6)2001중장기계획(총괄)1_오리지날최종-경보국설계서(철관주2003.2.9) (version 2)_수어댐(작업용)1117" xfId="5428" xr:uid="{00000000-0005-0000-0000-00004E090000}"/>
    <cellStyle name="_2001년만_(11-6)2001중장기계획(총괄)1_오리지날최종-경보국설계서(철관주2003.2.9) (version 2)_수어댐1122333" xfId="5429" xr:uid="{00000000-0005-0000-0000-00004F090000}"/>
    <cellStyle name="_2001년만_(11-6)2001중장기계획(총괄)1_옥곡수량" xfId="5430" xr:uid="{00000000-0005-0000-0000-000050090000}"/>
    <cellStyle name="_2001년만_(11-6)2001중장기계획(총괄)1_옥곡수량_사본 - 수어댐최종작업" xfId="5431" xr:uid="{00000000-0005-0000-0000-000051090000}"/>
    <cellStyle name="_2001년만_(11-6)2001중장기계획(총괄)1_옥곡수량_수어댐(작업용)" xfId="5432" xr:uid="{00000000-0005-0000-0000-000052090000}"/>
    <cellStyle name="_2001년만_(11-6)2001중장기계획(총괄)1_옥곡수량_수어댐(작업용)1117" xfId="5433" xr:uid="{00000000-0005-0000-0000-000053090000}"/>
    <cellStyle name="_2001년만_(11-6)2001중장기계획(총괄)1_옥곡수량_수어댐1122333" xfId="5434" xr:uid="{00000000-0005-0000-0000-000054090000}"/>
    <cellStyle name="_2001년만_(11-6)2001중장기계획(총괄)1_전기-광양3단계(옥곡가압장)" xfId="5435" xr:uid="{00000000-0005-0000-0000-000055090000}"/>
    <cellStyle name="_2001년만_(11-6)2001중장기계획(총괄)1_전기-광양3단계(옥곡가압장)_사본 - 수어댐최종작업" xfId="5436" xr:uid="{00000000-0005-0000-0000-000056090000}"/>
    <cellStyle name="_2001년만_(11-6)2001중장기계획(총괄)1_전기-광양3단계(옥곡가압장)_수어댐(작업용)" xfId="5437" xr:uid="{00000000-0005-0000-0000-000057090000}"/>
    <cellStyle name="_2001년만_(11-6)2001중장기계획(총괄)1_전기-광양3단계(옥곡가압장)_수어댐(작업용)1117" xfId="5438" xr:uid="{00000000-0005-0000-0000-000058090000}"/>
    <cellStyle name="_2001년만_(11-6)2001중장기계획(총괄)1_전기-광양3단계(옥곡가압장)_수어댐1122333" xfId="5439" xr:uid="{00000000-0005-0000-0000-000059090000}"/>
    <cellStyle name="_2001년만_(11-6)2001중장기계획(총괄)1_전기및계장-영천댐취수능력(2003.4.8전기및계장)" xfId="5440" xr:uid="{00000000-0005-0000-0000-00005A090000}"/>
    <cellStyle name="_2001년만_(11-6)2001중장기계획(총괄)1_전기및계장-영천댐취수능력(2003.4.8전기및계장)_사본 - 수어댐최종작업" xfId="5441" xr:uid="{00000000-0005-0000-0000-00005B090000}"/>
    <cellStyle name="_2001년만_(11-6)2001중장기계획(총괄)1_전기및계장-영천댐취수능력(2003.4.8전기및계장)_수어댐(작업용)" xfId="5442" xr:uid="{00000000-0005-0000-0000-00005C090000}"/>
    <cellStyle name="_2001년만_(11-6)2001중장기계획(총괄)1_전기및계장-영천댐취수능력(2003.4.8전기및계장)_수어댐(작업용)1117" xfId="5443" xr:uid="{00000000-0005-0000-0000-00005D090000}"/>
    <cellStyle name="_2001년만_(11-6)2001중장기계획(총괄)1_전기및계장-영천댐취수능력(2003.4.8전기및계장)_수어댐1122333" xfId="5444" xr:uid="{00000000-0005-0000-0000-00005E090000}"/>
    <cellStyle name="_2001년만_(11-6)2001중장기계획(총괄)1_전기방식" xfId="5445" xr:uid="{00000000-0005-0000-0000-00005F090000}"/>
    <cellStyle name="_2001년만_(11-6)2001중장기계획(총괄)1_전기방식_사본 - 수어댐최종작업" xfId="5446" xr:uid="{00000000-0005-0000-0000-000060090000}"/>
    <cellStyle name="_2001년만_(11-6)2001중장기계획(총괄)1_전기방식_수량산출서(2003.4.1)" xfId="5447" xr:uid="{00000000-0005-0000-0000-000061090000}"/>
    <cellStyle name="_2001년만_(11-6)2001중장기계획(총괄)1_전기방식_수량산출서(2003.4.1)_사본 - 수어댐최종작업" xfId="5448" xr:uid="{00000000-0005-0000-0000-000062090000}"/>
    <cellStyle name="_2001년만_(11-6)2001중장기계획(총괄)1_전기방식_수량산출서(2003.4.1)_수어댐(작업용)" xfId="5449" xr:uid="{00000000-0005-0000-0000-000063090000}"/>
    <cellStyle name="_2001년만_(11-6)2001중장기계획(총괄)1_전기방식_수량산출서(2003.4.1)_수어댐(작업용)1117" xfId="5450" xr:uid="{00000000-0005-0000-0000-000064090000}"/>
    <cellStyle name="_2001년만_(11-6)2001중장기계획(총괄)1_전기방식_수량산출서(2003.4.1)_수어댐1122333" xfId="5451" xr:uid="{00000000-0005-0000-0000-000065090000}"/>
    <cellStyle name="_2001년만_(11-6)2001중장기계획(총괄)1_전기방식_수어댐(작업용)" xfId="5452" xr:uid="{00000000-0005-0000-0000-000066090000}"/>
    <cellStyle name="_2001년만_(11-6)2001중장기계획(총괄)1_전기방식_수어댐(작업용)1117" xfId="5453" xr:uid="{00000000-0005-0000-0000-000067090000}"/>
    <cellStyle name="_2001년만_(11-6)2001중장기계획(총괄)1_전기방식_수어댐1122333" xfId="5454" xr:uid="{00000000-0005-0000-0000-000068090000}"/>
    <cellStyle name="_2001년만_(11-6)2001중장기계획(총괄)1_전기-영천댐취수능력(2003.2.10) (version 1)" xfId="5455" xr:uid="{00000000-0005-0000-0000-000069090000}"/>
    <cellStyle name="_2001년만_(11-6)2001중장기계획(총괄)1_전기-영천댐취수능력(2003.2.10) (version 1)_사본 - 수어댐최종작업" xfId="5456" xr:uid="{00000000-0005-0000-0000-00006A090000}"/>
    <cellStyle name="_2001년만_(11-6)2001중장기계획(총괄)1_전기-영천댐취수능력(2003.2.10) (version 1)_수량산출서(2003.4.1)" xfId="5457" xr:uid="{00000000-0005-0000-0000-00006B090000}"/>
    <cellStyle name="_2001년만_(11-6)2001중장기계획(총괄)1_전기-영천댐취수능력(2003.2.10) (version 1)_수량산출서(2003.4.1)_사본 - 수어댐최종작업" xfId="5458" xr:uid="{00000000-0005-0000-0000-00006C090000}"/>
    <cellStyle name="_2001년만_(11-6)2001중장기계획(총괄)1_전기-영천댐취수능력(2003.2.10) (version 1)_수량산출서(2003.4.1)_수어댐(작업용)" xfId="5459" xr:uid="{00000000-0005-0000-0000-00006D090000}"/>
    <cellStyle name="_2001년만_(11-6)2001중장기계획(총괄)1_전기-영천댐취수능력(2003.2.10) (version 1)_수량산출서(2003.4.1)_수어댐(작업용)1117" xfId="5460" xr:uid="{00000000-0005-0000-0000-00006E090000}"/>
    <cellStyle name="_2001년만_(11-6)2001중장기계획(총괄)1_전기-영천댐취수능력(2003.2.10) (version 1)_수량산출서(2003.4.1)_수어댐1122333" xfId="5461" xr:uid="{00000000-0005-0000-0000-00006F090000}"/>
    <cellStyle name="_2001년만_(11-6)2001중장기계획(총괄)1_전기-영천댐취수능력(2003.2.10) (version 1)_수어댐(작업용)" xfId="5462" xr:uid="{00000000-0005-0000-0000-000070090000}"/>
    <cellStyle name="_2001년만_(11-6)2001중장기계획(총괄)1_전기-영천댐취수능력(2003.2.10) (version 1)_수어댐(작업용)1117" xfId="5463" xr:uid="{00000000-0005-0000-0000-000071090000}"/>
    <cellStyle name="_2001년만_(11-6)2001중장기계획(총괄)1_전기-영천댐취수능력(2003.2.10) (version 1)_수어댐1122333" xfId="5464" xr:uid="{00000000-0005-0000-0000-000072090000}"/>
    <cellStyle name="_2001년만_(11-6)2001중장기계획(총괄)1_최종실적(최종)" xfId="5465" xr:uid="{00000000-0005-0000-0000-000073090000}"/>
    <cellStyle name="_2001년만_(11-6)2001중장기계획(총괄)1_최종실적(최종)_사본 - 수어댐최종작업" xfId="5466" xr:uid="{00000000-0005-0000-0000-000074090000}"/>
    <cellStyle name="_2001년만_(11-6)2001중장기계획(총괄)1_최종실적(최종)_수량산출서(2003.4.1)" xfId="5467" xr:uid="{00000000-0005-0000-0000-000075090000}"/>
    <cellStyle name="_2001년만_(11-6)2001중장기계획(총괄)1_최종실적(최종)_수량산출서(2003.4.1)_사본 - 수어댐최종작업" xfId="5468" xr:uid="{00000000-0005-0000-0000-000076090000}"/>
    <cellStyle name="_2001년만_(11-6)2001중장기계획(총괄)1_최종실적(최종)_수량산출서(2003.4.1)_수어댐(작업용)" xfId="5469" xr:uid="{00000000-0005-0000-0000-000077090000}"/>
    <cellStyle name="_2001년만_(11-6)2001중장기계획(총괄)1_최종실적(최종)_수량산출서(2003.4.1)_수어댐(작업용)1117" xfId="5470" xr:uid="{00000000-0005-0000-0000-000078090000}"/>
    <cellStyle name="_2001년만_(11-6)2001중장기계획(총괄)1_최종실적(최종)_수량산출서(2003.4.1)_수어댐1122333" xfId="5471" xr:uid="{00000000-0005-0000-0000-000079090000}"/>
    <cellStyle name="_2001년만_(11-6)2001중장기계획(총괄)1_최종실적(최종)_수어댐(작업용)" xfId="5472" xr:uid="{00000000-0005-0000-0000-00007A090000}"/>
    <cellStyle name="_2001년만_(11-6)2001중장기계획(총괄)1_최종실적(최종)_수어댐(작업용)1117" xfId="5473" xr:uid="{00000000-0005-0000-0000-00007B090000}"/>
    <cellStyle name="_2001년만_(11-6)2001중장기계획(총괄)1_최종실적(최종)_수어댐1122333" xfId="5474" xr:uid="{00000000-0005-0000-0000-00007C090000}"/>
    <cellStyle name="_2001년만_(11-6)2001중장기계획(총괄)1_최종실적(최종)_영천댐수량산출" xfId="5475" xr:uid="{00000000-0005-0000-0000-00007D090000}"/>
    <cellStyle name="_2001년만_(11-6)2001중장기계획(총괄)1_최종실적(최종)_영천댐수량산출_사본 - 수어댐최종작업" xfId="5476" xr:uid="{00000000-0005-0000-0000-00007E090000}"/>
    <cellStyle name="_2001년만_(11-6)2001중장기계획(총괄)1_최종실적(최종)_영천댐수량산출_수량산출서(2003.4.1)" xfId="5477" xr:uid="{00000000-0005-0000-0000-00007F090000}"/>
    <cellStyle name="_2001년만_(11-6)2001중장기계획(총괄)1_최종실적(최종)_영천댐수량산출_수량산출서(2003.4.1)_사본 - 수어댐최종작업" xfId="5478" xr:uid="{00000000-0005-0000-0000-000080090000}"/>
    <cellStyle name="_2001년만_(11-6)2001중장기계획(총괄)1_최종실적(최종)_영천댐수량산출_수량산출서(2003.4.1)_수어댐(작업용)" xfId="5479" xr:uid="{00000000-0005-0000-0000-000081090000}"/>
    <cellStyle name="_2001년만_(11-6)2001중장기계획(총괄)1_최종실적(최종)_영천댐수량산출_수량산출서(2003.4.1)_수어댐(작업용)1117" xfId="5480" xr:uid="{00000000-0005-0000-0000-000082090000}"/>
    <cellStyle name="_2001년만_(11-6)2001중장기계획(총괄)1_최종실적(최종)_영천댐수량산출_수량산출서(2003.4.1)_수어댐1122333" xfId="5481" xr:uid="{00000000-0005-0000-0000-000083090000}"/>
    <cellStyle name="_2001년만_(11-6)2001중장기계획(총괄)1_최종실적(최종)_영천댐수량산출_수어댐(작업용)" xfId="5482" xr:uid="{00000000-0005-0000-0000-000084090000}"/>
    <cellStyle name="_2001년만_(11-6)2001중장기계획(총괄)1_최종실적(최종)_영천댐수량산출_수어댐(작업용)1117" xfId="5483" xr:uid="{00000000-0005-0000-0000-000085090000}"/>
    <cellStyle name="_2001년만_(11-6)2001중장기계획(총괄)1_최종실적(최종)_영천댐수량산출_수어댐1122333" xfId="5484" xr:uid="{00000000-0005-0000-0000-000086090000}"/>
    <cellStyle name="_2001년만_~MF1128" xfId="5485" xr:uid="{00000000-0005-0000-0000-000087090000}"/>
    <cellStyle name="_2001년만_~MF1128_(11-6)2001중장기계획(총괄)1" xfId="5486" xr:uid="{00000000-0005-0000-0000-000088090000}"/>
    <cellStyle name="_2001년만_~MF1128_(11-6)2001중장기계획(총괄)1_가설건축전기산출서" xfId="5487" xr:uid="{00000000-0005-0000-0000-000089090000}"/>
    <cellStyle name="_2001년만_~MF1128_(11-6)2001중장기계획(총괄)1_가설건축전기산출서_사본 - 수어댐최종작업" xfId="5488" xr:uid="{00000000-0005-0000-0000-00008A090000}"/>
    <cellStyle name="_2001년만_~MF1128_(11-6)2001중장기계획(총괄)1_가설건축전기산출서_수량산출서(2003.4.1)" xfId="5489" xr:uid="{00000000-0005-0000-0000-00008B090000}"/>
    <cellStyle name="_2001년만_~MF1128_(11-6)2001중장기계획(총괄)1_가설건축전기산출서_수량산출서(2003.4.1)_사본 - 수어댐최종작업" xfId="5490" xr:uid="{00000000-0005-0000-0000-00008C090000}"/>
    <cellStyle name="_2001년만_~MF1128_(11-6)2001중장기계획(총괄)1_가설건축전기산출서_수량산출서(2003.4.1)_수어댐(작업용)" xfId="5491" xr:uid="{00000000-0005-0000-0000-00008D090000}"/>
    <cellStyle name="_2001년만_~MF1128_(11-6)2001중장기계획(총괄)1_가설건축전기산출서_수량산출서(2003.4.1)_수어댐(작업용)1117" xfId="5492" xr:uid="{00000000-0005-0000-0000-00008E090000}"/>
    <cellStyle name="_2001년만_~MF1128_(11-6)2001중장기계획(총괄)1_가설건축전기산출서_수량산출서(2003.4.1)_수어댐1122333" xfId="5493" xr:uid="{00000000-0005-0000-0000-00008F090000}"/>
    <cellStyle name="_2001년만_~MF1128_(11-6)2001중장기계획(총괄)1_가설건축전기산출서_수어댐(작업용)" xfId="5494" xr:uid="{00000000-0005-0000-0000-000090090000}"/>
    <cellStyle name="_2001년만_~MF1128_(11-6)2001중장기계획(총괄)1_가설건축전기산출서_수어댐(작업용)1117" xfId="5495" xr:uid="{00000000-0005-0000-0000-000091090000}"/>
    <cellStyle name="_2001년만_~MF1128_(11-6)2001중장기계획(총괄)1_가설건축전기산출서_수어댐1122333" xfId="5496" xr:uid="{00000000-0005-0000-0000-000092090000}"/>
    <cellStyle name="_2001년만_~MF1128_(11-6)2001중장기계획(총괄)1_가설동력수량산출" xfId="5497" xr:uid="{00000000-0005-0000-0000-000093090000}"/>
    <cellStyle name="_2001년만_~MF1128_(11-6)2001중장기계획(총괄)1_가설동력수량산출_사본 - 수어댐최종작업" xfId="5498" xr:uid="{00000000-0005-0000-0000-000094090000}"/>
    <cellStyle name="_2001년만_~MF1128_(11-6)2001중장기계획(총괄)1_가설동력수량산출_수량산출서(2003.4.1)" xfId="5499" xr:uid="{00000000-0005-0000-0000-000095090000}"/>
    <cellStyle name="_2001년만_~MF1128_(11-6)2001중장기계획(총괄)1_가설동력수량산출_수량산출서(2003.4.1)_사본 - 수어댐최종작업" xfId="5500" xr:uid="{00000000-0005-0000-0000-000096090000}"/>
    <cellStyle name="_2001년만_~MF1128_(11-6)2001중장기계획(총괄)1_가설동력수량산출_수량산출서(2003.4.1)_수어댐(작업용)" xfId="5501" xr:uid="{00000000-0005-0000-0000-000097090000}"/>
    <cellStyle name="_2001년만_~MF1128_(11-6)2001중장기계획(총괄)1_가설동력수량산출_수량산출서(2003.4.1)_수어댐(작업용)1117" xfId="5502" xr:uid="{00000000-0005-0000-0000-000098090000}"/>
    <cellStyle name="_2001년만_~MF1128_(11-6)2001중장기계획(총괄)1_가설동력수량산출_수량산출서(2003.4.1)_수어댐1122333" xfId="5503" xr:uid="{00000000-0005-0000-0000-000099090000}"/>
    <cellStyle name="_2001년만_~MF1128_(11-6)2001중장기계획(총괄)1_가설동력수량산출_수어댐(작업용)" xfId="5504" xr:uid="{00000000-0005-0000-0000-00009A090000}"/>
    <cellStyle name="_2001년만_~MF1128_(11-6)2001중장기계획(총괄)1_가설동력수량산출_수어댐(작업용)1117" xfId="5505" xr:uid="{00000000-0005-0000-0000-00009B090000}"/>
    <cellStyle name="_2001년만_~MF1128_(11-6)2001중장기계획(총괄)1_가설동력수량산출_수어댐1122333" xfId="5506" xr:uid="{00000000-0005-0000-0000-00009C090000}"/>
    <cellStyle name="_2001년만_~MF1128_(11-6)2001중장기계획(총괄)1_가설통신수량" xfId="5507" xr:uid="{00000000-0005-0000-0000-00009D090000}"/>
    <cellStyle name="_2001년만_~MF1128_(11-6)2001중장기계획(총괄)1_가설통신수량_사본 - 수어댐최종작업" xfId="5508" xr:uid="{00000000-0005-0000-0000-00009E090000}"/>
    <cellStyle name="_2001년만_~MF1128_(11-6)2001중장기계획(총괄)1_가설통신수량_수량산출서(2003.4.1)" xfId="5509" xr:uid="{00000000-0005-0000-0000-00009F090000}"/>
    <cellStyle name="_2001년만_~MF1128_(11-6)2001중장기계획(총괄)1_가설통신수량_수량산출서(2003.4.1)_사본 - 수어댐최종작업" xfId="5510" xr:uid="{00000000-0005-0000-0000-0000A0090000}"/>
    <cellStyle name="_2001년만_~MF1128_(11-6)2001중장기계획(총괄)1_가설통신수량_수량산출서(2003.4.1)_수어댐(작업용)" xfId="5511" xr:uid="{00000000-0005-0000-0000-0000A1090000}"/>
    <cellStyle name="_2001년만_~MF1128_(11-6)2001중장기계획(총괄)1_가설통신수량_수량산출서(2003.4.1)_수어댐(작업용)1117" xfId="5512" xr:uid="{00000000-0005-0000-0000-0000A2090000}"/>
    <cellStyle name="_2001년만_~MF1128_(11-6)2001중장기계획(총괄)1_가설통신수량_수량산출서(2003.4.1)_수어댐1122333" xfId="5513" xr:uid="{00000000-0005-0000-0000-0000A3090000}"/>
    <cellStyle name="_2001년만_~MF1128_(11-6)2001중장기계획(총괄)1_가설통신수량_수어댐(작업용)" xfId="5514" xr:uid="{00000000-0005-0000-0000-0000A4090000}"/>
    <cellStyle name="_2001년만_~MF1128_(11-6)2001중장기계획(총괄)1_가설통신수량_수어댐(작업용)1117" xfId="5515" xr:uid="{00000000-0005-0000-0000-0000A5090000}"/>
    <cellStyle name="_2001년만_~MF1128_(11-6)2001중장기계획(총괄)1_가설통신수량_수어댐1122333" xfId="5516" xr:uid="{00000000-0005-0000-0000-0000A6090000}"/>
    <cellStyle name="_2001년만_~MF1128_(11-6)2001중장기계획(총괄)1_경보국설계서(철관주2003.1.30최종)" xfId="5517" xr:uid="{00000000-0005-0000-0000-0000A7090000}"/>
    <cellStyle name="_2001년만_~MF1128_(11-6)2001중장기계획(총괄)1_경보국설계서(철관주2003.1.30최종)_사본 - 수어댐최종작업" xfId="5518" xr:uid="{00000000-0005-0000-0000-0000A8090000}"/>
    <cellStyle name="_2001년만_~MF1128_(11-6)2001중장기계획(총괄)1_경보국설계서(철관주2003.1.30최종)_수량산출서(2003.4.1)" xfId="5519" xr:uid="{00000000-0005-0000-0000-0000A9090000}"/>
    <cellStyle name="_2001년만_~MF1128_(11-6)2001중장기계획(총괄)1_경보국설계서(철관주2003.1.30최종)_수량산출서(2003.4.1)_사본 - 수어댐최종작업" xfId="5520" xr:uid="{00000000-0005-0000-0000-0000AA090000}"/>
    <cellStyle name="_2001년만_~MF1128_(11-6)2001중장기계획(총괄)1_경보국설계서(철관주2003.1.30최종)_수량산출서(2003.4.1)_수어댐(작업용)" xfId="5521" xr:uid="{00000000-0005-0000-0000-0000AB090000}"/>
    <cellStyle name="_2001년만_~MF1128_(11-6)2001중장기계획(총괄)1_경보국설계서(철관주2003.1.30최종)_수량산출서(2003.4.1)_수어댐(작업용)1117" xfId="5522" xr:uid="{00000000-0005-0000-0000-0000AC090000}"/>
    <cellStyle name="_2001년만_~MF1128_(11-6)2001중장기계획(총괄)1_경보국설계서(철관주2003.1.30최종)_수량산출서(2003.4.1)_수어댐1122333" xfId="5523" xr:uid="{00000000-0005-0000-0000-0000AD090000}"/>
    <cellStyle name="_2001년만_~MF1128_(11-6)2001중장기계획(총괄)1_경보국설계서(철관주2003.1.30최종)_수어댐(작업용)" xfId="5524" xr:uid="{00000000-0005-0000-0000-0000AE090000}"/>
    <cellStyle name="_2001년만_~MF1128_(11-6)2001중장기계획(총괄)1_경보국설계서(철관주2003.1.30최종)_수어댐(작업용)1117" xfId="5525" xr:uid="{00000000-0005-0000-0000-0000AF090000}"/>
    <cellStyle name="_2001년만_~MF1128_(11-6)2001중장기계획(총괄)1_경보국설계서(철관주2003.1.30최종)_수어댐1122333" xfId="5526" xr:uid="{00000000-0005-0000-0000-0000B0090000}"/>
    <cellStyle name="_2001년만_~MF1128_(11-6)2001중장기계획(총괄)1_경보국설계서(철관주2003.1.30최종)_영천댐수량산출" xfId="5527" xr:uid="{00000000-0005-0000-0000-0000B1090000}"/>
    <cellStyle name="_2001년만_~MF1128_(11-6)2001중장기계획(총괄)1_경보국설계서(철관주2003.1.30최종)_영천댐수량산출_사본 - 수어댐최종작업" xfId="5528" xr:uid="{00000000-0005-0000-0000-0000B2090000}"/>
    <cellStyle name="_2001년만_~MF1128_(11-6)2001중장기계획(총괄)1_경보국설계서(철관주2003.1.30최종)_영천댐수량산출_수량산출서(2003.4.1)" xfId="5529" xr:uid="{00000000-0005-0000-0000-0000B3090000}"/>
    <cellStyle name="_2001년만_~MF1128_(11-6)2001중장기계획(총괄)1_경보국설계서(철관주2003.1.30최종)_영천댐수량산출_수량산출서(2003.4.1)_사본 - 수어댐최종작업" xfId="5530" xr:uid="{00000000-0005-0000-0000-0000B4090000}"/>
    <cellStyle name="_2001년만_~MF1128_(11-6)2001중장기계획(총괄)1_경보국설계서(철관주2003.1.30최종)_영천댐수량산출_수량산출서(2003.4.1)_수어댐(작업용)" xfId="5531" xr:uid="{00000000-0005-0000-0000-0000B5090000}"/>
    <cellStyle name="_2001년만_~MF1128_(11-6)2001중장기계획(총괄)1_경보국설계서(철관주2003.1.30최종)_영천댐수량산출_수량산출서(2003.4.1)_수어댐(작업용)1117" xfId="5532" xr:uid="{00000000-0005-0000-0000-0000B6090000}"/>
    <cellStyle name="_2001년만_~MF1128_(11-6)2001중장기계획(총괄)1_경보국설계서(철관주2003.1.30최종)_영천댐수량산출_수량산출서(2003.4.1)_수어댐1122333" xfId="5533" xr:uid="{00000000-0005-0000-0000-0000B7090000}"/>
    <cellStyle name="_2001년만_~MF1128_(11-6)2001중장기계획(총괄)1_경보국설계서(철관주2003.1.30최종)_영천댐수량산출_수어댐(작업용)" xfId="5534" xr:uid="{00000000-0005-0000-0000-0000B8090000}"/>
    <cellStyle name="_2001년만_~MF1128_(11-6)2001중장기계획(총괄)1_경보국설계서(철관주2003.1.30최종)_영천댐수량산출_수어댐(작업용)1117" xfId="5535" xr:uid="{00000000-0005-0000-0000-0000B9090000}"/>
    <cellStyle name="_2001년만_~MF1128_(11-6)2001중장기계획(총괄)1_경보국설계서(철관주2003.1.30최종)_영천댐수량산출_수어댐1122333" xfId="5536" xr:uid="{00000000-0005-0000-0000-0000BA090000}"/>
    <cellStyle name="_2001년만_~MF1128_(11-6)2001중장기계획(총괄)1_대곡내역서0329(전기)-기계설비금액확인" xfId="5537" xr:uid="{00000000-0005-0000-0000-0000BB090000}"/>
    <cellStyle name="_2001년만_~MF1128_(11-6)2001중장기계획(총괄)1_대곡내역서0329(전기)-기계설비금액확인_사본 - 수어댐최종작업" xfId="5538" xr:uid="{00000000-0005-0000-0000-0000BC090000}"/>
    <cellStyle name="_2001년만_~MF1128_(11-6)2001중장기계획(총괄)1_대곡내역서0329(전기)-기계설비금액확인_수어댐(작업용)" xfId="5539" xr:uid="{00000000-0005-0000-0000-0000BD090000}"/>
    <cellStyle name="_2001년만_~MF1128_(11-6)2001중장기계획(총괄)1_대곡내역서0329(전기)-기계설비금액확인_수어댐(작업용)1117" xfId="5540" xr:uid="{00000000-0005-0000-0000-0000BE090000}"/>
    <cellStyle name="_2001년만_~MF1128_(11-6)2001중장기계획(총괄)1_대곡내역서0329(전기)-기계설비금액확인_수어댐1122333" xfId="5541" xr:uid="{00000000-0005-0000-0000-0000BF090000}"/>
    <cellStyle name="_2001년만_~MF1128_(11-6)2001중장기계획(총괄)1_수량산출서(2003.4.1)" xfId="5542" xr:uid="{00000000-0005-0000-0000-0000C0090000}"/>
    <cellStyle name="_2001년만_~MF1128_(11-6)2001중장기계획(총괄)1_수량산출서(2003.4.1)_사본 - 수어댐최종작업" xfId="5543" xr:uid="{00000000-0005-0000-0000-0000C1090000}"/>
    <cellStyle name="_2001년만_~MF1128_(11-6)2001중장기계획(총괄)1_수량산출서(2003.4.1)_수어댐(작업용)" xfId="5544" xr:uid="{00000000-0005-0000-0000-0000C2090000}"/>
    <cellStyle name="_2001년만_~MF1128_(11-6)2001중장기계획(총괄)1_수량산출서(2003.4.1)_수어댐(작업용)1117" xfId="5545" xr:uid="{00000000-0005-0000-0000-0000C3090000}"/>
    <cellStyle name="_2001년만_~MF1128_(11-6)2001중장기계획(총괄)1_수량산출서(2003.4.1)_수어댐1122333" xfId="5546" xr:uid="{00000000-0005-0000-0000-0000C4090000}"/>
    <cellStyle name="_2001년만_~MF1128_(11-6)2001중장기계획(총괄)1_영구동력수량산출" xfId="5547" xr:uid="{00000000-0005-0000-0000-0000C5090000}"/>
    <cellStyle name="_2001년만_~MF1128_(11-6)2001중장기계획(총괄)1_영구동력수량산출_사본 - 수어댐최종작업" xfId="5548" xr:uid="{00000000-0005-0000-0000-0000C6090000}"/>
    <cellStyle name="_2001년만_~MF1128_(11-6)2001중장기계획(총괄)1_영구동력수량산출_수량산출서(2003.4.1)" xfId="5549" xr:uid="{00000000-0005-0000-0000-0000C7090000}"/>
    <cellStyle name="_2001년만_~MF1128_(11-6)2001중장기계획(총괄)1_영구동력수량산출_수량산출서(2003.4.1)_사본 - 수어댐최종작업" xfId="5550" xr:uid="{00000000-0005-0000-0000-0000C8090000}"/>
    <cellStyle name="_2001년만_~MF1128_(11-6)2001중장기계획(총괄)1_영구동력수량산출_수량산출서(2003.4.1)_수어댐(작업용)" xfId="5551" xr:uid="{00000000-0005-0000-0000-0000C9090000}"/>
    <cellStyle name="_2001년만_~MF1128_(11-6)2001중장기계획(총괄)1_영구동력수량산출_수량산출서(2003.4.1)_수어댐(작업용)1117" xfId="5552" xr:uid="{00000000-0005-0000-0000-0000CA090000}"/>
    <cellStyle name="_2001년만_~MF1128_(11-6)2001중장기계획(총괄)1_영구동력수량산출_수량산출서(2003.4.1)_수어댐1122333" xfId="5553" xr:uid="{00000000-0005-0000-0000-0000CB090000}"/>
    <cellStyle name="_2001년만_~MF1128_(11-6)2001중장기계획(총괄)1_영구동력수량산출_수어댐(작업용)" xfId="5554" xr:uid="{00000000-0005-0000-0000-0000CC090000}"/>
    <cellStyle name="_2001년만_~MF1128_(11-6)2001중장기계획(총괄)1_영구동력수량산출_수어댐(작업용)1117" xfId="5555" xr:uid="{00000000-0005-0000-0000-0000CD090000}"/>
    <cellStyle name="_2001년만_~MF1128_(11-6)2001중장기계획(총괄)1_영구동력수량산출_수어댐1122333" xfId="5556" xr:uid="{00000000-0005-0000-0000-0000CE090000}"/>
    <cellStyle name="_2001년만_~MF1128_(11-6)2001중장기계획(총괄)1_영천댐수량산출" xfId="5557" xr:uid="{00000000-0005-0000-0000-0000CF090000}"/>
    <cellStyle name="_2001년만_~MF1128_(11-6)2001중장기계획(총괄)1_영천댐수량산출_사본 - 수어댐최종작업" xfId="5558" xr:uid="{00000000-0005-0000-0000-0000D0090000}"/>
    <cellStyle name="_2001년만_~MF1128_(11-6)2001중장기계획(총괄)1_영천댐수량산출_수량산출서(2003.4.1)" xfId="5559" xr:uid="{00000000-0005-0000-0000-0000D1090000}"/>
    <cellStyle name="_2001년만_~MF1128_(11-6)2001중장기계획(총괄)1_영천댐수량산출_수량산출서(2003.4.1)_사본 - 수어댐최종작업" xfId="5560" xr:uid="{00000000-0005-0000-0000-0000D2090000}"/>
    <cellStyle name="_2001년만_~MF1128_(11-6)2001중장기계획(총괄)1_영천댐수량산출_수량산출서(2003.4.1)_수어댐(작업용)" xfId="5561" xr:uid="{00000000-0005-0000-0000-0000D3090000}"/>
    <cellStyle name="_2001년만_~MF1128_(11-6)2001중장기계획(총괄)1_영천댐수량산출_수량산출서(2003.4.1)_수어댐(작업용)1117" xfId="5562" xr:uid="{00000000-0005-0000-0000-0000D4090000}"/>
    <cellStyle name="_2001년만_~MF1128_(11-6)2001중장기계획(총괄)1_영천댐수량산출_수량산출서(2003.4.1)_수어댐1122333" xfId="5563" xr:uid="{00000000-0005-0000-0000-0000D5090000}"/>
    <cellStyle name="_2001년만_~MF1128_(11-6)2001중장기계획(총괄)1_영천댐수량산출_수어댐(작업용)" xfId="5564" xr:uid="{00000000-0005-0000-0000-0000D6090000}"/>
    <cellStyle name="_2001년만_~MF1128_(11-6)2001중장기계획(총괄)1_영천댐수량산출_수어댐(작업용)1117" xfId="5565" xr:uid="{00000000-0005-0000-0000-0000D7090000}"/>
    <cellStyle name="_2001년만_~MF1128_(11-6)2001중장기계획(총괄)1_영천댐수량산출_수어댐1122333" xfId="5566" xr:uid="{00000000-0005-0000-0000-0000D8090000}"/>
    <cellStyle name="_2001년만_~MF1128_(11-6)2001중장기계획(총괄)1_영천댐최종(감시및CCTV)" xfId="5567" xr:uid="{00000000-0005-0000-0000-0000D9090000}"/>
    <cellStyle name="_2001년만_~MF1128_(11-6)2001중장기계획(총괄)1_영천댐최종(감시및CCTV)_사본 - 수어댐최종작업" xfId="5568" xr:uid="{00000000-0005-0000-0000-0000DA090000}"/>
    <cellStyle name="_2001년만_~MF1128_(11-6)2001중장기계획(총괄)1_영천댐최종(감시및CCTV)_수어댐(작업용)" xfId="5569" xr:uid="{00000000-0005-0000-0000-0000DB090000}"/>
    <cellStyle name="_2001년만_~MF1128_(11-6)2001중장기계획(총괄)1_영천댐최종(감시및CCTV)_수어댐(작업용)1117" xfId="5570" xr:uid="{00000000-0005-0000-0000-0000DC090000}"/>
    <cellStyle name="_2001년만_~MF1128_(11-6)2001중장기계획(총괄)1_영천댐최종(감시및CCTV)_수어댐1122333" xfId="5571" xr:uid="{00000000-0005-0000-0000-0000DD090000}"/>
    <cellStyle name="_2001년만_~MF1128_(11-6)2001중장기계획(총괄)1_영천댐최종(홍수예설비공사)" xfId="5572" xr:uid="{00000000-0005-0000-0000-0000DE090000}"/>
    <cellStyle name="_2001년만_~MF1128_(11-6)2001중장기계획(총괄)1_영천댐최종(홍수예설비공사)_사본 - 수어댐최종작업" xfId="5573" xr:uid="{00000000-0005-0000-0000-0000DF090000}"/>
    <cellStyle name="_2001년만_~MF1128_(11-6)2001중장기계획(총괄)1_영천댐최종(홍수예설비공사)_수어댐(작업용)" xfId="5574" xr:uid="{00000000-0005-0000-0000-0000E0090000}"/>
    <cellStyle name="_2001년만_~MF1128_(11-6)2001중장기계획(총괄)1_영천댐최종(홍수예설비공사)_수어댐(작업용)1117" xfId="5575" xr:uid="{00000000-0005-0000-0000-0000E1090000}"/>
    <cellStyle name="_2001년만_~MF1128_(11-6)2001중장기계획(총괄)1_영천댐최종(홍수예설비공사)_수어댐1122333" xfId="5576" xr:uid="{00000000-0005-0000-0000-0000E2090000}"/>
    <cellStyle name="_2001년만_~MF1128_(11-6)2001중장기계획(총괄)1_오리지날최종-경보국설계서(철관주2003.2.13) (version 3) (version 1)" xfId="5577" xr:uid="{00000000-0005-0000-0000-0000E3090000}"/>
    <cellStyle name="_2001년만_~MF1128_(11-6)2001중장기계획(총괄)1_오리지날최종-경보국설계서(철관주2003.2.13) (version 3) (version 1)_사본 - 수어댐최종작업" xfId="5578" xr:uid="{00000000-0005-0000-0000-0000E4090000}"/>
    <cellStyle name="_2001년만_~MF1128_(11-6)2001중장기계획(총괄)1_오리지날최종-경보국설계서(철관주2003.2.13) (version 3) (version 1)_수량산출서(2003.4.1)" xfId="5579" xr:uid="{00000000-0005-0000-0000-0000E5090000}"/>
    <cellStyle name="_2001년만_~MF1128_(11-6)2001중장기계획(총괄)1_오리지날최종-경보국설계서(철관주2003.2.13) (version 3) (version 1)_수량산출서(2003.4.1)_사본 - 수어댐최종작업" xfId="5580" xr:uid="{00000000-0005-0000-0000-0000E6090000}"/>
    <cellStyle name="_2001년만_~MF1128_(11-6)2001중장기계획(총괄)1_오리지날최종-경보국설계서(철관주2003.2.13) (version 3) (version 1)_수량산출서(2003.4.1)_수어댐(작업용)" xfId="5581" xr:uid="{00000000-0005-0000-0000-0000E7090000}"/>
    <cellStyle name="_2001년만_~MF1128_(11-6)2001중장기계획(총괄)1_오리지날최종-경보국설계서(철관주2003.2.13) (version 3) (version 1)_수량산출서(2003.4.1)_수어댐(작업용)1117" xfId="5582" xr:uid="{00000000-0005-0000-0000-0000E8090000}"/>
    <cellStyle name="_2001년만_~MF1128_(11-6)2001중장기계획(총괄)1_오리지날최종-경보국설계서(철관주2003.2.13) (version 3) (version 1)_수량산출서(2003.4.1)_수어댐1122333" xfId="5583" xr:uid="{00000000-0005-0000-0000-0000E9090000}"/>
    <cellStyle name="_2001년만_~MF1128_(11-6)2001중장기계획(총괄)1_오리지날최종-경보국설계서(철관주2003.2.13) (version 3) (version 1)_수어댐(작업용)" xfId="5584" xr:uid="{00000000-0005-0000-0000-0000EA090000}"/>
    <cellStyle name="_2001년만_~MF1128_(11-6)2001중장기계획(총괄)1_오리지날최종-경보국설계서(철관주2003.2.13) (version 3) (version 1)_수어댐(작업용)1117" xfId="5585" xr:uid="{00000000-0005-0000-0000-0000EB090000}"/>
    <cellStyle name="_2001년만_~MF1128_(11-6)2001중장기계획(총괄)1_오리지날최종-경보국설계서(철관주2003.2.13) (version 3) (version 1)_수어댐1122333" xfId="5586" xr:uid="{00000000-0005-0000-0000-0000EC090000}"/>
    <cellStyle name="_2001년만_~MF1128_(11-6)2001중장기계획(총괄)1_오리지날최종-경보국설계서(철관주2003.2.6)" xfId="5587" xr:uid="{00000000-0005-0000-0000-0000ED090000}"/>
    <cellStyle name="_2001년만_~MF1128_(11-6)2001중장기계획(총괄)1_오리지날최종-경보국설계서(철관주2003.2.6)_사본 - 수어댐최종작업" xfId="5588" xr:uid="{00000000-0005-0000-0000-0000EE090000}"/>
    <cellStyle name="_2001년만_~MF1128_(11-6)2001중장기계획(총괄)1_오리지날최종-경보국설계서(철관주2003.2.6)_수량산출서(2003.4.1)" xfId="5589" xr:uid="{00000000-0005-0000-0000-0000EF090000}"/>
    <cellStyle name="_2001년만_~MF1128_(11-6)2001중장기계획(총괄)1_오리지날최종-경보국설계서(철관주2003.2.6)_수량산출서(2003.4.1)_사본 - 수어댐최종작업" xfId="5590" xr:uid="{00000000-0005-0000-0000-0000F0090000}"/>
    <cellStyle name="_2001년만_~MF1128_(11-6)2001중장기계획(총괄)1_오리지날최종-경보국설계서(철관주2003.2.6)_수량산출서(2003.4.1)_수어댐(작업용)" xfId="5591" xr:uid="{00000000-0005-0000-0000-0000F1090000}"/>
    <cellStyle name="_2001년만_~MF1128_(11-6)2001중장기계획(총괄)1_오리지날최종-경보국설계서(철관주2003.2.6)_수량산출서(2003.4.1)_수어댐(작업용)1117" xfId="5592" xr:uid="{00000000-0005-0000-0000-0000F2090000}"/>
    <cellStyle name="_2001년만_~MF1128_(11-6)2001중장기계획(총괄)1_오리지날최종-경보국설계서(철관주2003.2.6)_수량산출서(2003.4.1)_수어댐1122333" xfId="5593" xr:uid="{00000000-0005-0000-0000-0000F3090000}"/>
    <cellStyle name="_2001년만_~MF1128_(11-6)2001중장기계획(총괄)1_오리지날최종-경보국설계서(철관주2003.2.6)_수어댐(작업용)" xfId="5594" xr:uid="{00000000-0005-0000-0000-0000F4090000}"/>
    <cellStyle name="_2001년만_~MF1128_(11-6)2001중장기계획(총괄)1_오리지날최종-경보국설계서(철관주2003.2.6)_수어댐(작업용)1117" xfId="5595" xr:uid="{00000000-0005-0000-0000-0000F5090000}"/>
    <cellStyle name="_2001년만_~MF1128_(11-6)2001중장기계획(총괄)1_오리지날최종-경보국설계서(철관주2003.2.6)_수어댐1122333" xfId="5596" xr:uid="{00000000-0005-0000-0000-0000F6090000}"/>
    <cellStyle name="_2001년만_~MF1128_(11-6)2001중장기계획(총괄)1_오리지날최종-경보국설계서(철관주2003.2.9) (version 2)" xfId="5597" xr:uid="{00000000-0005-0000-0000-0000F7090000}"/>
    <cellStyle name="_2001년만_~MF1128_(11-6)2001중장기계획(총괄)1_오리지날최종-경보국설계서(철관주2003.2.9) (version 2)_사본 - 수어댐최종작업" xfId="5598" xr:uid="{00000000-0005-0000-0000-0000F8090000}"/>
    <cellStyle name="_2001년만_~MF1128_(11-6)2001중장기계획(총괄)1_오리지날최종-경보국설계서(철관주2003.2.9) (version 2)_수량산출서(2003.4.1)" xfId="5599" xr:uid="{00000000-0005-0000-0000-0000F9090000}"/>
    <cellStyle name="_2001년만_~MF1128_(11-6)2001중장기계획(총괄)1_오리지날최종-경보국설계서(철관주2003.2.9) (version 2)_수량산출서(2003.4.1)_사본 - 수어댐최종작업" xfId="5600" xr:uid="{00000000-0005-0000-0000-0000FA090000}"/>
    <cellStyle name="_2001년만_~MF1128_(11-6)2001중장기계획(총괄)1_오리지날최종-경보국설계서(철관주2003.2.9) (version 2)_수량산출서(2003.4.1)_수어댐(작업용)" xfId="5601" xr:uid="{00000000-0005-0000-0000-0000FB090000}"/>
    <cellStyle name="_2001년만_~MF1128_(11-6)2001중장기계획(총괄)1_오리지날최종-경보국설계서(철관주2003.2.9) (version 2)_수량산출서(2003.4.1)_수어댐(작업용)1117" xfId="5602" xr:uid="{00000000-0005-0000-0000-0000FC090000}"/>
    <cellStyle name="_2001년만_~MF1128_(11-6)2001중장기계획(총괄)1_오리지날최종-경보국설계서(철관주2003.2.9) (version 2)_수량산출서(2003.4.1)_수어댐1122333" xfId="5603" xr:uid="{00000000-0005-0000-0000-0000FD090000}"/>
    <cellStyle name="_2001년만_~MF1128_(11-6)2001중장기계획(총괄)1_오리지날최종-경보국설계서(철관주2003.2.9) (version 2)_수어댐(작업용)" xfId="5604" xr:uid="{00000000-0005-0000-0000-0000FE090000}"/>
    <cellStyle name="_2001년만_~MF1128_(11-6)2001중장기계획(총괄)1_오리지날최종-경보국설계서(철관주2003.2.9) (version 2)_수어댐(작업용)1117" xfId="5605" xr:uid="{00000000-0005-0000-0000-0000FF090000}"/>
    <cellStyle name="_2001년만_~MF1128_(11-6)2001중장기계획(총괄)1_오리지날최종-경보국설계서(철관주2003.2.9) (version 2)_수어댐1122333" xfId="5606" xr:uid="{00000000-0005-0000-0000-0000000A0000}"/>
    <cellStyle name="_2001년만_~MF1128_(11-6)2001중장기계획(총괄)1_옥곡수량" xfId="5607" xr:uid="{00000000-0005-0000-0000-0000010A0000}"/>
    <cellStyle name="_2001년만_~MF1128_(11-6)2001중장기계획(총괄)1_옥곡수량_사본 - 수어댐최종작업" xfId="5608" xr:uid="{00000000-0005-0000-0000-0000020A0000}"/>
    <cellStyle name="_2001년만_~MF1128_(11-6)2001중장기계획(총괄)1_옥곡수량_수어댐(작업용)" xfId="5609" xr:uid="{00000000-0005-0000-0000-0000030A0000}"/>
    <cellStyle name="_2001년만_~MF1128_(11-6)2001중장기계획(총괄)1_옥곡수량_수어댐(작업용)1117" xfId="5610" xr:uid="{00000000-0005-0000-0000-0000040A0000}"/>
    <cellStyle name="_2001년만_~MF1128_(11-6)2001중장기계획(총괄)1_옥곡수량_수어댐1122333" xfId="5611" xr:uid="{00000000-0005-0000-0000-0000050A0000}"/>
    <cellStyle name="_2001년만_~MF1128_(11-6)2001중장기계획(총괄)1_전기-광양3단계(옥곡가압장)" xfId="5612" xr:uid="{00000000-0005-0000-0000-0000060A0000}"/>
    <cellStyle name="_2001년만_~MF1128_(11-6)2001중장기계획(총괄)1_전기-광양3단계(옥곡가압장)_사본 - 수어댐최종작업" xfId="5613" xr:uid="{00000000-0005-0000-0000-0000070A0000}"/>
    <cellStyle name="_2001년만_~MF1128_(11-6)2001중장기계획(총괄)1_전기-광양3단계(옥곡가압장)_수어댐(작업용)" xfId="5614" xr:uid="{00000000-0005-0000-0000-0000080A0000}"/>
    <cellStyle name="_2001년만_~MF1128_(11-6)2001중장기계획(총괄)1_전기-광양3단계(옥곡가압장)_수어댐(작업용)1117" xfId="5615" xr:uid="{00000000-0005-0000-0000-0000090A0000}"/>
    <cellStyle name="_2001년만_~MF1128_(11-6)2001중장기계획(총괄)1_전기-광양3단계(옥곡가압장)_수어댐1122333" xfId="5616" xr:uid="{00000000-0005-0000-0000-00000A0A0000}"/>
    <cellStyle name="_2001년만_~MF1128_(11-6)2001중장기계획(총괄)1_전기및계장-영천댐취수능력(2003.4.8전기및계장)" xfId="5617" xr:uid="{00000000-0005-0000-0000-00000B0A0000}"/>
    <cellStyle name="_2001년만_~MF1128_(11-6)2001중장기계획(총괄)1_전기및계장-영천댐취수능력(2003.4.8전기및계장)_사본 - 수어댐최종작업" xfId="5618" xr:uid="{00000000-0005-0000-0000-00000C0A0000}"/>
    <cellStyle name="_2001년만_~MF1128_(11-6)2001중장기계획(총괄)1_전기및계장-영천댐취수능력(2003.4.8전기및계장)_수어댐(작업용)" xfId="5619" xr:uid="{00000000-0005-0000-0000-00000D0A0000}"/>
    <cellStyle name="_2001년만_~MF1128_(11-6)2001중장기계획(총괄)1_전기및계장-영천댐취수능력(2003.4.8전기및계장)_수어댐(작업용)1117" xfId="5620" xr:uid="{00000000-0005-0000-0000-00000E0A0000}"/>
    <cellStyle name="_2001년만_~MF1128_(11-6)2001중장기계획(총괄)1_전기및계장-영천댐취수능력(2003.4.8전기및계장)_수어댐1122333" xfId="5621" xr:uid="{00000000-0005-0000-0000-00000F0A0000}"/>
    <cellStyle name="_2001년만_~MF1128_(11-6)2001중장기계획(총괄)1_전기방식" xfId="5622" xr:uid="{00000000-0005-0000-0000-0000100A0000}"/>
    <cellStyle name="_2001년만_~MF1128_(11-6)2001중장기계획(총괄)1_전기방식_사본 - 수어댐최종작업" xfId="5623" xr:uid="{00000000-0005-0000-0000-0000110A0000}"/>
    <cellStyle name="_2001년만_~MF1128_(11-6)2001중장기계획(총괄)1_전기방식_수량산출서(2003.4.1)" xfId="5624" xr:uid="{00000000-0005-0000-0000-0000120A0000}"/>
    <cellStyle name="_2001년만_~MF1128_(11-6)2001중장기계획(총괄)1_전기방식_수량산출서(2003.4.1)_사본 - 수어댐최종작업" xfId="5625" xr:uid="{00000000-0005-0000-0000-0000130A0000}"/>
    <cellStyle name="_2001년만_~MF1128_(11-6)2001중장기계획(총괄)1_전기방식_수량산출서(2003.4.1)_수어댐(작업용)" xfId="5626" xr:uid="{00000000-0005-0000-0000-0000140A0000}"/>
    <cellStyle name="_2001년만_~MF1128_(11-6)2001중장기계획(총괄)1_전기방식_수량산출서(2003.4.1)_수어댐(작업용)1117" xfId="5627" xr:uid="{00000000-0005-0000-0000-0000150A0000}"/>
    <cellStyle name="_2001년만_~MF1128_(11-6)2001중장기계획(총괄)1_전기방식_수량산출서(2003.4.1)_수어댐1122333" xfId="5628" xr:uid="{00000000-0005-0000-0000-0000160A0000}"/>
    <cellStyle name="_2001년만_~MF1128_(11-6)2001중장기계획(총괄)1_전기방식_수어댐(작업용)" xfId="5629" xr:uid="{00000000-0005-0000-0000-0000170A0000}"/>
    <cellStyle name="_2001년만_~MF1128_(11-6)2001중장기계획(총괄)1_전기방식_수어댐(작업용)1117" xfId="5630" xr:uid="{00000000-0005-0000-0000-0000180A0000}"/>
    <cellStyle name="_2001년만_~MF1128_(11-6)2001중장기계획(총괄)1_전기방식_수어댐1122333" xfId="5631" xr:uid="{00000000-0005-0000-0000-0000190A0000}"/>
    <cellStyle name="_2001년만_~MF1128_(11-6)2001중장기계획(총괄)1_전기-영천댐취수능력(2003.2.10) (version 1)" xfId="5632" xr:uid="{00000000-0005-0000-0000-00001A0A0000}"/>
    <cellStyle name="_2001년만_~MF1128_(11-6)2001중장기계획(총괄)1_전기-영천댐취수능력(2003.2.10) (version 1)_사본 - 수어댐최종작업" xfId="5633" xr:uid="{00000000-0005-0000-0000-00001B0A0000}"/>
    <cellStyle name="_2001년만_~MF1128_(11-6)2001중장기계획(총괄)1_전기-영천댐취수능력(2003.2.10) (version 1)_수량산출서(2003.4.1)" xfId="5634" xr:uid="{00000000-0005-0000-0000-00001C0A0000}"/>
    <cellStyle name="_2001년만_~MF1128_(11-6)2001중장기계획(총괄)1_전기-영천댐취수능력(2003.2.10) (version 1)_수량산출서(2003.4.1)_사본 - 수어댐최종작업" xfId="5635" xr:uid="{00000000-0005-0000-0000-00001D0A0000}"/>
    <cellStyle name="_2001년만_~MF1128_(11-6)2001중장기계획(총괄)1_전기-영천댐취수능력(2003.2.10) (version 1)_수량산출서(2003.4.1)_수어댐(작업용)" xfId="5636" xr:uid="{00000000-0005-0000-0000-00001E0A0000}"/>
    <cellStyle name="_2001년만_~MF1128_(11-6)2001중장기계획(총괄)1_전기-영천댐취수능력(2003.2.10) (version 1)_수량산출서(2003.4.1)_수어댐(작업용)1117" xfId="5637" xr:uid="{00000000-0005-0000-0000-00001F0A0000}"/>
    <cellStyle name="_2001년만_~MF1128_(11-6)2001중장기계획(총괄)1_전기-영천댐취수능력(2003.2.10) (version 1)_수량산출서(2003.4.1)_수어댐1122333" xfId="5638" xr:uid="{00000000-0005-0000-0000-0000200A0000}"/>
    <cellStyle name="_2001년만_~MF1128_(11-6)2001중장기계획(총괄)1_전기-영천댐취수능력(2003.2.10) (version 1)_수어댐(작업용)" xfId="5639" xr:uid="{00000000-0005-0000-0000-0000210A0000}"/>
    <cellStyle name="_2001년만_~MF1128_(11-6)2001중장기계획(총괄)1_전기-영천댐취수능력(2003.2.10) (version 1)_수어댐(작업용)1117" xfId="5640" xr:uid="{00000000-0005-0000-0000-0000220A0000}"/>
    <cellStyle name="_2001년만_~MF1128_(11-6)2001중장기계획(총괄)1_전기-영천댐취수능력(2003.2.10) (version 1)_수어댐1122333" xfId="5641" xr:uid="{00000000-0005-0000-0000-0000230A0000}"/>
    <cellStyle name="_2001년만_~MF1128_(11-6)2001중장기계획(총괄)1_최종실적(최종)" xfId="5642" xr:uid="{00000000-0005-0000-0000-0000240A0000}"/>
    <cellStyle name="_2001년만_~MF1128_(11-6)2001중장기계획(총괄)1_최종실적(최종)_사본 - 수어댐최종작업" xfId="5643" xr:uid="{00000000-0005-0000-0000-0000250A0000}"/>
    <cellStyle name="_2001년만_~MF1128_(11-6)2001중장기계획(총괄)1_최종실적(최종)_수량산출서(2003.4.1)" xfId="5644" xr:uid="{00000000-0005-0000-0000-0000260A0000}"/>
    <cellStyle name="_2001년만_~MF1128_(11-6)2001중장기계획(총괄)1_최종실적(최종)_수량산출서(2003.4.1)_사본 - 수어댐최종작업" xfId="5645" xr:uid="{00000000-0005-0000-0000-0000270A0000}"/>
    <cellStyle name="_2001년만_~MF1128_(11-6)2001중장기계획(총괄)1_최종실적(최종)_수량산출서(2003.4.1)_수어댐(작업용)" xfId="5646" xr:uid="{00000000-0005-0000-0000-0000280A0000}"/>
    <cellStyle name="_2001년만_~MF1128_(11-6)2001중장기계획(총괄)1_최종실적(최종)_수량산출서(2003.4.1)_수어댐(작업용)1117" xfId="5647" xr:uid="{00000000-0005-0000-0000-0000290A0000}"/>
    <cellStyle name="_2001년만_~MF1128_(11-6)2001중장기계획(총괄)1_최종실적(최종)_수량산출서(2003.4.1)_수어댐1122333" xfId="5648" xr:uid="{00000000-0005-0000-0000-00002A0A0000}"/>
    <cellStyle name="_2001년만_~MF1128_(11-6)2001중장기계획(총괄)1_최종실적(최종)_수어댐(작업용)" xfId="5649" xr:uid="{00000000-0005-0000-0000-00002B0A0000}"/>
    <cellStyle name="_2001년만_~MF1128_(11-6)2001중장기계획(총괄)1_최종실적(최종)_수어댐(작업용)1117" xfId="5650" xr:uid="{00000000-0005-0000-0000-00002C0A0000}"/>
    <cellStyle name="_2001년만_~MF1128_(11-6)2001중장기계획(총괄)1_최종실적(최종)_수어댐1122333" xfId="5651" xr:uid="{00000000-0005-0000-0000-00002D0A0000}"/>
    <cellStyle name="_2001년만_~MF1128_(11-6)2001중장기계획(총괄)1_최종실적(최종)_영천댐수량산출" xfId="5652" xr:uid="{00000000-0005-0000-0000-00002E0A0000}"/>
    <cellStyle name="_2001년만_~MF1128_(11-6)2001중장기계획(총괄)1_최종실적(최종)_영천댐수량산출_사본 - 수어댐최종작업" xfId="5653" xr:uid="{00000000-0005-0000-0000-00002F0A0000}"/>
    <cellStyle name="_2001년만_~MF1128_(11-6)2001중장기계획(총괄)1_최종실적(최종)_영천댐수량산출_수량산출서(2003.4.1)" xfId="5654" xr:uid="{00000000-0005-0000-0000-0000300A0000}"/>
    <cellStyle name="_2001년만_~MF1128_(11-6)2001중장기계획(총괄)1_최종실적(최종)_영천댐수량산출_수량산출서(2003.4.1)_사본 - 수어댐최종작업" xfId="5655" xr:uid="{00000000-0005-0000-0000-0000310A0000}"/>
    <cellStyle name="_2001년만_~MF1128_(11-6)2001중장기계획(총괄)1_최종실적(최종)_영천댐수량산출_수량산출서(2003.4.1)_수어댐(작업용)" xfId="5656" xr:uid="{00000000-0005-0000-0000-0000320A0000}"/>
    <cellStyle name="_2001년만_~MF1128_(11-6)2001중장기계획(총괄)1_최종실적(최종)_영천댐수량산출_수량산출서(2003.4.1)_수어댐(작업용)1117" xfId="5657" xr:uid="{00000000-0005-0000-0000-0000330A0000}"/>
    <cellStyle name="_2001년만_~MF1128_(11-6)2001중장기계획(총괄)1_최종실적(최종)_영천댐수량산출_수량산출서(2003.4.1)_수어댐1122333" xfId="5658" xr:uid="{00000000-0005-0000-0000-0000340A0000}"/>
    <cellStyle name="_2001년만_~MF1128_(11-6)2001중장기계획(총괄)1_최종실적(최종)_영천댐수량산출_수어댐(작업용)" xfId="5659" xr:uid="{00000000-0005-0000-0000-0000350A0000}"/>
    <cellStyle name="_2001년만_~MF1128_(11-6)2001중장기계획(총괄)1_최종실적(최종)_영천댐수량산출_수어댐(작업용)1117" xfId="5660" xr:uid="{00000000-0005-0000-0000-0000360A0000}"/>
    <cellStyle name="_2001년만_~MF1128_(11-6)2001중장기계획(총괄)1_최종실적(최종)_영천댐수량산출_수어댐1122333" xfId="5661" xr:uid="{00000000-0005-0000-0000-0000370A0000}"/>
    <cellStyle name="_2001년만_~MF1128_~MF2110" xfId="5662" xr:uid="{00000000-0005-0000-0000-0000380A0000}"/>
    <cellStyle name="_2001년만_~MF1128_~MF2110_가설건축전기산출서" xfId="5663" xr:uid="{00000000-0005-0000-0000-0000390A0000}"/>
    <cellStyle name="_2001년만_~MF1128_~MF2110_가설건축전기산출서_사본 - 수어댐최종작업" xfId="5664" xr:uid="{00000000-0005-0000-0000-00003A0A0000}"/>
    <cellStyle name="_2001년만_~MF1128_~MF2110_가설건축전기산출서_수량산출서(2003.4.1)" xfId="5665" xr:uid="{00000000-0005-0000-0000-00003B0A0000}"/>
    <cellStyle name="_2001년만_~MF1128_~MF2110_가설건축전기산출서_수량산출서(2003.4.1)_사본 - 수어댐최종작업" xfId="5666" xr:uid="{00000000-0005-0000-0000-00003C0A0000}"/>
    <cellStyle name="_2001년만_~MF1128_~MF2110_가설건축전기산출서_수량산출서(2003.4.1)_수어댐(작업용)" xfId="5667" xr:uid="{00000000-0005-0000-0000-00003D0A0000}"/>
    <cellStyle name="_2001년만_~MF1128_~MF2110_가설건축전기산출서_수량산출서(2003.4.1)_수어댐(작업용)1117" xfId="5668" xr:uid="{00000000-0005-0000-0000-00003E0A0000}"/>
    <cellStyle name="_2001년만_~MF1128_~MF2110_가설건축전기산출서_수량산출서(2003.4.1)_수어댐1122333" xfId="5669" xr:uid="{00000000-0005-0000-0000-00003F0A0000}"/>
    <cellStyle name="_2001년만_~MF1128_~MF2110_가설건축전기산출서_수어댐(작업용)" xfId="5670" xr:uid="{00000000-0005-0000-0000-0000400A0000}"/>
    <cellStyle name="_2001년만_~MF1128_~MF2110_가설건축전기산출서_수어댐(작업용)1117" xfId="5671" xr:uid="{00000000-0005-0000-0000-0000410A0000}"/>
    <cellStyle name="_2001년만_~MF1128_~MF2110_가설건축전기산출서_수어댐1122333" xfId="5672" xr:uid="{00000000-0005-0000-0000-0000420A0000}"/>
    <cellStyle name="_2001년만_~MF1128_~MF2110_가설동력수량산출" xfId="5673" xr:uid="{00000000-0005-0000-0000-0000430A0000}"/>
    <cellStyle name="_2001년만_~MF1128_~MF2110_가설동력수량산출_사본 - 수어댐최종작업" xfId="5674" xr:uid="{00000000-0005-0000-0000-0000440A0000}"/>
    <cellStyle name="_2001년만_~MF1128_~MF2110_가설동력수량산출_수량산출서(2003.4.1)" xfId="5675" xr:uid="{00000000-0005-0000-0000-0000450A0000}"/>
    <cellStyle name="_2001년만_~MF1128_~MF2110_가설동력수량산출_수량산출서(2003.4.1)_사본 - 수어댐최종작업" xfId="5676" xr:uid="{00000000-0005-0000-0000-0000460A0000}"/>
    <cellStyle name="_2001년만_~MF1128_~MF2110_가설동력수량산출_수량산출서(2003.4.1)_수어댐(작업용)" xfId="5677" xr:uid="{00000000-0005-0000-0000-0000470A0000}"/>
    <cellStyle name="_2001년만_~MF1128_~MF2110_가설동력수량산출_수량산출서(2003.4.1)_수어댐(작업용)1117" xfId="5678" xr:uid="{00000000-0005-0000-0000-0000480A0000}"/>
    <cellStyle name="_2001년만_~MF1128_~MF2110_가설동력수량산출_수량산출서(2003.4.1)_수어댐1122333" xfId="5679" xr:uid="{00000000-0005-0000-0000-0000490A0000}"/>
    <cellStyle name="_2001년만_~MF1128_~MF2110_가설동력수량산출_수어댐(작업용)" xfId="5680" xr:uid="{00000000-0005-0000-0000-00004A0A0000}"/>
    <cellStyle name="_2001년만_~MF1128_~MF2110_가설동력수량산출_수어댐(작업용)1117" xfId="5681" xr:uid="{00000000-0005-0000-0000-00004B0A0000}"/>
    <cellStyle name="_2001년만_~MF1128_~MF2110_가설동력수량산출_수어댐1122333" xfId="5682" xr:uid="{00000000-0005-0000-0000-00004C0A0000}"/>
    <cellStyle name="_2001년만_~MF1128_~MF2110_가설통신수량" xfId="5683" xr:uid="{00000000-0005-0000-0000-00004D0A0000}"/>
    <cellStyle name="_2001년만_~MF1128_~MF2110_가설통신수량_사본 - 수어댐최종작업" xfId="5684" xr:uid="{00000000-0005-0000-0000-00004E0A0000}"/>
    <cellStyle name="_2001년만_~MF1128_~MF2110_가설통신수량_수량산출서(2003.4.1)" xfId="5685" xr:uid="{00000000-0005-0000-0000-00004F0A0000}"/>
    <cellStyle name="_2001년만_~MF1128_~MF2110_가설통신수량_수량산출서(2003.4.1)_사본 - 수어댐최종작업" xfId="5686" xr:uid="{00000000-0005-0000-0000-0000500A0000}"/>
    <cellStyle name="_2001년만_~MF1128_~MF2110_가설통신수량_수량산출서(2003.4.1)_수어댐(작업용)" xfId="5687" xr:uid="{00000000-0005-0000-0000-0000510A0000}"/>
    <cellStyle name="_2001년만_~MF1128_~MF2110_가설통신수량_수량산출서(2003.4.1)_수어댐(작업용)1117" xfId="5688" xr:uid="{00000000-0005-0000-0000-0000520A0000}"/>
    <cellStyle name="_2001년만_~MF1128_~MF2110_가설통신수량_수량산출서(2003.4.1)_수어댐1122333" xfId="5689" xr:uid="{00000000-0005-0000-0000-0000530A0000}"/>
    <cellStyle name="_2001년만_~MF1128_~MF2110_가설통신수량_수어댐(작업용)" xfId="5690" xr:uid="{00000000-0005-0000-0000-0000540A0000}"/>
    <cellStyle name="_2001년만_~MF1128_~MF2110_가설통신수량_수어댐(작업용)1117" xfId="5691" xr:uid="{00000000-0005-0000-0000-0000550A0000}"/>
    <cellStyle name="_2001년만_~MF1128_~MF2110_가설통신수량_수어댐1122333" xfId="5692" xr:uid="{00000000-0005-0000-0000-0000560A0000}"/>
    <cellStyle name="_2001년만_~MF1128_~MF2110_경보국설계서(철관주2003.1.30최종)" xfId="5693" xr:uid="{00000000-0005-0000-0000-0000570A0000}"/>
    <cellStyle name="_2001년만_~MF1128_~MF2110_경보국설계서(철관주2003.1.30최종)_사본 - 수어댐최종작업" xfId="5694" xr:uid="{00000000-0005-0000-0000-0000580A0000}"/>
    <cellStyle name="_2001년만_~MF1128_~MF2110_경보국설계서(철관주2003.1.30최종)_수량산출서(2003.4.1)" xfId="5695" xr:uid="{00000000-0005-0000-0000-0000590A0000}"/>
    <cellStyle name="_2001년만_~MF1128_~MF2110_경보국설계서(철관주2003.1.30최종)_수량산출서(2003.4.1)_사본 - 수어댐최종작업" xfId="5696" xr:uid="{00000000-0005-0000-0000-00005A0A0000}"/>
    <cellStyle name="_2001년만_~MF1128_~MF2110_경보국설계서(철관주2003.1.30최종)_수량산출서(2003.4.1)_수어댐(작업용)" xfId="5697" xr:uid="{00000000-0005-0000-0000-00005B0A0000}"/>
    <cellStyle name="_2001년만_~MF1128_~MF2110_경보국설계서(철관주2003.1.30최종)_수량산출서(2003.4.1)_수어댐(작업용)1117" xfId="5698" xr:uid="{00000000-0005-0000-0000-00005C0A0000}"/>
    <cellStyle name="_2001년만_~MF1128_~MF2110_경보국설계서(철관주2003.1.30최종)_수량산출서(2003.4.1)_수어댐1122333" xfId="5699" xr:uid="{00000000-0005-0000-0000-00005D0A0000}"/>
    <cellStyle name="_2001년만_~MF1128_~MF2110_경보국설계서(철관주2003.1.30최종)_수어댐(작업용)" xfId="5700" xr:uid="{00000000-0005-0000-0000-00005E0A0000}"/>
    <cellStyle name="_2001년만_~MF1128_~MF2110_경보국설계서(철관주2003.1.30최종)_수어댐(작업용)1117" xfId="5701" xr:uid="{00000000-0005-0000-0000-00005F0A0000}"/>
    <cellStyle name="_2001년만_~MF1128_~MF2110_경보국설계서(철관주2003.1.30최종)_수어댐1122333" xfId="5702" xr:uid="{00000000-0005-0000-0000-0000600A0000}"/>
    <cellStyle name="_2001년만_~MF1128_~MF2110_경보국설계서(철관주2003.1.30최종)_영천댐수량산출" xfId="5703" xr:uid="{00000000-0005-0000-0000-0000610A0000}"/>
    <cellStyle name="_2001년만_~MF1128_~MF2110_경보국설계서(철관주2003.1.30최종)_영천댐수량산출_사본 - 수어댐최종작업" xfId="5704" xr:uid="{00000000-0005-0000-0000-0000620A0000}"/>
    <cellStyle name="_2001년만_~MF1128_~MF2110_경보국설계서(철관주2003.1.30최종)_영천댐수량산출_수량산출서(2003.4.1)" xfId="5705" xr:uid="{00000000-0005-0000-0000-0000630A0000}"/>
    <cellStyle name="_2001년만_~MF1128_~MF2110_경보국설계서(철관주2003.1.30최종)_영천댐수량산출_수량산출서(2003.4.1)_사본 - 수어댐최종작업" xfId="5706" xr:uid="{00000000-0005-0000-0000-0000640A0000}"/>
    <cellStyle name="_2001년만_~MF1128_~MF2110_경보국설계서(철관주2003.1.30최종)_영천댐수량산출_수량산출서(2003.4.1)_수어댐(작업용)" xfId="5707" xr:uid="{00000000-0005-0000-0000-0000650A0000}"/>
    <cellStyle name="_2001년만_~MF1128_~MF2110_경보국설계서(철관주2003.1.30최종)_영천댐수량산출_수량산출서(2003.4.1)_수어댐(작업용)1117" xfId="5708" xr:uid="{00000000-0005-0000-0000-0000660A0000}"/>
    <cellStyle name="_2001년만_~MF1128_~MF2110_경보국설계서(철관주2003.1.30최종)_영천댐수량산출_수량산출서(2003.4.1)_수어댐1122333" xfId="5709" xr:uid="{00000000-0005-0000-0000-0000670A0000}"/>
    <cellStyle name="_2001년만_~MF1128_~MF2110_경보국설계서(철관주2003.1.30최종)_영천댐수량산출_수어댐(작업용)" xfId="5710" xr:uid="{00000000-0005-0000-0000-0000680A0000}"/>
    <cellStyle name="_2001년만_~MF1128_~MF2110_경보국설계서(철관주2003.1.30최종)_영천댐수량산출_수어댐(작업용)1117" xfId="5711" xr:uid="{00000000-0005-0000-0000-0000690A0000}"/>
    <cellStyle name="_2001년만_~MF1128_~MF2110_경보국설계서(철관주2003.1.30최종)_영천댐수량산출_수어댐1122333" xfId="5712" xr:uid="{00000000-0005-0000-0000-00006A0A0000}"/>
    <cellStyle name="_2001년만_~MF1128_~MF2110_대곡내역서0329(전기)-기계설비금액확인" xfId="5713" xr:uid="{00000000-0005-0000-0000-00006B0A0000}"/>
    <cellStyle name="_2001년만_~MF1128_~MF2110_대곡내역서0329(전기)-기계설비금액확인_사본 - 수어댐최종작업" xfId="5714" xr:uid="{00000000-0005-0000-0000-00006C0A0000}"/>
    <cellStyle name="_2001년만_~MF1128_~MF2110_대곡내역서0329(전기)-기계설비금액확인_수어댐(작업용)" xfId="5715" xr:uid="{00000000-0005-0000-0000-00006D0A0000}"/>
    <cellStyle name="_2001년만_~MF1128_~MF2110_대곡내역서0329(전기)-기계설비금액확인_수어댐(작업용)1117" xfId="5716" xr:uid="{00000000-0005-0000-0000-00006E0A0000}"/>
    <cellStyle name="_2001년만_~MF1128_~MF2110_대곡내역서0329(전기)-기계설비금액확인_수어댐1122333" xfId="5717" xr:uid="{00000000-0005-0000-0000-00006F0A0000}"/>
    <cellStyle name="_2001년만_~MF1128_~MF2110_수량산출서(2003.4.1)" xfId="5718" xr:uid="{00000000-0005-0000-0000-0000700A0000}"/>
    <cellStyle name="_2001년만_~MF1128_~MF2110_수량산출서(2003.4.1)_사본 - 수어댐최종작업" xfId="5719" xr:uid="{00000000-0005-0000-0000-0000710A0000}"/>
    <cellStyle name="_2001년만_~MF1128_~MF2110_수량산출서(2003.4.1)_수어댐(작업용)" xfId="5720" xr:uid="{00000000-0005-0000-0000-0000720A0000}"/>
    <cellStyle name="_2001년만_~MF1128_~MF2110_수량산출서(2003.4.1)_수어댐(작업용)1117" xfId="5721" xr:uid="{00000000-0005-0000-0000-0000730A0000}"/>
    <cellStyle name="_2001년만_~MF1128_~MF2110_수량산출서(2003.4.1)_수어댐1122333" xfId="5722" xr:uid="{00000000-0005-0000-0000-0000740A0000}"/>
    <cellStyle name="_2001년만_~MF1128_~MF2110_영구동력수량산출" xfId="5723" xr:uid="{00000000-0005-0000-0000-0000750A0000}"/>
    <cellStyle name="_2001년만_~MF1128_~MF2110_영구동력수량산출_사본 - 수어댐최종작업" xfId="5724" xr:uid="{00000000-0005-0000-0000-0000760A0000}"/>
    <cellStyle name="_2001년만_~MF1128_~MF2110_영구동력수량산출_수량산출서(2003.4.1)" xfId="5725" xr:uid="{00000000-0005-0000-0000-0000770A0000}"/>
    <cellStyle name="_2001년만_~MF1128_~MF2110_영구동력수량산출_수량산출서(2003.4.1)_사본 - 수어댐최종작업" xfId="5726" xr:uid="{00000000-0005-0000-0000-0000780A0000}"/>
    <cellStyle name="_2001년만_~MF1128_~MF2110_영구동력수량산출_수량산출서(2003.4.1)_수어댐(작업용)" xfId="5727" xr:uid="{00000000-0005-0000-0000-0000790A0000}"/>
    <cellStyle name="_2001년만_~MF1128_~MF2110_영구동력수량산출_수량산출서(2003.4.1)_수어댐(작업용)1117" xfId="5728" xr:uid="{00000000-0005-0000-0000-00007A0A0000}"/>
    <cellStyle name="_2001년만_~MF1128_~MF2110_영구동력수량산출_수량산출서(2003.4.1)_수어댐1122333" xfId="5729" xr:uid="{00000000-0005-0000-0000-00007B0A0000}"/>
    <cellStyle name="_2001년만_~MF1128_~MF2110_영구동력수량산출_수어댐(작업용)" xfId="5730" xr:uid="{00000000-0005-0000-0000-00007C0A0000}"/>
    <cellStyle name="_2001년만_~MF1128_~MF2110_영구동력수량산출_수어댐(작업용)1117" xfId="5731" xr:uid="{00000000-0005-0000-0000-00007D0A0000}"/>
    <cellStyle name="_2001년만_~MF1128_~MF2110_영구동력수량산출_수어댐1122333" xfId="5732" xr:uid="{00000000-0005-0000-0000-00007E0A0000}"/>
    <cellStyle name="_2001년만_~MF1128_~MF2110_영천댐수량산출" xfId="5733" xr:uid="{00000000-0005-0000-0000-00007F0A0000}"/>
    <cellStyle name="_2001년만_~MF1128_~MF2110_영천댐수량산출_사본 - 수어댐최종작업" xfId="5734" xr:uid="{00000000-0005-0000-0000-0000800A0000}"/>
    <cellStyle name="_2001년만_~MF1128_~MF2110_영천댐수량산출_수량산출서(2003.4.1)" xfId="5735" xr:uid="{00000000-0005-0000-0000-0000810A0000}"/>
    <cellStyle name="_2001년만_~MF1128_~MF2110_영천댐수량산출_수량산출서(2003.4.1)_사본 - 수어댐최종작업" xfId="5736" xr:uid="{00000000-0005-0000-0000-0000820A0000}"/>
    <cellStyle name="_2001년만_~MF1128_~MF2110_영천댐수량산출_수량산출서(2003.4.1)_수어댐(작업용)" xfId="5737" xr:uid="{00000000-0005-0000-0000-0000830A0000}"/>
    <cellStyle name="_2001년만_~MF1128_~MF2110_영천댐수량산출_수량산출서(2003.4.1)_수어댐(작업용)1117" xfId="5738" xr:uid="{00000000-0005-0000-0000-0000840A0000}"/>
    <cellStyle name="_2001년만_~MF1128_~MF2110_영천댐수량산출_수량산출서(2003.4.1)_수어댐1122333" xfId="5739" xr:uid="{00000000-0005-0000-0000-0000850A0000}"/>
    <cellStyle name="_2001년만_~MF1128_~MF2110_영천댐수량산출_수어댐(작업용)" xfId="5740" xr:uid="{00000000-0005-0000-0000-0000860A0000}"/>
    <cellStyle name="_2001년만_~MF1128_~MF2110_영천댐수량산출_수어댐(작업용)1117" xfId="5741" xr:uid="{00000000-0005-0000-0000-0000870A0000}"/>
    <cellStyle name="_2001년만_~MF1128_~MF2110_영천댐수량산출_수어댐1122333" xfId="5742" xr:uid="{00000000-0005-0000-0000-0000880A0000}"/>
    <cellStyle name="_2001년만_~MF1128_~MF2110_영천댐최종(감시및CCTV)" xfId="5743" xr:uid="{00000000-0005-0000-0000-0000890A0000}"/>
    <cellStyle name="_2001년만_~MF1128_~MF2110_영천댐최종(감시및CCTV)_사본 - 수어댐최종작업" xfId="5744" xr:uid="{00000000-0005-0000-0000-00008A0A0000}"/>
    <cellStyle name="_2001년만_~MF1128_~MF2110_영천댐최종(감시및CCTV)_수어댐(작업용)" xfId="5745" xr:uid="{00000000-0005-0000-0000-00008B0A0000}"/>
    <cellStyle name="_2001년만_~MF1128_~MF2110_영천댐최종(감시및CCTV)_수어댐(작업용)1117" xfId="5746" xr:uid="{00000000-0005-0000-0000-00008C0A0000}"/>
    <cellStyle name="_2001년만_~MF1128_~MF2110_영천댐최종(감시및CCTV)_수어댐1122333" xfId="5747" xr:uid="{00000000-0005-0000-0000-00008D0A0000}"/>
    <cellStyle name="_2001년만_~MF1128_~MF2110_영천댐최종(홍수예설비공사)" xfId="5748" xr:uid="{00000000-0005-0000-0000-00008E0A0000}"/>
    <cellStyle name="_2001년만_~MF1128_~MF2110_영천댐최종(홍수예설비공사)_사본 - 수어댐최종작업" xfId="5749" xr:uid="{00000000-0005-0000-0000-00008F0A0000}"/>
    <cellStyle name="_2001년만_~MF1128_~MF2110_영천댐최종(홍수예설비공사)_수어댐(작업용)" xfId="5750" xr:uid="{00000000-0005-0000-0000-0000900A0000}"/>
    <cellStyle name="_2001년만_~MF1128_~MF2110_영천댐최종(홍수예설비공사)_수어댐(작업용)1117" xfId="5751" xr:uid="{00000000-0005-0000-0000-0000910A0000}"/>
    <cellStyle name="_2001년만_~MF1128_~MF2110_영천댐최종(홍수예설비공사)_수어댐1122333" xfId="5752" xr:uid="{00000000-0005-0000-0000-0000920A0000}"/>
    <cellStyle name="_2001년만_~MF1128_~MF2110_오리지날최종-경보국설계서(철관주2003.2.13) (version 3) (version 1)" xfId="5753" xr:uid="{00000000-0005-0000-0000-0000930A0000}"/>
    <cellStyle name="_2001년만_~MF1128_~MF2110_오리지날최종-경보국설계서(철관주2003.2.13) (version 3) (version 1)_사본 - 수어댐최종작업" xfId="5754" xr:uid="{00000000-0005-0000-0000-0000940A0000}"/>
    <cellStyle name="_2001년만_~MF1128_~MF2110_오리지날최종-경보국설계서(철관주2003.2.13) (version 3) (version 1)_수량산출서(2003.4.1)" xfId="5755" xr:uid="{00000000-0005-0000-0000-0000950A0000}"/>
    <cellStyle name="_2001년만_~MF1128_~MF2110_오리지날최종-경보국설계서(철관주2003.2.13) (version 3) (version 1)_수량산출서(2003.4.1)_사본 - 수어댐최종작업" xfId="5756" xr:uid="{00000000-0005-0000-0000-0000960A0000}"/>
    <cellStyle name="_2001년만_~MF1128_~MF2110_오리지날최종-경보국설계서(철관주2003.2.13) (version 3) (version 1)_수량산출서(2003.4.1)_수어댐(작업용)" xfId="5757" xr:uid="{00000000-0005-0000-0000-0000970A0000}"/>
    <cellStyle name="_2001년만_~MF1128_~MF2110_오리지날최종-경보국설계서(철관주2003.2.13) (version 3) (version 1)_수량산출서(2003.4.1)_수어댐(작업용)1117" xfId="5758" xr:uid="{00000000-0005-0000-0000-0000980A0000}"/>
    <cellStyle name="_2001년만_~MF1128_~MF2110_오리지날최종-경보국설계서(철관주2003.2.13) (version 3) (version 1)_수량산출서(2003.4.1)_수어댐1122333" xfId="5759" xr:uid="{00000000-0005-0000-0000-0000990A0000}"/>
    <cellStyle name="_2001년만_~MF1128_~MF2110_오리지날최종-경보국설계서(철관주2003.2.13) (version 3) (version 1)_수어댐(작업용)" xfId="5760" xr:uid="{00000000-0005-0000-0000-00009A0A0000}"/>
    <cellStyle name="_2001년만_~MF1128_~MF2110_오리지날최종-경보국설계서(철관주2003.2.13) (version 3) (version 1)_수어댐(작업용)1117" xfId="5761" xr:uid="{00000000-0005-0000-0000-00009B0A0000}"/>
    <cellStyle name="_2001년만_~MF1128_~MF2110_오리지날최종-경보국설계서(철관주2003.2.13) (version 3) (version 1)_수어댐1122333" xfId="5762" xr:uid="{00000000-0005-0000-0000-00009C0A0000}"/>
    <cellStyle name="_2001년만_~MF1128_~MF2110_오리지날최종-경보국설계서(철관주2003.2.6)" xfId="5763" xr:uid="{00000000-0005-0000-0000-00009D0A0000}"/>
    <cellStyle name="_2001년만_~MF1128_~MF2110_오리지날최종-경보국설계서(철관주2003.2.6)_사본 - 수어댐최종작업" xfId="5764" xr:uid="{00000000-0005-0000-0000-00009E0A0000}"/>
    <cellStyle name="_2001년만_~MF1128_~MF2110_오리지날최종-경보국설계서(철관주2003.2.6)_수량산출서(2003.4.1)" xfId="5765" xr:uid="{00000000-0005-0000-0000-00009F0A0000}"/>
    <cellStyle name="_2001년만_~MF1128_~MF2110_오리지날최종-경보국설계서(철관주2003.2.6)_수량산출서(2003.4.1)_사본 - 수어댐최종작업" xfId="5766" xr:uid="{00000000-0005-0000-0000-0000A00A0000}"/>
    <cellStyle name="_2001년만_~MF1128_~MF2110_오리지날최종-경보국설계서(철관주2003.2.6)_수량산출서(2003.4.1)_수어댐(작업용)" xfId="5767" xr:uid="{00000000-0005-0000-0000-0000A10A0000}"/>
    <cellStyle name="_2001년만_~MF1128_~MF2110_오리지날최종-경보국설계서(철관주2003.2.6)_수량산출서(2003.4.1)_수어댐(작업용)1117" xfId="5768" xr:uid="{00000000-0005-0000-0000-0000A20A0000}"/>
    <cellStyle name="_2001년만_~MF1128_~MF2110_오리지날최종-경보국설계서(철관주2003.2.6)_수량산출서(2003.4.1)_수어댐1122333" xfId="5769" xr:uid="{00000000-0005-0000-0000-0000A30A0000}"/>
    <cellStyle name="_2001년만_~MF1128_~MF2110_오리지날최종-경보국설계서(철관주2003.2.6)_수어댐(작업용)" xfId="5770" xr:uid="{00000000-0005-0000-0000-0000A40A0000}"/>
    <cellStyle name="_2001년만_~MF1128_~MF2110_오리지날최종-경보국설계서(철관주2003.2.6)_수어댐(작업용)1117" xfId="5771" xr:uid="{00000000-0005-0000-0000-0000A50A0000}"/>
    <cellStyle name="_2001년만_~MF1128_~MF2110_오리지날최종-경보국설계서(철관주2003.2.6)_수어댐1122333" xfId="5772" xr:uid="{00000000-0005-0000-0000-0000A60A0000}"/>
    <cellStyle name="_2001년만_~MF1128_~MF2110_오리지날최종-경보국설계서(철관주2003.2.9) (version 2)" xfId="5773" xr:uid="{00000000-0005-0000-0000-0000A70A0000}"/>
    <cellStyle name="_2001년만_~MF1128_~MF2110_오리지날최종-경보국설계서(철관주2003.2.9) (version 2)_사본 - 수어댐최종작업" xfId="5774" xr:uid="{00000000-0005-0000-0000-0000A80A0000}"/>
    <cellStyle name="_2001년만_~MF1128_~MF2110_오리지날최종-경보국설계서(철관주2003.2.9) (version 2)_수량산출서(2003.4.1)" xfId="5775" xr:uid="{00000000-0005-0000-0000-0000A90A0000}"/>
    <cellStyle name="_2001년만_~MF1128_~MF2110_오리지날최종-경보국설계서(철관주2003.2.9) (version 2)_수량산출서(2003.4.1)_사본 - 수어댐최종작업" xfId="5776" xr:uid="{00000000-0005-0000-0000-0000AA0A0000}"/>
    <cellStyle name="_2001년만_~MF1128_~MF2110_오리지날최종-경보국설계서(철관주2003.2.9) (version 2)_수량산출서(2003.4.1)_수어댐(작업용)" xfId="5777" xr:uid="{00000000-0005-0000-0000-0000AB0A0000}"/>
    <cellStyle name="_2001년만_~MF1128_~MF2110_오리지날최종-경보국설계서(철관주2003.2.9) (version 2)_수량산출서(2003.4.1)_수어댐(작업용)1117" xfId="5778" xr:uid="{00000000-0005-0000-0000-0000AC0A0000}"/>
    <cellStyle name="_2001년만_~MF1128_~MF2110_오리지날최종-경보국설계서(철관주2003.2.9) (version 2)_수량산출서(2003.4.1)_수어댐1122333" xfId="5779" xr:uid="{00000000-0005-0000-0000-0000AD0A0000}"/>
    <cellStyle name="_2001년만_~MF1128_~MF2110_오리지날최종-경보국설계서(철관주2003.2.9) (version 2)_수어댐(작업용)" xfId="5780" xr:uid="{00000000-0005-0000-0000-0000AE0A0000}"/>
    <cellStyle name="_2001년만_~MF1128_~MF2110_오리지날최종-경보국설계서(철관주2003.2.9) (version 2)_수어댐(작업용)1117" xfId="5781" xr:uid="{00000000-0005-0000-0000-0000AF0A0000}"/>
    <cellStyle name="_2001년만_~MF1128_~MF2110_오리지날최종-경보국설계서(철관주2003.2.9) (version 2)_수어댐1122333" xfId="5782" xr:uid="{00000000-0005-0000-0000-0000B00A0000}"/>
    <cellStyle name="_2001년만_~MF1128_~MF2110_옥곡수량" xfId="5783" xr:uid="{00000000-0005-0000-0000-0000B10A0000}"/>
    <cellStyle name="_2001년만_~MF1128_~MF2110_옥곡수량_사본 - 수어댐최종작업" xfId="5784" xr:uid="{00000000-0005-0000-0000-0000B20A0000}"/>
    <cellStyle name="_2001년만_~MF1128_~MF2110_옥곡수량_수어댐(작업용)" xfId="5785" xr:uid="{00000000-0005-0000-0000-0000B30A0000}"/>
    <cellStyle name="_2001년만_~MF1128_~MF2110_옥곡수량_수어댐(작업용)1117" xfId="5786" xr:uid="{00000000-0005-0000-0000-0000B40A0000}"/>
    <cellStyle name="_2001년만_~MF1128_~MF2110_옥곡수량_수어댐1122333" xfId="5787" xr:uid="{00000000-0005-0000-0000-0000B50A0000}"/>
    <cellStyle name="_2001년만_~MF1128_~MF2110_전기-광양3단계(옥곡가압장)" xfId="5788" xr:uid="{00000000-0005-0000-0000-0000B60A0000}"/>
    <cellStyle name="_2001년만_~MF1128_~MF2110_전기-광양3단계(옥곡가압장)_사본 - 수어댐최종작업" xfId="5789" xr:uid="{00000000-0005-0000-0000-0000B70A0000}"/>
    <cellStyle name="_2001년만_~MF1128_~MF2110_전기-광양3단계(옥곡가압장)_수어댐(작업용)" xfId="5790" xr:uid="{00000000-0005-0000-0000-0000B80A0000}"/>
    <cellStyle name="_2001년만_~MF1128_~MF2110_전기-광양3단계(옥곡가압장)_수어댐(작업용)1117" xfId="5791" xr:uid="{00000000-0005-0000-0000-0000B90A0000}"/>
    <cellStyle name="_2001년만_~MF1128_~MF2110_전기-광양3단계(옥곡가압장)_수어댐1122333" xfId="5792" xr:uid="{00000000-0005-0000-0000-0000BA0A0000}"/>
    <cellStyle name="_2001년만_~MF1128_~MF2110_전기및계장-영천댐취수능력(2003.4.8전기및계장)" xfId="5793" xr:uid="{00000000-0005-0000-0000-0000BB0A0000}"/>
    <cellStyle name="_2001년만_~MF1128_~MF2110_전기및계장-영천댐취수능력(2003.4.8전기및계장)_사본 - 수어댐최종작업" xfId="5794" xr:uid="{00000000-0005-0000-0000-0000BC0A0000}"/>
    <cellStyle name="_2001년만_~MF1128_~MF2110_전기및계장-영천댐취수능력(2003.4.8전기및계장)_수어댐(작업용)" xfId="5795" xr:uid="{00000000-0005-0000-0000-0000BD0A0000}"/>
    <cellStyle name="_2001년만_~MF1128_~MF2110_전기및계장-영천댐취수능력(2003.4.8전기및계장)_수어댐(작업용)1117" xfId="5796" xr:uid="{00000000-0005-0000-0000-0000BE0A0000}"/>
    <cellStyle name="_2001년만_~MF1128_~MF2110_전기및계장-영천댐취수능력(2003.4.8전기및계장)_수어댐1122333" xfId="5797" xr:uid="{00000000-0005-0000-0000-0000BF0A0000}"/>
    <cellStyle name="_2001년만_~MF1128_~MF2110_전기방식" xfId="5798" xr:uid="{00000000-0005-0000-0000-0000C00A0000}"/>
    <cellStyle name="_2001년만_~MF1128_~MF2110_전기방식_사본 - 수어댐최종작업" xfId="5799" xr:uid="{00000000-0005-0000-0000-0000C10A0000}"/>
    <cellStyle name="_2001년만_~MF1128_~MF2110_전기방식_수량산출서(2003.4.1)" xfId="5800" xr:uid="{00000000-0005-0000-0000-0000C20A0000}"/>
    <cellStyle name="_2001년만_~MF1128_~MF2110_전기방식_수량산출서(2003.4.1)_사본 - 수어댐최종작업" xfId="5801" xr:uid="{00000000-0005-0000-0000-0000C30A0000}"/>
    <cellStyle name="_2001년만_~MF1128_~MF2110_전기방식_수량산출서(2003.4.1)_수어댐(작업용)" xfId="5802" xr:uid="{00000000-0005-0000-0000-0000C40A0000}"/>
    <cellStyle name="_2001년만_~MF1128_~MF2110_전기방식_수량산출서(2003.4.1)_수어댐(작업용)1117" xfId="5803" xr:uid="{00000000-0005-0000-0000-0000C50A0000}"/>
    <cellStyle name="_2001년만_~MF1128_~MF2110_전기방식_수량산출서(2003.4.1)_수어댐1122333" xfId="5804" xr:uid="{00000000-0005-0000-0000-0000C60A0000}"/>
    <cellStyle name="_2001년만_~MF1128_~MF2110_전기방식_수어댐(작업용)" xfId="5805" xr:uid="{00000000-0005-0000-0000-0000C70A0000}"/>
    <cellStyle name="_2001년만_~MF1128_~MF2110_전기방식_수어댐(작업용)1117" xfId="5806" xr:uid="{00000000-0005-0000-0000-0000C80A0000}"/>
    <cellStyle name="_2001년만_~MF1128_~MF2110_전기방식_수어댐1122333" xfId="5807" xr:uid="{00000000-0005-0000-0000-0000C90A0000}"/>
    <cellStyle name="_2001년만_~MF1128_~MF2110_전기-영천댐취수능력(2003.2.10) (version 1)" xfId="5808" xr:uid="{00000000-0005-0000-0000-0000CA0A0000}"/>
    <cellStyle name="_2001년만_~MF1128_~MF2110_전기-영천댐취수능력(2003.2.10) (version 1)_사본 - 수어댐최종작업" xfId="5809" xr:uid="{00000000-0005-0000-0000-0000CB0A0000}"/>
    <cellStyle name="_2001년만_~MF1128_~MF2110_전기-영천댐취수능력(2003.2.10) (version 1)_수량산출서(2003.4.1)" xfId="5810" xr:uid="{00000000-0005-0000-0000-0000CC0A0000}"/>
    <cellStyle name="_2001년만_~MF1128_~MF2110_전기-영천댐취수능력(2003.2.10) (version 1)_수량산출서(2003.4.1)_사본 - 수어댐최종작업" xfId="5811" xr:uid="{00000000-0005-0000-0000-0000CD0A0000}"/>
    <cellStyle name="_2001년만_~MF1128_~MF2110_전기-영천댐취수능력(2003.2.10) (version 1)_수량산출서(2003.4.1)_수어댐(작업용)" xfId="5812" xr:uid="{00000000-0005-0000-0000-0000CE0A0000}"/>
    <cellStyle name="_2001년만_~MF1128_~MF2110_전기-영천댐취수능력(2003.2.10) (version 1)_수량산출서(2003.4.1)_수어댐(작업용)1117" xfId="5813" xr:uid="{00000000-0005-0000-0000-0000CF0A0000}"/>
    <cellStyle name="_2001년만_~MF1128_~MF2110_전기-영천댐취수능력(2003.2.10) (version 1)_수량산출서(2003.4.1)_수어댐1122333" xfId="5814" xr:uid="{00000000-0005-0000-0000-0000D00A0000}"/>
    <cellStyle name="_2001년만_~MF1128_~MF2110_전기-영천댐취수능력(2003.2.10) (version 1)_수어댐(작업용)" xfId="5815" xr:uid="{00000000-0005-0000-0000-0000D10A0000}"/>
    <cellStyle name="_2001년만_~MF1128_~MF2110_전기-영천댐취수능력(2003.2.10) (version 1)_수어댐(작업용)1117" xfId="5816" xr:uid="{00000000-0005-0000-0000-0000D20A0000}"/>
    <cellStyle name="_2001년만_~MF1128_~MF2110_전기-영천댐취수능력(2003.2.10) (version 1)_수어댐1122333" xfId="5817" xr:uid="{00000000-0005-0000-0000-0000D30A0000}"/>
    <cellStyle name="_2001년만_~MF1128_~MF2110_최종실적(최종)" xfId="5818" xr:uid="{00000000-0005-0000-0000-0000D40A0000}"/>
    <cellStyle name="_2001년만_~MF1128_~MF2110_최종실적(최종)_사본 - 수어댐최종작업" xfId="5819" xr:uid="{00000000-0005-0000-0000-0000D50A0000}"/>
    <cellStyle name="_2001년만_~MF1128_~MF2110_최종실적(최종)_수량산출서(2003.4.1)" xfId="5820" xr:uid="{00000000-0005-0000-0000-0000D60A0000}"/>
    <cellStyle name="_2001년만_~MF1128_~MF2110_최종실적(최종)_수량산출서(2003.4.1)_사본 - 수어댐최종작업" xfId="5821" xr:uid="{00000000-0005-0000-0000-0000D70A0000}"/>
    <cellStyle name="_2001년만_~MF1128_~MF2110_최종실적(최종)_수량산출서(2003.4.1)_수어댐(작업용)" xfId="5822" xr:uid="{00000000-0005-0000-0000-0000D80A0000}"/>
    <cellStyle name="_2001년만_~MF1128_~MF2110_최종실적(최종)_수량산출서(2003.4.1)_수어댐(작업용)1117" xfId="5823" xr:uid="{00000000-0005-0000-0000-0000D90A0000}"/>
    <cellStyle name="_2001년만_~MF1128_~MF2110_최종실적(최종)_수량산출서(2003.4.1)_수어댐1122333" xfId="5824" xr:uid="{00000000-0005-0000-0000-0000DA0A0000}"/>
    <cellStyle name="_2001년만_~MF1128_~MF2110_최종실적(최종)_수어댐(작업용)" xfId="5825" xr:uid="{00000000-0005-0000-0000-0000DB0A0000}"/>
    <cellStyle name="_2001년만_~MF1128_~MF2110_최종실적(최종)_수어댐(작업용)1117" xfId="5826" xr:uid="{00000000-0005-0000-0000-0000DC0A0000}"/>
    <cellStyle name="_2001년만_~MF1128_~MF2110_최종실적(최종)_수어댐1122333" xfId="5827" xr:uid="{00000000-0005-0000-0000-0000DD0A0000}"/>
    <cellStyle name="_2001년만_~MF1128_~MF2110_최종실적(최종)_영천댐수량산출" xfId="5828" xr:uid="{00000000-0005-0000-0000-0000DE0A0000}"/>
    <cellStyle name="_2001년만_~MF1128_~MF2110_최종실적(최종)_영천댐수량산출_사본 - 수어댐최종작업" xfId="5829" xr:uid="{00000000-0005-0000-0000-0000DF0A0000}"/>
    <cellStyle name="_2001년만_~MF1128_~MF2110_최종실적(최종)_영천댐수량산출_수량산출서(2003.4.1)" xfId="5830" xr:uid="{00000000-0005-0000-0000-0000E00A0000}"/>
    <cellStyle name="_2001년만_~MF1128_~MF2110_최종실적(최종)_영천댐수량산출_수량산출서(2003.4.1)_사본 - 수어댐최종작업" xfId="5831" xr:uid="{00000000-0005-0000-0000-0000E10A0000}"/>
    <cellStyle name="_2001년만_~MF1128_~MF2110_최종실적(최종)_영천댐수량산출_수량산출서(2003.4.1)_수어댐(작업용)" xfId="5832" xr:uid="{00000000-0005-0000-0000-0000E20A0000}"/>
    <cellStyle name="_2001년만_~MF1128_~MF2110_최종실적(최종)_영천댐수량산출_수량산출서(2003.4.1)_수어댐(작업용)1117" xfId="5833" xr:uid="{00000000-0005-0000-0000-0000E30A0000}"/>
    <cellStyle name="_2001년만_~MF1128_~MF2110_최종실적(최종)_영천댐수량산출_수량산출서(2003.4.1)_수어댐1122333" xfId="5834" xr:uid="{00000000-0005-0000-0000-0000E40A0000}"/>
    <cellStyle name="_2001년만_~MF1128_~MF2110_최종실적(최종)_영천댐수량산출_수어댐(작업용)" xfId="5835" xr:uid="{00000000-0005-0000-0000-0000E50A0000}"/>
    <cellStyle name="_2001년만_~MF1128_~MF2110_최종실적(최종)_영천댐수량산출_수어댐(작업용)1117" xfId="5836" xr:uid="{00000000-0005-0000-0000-0000E60A0000}"/>
    <cellStyle name="_2001년만_~MF1128_~MF2110_최종실적(최종)_영천댐수량산출_수어댐1122333" xfId="5837" xr:uid="{00000000-0005-0000-0000-0000E70A0000}"/>
    <cellStyle name="_2001년만_~MF1128_~MF373C" xfId="5838" xr:uid="{00000000-0005-0000-0000-0000E80A0000}"/>
    <cellStyle name="_2001년만_~MF1128_~MF373C_가설건축전기산출서" xfId="5839" xr:uid="{00000000-0005-0000-0000-0000E90A0000}"/>
    <cellStyle name="_2001년만_~MF1128_~MF373C_가설건축전기산출서_사본 - 수어댐최종작업" xfId="5840" xr:uid="{00000000-0005-0000-0000-0000EA0A0000}"/>
    <cellStyle name="_2001년만_~MF1128_~MF373C_가설건축전기산출서_수량산출서(2003.4.1)" xfId="5841" xr:uid="{00000000-0005-0000-0000-0000EB0A0000}"/>
    <cellStyle name="_2001년만_~MF1128_~MF373C_가설건축전기산출서_수량산출서(2003.4.1)_사본 - 수어댐최종작업" xfId="5842" xr:uid="{00000000-0005-0000-0000-0000EC0A0000}"/>
    <cellStyle name="_2001년만_~MF1128_~MF373C_가설건축전기산출서_수량산출서(2003.4.1)_수어댐(작업용)" xfId="5843" xr:uid="{00000000-0005-0000-0000-0000ED0A0000}"/>
    <cellStyle name="_2001년만_~MF1128_~MF373C_가설건축전기산출서_수량산출서(2003.4.1)_수어댐(작업용)1117" xfId="5844" xr:uid="{00000000-0005-0000-0000-0000EE0A0000}"/>
    <cellStyle name="_2001년만_~MF1128_~MF373C_가설건축전기산출서_수량산출서(2003.4.1)_수어댐1122333" xfId="5845" xr:uid="{00000000-0005-0000-0000-0000EF0A0000}"/>
    <cellStyle name="_2001년만_~MF1128_~MF373C_가설건축전기산출서_수어댐(작업용)" xfId="5846" xr:uid="{00000000-0005-0000-0000-0000F00A0000}"/>
    <cellStyle name="_2001년만_~MF1128_~MF373C_가설건축전기산출서_수어댐(작업용)1117" xfId="5847" xr:uid="{00000000-0005-0000-0000-0000F10A0000}"/>
    <cellStyle name="_2001년만_~MF1128_~MF373C_가설건축전기산출서_수어댐1122333" xfId="5848" xr:uid="{00000000-0005-0000-0000-0000F20A0000}"/>
    <cellStyle name="_2001년만_~MF1128_~MF373C_가설동력수량산출" xfId="5849" xr:uid="{00000000-0005-0000-0000-0000F30A0000}"/>
    <cellStyle name="_2001년만_~MF1128_~MF373C_가설동력수량산출_사본 - 수어댐최종작업" xfId="5850" xr:uid="{00000000-0005-0000-0000-0000F40A0000}"/>
    <cellStyle name="_2001년만_~MF1128_~MF373C_가설동력수량산출_수량산출서(2003.4.1)" xfId="5851" xr:uid="{00000000-0005-0000-0000-0000F50A0000}"/>
    <cellStyle name="_2001년만_~MF1128_~MF373C_가설동력수량산출_수량산출서(2003.4.1)_사본 - 수어댐최종작업" xfId="5852" xr:uid="{00000000-0005-0000-0000-0000F60A0000}"/>
    <cellStyle name="_2001년만_~MF1128_~MF373C_가설동력수량산출_수량산출서(2003.4.1)_수어댐(작업용)" xfId="5853" xr:uid="{00000000-0005-0000-0000-0000F70A0000}"/>
    <cellStyle name="_2001년만_~MF1128_~MF373C_가설동력수량산출_수량산출서(2003.4.1)_수어댐(작업용)1117" xfId="5854" xr:uid="{00000000-0005-0000-0000-0000F80A0000}"/>
    <cellStyle name="_2001년만_~MF1128_~MF373C_가설동력수량산출_수량산출서(2003.4.1)_수어댐1122333" xfId="5855" xr:uid="{00000000-0005-0000-0000-0000F90A0000}"/>
    <cellStyle name="_2001년만_~MF1128_~MF373C_가설동력수량산출_수어댐(작업용)" xfId="5856" xr:uid="{00000000-0005-0000-0000-0000FA0A0000}"/>
    <cellStyle name="_2001년만_~MF1128_~MF373C_가설동력수량산출_수어댐(작업용)1117" xfId="5857" xr:uid="{00000000-0005-0000-0000-0000FB0A0000}"/>
    <cellStyle name="_2001년만_~MF1128_~MF373C_가설동력수량산출_수어댐1122333" xfId="5858" xr:uid="{00000000-0005-0000-0000-0000FC0A0000}"/>
    <cellStyle name="_2001년만_~MF1128_~MF373C_가설통신수량" xfId="5859" xr:uid="{00000000-0005-0000-0000-0000FD0A0000}"/>
    <cellStyle name="_2001년만_~MF1128_~MF373C_가설통신수량_사본 - 수어댐최종작업" xfId="5860" xr:uid="{00000000-0005-0000-0000-0000FE0A0000}"/>
    <cellStyle name="_2001년만_~MF1128_~MF373C_가설통신수량_수량산출서(2003.4.1)" xfId="5861" xr:uid="{00000000-0005-0000-0000-0000FF0A0000}"/>
    <cellStyle name="_2001년만_~MF1128_~MF373C_가설통신수량_수량산출서(2003.4.1)_사본 - 수어댐최종작업" xfId="5862" xr:uid="{00000000-0005-0000-0000-0000000B0000}"/>
    <cellStyle name="_2001년만_~MF1128_~MF373C_가설통신수량_수량산출서(2003.4.1)_수어댐(작업용)" xfId="5863" xr:uid="{00000000-0005-0000-0000-0000010B0000}"/>
    <cellStyle name="_2001년만_~MF1128_~MF373C_가설통신수량_수량산출서(2003.4.1)_수어댐(작업용)1117" xfId="5864" xr:uid="{00000000-0005-0000-0000-0000020B0000}"/>
    <cellStyle name="_2001년만_~MF1128_~MF373C_가설통신수량_수량산출서(2003.4.1)_수어댐1122333" xfId="5865" xr:uid="{00000000-0005-0000-0000-0000030B0000}"/>
    <cellStyle name="_2001년만_~MF1128_~MF373C_가설통신수량_수어댐(작업용)" xfId="5866" xr:uid="{00000000-0005-0000-0000-0000040B0000}"/>
    <cellStyle name="_2001년만_~MF1128_~MF373C_가설통신수량_수어댐(작업용)1117" xfId="5867" xr:uid="{00000000-0005-0000-0000-0000050B0000}"/>
    <cellStyle name="_2001년만_~MF1128_~MF373C_가설통신수량_수어댐1122333" xfId="5868" xr:uid="{00000000-0005-0000-0000-0000060B0000}"/>
    <cellStyle name="_2001년만_~MF1128_~MF373C_경보국설계서(철관주2003.1.30최종)" xfId="5869" xr:uid="{00000000-0005-0000-0000-0000070B0000}"/>
    <cellStyle name="_2001년만_~MF1128_~MF373C_경보국설계서(철관주2003.1.30최종)_사본 - 수어댐최종작업" xfId="5870" xr:uid="{00000000-0005-0000-0000-0000080B0000}"/>
    <cellStyle name="_2001년만_~MF1128_~MF373C_경보국설계서(철관주2003.1.30최종)_수량산출서(2003.4.1)" xfId="5871" xr:uid="{00000000-0005-0000-0000-0000090B0000}"/>
    <cellStyle name="_2001년만_~MF1128_~MF373C_경보국설계서(철관주2003.1.30최종)_수량산출서(2003.4.1)_사본 - 수어댐최종작업" xfId="5872" xr:uid="{00000000-0005-0000-0000-00000A0B0000}"/>
    <cellStyle name="_2001년만_~MF1128_~MF373C_경보국설계서(철관주2003.1.30최종)_수량산출서(2003.4.1)_수어댐(작업용)" xfId="5873" xr:uid="{00000000-0005-0000-0000-00000B0B0000}"/>
    <cellStyle name="_2001년만_~MF1128_~MF373C_경보국설계서(철관주2003.1.30최종)_수량산출서(2003.4.1)_수어댐(작업용)1117" xfId="5874" xr:uid="{00000000-0005-0000-0000-00000C0B0000}"/>
    <cellStyle name="_2001년만_~MF1128_~MF373C_경보국설계서(철관주2003.1.30최종)_수량산출서(2003.4.1)_수어댐1122333" xfId="5875" xr:uid="{00000000-0005-0000-0000-00000D0B0000}"/>
    <cellStyle name="_2001년만_~MF1128_~MF373C_경보국설계서(철관주2003.1.30최종)_수어댐(작업용)" xfId="5876" xr:uid="{00000000-0005-0000-0000-00000E0B0000}"/>
    <cellStyle name="_2001년만_~MF1128_~MF373C_경보국설계서(철관주2003.1.30최종)_수어댐(작업용)1117" xfId="5877" xr:uid="{00000000-0005-0000-0000-00000F0B0000}"/>
    <cellStyle name="_2001년만_~MF1128_~MF373C_경보국설계서(철관주2003.1.30최종)_수어댐1122333" xfId="5878" xr:uid="{00000000-0005-0000-0000-0000100B0000}"/>
    <cellStyle name="_2001년만_~MF1128_~MF373C_경보국설계서(철관주2003.1.30최종)_영천댐수량산출" xfId="5879" xr:uid="{00000000-0005-0000-0000-0000110B0000}"/>
    <cellStyle name="_2001년만_~MF1128_~MF373C_경보국설계서(철관주2003.1.30최종)_영천댐수량산출_사본 - 수어댐최종작업" xfId="5880" xr:uid="{00000000-0005-0000-0000-0000120B0000}"/>
    <cellStyle name="_2001년만_~MF1128_~MF373C_경보국설계서(철관주2003.1.30최종)_영천댐수량산출_수량산출서(2003.4.1)" xfId="5881" xr:uid="{00000000-0005-0000-0000-0000130B0000}"/>
    <cellStyle name="_2001년만_~MF1128_~MF373C_경보국설계서(철관주2003.1.30최종)_영천댐수량산출_수량산출서(2003.4.1)_사본 - 수어댐최종작업" xfId="5882" xr:uid="{00000000-0005-0000-0000-0000140B0000}"/>
    <cellStyle name="_2001년만_~MF1128_~MF373C_경보국설계서(철관주2003.1.30최종)_영천댐수량산출_수량산출서(2003.4.1)_수어댐(작업용)" xfId="5883" xr:uid="{00000000-0005-0000-0000-0000150B0000}"/>
    <cellStyle name="_2001년만_~MF1128_~MF373C_경보국설계서(철관주2003.1.30최종)_영천댐수량산출_수량산출서(2003.4.1)_수어댐(작업용)1117" xfId="5884" xr:uid="{00000000-0005-0000-0000-0000160B0000}"/>
    <cellStyle name="_2001년만_~MF1128_~MF373C_경보국설계서(철관주2003.1.30최종)_영천댐수량산출_수량산출서(2003.4.1)_수어댐1122333" xfId="5885" xr:uid="{00000000-0005-0000-0000-0000170B0000}"/>
    <cellStyle name="_2001년만_~MF1128_~MF373C_경보국설계서(철관주2003.1.30최종)_영천댐수량산출_수어댐(작업용)" xfId="5886" xr:uid="{00000000-0005-0000-0000-0000180B0000}"/>
    <cellStyle name="_2001년만_~MF1128_~MF373C_경보국설계서(철관주2003.1.30최종)_영천댐수량산출_수어댐(작업용)1117" xfId="5887" xr:uid="{00000000-0005-0000-0000-0000190B0000}"/>
    <cellStyle name="_2001년만_~MF1128_~MF373C_경보국설계서(철관주2003.1.30최종)_영천댐수량산출_수어댐1122333" xfId="5888" xr:uid="{00000000-0005-0000-0000-00001A0B0000}"/>
    <cellStyle name="_2001년만_~MF1128_~MF373C_대곡내역서0329(전기)-기계설비금액확인" xfId="5889" xr:uid="{00000000-0005-0000-0000-00001B0B0000}"/>
    <cellStyle name="_2001년만_~MF1128_~MF373C_대곡내역서0329(전기)-기계설비금액확인_사본 - 수어댐최종작업" xfId="5890" xr:uid="{00000000-0005-0000-0000-00001C0B0000}"/>
    <cellStyle name="_2001년만_~MF1128_~MF373C_대곡내역서0329(전기)-기계설비금액확인_수어댐(작업용)" xfId="5891" xr:uid="{00000000-0005-0000-0000-00001D0B0000}"/>
    <cellStyle name="_2001년만_~MF1128_~MF373C_대곡내역서0329(전기)-기계설비금액확인_수어댐(작업용)1117" xfId="5892" xr:uid="{00000000-0005-0000-0000-00001E0B0000}"/>
    <cellStyle name="_2001년만_~MF1128_~MF373C_대곡내역서0329(전기)-기계설비금액확인_수어댐1122333" xfId="5893" xr:uid="{00000000-0005-0000-0000-00001F0B0000}"/>
    <cellStyle name="_2001년만_~MF1128_~MF373C_수량산출서(2003.4.1)" xfId="5894" xr:uid="{00000000-0005-0000-0000-0000200B0000}"/>
    <cellStyle name="_2001년만_~MF1128_~MF373C_수량산출서(2003.4.1)_사본 - 수어댐최종작업" xfId="5895" xr:uid="{00000000-0005-0000-0000-0000210B0000}"/>
    <cellStyle name="_2001년만_~MF1128_~MF373C_수량산출서(2003.4.1)_수어댐(작업용)" xfId="5896" xr:uid="{00000000-0005-0000-0000-0000220B0000}"/>
    <cellStyle name="_2001년만_~MF1128_~MF373C_수량산출서(2003.4.1)_수어댐(작업용)1117" xfId="5897" xr:uid="{00000000-0005-0000-0000-0000230B0000}"/>
    <cellStyle name="_2001년만_~MF1128_~MF373C_수량산출서(2003.4.1)_수어댐1122333" xfId="5898" xr:uid="{00000000-0005-0000-0000-0000240B0000}"/>
    <cellStyle name="_2001년만_~MF1128_~MF373C_영구동력수량산출" xfId="5899" xr:uid="{00000000-0005-0000-0000-0000250B0000}"/>
    <cellStyle name="_2001년만_~MF1128_~MF373C_영구동력수량산출_사본 - 수어댐최종작업" xfId="5900" xr:uid="{00000000-0005-0000-0000-0000260B0000}"/>
    <cellStyle name="_2001년만_~MF1128_~MF373C_영구동력수량산출_수량산출서(2003.4.1)" xfId="5901" xr:uid="{00000000-0005-0000-0000-0000270B0000}"/>
    <cellStyle name="_2001년만_~MF1128_~MF373C_영구동력수량산출_수량산출서(2003.4.1)_사본 - 수어댐최종작업" xfId="5902" xr:uid="{00000000-0005-0000-0000-0000280B0000}"/>
    <cellStyle name="_2001년만_~MF1128_~MF373C_영구동력수량산출_수량산출서(2003.4.1)_수어댐(작업용)" xfId="5903" xr:uid="{00000000-0005-0000-0000-0000290B0000}"/>
    <cellStyle name="_2001년만_~MF1128_~MF373C_영구동력수량산출_수량산출서(2003.4.1)_수어댐(작업용)1117" xfId="5904" xr:uid="{00000000-0005-0000-0000-00002A0B0000}"/>
    <cellStyle name="_2001년만_~MF1128_~MF373C_영구동력수량산출_수량산출서(2003.4.1)_수어댐1122333" xfId="5905" xr:uid="{00000000-0005-0000-0000-00002B0B0000}"/>
    <cellStyle name="_2001년만_~MF1128_~MF373C_영구동력수량산출_수어댐(작업용)" xfId="5906" xr:uid="{00000000-0005-0000-0000-00002C0B0000}"/>
    <cellStyle name="_2001년만_~MF1128_~MF373C_영구동력수량산출_수어댐(작업용)1117" xfId="5907" xr:uid="{00000000-0005-0000-0000-00002D0B0000}"/>
    <cellStyle name="_2001년만_~MF1128_~MF373C_영구동력수량산출_수어댐1122333" xfId="5908" xr:uid="{00000000-0005-0000-0000-00002E0B0000}"/>
    <cellStyle name="_2001년만_~MF1128_~MF373C_영천댐수량산출" xfId="5909" xr:uid="{00000000-0005-0000-0000-00002F0B0000}"/>
    <cellStyle name="_2001년만_~MF1128_~MF373C_영천댐수량산출_사본 - 수어댐최종작업" xfId="5910" xr:uid="{00000000-0005-0000-0000-0000300B0000}"/>
    <cellStyle name="_2001년만_~MF1128_~MF373C_영천댐수량산출_수량산출서(2003.4.1)" xfId="5911" xr:uid="{00000000-0005-0000-0000-0000310B0000}"/>
    <cellStyle name="_2001년만_~MF1128_~MF373C_영천댐수량산출_수량산출서(2003.4.1)_사본 - 수어댐최종작업" xfId="5912" xr:uid="{00000000-0005-0000-0000-0000320B0000}"/>
    <cellStyle name="_2001년만_~MF1128_~MF373C_영천댐수량산출_수량산출서(2003.4.1)_수어댐(작업용)" xfId="5913" xr:uid="{00000000-0005-0000-0000-0000330B0000}"/>
    <cellStyle name="_2001년만_~MF1128_~MF373C_영천댐수량산출_수량산출서(2003.4.1)_수어댐(작업용)1117" xfId="5914" xr:uid="{00000000-0005-0000-0000-0000340B0000}"/>
    <cellStyle name="_2001년만_~MF1128_~MF373C_영천댐수량산출_수량산출서(2003.4.1)_수어댐1122333" xfId="5915" xr:uid="{00000000-0005-0000-0000-0000350B0000}"/>
    <cellStyle name="_2001년만_~MF1128_~MF373C_영천댐수량산출_수어댐(작업용)" xfId="5916" xr:uid="{00000000-0005-0000-0000-0000360B0000}"/>
    <cellStyle name="_2001년만_~MF1128_~MF373C_영천댐수량산출_수어댐(작업용)1117" xfId="5917" xr:uid="{00000000-0005-0000-0000-0000370B0000}"/>
    <cellStyle name="_2001년만_~MF1128_~MF373C_영천댐수량산출_수어댐1122333" xfId="5918" xr:uid="{00000000-0005-0000-0000-0000380B0000}"/>
    <cellStyle name="_2001년만_~MF1128_~MF373C_영천댐최종(감시및CCTV)" xfId="5919" xr:uid="{00000000-0005-0000-0000-0000390B0000}"/>
    <cellStyle name="_2001년만_~MF1128_~MF373C_영천댐최종(감시및CCTV)_사본 - 수어댐최종작업" xfId="5920" xr:uid="{00000000-0005-0000-0000-00003A0B0000}"/>
    <cellStyle name="_2001년만_~MF1128_~MF373C_영천댐최종(감시및CCTV)_수어댐(작업용)" xfId="5921" xr:uid="{00000000-0005-0000-0000-00003B0B0000}"/>
    <cellStyle name="_2001년만_~MF1128_~MF373C_영천댐최종(감시및CCTV)_수어댐(작업용)1117" xfId="5922" xr:uid="{00000000-0005-0000-0000-00003C0B0000}"/>
    <cellStyle name="_2001년만_~MF1128_~MF373C_영천댐최종(감시및CCTV)_수어댐1122333" xfId="5923" xr:uid="{00000000-0005-0000-0000-00003D0B0000}"/>
    <cellStyle name="_2001년만_~MF1128_~MF373C_영천댐최종(홍수예설비공사)" xfId="5924" xr:uid="{00000000-0005-0000-0000-00003E0B0000}"/>
    <cellStyle name="_2001년만_~MF1128_~MF373C_영천댐최종(홍수예설비공사)_사본 - 수어댐최종작업" xfId="5925" xr:uid="{00000000-0005-0000-0000-00003F0B0000}"/>
    <cellStyle name="_2001년만_~MF1128_~MF373C_영천댐최종(홍수예설비공사)_수어댐(작업용)" xfId="5926" xr:uid="{00000000-0005-0000-0000-0000400B0000}"/>
    <cellStyle name="_2001년만_~MF1128_~MF373C_영천댐최종(홍수예설비공사)_수어댐(작업용)1117" xfId="5927" xr:uid="{00000000-0005-0000-0000-0000410B0000}"/>
    <cellStyle name="_2001년만_~MF1128_~MF373C_영천댐최종(홍수예설비공사)_수어댐1122333" xfId="5928" xr:uid="{00000000-0005-0000-0000-0000420B0000}"/>
    <cellStyle name="_2001년만_~MF1128_~MF373C_오리지날최종-경보국설계서(철관주2003.2.13) (version 3) (version 1)" xfId="5929" xr:uid="{00000000-0005-0000-0000-0000430B0000}"/>
    <cellStyle name="_2001년만_~MF1128_~MF373C_오리지날최종-경보국설계서(철관주2003.2.13) (version 3) (version 1)_사본 - 수어댐최종작업" xfId="5930" xr:uid="{00000000-0005-0000-0000-0000440B0000}"/>
    <cellStyle name="_2001년만_~MF1128_~MF373C_오리지날최종-경보국설계서(철관주2003.2.13) (version 3) (version 1)_수량산출서(2003.4.1)" xfId="5931" xr:uid="{00000000-0005-0000-0000-0000450B0000}"/>
    <cellStyle name="_2001년만_~MF1128_~MF373C_오리지날최종-경보국설계서(철관주2003.2.13) (version 3) (version 1)_수량산출서(2003.4.1)_사본 - 수어댐최종작업" xfId="5932" xr:uid="{00000000-0005-0000-0000-0000460B0000}"/>
    <cellStyle name="_2001년만_~MF1128_~MF373C_오리지날최종-경보국설계서(철관주2003.2.13) (version 3) (version 1)_수량산출서(2003.4.1)_수어댐(작업용)" xfId="5933" xr:uid="{00000000-0005-0000-0000-0000470B0000}"/>
    <cellStyle name="_2001년만_~MF1128_~MF373C_오리지날최종-경보국설계서(철관주2003.2.13) (version 3) (version 1)_수량산출서(2003.4.1)_수어댐(작업용)1117" xfId="5934" xr:uid="{00000000-0005-0000-0000-0000480B0000}"/>
    <cellStyle name="_2001년만_~MF1128_~MF373C_오리지날최종-경보국설계서(철관주2003.2.13) (version 3) (version 1)_수량산출서(2003.4.1)_수어댐1122333" xfId="5935" xr:uid="{00000000-0005-0000-0000-0000490B0000}"/>
    <cellStyle name="_2001년만_~MF1128_~MF373C_오리지날최종-경보국설계서(철관주2003.2.13) (version 3) (version 1)_수어댐(작업용)" xfId="5936" xr:uid="{00000000-0005-0000-0000-00004A0B0000}"/>
    <cellStyle name="_2001년만_~MF1128_~MF373C_오리지날최종-경보국설계서(철관주2003.2.13) (version 3) (version 1)_수어댐(작업용)1117" xfId="5937" xr:uid="{00000000-0005-0000-0000-00004B0B0000}"/>
    <cellStyle name="_2001년만_~MF1128_~MF373C_오리지날최종-경보국설계서(철관주2003.2.13) (version 3) (version 1)_수어댐1122333" xfId="5938" xr:uid="{00000000-0005-0000-0000-00004C0B0000}"/>
    <cellStyle name="_2001년만_~MF1128_~MF373C_오리지날최종-경보국설계서(철관주2003.2.6)" xfId="5939" xr:uid="{00000000-0005-0000-0000-00004D0B0000}"/>
    <cellStyle name="_2001년만_~MF1128_~MF373C_오리지날최종-경보국설계서(철관주2003.2.6)_사본 - 수어댐최종작업" xfId="5940" xr:uid="{00000000-0005-0000-0000-00004E0B0000}"/>
    <cellStyle name="_2001년만_~MF1128_~MF373C_오리지날최종-경보국설계서(철관주2003.2.6)_수량산출서(2003.4.1)" xfId="5941" xr:uid="{00000000-0005-0000-0000-00004F0B0000}"/>
    <cellStyle name="_2001년만_~MF1128_~MF373C_오리지날최종-경보국설계서(철관주2003.2.6)_수량산출서(2003.4.1)_사본 - 수어댐최종작업" xfId="5942" xr:uid="{00000000-0005-0000-0000-0000500B0000}"/>
    <cellStyle name="_2001년만_~MF1128_~MF373C_오리지날최종-경보국설계서(철관주2003.2.6)_수량산출서(2003.4.1)_수어댐(작업용)" xfId="5943" xr:uid="{00000000-0005-0000-0000-0000510B0000}"/>
    <cellStyle name="_2001년만_~MF1128_~MF373C_오리지날최종-경보국설계서(철관주2003.2.6)_수량산출서(2003.4.1)_수어댐(작업용)1117" xfId="5944" xr:uid="{00000000-0005-0000-0000-0000520B0000}"/>
    <cellStyle name="_2001년만_~MF1128_~MF373C_오리지날최종-경보국설계서(철관주2003.2.6)_수량산출서(2003.4.1)_수어댐1122333" xfId="5945" xr:uid="{00000000-0005-0000-0000-0000530B0000}"/>
    <cellStyle name="_2001년만_~MF1128_~MF373C_오리지날최종-경보국설계서(철관주2003.2.6)_수어댐(작업용)" xfId="5946" xr:uid="{00000000-0005-0000-0000-0000540B0000}"/>
    <cellStyle name="_2001년만_~MF1128_~MF373C_오리지날최종-경보국설계서(철관주2003.2.6)_수어댐(작업용)1117" xfId="5947" xr:uid="{00000000-0005-0000-0000-0000550B0000}"/>
    <cellStyle name="_2001년만_~MF1128_~MF373C_오리지날최종-경보국설계서(철관주2003.2.6)_수어댐1122333" xfId="5948" xr:uid="{00000000-0005-0000-0000-0000560B0000}"/>
    <cellStyle name="_2001년만_~MF1128_~MF373C_오리지날최종-경보국설계서(철관주2003.2.9) (version 2)" xfId="5949" xr:uid="{00000000-0005-0000-0000-0000570B0000}"/>
    <cellStyle name="_2001년만_~MF1128_~MF373C_오리지날최종-경보국설계서(철관주2003.2.9) (version 2)_사본 - 수어댐최종작업" xfId="5950" xr:uid="{00000000-0005-0000-0000-0000580B0000}"/>
    <cellStyle name="_2001년만_~MF1128_~MF373C_오리지날최종-경보국설계서(철관주2003.2.9) (version 2)_수량산출서(2003.4.1)" xfId="5951" xr:uid="{00000000-0005-0000-0000-0000590B0000}"/>
    <cellStyle name="_2001년만_~MF1128_~MF373C_오리지날최종-경보국설계서(철관주2003.2.9) (version 2)_수량산출서(2003.4.1)_사본 - 수어댐최종작업" xfId="5952" xr:uid="{00000000-0005-0000-0000-00005A0B0000}"/>
    <cellStyle name="_2001년만_~MF1128_~MF373C_오리지날최종-경보국설계서(철관주2003.2.9) (version 2)_수량산출서(2003.4.1)_수어댐(작업용)" xfId="5953" xr:uid="{00000000-0005-0000-0000-00005B0B0000}"/>
    <cellStyle name="_2001년만_~MF1128_~MF373C_오리지날최종-경보국설계서(철관주2003.2.9) (version 2)_수량산출서(2003.4.1)_수어댐(작업용)1117" xfId="5954" xr:uid="{00000000-0005-0000-0000-00005C0B0000}"/>
    <cellStyle name="_2001년만_~MF1128_~MF373C_오리지날최종-경보국설계서(철관주2003.2.9) (version 2)_수량산출서(2003.4.1)_수어댐1122333" xfId="5955" xr:uid="{00000000-0005-0000-0000-00005D0B0000}"/>
    <cellStyle name="_2001년만_~MF1128_~MF373C_오리지날최종-경보국설계서(철관주2003.2.9) (version 2)_수어댐(작업용)" xfId="5956" xr:uid="{00000000-0005-0000-0000-00005E0B0000}"/>
    <cellStyle name="_2001년만_~MF1128_~MF373C_오리지날최종-경보국설계서(철관주2003.2.9) (version 2)_수어댐(작업용)1117" xfId="5957" xr:uid="{00000000-0005-0000-0000-00005F0B0000}"/>
    <cellStyle name="_2001년만_~MF1128_~MF373C_오리지날최종-경보국설계서(철관주2003.2.9) (version 2)_수어댐1122333" xfId="5958" xr:uid="{00000000-0005-0000-0000-0000600B0000}"/>
    <cellStyle name="_2001년만_~MF1128_~MF373C_옥곡수량" xfId="5959" xr:uid="{00000000-0005-0000-0000-0000610B0000}"/>
    <cellStyle name="_2001년만_~MF1128_~MF373C_옥곡수량_사본 - 수어댐최종작업" xfId="5960" xr:uid="{00000000-0005-0000-0000-0000620B0000}"/>
    <cellStyle name="_2001년만_~MF1128_~MF373C_옥곡수량_수어댐(작업용)" xfId="5961" xr:uid="{00000000-0005-0000-0000-0000630B0000}"/>
    <cellStyle name="_2001년만_~MF1128_~MF373C_옥곡수량_수어댐(작업용)1117" xfId="5962" xr:uid="{00000000-0005-0000-0000-0000640B0000}"/>
    <cellStyle name="_2001년만_~MF1128_~MF373C_옥곡수량_수어댐1122333" xfId="5963" xr:uid="{00000000-0005-0000-0000-0000650B0000}"/>
    <cellStyle name="_2001년만_~MF1128_~MF373C_전기-광양3단계(옥곡가압장)" xfId="5964" xr:uid="{00000000-0005-0000-0000-0000660B0000}"/>
    <cellStyle name="_2001년만_~MF1128_~MF373C_전기-광양3단계(옥곡가압장)_사본 - 수어댐최종작업" xfId="5965" xr:uid="{00000000-0005-0000-0000-0000670B0000}"/>
    <cellStyle name="_2001년만_~MF1128_~MF373C_전기-광양3단계(옥곡가압장)_수어댐(작업용)" xfId="5966" xr:uid="{00000000-0005-0000-0000-0000680B0000}"/>
    <cellStyle name="_2001년만_~MF1128_~MF373C_전기-광양3단계(옥곡가압장)_수어댐(작업용)1117" xfId="5967" xr:uid="{00000000-0005-0000-0000-0000690B0000}"/>
    <cellStyle name="_2001년만_~MF1128_~MF373C_전기-광양3단계(옥곡가압장)_수어댐1122333" xfId="5968" xr:uid="{00000000-0005-0000-0000-00006A0B0000}"/>
    <cellStyle name="_2001년만_~MF1128_~MF373C_전기및계장-영천댐취수능력(2003.4.8전기및계장)" xfId="5969" xr:uid="{00000000-0005-0000-0000-00006B0B0000}"/>
    <cellStyle name="_2001년만_~MF1128_~MF373C_전기및계장-영천댐취수능력(2003.4.8전기및계장)_사본 - 수어댐최종작업" xfId="5970" xr:uid="{00000000-0005-0000-0000-00006C0B0000}"/>
    <cellStyle name="_2001년만_~MF1128_~MF373C_전기및계장-영천댐취수능력(2003.4.8전기및계장)_수어댐(작업용)" xfId="5971" xr:uid="{00000000-0005-0000-0000-00006D0B0000}"/>
    <cellStyle name="_2001년만_~MF1128_~MF373C_전기및계장-영천댐취수능력(2003.4.8전기및계장)_수어댐(작업용)1117" xfId="5972" xr:uid="{00000000-0005-0000-0000-00006E0B0000}"/>
    <cellStyle name="_2001년만_~MF1128_~MF373C_전기및계장-영천댐취수능력(2003.4.8전기및계장)_수어댐1122333" xfId="5973" xr:uid="{00000000-0005-0000-0000-00006F0B0000}"/>
    <cellStyle name="_2001년만_~MF1128_~MF373C_전기방식" xfId="5974" xr:uid="{00000000-0005-0000-0000-0000700B0000}"/>
    <cellStyle name="_2001년만_~MF1128_~MF373C_전기방식_사본 - 수어댐최종작업" xfId="5975" xr:uid="{00000000-0005-0000-0000-0000710B0000}"/>
    <cellStyle name="_2001년만_~MF1128_~MF373C_전기방식_수량산출서(2003.4.1)" xfId="5976" xr:uid="{00000000-0005-0000-0000-0000720B0000}"/>
    <cellStyle name="_2001년만_~MF1128_~MF373C_전기방식_수량산출서(2003.4.1)_사본 - 수어댐최종작업" xfId="5977" xr:uid="{00000000-0005-0000-0000-0000730B0000}"/>
    <cellStyle name="_2001년만_~MF1128_~MF373C_전기방식_수량산출서(2003.4.1)_수어댐(작업용)" xfId="5978" xr:uid="{00000000-0005-0000-0000-0000740B0000}"/>
    <cellStyle name="_2001년만_~MF1128_~MF373C_전기방식_수량산출서(2003.4.1)_수어댐(작업용)1117" xfId="5979" xr:uid="{00000000-0005-0000-0000-0000750B0000}"/>
    <cellStyle name="_2001년만_~MF1128_~MF373C_전기방식_수량산출서(2003.4.1)_수어댐1122333" xfId="5980" xr:uid="{00000000-0005-0000-0000-0000760B0000}"/>
    <cellStyle name="_2001년만_~MF1128_~MF373C_전기방식_수어댐(작업용)" xfId="5981" xr:uid="{00000000-0005-0000-0000-0000770B0000}"/>
    <cellStyle name="_2001년만_~MF1128_~MF373C_전기방식_수어댐(작업용)1117" xfId="5982" xr:uid="{00000000-0005-0000-0000-0000780B0000}"/>
    <cellStyle name="_2001년만_~MF1128_~MF373C_전기방식_수어댐1122333" xfId="5983" xr:uid="{00000000-0005-0000-0000-0000790B0000}"/>
    <cellStyle name="_2001년만_~MF1128_~MF373C_전기-영천댐취수능력(2003.2.10) (version 1)" xfId="5984" xr:uid="{00000000-0005-0000-0000-00007A0B0000}"/>
    <cellStyle name="_2001년만_~MF1128_~MF373C_전기-영천댐취수능력(2003.2.10) (version 1)_사본 - 수어댐최종작업" xfId="5985" xr:uid="{00000000-0005-0000-0000-00007B0B0000}"/>
    <cellStyle name="_2001년만_~MF1128_~MF373C_전기-영천댐취수능력(2003.2.10) (version 1)_수량산출서(2003.4.1)" xfId="5986" xr:uid="{00000000-0005-0000-0000-00007C0B0000}"/>
    <cellStyle name="_2001년만_~MF1128_~MF373C_전기-영천댐취수능력(2003.2.10) (version 1)_수량산출서(2003.4.1)_사본 - 수어댐최종작업" xfId="5987" xr:uid="{00000000-0005-0000-0000-00007D0B0000}"/>
    <cellStyle name="_2001년만_~MF1128_~MF373C_전기-영천댐취수능력(2003.2.10) (version 1)_수량산출서(2003.4.1)_수어댐(작업용)" xfId="5988" xr:uid="{00000000-0005-0000-0000-00007E0B0000}"/>
    <cellStyle name="_2001년만_~MF1128_~MF373C_전기-영천댐취수능력(2003.2.10) (version 1)_수량산출서(2003.4.1)_수어댐(작업용)1117" xfId="5989" xr:uid="{00000000-0005-0000-0000-00007F0B0000}"/>
    <cellStyle name="_2001년만_~MF1128_~MF373C_전기-영천댐취수능력(2003.2.10) (version 1)_수량산출서(2003.4.1)_수어댐1122333" xfId="5990" xr:uid="{00000000-0005-0000-0000-0000800B0000}"/>
    <cellStyle name="_2001년만_~MF1128_~MF373C_전기-영천댐취수능력(2003.2.10) (version 1)_수어댐(작업용)" xfId="5991" xr:uid="{00000000-0005-0000-0000-0000810B0000}"/>
    <cellStyle name="_2001년만_~MF1128_~MF373C_전기-영천댐취수능력(2003.2.10) (version 1)_수어댐(작업용)1117" xfId="5992" xr:uid="{00000000-0005-0000-0000-0000820B0000}"/>
    <cellStyle name="_2001년만_~MF1128_~MF373C_전기-영천댐취수능력(2003.2.10) (version 1)_수어댐1122333" xfId="5993" xr:uid="{00000000-0005-0000-0000-0000830B0000}"/>
    <cellStyle name="_2001년만_~MF1128_~MF373C_최종실적(최종)" xfId="5994" xr:uid="{00000000-0005-0000-0000-0000840B0000}"/>
    <cellStyle name="_2001년만_~MF1128_~MF373C_최종실적(최종)_사본 - 수어댐최종작업" xfId="5995" xr:uid="{00000000-0005-0000-0000-0000850B0000}"/>
    <cellStyle name="_2001년만_~MF1128_~MF373C_최종실적(최종)_수량산출서(2003.4.1)" xfId="5996" xr:uid="{00000000-0005-0000-0000-0000860B0000}"/>
    <cellStyle name="_2001년만_~MF1128_~MF373C_최종실적(최종)_수량산출서(2003.4.1)_사본 - 수어댐최종작업" xfId="5997" xr:uid="{00000000-0005-0000-0000-0000870B0000}"/>
    <cellStyle name="_2001년만_~MF1128_~MF373C_최종실적(최종)_수량산출서(2003.4.1)_수어댐(작업용)" xfId="5998" xr:uid="{00000000-0005-0000-0000-0000880B0000}"/>
    <cellStyle name="_2001년만_~MF1128_~MF373C_최종실적(최종)_수량산출서(2003.4.1)_수어댐(작업용)1117" xfId="5999" xr:uid="{00000000-0005-0000-0000-0000890B0000}"/>
    <cellStyle name="_2001년만_~MF1128_~MF373C_최종실적(최종)_수량산출서(2003.4.1)_수어댐1122333" xfId="6000" xr:uid="{00000000-0005-0000-0000-00008A0B0000}"/>
    <cellStyle name="_2001년만_~MF1128_~MF373C_최종실적(최종)_수어댐(작업용)" xfId="6001" xr:uid="{00000000-0005-0000-0000-00008B0B0000}"/>
    <cellStyle name="_2001년만_~MF1128_~MF373C_최종실적(최종)_수어댐(작업용)1117" xfId="6002" xr:uid="{00000000-0005-0000-0000-00008C0B0000}"/>
    <cellStyle name="_2001년만_~MF1128_~MF373C_최종실적(최종)_수어댐1122333" xfId="6003" xr:uid="{00000000-0005-0000-0000-00008D0B0000}"/>
    <cellStyle name="_2001년만_~MF1128_~MF373C_최종실적(최종)_영천댐수량산출" xfId="6004" xr:uid="{00000000-0005-0000-0000-00008E0B0000}"/>
    <cellStyle name="_2001년만_~MF1128_~MF373C_최종실적(최종)_영천댐수량산출_사본 - 수어댐최종작업" xfId="6005" xr:uid="{00000000-0005-0000-0000-00008F0B0000}"/>
    <cellStyle name="_2001년만_~MF1128_~MF373C_최종실적(최종)_영천댐수량산출_수량산출서(2003.4.1)" xfId="6006" xr:uid="{00000000-0005-0000-0000-0000900B0000}"/>
    <cellStyle name="_2001년만_~MF1128_~MF373C_최종실적(최종)_영천댐수량산출_수량산출서(2003.4.1)_사본 - 수어댐최종작업" xfId="6007" xr:uid="{00000000-0005-0000-0000-0000910B0000}"/>
    <cellStyle name="_2001년만_~MF1128_~MF373C_최종실적(최종)_영천댐수량산출_수량산출서(2003.4.1)_수어댐(작업용)" xfId="6008" xr:uid="{00000000-0005-0000-0000-0000920B0000}"/>
    <cellStyle name="_2001년만_~MF1128_~MF373C_최종실적(최종)_영천댐수량산출_수량산출서(2003.4.1)_수어댐(작업용)1117" xfId="6009" xr:uid="{00000000-0005-0000-0000-0000930B0000}"/>
    <cellStyle name="_2001년만_~MF1128_~MF373C_최종실적(최종)_영천댐수량산출_수량산출서(2003.4.1)_수어댐1122333" xfId="6010" xr:uid="{00000000-0005-0000-0000-0000940B0000}"/>
    <cellStyle name="_2001년만_~MF1128_~MF373C_최종실적(최종)_영천댐수량산출_수어댐(작업용)" xfId="6011" xr:uid="{00000000-0005-0000-0000-0000950B0000}"/>
    <cellStyle name="_2001년만_~MF1128_~MF373C_최종실적(최종)_영천댐수량산출_수어댐(작업용)1117" xfId="6012" xr:uid="{00000000-0005-0000-0000-0000960B0000}"/>
    <cellStyle name="_2001년만_~MF1128_~MF373C_최종실적(최종)_영천댐수량산출_수어댐1122333" xfId="6013" xr:uid="{00000000-0005-0000-0000-0000970B0000}"/>
    <cellStyle name="_2001년만_~MF1128_2001예산배정액 및 내역2" xfId="6014" xr:uid="{00000000-0005-0000-0000-0000980B0000}"/>
    <cellStyle name="_2001년만_~MF1128_2001예산배정액 및 내역2_가설건축전기산출서" xfId="6015" xr:uid="{00000000-0005-0000-0000-0000990B0000}"/>
    <cellStyle name="_2001년만_~MF1128_2001예산배정액 및 내역2_가설건축전기산출서_사본 - 수어댐최종작업" xfId="6016" xr:uid="{00000000-0005-0000-0000-00009A0B0000}"/>
    <cellStyle name="_2001년만_~MF1128_2001예산배정액 및 내역2_가설건축전기산출서_수량산출서(2003.4.1)" xfId="6017" xr:uid="{00000000-0005-0000-0000-00009B0B0000}"/>
    <cellStyle name="_2001년만_~MF1128_2001예산배정액 및 내역2_가설건축전기산출서_수량산출서(2003.4.1)_사본 - 수어댐최종작업" xfId="6018" xr:uid="{00000000-0005-0000-0000-00009C0B0000}"/>
    <cellStyle name="_2001년만_~MF1128_2001예산배정액 및 내역2_가설건축전기산출서_수량산출서(2003.4.1)_수어댐(작업용)" xfId="6019" xr:uid="{00000000-0005-0000-0000-00009D0B0000}"/>
    <cellStyle name="_2001년만_~MF1128_2001예산배정액 및 내역2_가설건축전기산출서_수량산출서(2003.4.1)_수어댐(작업용)1117" xfId="6020" xr:uid="{00000000-0005-0000-0000-00009E0B0000}"/>
    <cellStyle name="_2001년만_~MF1128_2001예산배정액 및 내역2_가설건축전기산출서_수량산출서(2003.4.1)_수어댐1122333" xfId="6021" xr:uid="{00000000-0005-0000-0000-00009F0B0000}"/>
    <cellStyle name="_2001년만_~MF1128_2001예산배정액 및 내역2_가설건축전기산출서_수어댐(작업용)" xfId="6022" xr:uid="{00000000-0005-0000-0000-0000A00B0000}"/>
    <cellStyle name="_2001년만_~MF1128_2001예산배정액 및 내역2_가설건축전기산출서_수어댐(작업용)1117" xfId="6023" xr:uid="{00000000-0005-0000-0000-0000A10B0000}"/>
    <cellStyle name="_2001년만_~MF1128_2001예산배정액 및 내역2_가설건축전기산출서_수어댐1122333" xfId="6024" xr:uid="{00000000-0005-0000-0000-0000A20B0000}"/>
    <cellStyle name="_2001년만_~MF1128_2001예산배정액 및 내역2_가설동력수량산출" xfId="6025" xr:uid="{00000000-0005-0000-0000-0000A30B0000}"/>
    <cellStyle name="_2001년만_~MF1128_2001예산배정액 및 내역2_가설동력수량산출_사본 - 수어댐최종작업" xfId="6026" xr:uid="{00000000-0005-0000-0000-0000A40B0000}"/>
    <cellStyle name="_2001년만_~MF1128_2001예산배정액 및 내역2_가설동력수량산출_수량산출서(2003.4.1)" xfId="6027" xr:uid="{00000000-0005-0000-0000-0000A50B0000}"/>
    <cellStyle name="_2001년만_~MF1128_2001예산배정액 및 내역2_가설동력수량산출_수량산출서(2003.4.1)_사본 - 수어댐최종작업" xfId="6028" xr:uid="{00000000-0005-0000-0000-0000A60B0000}"/>
    <cellStyle name="_2001년만_~MF1128_2001예산배정액 및 내역2_가설동력수량산출_수량산출서(2003.4.1)_수어댐(작업용)" xfId="6029" xr:uid="{00000000-0005-0000-0000-0000A70B0000}"/>
    <cellStyle name="_2001년만_~MF1128_2001예산배정액 및 내역2_가설동력수량산출_수량산출서(2003.4.1)_수어댐(작업용)1117" xfId="6030" xr:uid="{00000000-0005-0000-0000-0000A80B0000}"/>
    <cellStyle name="_2001년만_~MF1128_2001예산배정액 및 내역2_가설동력수량산출_수량산출서(2003.4.1)_수어댐1122333" xfId="6031" xr:uid="{00000000-0005-0000-0000-0000A90B0000}"/>
    <cellStyle name="_2001년만_~MF1128_2001예산배정액 및 내역2_가설동력수량산출_수어댐(작업용)" xfId="6032" xr:uid="{00000000-0005-0000-0000-0000AA0B0000}"/>
    <cellStyle name="_2001년만_~MF1128_2001예산배정액 및 내역2_가설동력수량산출_수어댐(작업용)1117" xfId="6033" xr:uid="{00000000-0005-0000-0000-0000AB0B0000}"/>
    <cellStyle name="_2001년만_~MF1128_2001예산배정액 및 내역2_가설동력수량산출_수어댐1122333" xfId="6034" xr:uid="{00000000-0005-0000-0000-0000AC0B0000}"/>
    <cellStyle name="_2001년만_~MF1128_2001예산배정액 및 내역2_가설통신수량" xfId="6035" xr:uid="{00000000-0005-0000-0000-0000AD0B0000}"/>
    <cellStyle name="_2001년만_~MF1128_2001예산배정액 및 내역2_가설통신수량_사본 - 수어댐최종작업" xfId="6036" xr:uid="{00000000-0005-0000-0000-0000AE0B0000}"/>
    <cellStyle name="_2001년만_~MF1128_2001예산배정액 및 내역2_가설통신수량_수량산출서(2003.4.1)" xfId="6037" xr:uid="{00000000-0005-0000-0000-0000AF0B0000}"/>
    <cellStyle name="_2001년만_~MF1128_2001예산배정액 및 내역2_가설통신수량_수량산출서(2003.4.1)_사본 - 수어댐최종작업" xfId="6038" xr:uid="{00000000-0005-0000-0000-0000B00B0000}"/>
    <cellStyle name="_2001년만_~MF1128_2001예산배정액 및 내역2_가설통신수량_수량산출서(2003.4.1)_수어댐(작업용)" xfId="6039" xr:uid="{00000000-0005-0000-0000-0000B10B0000}"/>
    <cellStyle name="_2001년만_~MF1128_2001예산배정액 및 내역2_가설통신수량_수량산출서(2003.4.1)_수어댐(작업용)1117" xfId="6040" xr:uid="{00000000-0005-0000-0000-0000B20B0000}"/>
    <cellStyle name="_2001년만_~MF1128_2001예산배정액 및 내역2_가설통신수량_수량산출서(2003.4.1)_수어댐1122333" xfId="6041" xr:uid="{00000000-0005-0000-0000-0000B30B0000}"/>
    <cellStyle name="_2001년만_~MF1128_2001예산배정액 및 내역2_가설통신수량_수어댐(작업용)" xfId="6042" xr:uid="{00000000-0005-0000-0000-0000B40B0000}"/>
    <cellStyle name="_2001년만_~MF1128_2001예산배정액 및 내역2_가설통신수량_수어댐(작업용)1117" xfId="6043" xr:uid="{00000000-0005-0000-0000-0000B50B0000}"/>
    <cellStyle name="_2001년만_~MF1128_2001예산배정액 및 내역2_가설통신수량_수어댐1122333" xfId="6044" xr:uid="{00000000-0005-0000-0000-0000B60B0000}"/>
    <cellStyle name="_2001년만_~MF1128_2001예산배정액 및 내역2_경보국설계서(철관주2003.1.30최종)" xfId="6045" xr:uid="{00000000-0005-0000-0000-0000B70B0000}"/>
    <cellStyle name="_2001년만_~MF1128_2001예산배정액 및 내역2_경보국설계서(철관주2003.1.30최종)_사본 - 수어댐최종작업" xfId="6046" xr:uid="{00000000-0005-0000-0000-0000B80B0000}"/>
    <cellStyle name="_2001년만_~MF1128_2001예산배정액 및 내역2_경보국설계서(철관주2003.1.30최종)_수량산출서(2003.4.1)" xfId="6047" xr:uid="{00000000-0005-0000-0000-0000B90B0000}"/>
    <cellStyle name="_2001년만_~MF1128_2001예산배정액 및 내역2_경보국설계서(철관주2003.1.30최종)_수량산출서(2003.4.1)_사본 - 수어댐최종작업" xfId="6048" xr:uid="{00000000-0005-0000-0000-0000BA0B0000}"/>
    <cellStyle name="_2001년만_~MF1128_2001예산배정액 및 내역2_경보국설계서(철관주2003.1.30최종)_수량산출서(2003.4.1)_수어댐(작업용)" xfId="6049" xr:uid="{00000000-0005-0000-0000-0000BB0B0000}"/>
    <cellStyle name="_2001년만_~MF1128_2001예산배정액 및 내역2_경보국설계서(철관주2003.1.30최종)_수량산출서(2003.4.1)_수어댐(작업용)1117" xfId="6050" xr:uid="{00000000-0005-0000-0000-0000BC0B0000}"/>
    <cellStyle name="_2001년만_~MF1128_2001예산배정액 및 내역2_경보국설계서(철관주2003.1.30최종)_수량산출서(2003.4.1)_수어댐1122333" xfId="6051" xr:uid="{00000000-0005-0000-0000-0000BD0B0000}"/>
    <cellStyle name="_2001년만_~MF1128_2001예산배정액 및 내역2_경보국설계서(철관주2003.1.30최종)_수어댐(작업용)" xfId="6052" xr:uid="{00000000-0005-0000-0000-0000BE0B0000}"/>
    <cellStyle name="_2001년만_~MF1128_2001예산배정액 및 내역2_경보국설계서(철관주2003.1.30최종)_수어댐(작업용)1117" xfId="6053" xr:uid="{00000000-0005-0000-0000-0000BF0B0000}"/>
    <cellStyle name="_2001년만_~MF1128_2001예산배정액 및 내역2_경보국설계서(철관주2003.1.30최종)_수어댐1122333" xfId="6054" xr:uid="{00000000-0005-0000-0000-0000C00B0000}"/>
    <cellStyle name="_2001년만_~MF1128_2001예산배정액 및 내역2_경보국설계서(철관주2003.1.30최종)_영천댐수량산출" xfId="6055" xr:uid="{00000000-0005-0000-0000-0000C10B0000}"/>
    <cellStyle name="_2001년만_~MF1128_2001예산배정액 및 내역2_경보국설계서(철관주2003.1.30최종)_영천댐수량산출_사본 - 수어댐최종작업" xfId="6056" xr:uid="{00000000-0005-0000-0000-0000C20B0000}"/>
    <cellStyle name="_2001년만_~MF1128_2001예산배정액 및 내역2_경보국설계서(철관주2003.1.30최종)_영천댐수량산출_수량산출서(2003.4.1)" xfId="6057" xr:uid="{00000000-0005-0000-0000-0000C30B0000}"/>
    <cellStyle name="_2001년만_~MF1128_2001예산배정액 및 내역2_경보국설계서(철관주2003.1.30최종)_영천댐수량산출_수량산출서(2003.4.1)_사본 - 수어댐최종작업" xfId="6058" xr:uid="{00000000-0005-0000-0000-0000C40B0000}"/>
    <cellStyle name="_2001년만_~MF1128_2001예산배정액 및 내역2_경보국설계서(철관주2003.1.30최종)_영천댐수량산출_수량산출서(2003.4.1)_수어댐(작업용)" xfId="6059" xr:uid="{00000000-0005-0000-0000-0000C50B0000}"/>
    <cellStyle name="_2001년만_~MF1128_2001예산배정액 및 내역2_경보국설계서(철관주2003.1.30최종)_영천댐수량산출_수량산출서(2003.4.1)_수어댐(작업용)1117" xfId="6060" xr:uid="{00000000-0005-0000-0000-0000C60B0000}"/>
    <cellStyle name="_2001년만_~MF1128_2001예산배정액 및 내역2_경보국설계서(철관주2003.1.30최종)_영천댐수량산출_수량산출서(2003.4.1)_수어댐1122333" xfId="6061" xr:uid="{00000000-0005-0000-0000-0000C70B0000}"/>
    <cellStyle name="_2001년만_~MF1128_2001예산배정액 및 내역2_경보국설계서(철관주2003.1.30최종)_영천댐수량산출_수어댐(작업용)" xfId="6062" xr:uid="{00000000-0005-0000-0000-0000C80B0000}"/>
    <cellStyle name="_2001년만_~MF1128_2001예산배정액 및 내역2_경보국설계서(철관주2003.1.30최종)_영천댐수량산출_수어댐(작업용)1117" xfId="6063" xr:uid="{00000000-0005-0000-0000-0000C90B0000}"/>
    <cellStyle name="_2001년만_~MF1128_2001예산배정액 및 내역2_경보국설계서(철관주2003.1.30최종)_영천댐수량산출_수어댐1122333" xfId="6064" xr:uid="{00000000-0005-0000-0000-0000CA0B0000}"/>
    <cellStyle name="_2001년만_~MF1128_2001예산배정액 및 내역2_대곡내역서0329(전기)-기계설비금액확인" xfId="6065" xr:uid="{00000000-0005-0000-0000-0000CB0B0000}"/>
    <cellStyle name="_2001년만_~MF1128_2001예산배정액 및 내역2_대곡내역서0329(전기)-기계설비금액확인_사본 - 수어댐최종작업" xfId="6066" xr:uid="{00000000-0005-0000-0000-0000CC0B0000}"/>
    <cellStyle name="_2001년만_~MF1128_2001예산배정액 및 내역2_대곡내역서0329(전기)-기계설비금액확인_수어댐(작업용)" xfId="6067" xr:uid="{00000000-0005-0000-0000-0000CD0B0000}"/>
    <cellStyle name="_2001년만_~MF1128_2001예산배정액 및 내역2_대곡내역서0329(전기)-기계설비금액확인_수어댐(작업용)1117" xfId="6068" xr:uid="{00000000-0005-0000-0000-0000CE0B0000}"/>
    <cellStyle name="_2001년만_~MF1128_2001예산배정액 및 내역2_대곡내역서0329(전기)-기계설비금액확인_수어댐1122333" xfId="6069" xr:uid="{00000000-0005-0000-0000-0000CF0B0000}"/>
    <cellStyle name="_2001년만_~MF1128_2001예산배정액 및 내역2_수량산출서(2003.4.1)" xfId="6070" xr:uid="{00000000-0005-0000-0000-0000D00B0000}"/>
    <cellStyle name="_2001년만_~MF1128_2001예산배정액 및 내역2_수량산출서(2003.4.1)_사본 - 수어댐최종작업" xfId="6071" xr:uid="{00000000-0005-0000-0000-0000D10B0000}"/>
    <cellStyle name="_2001년만_~MF1128_2001예산배정액 및 내역2_수량산출서(2003.4.1)_수어댐(작업용)" xfId="6072" xr:uid="{00000000-0005-0000-0000-0000D20B0000}"/>
    <cellStyle name="_2001년만_~MF1128_2001예산배정액 및 내역2_수량산출서(2003.4.1)_수어댐(작업용)1117" xfId="6073" xr:uid="{00000000-0005-0000-0000-0000D30B0000}"/>
    <cellStyle name="_2001년만_~MF1128_2001예산배정액 및 내역2_수량산출서(2003.4.1)_수어댐1122333" xfId="6074" xr:uid="{00000000-0005-0000-0000-0000D40B0000}"/>
    <cellStyle name="_2001년만_~MF1128_2001예산배정액 및 내역2_영구동력수량산출" xfId="6075" xr:uid="{00000000-0005-0000-0000-0000D50B0000}"/>
    <cellStyle name="_2001년만_~MF1128_2001예산배정액 및 내역2_영구동력수량산출_사본 - 수어댐최종작업" xfId="6076" xr:uid="{00000000-0005-0000-0000-0000D60B0000}"/>
    <cellStyle name="_2001년만_~MF1128_2001예산배정액 및 내역2_영구동력수량산출_수량산출서(2003.4.1)" xfId="6077" xr:uid="{00000000-0005-0000-0000-0000D70B0000}"/>
    <cellStyle name="_2001년만_~MF1128_2001예산배정액 및 내역2_영구동력수량산출_수량산출서(2003.4.1)_사본 - 수어댐최종작업" xfId="6078" xr:uid="{00000000-0005-0000-0000-0000D80B0000}"/>
    <cellStyle name="_2001년만_~MF1128_2001예산배정액 및 내역2_영구동력수량산출_수량산출서(2003.4.1)_수어댐(작업용)" xfId="6079" xr:uid="{00000000-0005-0000-0000-0000D90B0000}"/>
    <cellStyle name="_2001년만_~MF1128_2001예산배정액 및 내역2_영구동력수량산출_수량산출서(2003.4.1)_수어댐(작업용)1117" xfId="6080" xr:uid="{00000000-0005-0000-0000-0000DA0B0000}"/>
    <cellStyle name="_2001년만_~MF1128_2001예산배정액 및 내역2_영구동력수량산출_수량산출서(2003.4.1)_수어댐1122333" xfId="6081" xr:uid="{00000000-0005-0000-0000-0000DB0B0000}"/>
    <cellStyle name="_2001년만_~MF1128_2001예산배정액 및 내역2_영구동력수량산출_수어댐(작업용)" xfId="6082" xr:uid="{00000000-0005-0000-0000-0000DC0B0000}"/>
    <cellStyle name="_2001년만_~MF1128_2001예산배정액 및 내역2_영구동력수량산출_수어댐(작업용)1117" xfId="6083" xr:uid="{00000000-0005-0000-0000-0000DD0B0000}"/>
    <cellStyle name="_2001년만_~MF1128_2001예산배정액 및 내역2_영구동력수량산출_수어댐1122333" xfId="6084" xr:uid="{00000000-0005-0000-0000-0000DE0B0000}"/>
    <cellStyle name="_2001년만_~MF1128_2001예산배정액 및 내역2_영천댐수량산출" xfId="6085" xr:uid="{00000000-0005-0000-0000-0000DF0B0000}"/>
    <cellStyle name="_2001년만_~MF1128_2001예산배정액 및 내역2_영천댐수량산출_사본 - 수어댐최종작업" xfId="6086" xr:uid="{00000000-0005-0000-0000-0000E00B0000}"/>
    <cellStyle name="_2001년만_~MF1128_2001예산배정액 및 내역2_영천댐수량산출_수량산출서(2003.4.1)" xfId="6087" xr:uid="{00000000-0005-0000-0000-0000E10B0000}"/>
    <cellStyle name="_2001년만_~MF1128_2001예산배정액 및 내역2_영천댐수량산출_수량산출서(2003.4.1)_사본 - 수어댐최종작업" xfId="6088" xr:uid="{00000000-0005-0000-0000-0000E20B0000}"/>
    <cellStyle name="_2001년만_~MF1128_2001예산배정액 및 내역2_영천댐수량산출_수량산출서(2003.4.1)_수어댐(작업용)" xfId="6089" xr:uid="{00000000-0005-0000-0000-0000E30B0000}"/>
    <cellStyle name="_2001년만_~MF1128_2001예산배정액 및 내역2_영천댐수량산출_수량산출서(2003.4.1)_수어댐(작업용)1117" xfId="6090" xr:uid="{00000000-0005-0000-0000-0000E40B0000}"/>
    <cellStyle name="_2001년만_~MF1128_2001예산배정액 및 내역2_영천댐수량산출_수량산출서(2003.4.1)_수어댐1122333" xfId="6091" xr:uid="{00000000-0005-0000-0000-0000E50B0000}"/>
    <cellStyle name="_2001년만_~MF1128_2001예산배정액 및 내역2_영천댐수량산출_수어댐(작업용)" xfId="6092" xr:uid="{00000000-0005-0000-0000-0000E60B0000}"/>
    <cellStyle name="_2001년만_~MF1128_2001예산배정액 및 내역2_영천댐수량산출_수어댐(작업용)1117" xfId="6093" xr:uid="{00000000-0005-0000-0000-0000E70B0000}"/>
    <cellStyle name="_2001년만_~MF1128_2001예산배정액 및 내역2_영천댐수량산출_수어댐1122333" xfId="6094" xr:uid="{00000000-0005-0000-0000-0000E80B0000}"/>
    <cellStyle name="_2001년만_~MF1128_2001예산배정액 및 내역2_영천댐최종(감시및CCTV)" xfId="6095" xr:uid="{00000000-0005-0000-0000-0000E90B0000}"/>
    <cellStyle name="_2001년만_~MF1128_2001예산배정액 및 내역2_영천댐최종(감시및CCTV)_사본 - 수어댐최종작업" xfId="6096" xr:uid="{00000000-0005-0000-0000-0000EA0B0000}"/>
    <cellStyle name="_2001년만_~MF1128_2001예산배정액 및 내역2_영천댐최종(감시및CCTV)_수어댐(작업용)" xfId="6097" xr:uid="{00000000-0005-0000-0000-0000EB0B0000}"/>
    <cellStyle name="_2001년만_~MF1128_2001예산배정액 및 내역2_영천댐최종(감시및CCTV)_수어댐(작업용)1117" xfId="6098" xr:uid="{00000000-0005-0000-0000-0000EC0B0000}"/>
    <cellStyle name="_2001년만_~MF1128_2001예산배정액 및 내역2_영천댐최종(감시및CCTV)_수어댐1122333" xfId="6099" xr:uid="{00000000-0005-0000-0000-0000ED0B0000}"/>
    <cellStyle name="_2001년만_~MF1128_2001예산배정액 및 내역2_영천댐최종(홍수예설비공사)" xfId="6100" xr:uid="{00000000-0005-0000-0000-0000EE0B0000}"/>
    <cellStyle name="_2001년만_~MF1128_2001예산배정액 및 내역2_영천댐최종(홍수예설비공사)_사본 - 수어댐최종작업" xfId="6101" xr:uid="{00000000-0005-0000-0000-0000EF0B0000}"/>
    <cellStyle name="_2001년만_~MF1128_2001예산배정액 및 내역2_영천댐최종(홍수예설비공사)_수어댐(작업용)" xfId="6102" xr:uid="{00000000-0005-0000-0000-0000F00B0000}"/>
    <cellStyle name="_2001년만_~MF1128_2001예산배정액 및 내역2_영천댐최종(홍수예설비공사)_수어댐(작업용)1117" xfId="6103" xr:uid="{00000000-0005-0000-0000-0000F10B0000}"/>
    <cellStyle name="_2001년만_~MF1128_2001예산배정액 및 내역2_영천댐최종(홍수예설비공사)_수어댐1122333" xfId="6104" xr:uid="{00000000-0005-0000-0000-0000F20B0000}"/>
    <cellStyle name="_2001년만_~MF1128_2001예산배정액 및 내역2_오리지날최종-경보국설계서(철관주2003.2.13) (version 3) (version 1)" xfId="6105" xr:uid="{00000000-0005-0000-0000-0000F30B0000}"/>
    <cellStyle name="_2001년만_~MF1128_2001예산배정액 및 내역2_오리지날최종-경보국설계서(철관주2003.2.13) (version 3) (version 1)_사본 - 수어댐최종작업" xfId="6106" xr:uid="{00000000-0005-0000-0000-0000F40B0000}"/>
    <cellStyle name="_2001년만_~MF1128_2001예산배정액 및 내역2_오리지날최종-경보국설계서(철관주2003.2.13) (version 3) (version 1)_수량산출서(2003.4.1)" xfId="6107" xr:uid="{00000000-0005-0000-0000-0000F50B0000}"/>
    <cellStyle name="_2001년만_~MF1128_2001예산배정액 및 내역2_오리지날최종-경보국설계서(철관주2003.2.13) (version 3) (version 1)_수량산출서(2003.4.1)_사본 - 수어댐최종작업" xfId="6108" xr:uid="{00000000-0005-0000-0000-0000F60B0000}"/>
    <cellStyle name="_2001년만_~MF1128_2001예산배정액 및 내역2_오리지날최종-경보국설계서(철관주2003.2.13) (version 3) (version 1)_수량산출서(2003.4.1)_수어댐(작업용)" xfId="6109" xr:uid="{00000000-0005-0000-0000-0000F70B0000}"/>
    <cellStyle name="_2001년만_~MF1128_2001예산배정액 및 내역2_오리지날최종-경보국설계서(철관주2003.2.13) (version 3) (version 1)_수량산출서(2003.4.1)_수어댐(작업용)1117" xfId="6110" xr:uid="{00000000-0005-0000-0000-0000F80B0000}"/>
    <cellStyle name="_2001년만_~MF1128_2001예산배정액 및 내역2_오리지날최종-경보국설계서(철관주2003.2.13) (version 3) (version 1)_수량산출서(2003.4.1)_수어댐1122333" xfId="6111" xr:uid="{00000000-0005-0000-0000-0000F90B0000}"/>
    <cellStyle name="_2001년만_~MF1128_2001예산배정액 및 내역2_오리지날최종-경보국설계서(철관주2003.2.13) (version 3) (version 1)_수어댐(작업용)" xfId="6112" xr:uid="{00000000-0005-0000-0000-0000FA0B0000}"/>
    <cellStyle name="_2001년만_~MF1128_2001예산배정액 및 내역2_오리지날최종-경보국설계서(철관주2003.2.13) (version 3) (version 1)_수어댐(작업용)1117" xfId="6113" xr:uid="{00000000-0005-0000-0000-0000FB0B0000}"/>
    <cellStyle name="_2001년만_~MF1128_2001예산배정액 및 내역2_오리지날최종-경보국설계서(철관주2003.2.13) (version 3) (version 1)_수어댐1122333" xfId="6114" xr:uid="{00000000-0005-0000-0000-0000FC0B0000}"/>
    <cellStyle name="_2001년만_~MF1128_2001예산배정액 및 내역2_오리지날최종-경보국설계서(철관주2003.2.6)" xfId="6115" xr:uid="{00000000-0005-0000-0000-0000FD0B0000}"/>
    <cellStyle name="_2001년만_~MF1128_2001예산배정액 및 내역2_오리지날최종-경보국설계서(철관주2003.2.6)_사본 - 수어댐최종작업" xfId="6116" xr:uid="{00000000-0005-0000-0000-0000FE0B0000}"/>
    <cellStyle name="_2001년만_~MF1128_2001예산배정액 및 내역2_오리지날최종-경보국설계서(철관주2003.2.6)_수량산출서(2003.4.1)" xfId="6117" xr:uid="{00000000-0005-0000-0000-0000FF0B0000}"/>
    <cellStyle name="_2001년만_~MF1128_2001예산배정액 및 내역2_오리지날최종-경보국설계서(철관주2003.2.6)_수량산출서(2003.4.1)_사본 - 수어댐최종작업" xfId="6118" xr:uid="{00000000-0005-0000-0000-0000000C0000}"/>
    <cellStyle name="_2001년만_~MF1128_2001예산배정액 및 내역2_오리지날최종-경보국설계서(철관주2003.2.6)_수량산출서(2003.4.1)_수어댐(작업용)" xfId="6119" xr:uid="{00000000-0005-0000-0000-0000010C0000}"/>
    <cellStyle name="_2001년만_~MF1128_2001예산배정액 및 내역2_오리지날최종-경보국설계서(철관주2003.2.6)_수량산출서(2003.4.1)_수어댐(작업용)1117" xfId="6120" xr:uid="{00000000-0005-0000-0000-0000020C0000}"/>
    <cellStyle name="_2001년만_~MF1128_2001예산배정액 및 내역2_오리지날최종-경보국설계서(철관주2003.2.6)_수량산출서(2003.4.1)_수어댐1122333" xfId="6121" xr:uid="{00000000-0005-0000-0000-0000030C0000}"/>
    <cellStyle name="_2001년만_~MF1128_2001예산배정액 및 내역2_오리지날최종-경보국설계서(철관주2003.2.6)_수어댐(작업용)" xfId="6122" xr:uid="{00000000-0005-0000-0000-0000040C0000}"/>
    <cellStyle name="_2001년만_~MF1128_2001예산배정액 및 내역2_오리지날최종-경보국설계서(철관주2003.2.6)_수어댐(작업용)1117" xfId="6123" xr:uid="{00000000-0005-0000-0000-0000050C0000}"/>
    <cellStyle name="_2001년만_~MF1128_2001예산배정액 및 내역2_오리지날최종-경보국설계서(철관주2003.2.6)_수어댐1122333" xfId="6124" xr:uid="{00000000-0005-0000-0000-0000060C0000}"/>
    <cellStyle name="_2001년만_~MF1128_2001예산배정액 및 내역2_오리지날최종-경보국설계서(철관주2003.2.9) (version 2)" xfId="6125" xr:uid="{00000000-0005-0000-0000-0000070C0000}"/>
    <cellStyle name="_2001년만_~MF1128_2001예산배정액 및 내역2_오리지날최종-경보국설계서(철관주2003.2.9) (version 2)_사본 - 수어댐최종작업" xfId="6126" xr:uid="{00000000-0005-0000-0000-0000080C0000}"/>
    <cellStyle name="_2001년만_~MF1128_2001예산배정액 및 내역2_오리지날최종-경보국설계서(철관주2003.2.9) (version 2)_수량산출서(2003.4.1)" xfId="6127" xr:uid="{00000000-0005-0000-0000-0000090C0000}"/>
    <cellStyle name="_2001년만_~MF1128_2001예산배정액 및 내역2_오리지날최종-경보국설계서(철관주2003.2.9) (version 2)_수량산출서(2003.4.1)_사본 - 수어댐최종작업" xfId="6128" xr:uid="{00000000-0005-0000-0000-00000A0C0000}"/>
    <cellStyle name="_2001년만_~MF1128_2001예산배정액 및 내역2_오리지날최종-경보국설계서(철관주2003.2.9) (version 2)_수량산출서(2003.4.1)_수어댐(작업용)" xfId="6129" xr:uid="{00000000-0005-0000-0000-00000B0C0000}"/>
    <cellStyle name="_2001년만_~MF1128_2001예산배정액 및 내역2_오리지날최종-경보국설계서(철관주2003.2.9) (version 2)_수량산출서(2003.4.1)_수어댐(작업용)1117" xfId="6130" xr:uid="{00000000-0005-0000-0000-00000C0C0000}"/>
    <cellStyle name="_2001년만_~MF1128_2001예산배정액 및 내역2_오리지날최종-경보국설계서(철관주2003.2.9) (version 2)_수량산출서(2003.4.1)_수어댐1122333" xfId="6131" xr:uid="{00000000-0005-0000-0000-00000D0C0000}"/>
    <cellStyle name="_2001년만_~MF1128_2001예산배정액 및 내역2_오리지날최종-경보국설계서(철관주2003.2.9) (version 2)_수어댐(작업용)" xfId="6132" xr:uid="{00000000-0005-0000-0000-00000E0C0000}"/>
    <cellStyle name="_2001년만_~MF1128_2001예산배정액 및 내역2_오리지날최종-경보국설계서(철관주2003.2.9) (version 2)_수어댐(작업용)1117" xfId="6133" xr:uid="{00000000-0005-0000-0000-00000F0C0000}"/>
    <cellStyle name="_2001년만_~MF1128_2001예산배정액 및 내역2_오리지날최종-경보국설계서(철관주2003.2.9) (version 2)_수어댐1122333" xfId="6134" xr:uid="{00000000-0005-0000-0000-0000100C0000}"/>
    <cellStyle name="_2001년만_~MF1128_2001예산배정액 및 내역2_옥곡수량" xfId="6135" xr:uid="{00000000-0005-0000-0000-0000110C0000}"/>
    <cellStyle name="_2001년만_~MF1128_2001예산배정액 및 내역2_옥곡수량_사본 - 수어댐최종작업" xfId="6136" xr:uid="{00000000-0005-0000-0000-0000120C0000}"/>
    <cellStyle name="_2001년만_~MF1128_2001예산배정액 및 내역2_옥곡수량_수어댐(작업용)" xfId="6137" xr:uid="{00000000-0005-0000-0000-0000130C0000}"/>
    <cellStyle name="_2001년만_~MF1128_2001예산배정액 및 내역2_옥곡수량_수어댐(작업용)1117" xfId="6138" xr:uid="{00000000-0005-0000-0000-0000140C0000}"/>
    <cellStyle name="_2001년만_~MF1128_2001예산배정액 및 내역2_옥곡수량_수어댐1122333" xfId="6139" xr:uid="{00000000-0005-0000-0000-0000150C0000}"/>
    <cellStyle name="_2001년만_~MF1128_2001예산배정액 및 내역2_전기-광양3단계(옥곡가압장)" xfId="6140" xr:uid="{00000000-0005-0000-0000-0000160C0000}"/>
    <cellStyle name="_2001년만_~MF1128_2001예산배정액 및 내역2_전기-광양3단계(옥곡가압장)_사본 - 수어댐최종작업" xfId="6141" xr:uid="{00000000-0005-0000-0000-0000170C0000}"/>
    <cellStyle name="_2001년만_~MF1128_2001예산배정액 및 내역2_전기-광양3단계(옥곡가압장)_수어댐(작업용)" xfId="6142" xr:uid="{00000000-0005-0000-0000-0000180C0000}"/>
    <cellStyle name="_2001년만_~MF1128_2001예산배정액 및 내역2_전기-광양3단계(옥곡가압장)_수어댐(작업용)1117" xfId="6143" xr:uid="{00000000-0005-0000-0000-0000190C0000}"/>
    <cellStyle name="_2001년만_~MF1128_2001예산배정액 및 내역2_전기-광양3단계(옥곡가압장)_수어댐1122333" xfId="6144" xr:uid="{00000000-0005-0000-0000-00001A0C0000}"/>
    <cellStyle name="_2001년만_~MF1128_2001예산배정액 및 내역2_전기및계장-영천댐취수능력(2003.4.8전기및계장)" xfId="6145" xr:uid="{00000000-0005-0000-0000-00001B0C0000}"/>
    <cellStyle name="_2001년만_~MF1128_2001예산배정액 및 내역2_전기및계장-영천댐취수능력(2003.4.8전기및계장)_사본 - 수어댐최종작업" xfId="6146" xr:uid="{00000000-0005-0000-0000-00001C0C0000}"/>
    <cellStyle name="_2001년만_~MF1128_2001예산배정액 및 내역2_전기및계장-영천댐취수능력(2003.4.8전기및계장)_수어댐(작업용)" xfId="6147" xr:uid="{00000000-0005-0000-0000-00001D0C0000}"/>
    <cellStyle name="_2001년만_~MF1128_2001예산배정액 및 내역2_전기및계장-영천댐취수능력(2003.4.8전기및계장)_수어댐(작업용)1117" xfId="6148" xr:uid="{00000000-0005-0000-0000-00001E0C0000}"/>
    <cellStyle name="_2001년만_~MF1128_2001예산배정액 및 내역2_전기및계장-영천댐취수능력(2003.4.8전기및계장)_수어댐1122333" xfId="6149" xr:uid="{00000000-0005-0000-0000-00001F0C0000}"/>
    <cellStyle name="_2001년만_~MF1128_2001예산배정액 및 내역2_전기방식" xfId="6150" xr:uid="{00000000-0005-0000-0000-0000200C0000}"/>
    <cellStyle name="_2001년만_~MF1128_2001예산배정액 및 내역2_전기방식_사본 - 수어댐최종작업" xfId="6151" xr:uid="{00000000-0005-0000-0000-0000210C0000}"/>
    <cellStyle name="_2001년만_~MF1128_2001예산배정액 및 내역2_전기방식_수량산출서(2003.4.1)" xfId="6152" xr:uid="{00000000-0005-0000-0000-0000220C0000}"/>
    <cellStyle name="_2001년만_~MF1128_2001예산배정액 및 내역2_전기방식_수량산출서(2003.4.1)_사본 - 수어댐최종작업" xfId="6153" xr:uid="{00000000-0005-0000-0000-0000230C0000}"/>
    <cellStyle name="_2001년만_~MF1128_2001예산배정액 및 내역2_전기방식_수량산출서(2003.4.1)_수어댐(작업용)" xfId="6154" xr:uid="{00000000-0005-0000-0000-0000240C0000}"/>
    <cellStyle name="_2001년만_~MF1128_2001예산배정액 및 내역2_전기방식_수량산출서(2003.4.1)_수어댐(작업용)1117" xfId="6155" xr:uid="{00000000-0005-0000-0000-0000250C0000}"/>
    <cellStyle name="_2001년만_~MF1128_2001예산배정액 및 내역2_전기방식_수량산출서(2003.4.1)_수어댐1122333" xfId="6156" xr:uid="{00000000-0005-0000-0000-0000260C0000}"/>
    <cellStyle name="_2001년만_~MF1128_2001예산배정액 및 내역2_전기방식_수어댐(작업용)" xfId="6157" xr:uid="{00000000-0005-0000-0000-0000270C0000}"/>
    <cellStyle name="_2001년만_~MF1128_2001예산배정액 및 내역2_전기방식_수어댐(작업용)1117" xfId="6158" xr:uid="{00000000-0005-0000-0000-0000280C0000}"/>
    <cellStyle name="_2001년만_~MF1128_2001예산배정액 및 내역2_전기방식_수어댐1122333" xfId="6159" xr:uid="{00000000-0005-0000-0000-0000290C0000}"/>
    <cellStyle name="_2001년만_~MF1128_2001예산배정액 및 내역2_전기-영천댐취수능력(2003.2.10) (version 1)" xfId="6160" xr:uid="{00000000-0005-0000-0000-00002A0C0000}"/>
    <cellStyle name="_2001년만_~MF1128_2001예산배정액 및 내역2_전기-영천댐취수능력(2003.2.10) (version 1)_사본 - 수어댐최종작업" xfId="6161" xr:uid="{00000000-0005-0000-0000-00002B0C0000}"/>
    <cellStyle name="_2001년만_~MF1128_2001예산배정액 및 내역2_전기-영천댐취수능력(2003.2.10) (version 1)_수량산출서(2003.4.1)" xfId="6162" xr:uid="{00000000-0005-0000-0000-00002C0C0000}"/>
    <cellStyle name="_2001년만_~MF1128_2001예산배정액 및 내역2_전기-영천댐취수능력(2003.2.10) (version 1)_수량산출서(2003.4.1)_사본 - 수어댐최종작업" xfId="6163" xr:uid="{00000000-0005-0000-0000-00002D0C0000}"/>
    <cellStyle name="_2001년만_~MF1128_2001예산배정액 및 내역2_전기-영천댐취수능력(2003.2.10) (version 1)_수량산출서(2003.4.1)_수어댐(작업용)" xfId="6164" xr:uid="{00000000-0005-0000-0000-00002E0C0000}"/>
    <cellStyle name="_2001년만_~MF1128_2001예산배정액 및 내역2_전기-영천댐취수능력(2003.2.10) (version 1)_수량산출서(2003.4.1)_수어댐(작업용)1117" xfId="6165" xr:uid="{00000000-0005-0000-0000-00002F0C0000}"/>
    <cellStyle name="_2001년만_~MF1128_2001예산배정액 및 내역2_전기-영천댐취수능력(2003.2.10) (version 1)_수량산출서(2003.4.1)_수어댐1122333" xfId="6166" xr:uid="{00000000-0005-0000-0000-0000300C0000}"/>
    <cellStyle name="_2001년만_~MF1128_2001예산배정액 및 내역2_전기-영천댐취수능력(2003.2.10) (version 1)_수어댐(작업용)" xfId="6167" xr:uid="{00000000-0005-0000-0000-0000310C0000}"/>
    <cellStyle name="_2001년만_~MF1128_2001예산배정액 및 내역2_전기-영천댐취수능력(2003.2.10) (version 1)_수어댐(작업용)1117" xfId="6168" xr:uid="{00000000-0005-0000-0000-0000320C0000}"/>
    <cellStyle name="_2001년만_~MF1128_2001예산배정액 및 내역2_전기-영천댐취수능력(2003.2.10) (version 1)_수어댐1122333" xfId="6169" xr:uid="{00000000-0005-0000-0000-0000330C0000}"/>
    <cellStyle name="_2001년만_~MF1128_2001예산배정액 및 내역2_최종실적(최종)" xfId="6170" xr:uid="{00000000-0005-0000-0000-0000340C0000}"/>
    <cellStyle name="_2001년만_~MF1128_2001예산배정액 및 내역2_최종실적(최종)_사본 - 수어댐최종작업" xfId="6171" xr:uid="{00000000-0005-0000-0000-0000350C0000}"/>
    <cellStyle name="_2001년만_~MF1128_2001예산배정액 및 내역2_최종실적(최종)_수량산출서(2003.4.1)" xfId="6172" xr:uid="{00000000-0005-0000-0000-0000360C0000}"/>
    <cellStyle name="_2001년만_~MF1128_2001예산배정액 및 내역2_최종실적(최종)_수량산출서(2003.4.1)_사본 - 수어댐최종작업" xfId="6173" xr:uid="{00000000-0005-0000-0000-0000370C0000}"/>
    <cellStyle name="_2001년만_~MF1128_2001예산배정액 및 내역2_최종실적(최종)_수량산출서(2003.4.1)_수어댐(작업용)" xfId="6174" xr:uid="{00000000-0005-0000-0000-0000380C0000}"/>
    <cellStyle name="_2001년만_~MF1128_2001예산배정액 및 내역2_최종실적(최종)_수량산출서(2003.4.1)_수어댐(작업용)1117" xfId="6175" xr:uid="{00000000-0005-0000-0000-0000390C0000}"/>
    <cellStyle name="_2001년만_~MF1128_2001예산배정액 및 내역2_최종실적(최종)_수량산출서(2003.4.1)_수어댐1122333" xfId="6176" xr:uid="{00000000-0005-0000-0000-00003A0C0000}"/>
    <cellStyle name="_2001년만_~MF1128_2001예산배정액 및 내역2_최종실적(최종)_수어댐(작업용)" xfId="6177" xr:uid="{00000000-0005-0000-0000-00003B0C0000}"/>
    <cellStyle name="_2001년만_~MF1128_2001예산배정액 및 내역2_최종실적(최종)_수어댐(작업용)1117" xfId="6178" xr:uid="{00000000-0005-0000-0000-00003C0C0000}"/>
    <cellStyle name="_2001년만_~MF1128_2001예산배정액 및 내역2_최종실적(최종)_수어댐1122333" xfId="6179" xr:uid="{00000000-0005-0000-0000-00003D0C0000}"/>
    <cellStyle name="_2001년만_~MF1128_2001예산배정액 및 내역2_최종실적(최종)_영천댐수량산출" xfId="6180" xr:uid="{00000000-0005-0000-0000-00003E0C0000}"/>
    <cellStyle name="_2001년만_~MF1128_2001예산배정액 및 내역2_최종실적(최종)_영천댐수량산출_사본 - 수어댐최종작업" xfId="6181" xr:uid="{00000000-0005-0000-0000-00003F0C0000}"/>
    <cellStyle name="_2001년만_~MF1128_2001예산배정액 및 내역2_최종실적(최종)_영천댐수량산출_수량산출서(2003.4.1)" xfId="6182" xr:uid="{00000000-0005-0000-0000-0000400C0000}"/>
    <cellStyle name="_2001년만_~MF1128_2001예산배정액 및 내역2_최종실적(최종)_영천댐수량산출_수량산출서(2003.4.1)_사본 - 수어댐최종작업" xfId="6183" xr:uid="{00000000-0005-0000-0000-0000410C0000}"/>
    <cellStyle name="_2001년만_~MF1128_2001예산배정액 및 내역2_최종실적(최종)_영천댐수량산출_수량산출서(2003.4.1)_수어댐(작업용)" xfId="6184" xr:uid="{00000000-0005-0000-0000-0000420C0000}"/>
    <cellStyle name="_2001년만_~MF1128_2001예산배정액 및 내역2_최종실적(최종)_영천댐수량산출_수량산출서(2003.4.1)_수어댐(작업용)1117" xfId="6185" xr:uid="{00000000-0005-0000-0000-0000430C0000}"/>
    <cellStyle name="_2001년만_~MF1128_2001예산배정액 및 내역2_최종실적(최종)_영천댐수량산출_수량산출서(2003.4.1)_수어댐1122333" xfId="6186" xr:uid="{00000000-0005-0000-0000-0000440C0000}"/>
    <cellStyle name="_2001년만_~MF1128_2001예산배정액 및 내역2_최종실적(최종)_영천댐수량산출_수어댐(작업용)" xfId="6187" xr:uid="{00000000-0005-0000-0000-0000450C0000}"/>
    <cellStyle name="_2001년만_~MF1128_2001예산배정액 및 내역2_최종실적(최종)_영천댐수량산출_수어댐(작업용)1117" xfId="6188" xr:uid="{00000000-0005-0000-0000-0000460C0000}"/>
    <cellStyle name="_2001년만_~MF1128_2001예산배정액 및 내역2_최종실적(최종)_영천댐수량산출_수어댐1122333" xfId="6189" xr:uid="{00000000-0005-0000-0000-0000470C0000}"/>
    <cellStyle name="_2001년만_~MF1128_가설건축전기산출서" xfId="6190" xr:uid="{00000000-0005-0000-0000-0000480C0000}"/>
    <cellStyle name="_2001년만_~MF1128_가설건축전기산출서_사본 - 수어댐최종작업" xfId="6191" xr:uid="{00000000-0005-0000-0000-0000490C0000}"/>
    <cellStyle name="_2001년만_~MF1128_가설건축전기산출서_수량산출서(2003.4.1)" xfId="6192" xr:uid="{00000000-0005-0000-0000-00004A0C0000}"/>
    <cellStyle name="_2001년만_~MF1128_가설건축전기산출서_수량산출서(2003.4.1)_사본 - 수어댐최종작업" xfId="6193" xr:uid="{00000000-0005-0000-0000-00004B0C0000}"/>
    <cellStyle name="_2001년만_~MF1128_가설건축전기산출서_수량산출서(2003.4.1)_수어댐(작업용)" xfId="6194" xr:uid="{00000000-0005-0000-0000-00004C0C0000}"/>
    <cellStyle name="_2001년만_~MF1128_가설건축전기산출서_수량산출서(2003.4.1)_수어댐(작업용)1117" xfId="6195" xr:uid="{00000000-0005-0000-0000-00004D0C0000}"/>
    <cellStyle name="_2001년만_~MF1128_가설건축전기산출서_수량산출서(2003.4.1)_수어댐1122333" xfId="6196" xr:uid="{00000000-0005-0000-0000-00004E0C0000}"/>
    <cellStyle name="_2001년만_~MF1128_가설건축전기산출서_수어댐(작업용)" xfId="6197" xr:uid="{00000000-0005-0000-0000-00004F0C0000}"/>
    <cellStyle name="_2001년만_~MF1128_가설건축전기산출서_수어댐(작업용)1117" xfId="6198" xr:uid="{00000000-0005-0000-0000-0000500C0000}"/>
    <cellStyle name="_2001년만_~MF1128_가설건축전기산출서_수어댐1122333" xfId="6199" xr:uid="{00000000-0005-0000-0000-0000510C0000}"/>
    <cellStyle name="_2001년만_~MF1128_가설동력수량산출" xfId="6200" xr:uid="{00000000-0005-0000-0000-0000520C0000}"/>
    <cellStyle name="_2001년만_~MF1128_가설동력수량산출_사본 - 수어댐최종작업" xfId="6201" xr:uid="{00000000-0005-0000-0000-0000530C0000}"/>
    <cellStyle name="_2001년만_~MF1128_가설동력수량산출_수량산출서(2003.4.1)" xfId="6202" xr:uid="{00000000-0005-0000-0000-0000540C0000}"/>
    <cellStyle name="_2001년만_~MF1128_가설동력수량산출_수량산출서(2003.4.1)_사본 - 수어댐최종작업" xfId="6203" xr:uid="{00000000-0005-0000-0000-0000550C0000}"/>
    <cellStyle name="_2001년만_~MF1128_가설동력수량산출_수량산출서(2003.4.1)_수어댐(작업용)" xfId="6204" xr:uid="{00000000-0005-0000-0000-0000560C0000}"/>
    <cellStyle name="_2001년만_~MF1128_가설동력수량산출_수량산출서(2003.4.1)_수어댐(작업용)1117" xfId="6205" xr:uid="{00000000-0005-0000-0000-0000570C0000}"/>
    <cellStyle name="_2001년만_~MF1128_가설동력수량산출_수량산출서(2003.4.1)_수어댐1122333" xfId="6206" xr:uid="{00000000-0005-0000-0000-0000580C0000}"/>
    <cellStyle name="_2001년만_~MF1128_가설동력수량산출_수어댐(작업용)" xfId="6207" xr:uid="{00000000-0005-0000-0000-0000590C0000}"/>
    <cellStyle name="_2001년만_~MF1128_가설동력수량산출_수어댐(작업용)1117" xfId="6208" xr:uid="{00000000-0005-0000-0000-00005A0C0000}"/>
    <cellStyle name="_2001년만_~MF1128_가설동력수량산출_수어댐1122333" xfId="6209" xr:uid="{00000000-0005-0000-0000-00005B0C0000}"/>
    <cellStyle name="_2001년만_~MF1128_가설통신수량" xfId="6210" xr:uid="{00000000-0005-0000-0000-00005C0C0000}"/>
    <cellStyle name="_2001년만_~MF1128_가설통신수량_사본 - 수어댐최종작업" xfId="6211" xr:uid="{00000000-0005-0000-0000-00005D0C0000}"/>
    <cellStyle name="_2001년만_~MF1128_가설통신수량_수량산출서(2003.4.1)" xfId="6212" xr:uid="{00000000-0005-0000-0000-00005E0C0000}"/>
    <cellStyle name="_2001년만_~MF1128_가설통신수량_수량산출서(2003.4.1)_사본 - 수어댐최종작업" xfId="6213" xr:uid="{00000000-0005-0000-0000-00005F0C0000}"/>
    <cellStyle name="_2001년만_~MF1128_가설통신수량_수량산출서(2003.4.1)_수어댐(작업용)" xfId="6214" xr:uid="{00000000-0005-0000-0000-0000600C0000}"/>
    <cellStyle name="_2001년만_~MF1128_가설통신수량_수량산출서(2003.4.1)_수어댐(작업용)1117" xfId="6215" xr:uid="{00000000-0005-0000-0000-0000610C0000}"/>
    <cellStyle name="_2001년만_~MF1128_가설통신수량_수량산출서(2003.4.1)_수어댐1122333" xfId="6216" xr:uid="{00000000-0005-0000-0000-0000620C0000}"/>
    <cellStyle name="_2001년만_~MF1128_가설통신수량_수어댐(작업용)" xfId="6217" xr:uid="{00000000-0005-0000-0000-0000630C0000}"/>
    <cellStyle name="_2001년만_~MF1128_가설통신수량_수어댐(작업용)1117" xfId="6218" xr:uid="{00000000-0005-0000-0000-0000640C0000}"/>
    <cellStyle name="_2001년만_~MF1128_가설통신수량_수어댐1122333" xfId="6219" xr:uid="{00000000-0005-0000-0000-0000650C0000}"/>
    <cellStyle name="_2001년만_~MF1128_경보국설계서(철관주2003.1.30최종)" xfId="6220" xr:uid="{00000000-0005-0000-0000-0000660C0000}"/>
    <cellStyle name="_2001년만_~MF1128_경보국설계서(철관주2003.1.30최종)_사본 - 수어댐최종작업" xfId="6221" xr:uid="{00000000-0005-0000-0000-0000670C0000}"/>
    <cellStyle name="_2001년만_~MF1128_경보국설계서(철관주2003.1.30최종)_수량산출서(2003.4.1)" xfId="6222" xr:uid="{00000000-0005-0000-0000-0000680C0000}"/>
    <cellStyle name="_2001년만_~MF1128_경보국설계서(철관주2003.1.30최종)_수량산출서(2003.4.1)_사본 - 수어댐최종작업" xfId="6223" xr:uid="{00000000-0005-0000-0000-0000690C0000}"/>
    <cellStyle name="_2001년만_~MF1128_경보국설계서(철관주2003.1.30최종)_수량산출서(2003.4.1)_수어댐(작업용)" xfId="6224" xr:uid="{00000000-0005-0000-0000-00006A0C0000}"/>
    <cellStyle name="_2001년만_~MF1128_경보국설계서(철관주2003.1.30최종)_수량산출서(2003.4.1)_수어댐(작업용)1117" xfId="6225" xr:uid="{00000000-0005-0000-0000-00006B0C0000}"/>
    <cellStyle name="_2001년만_~MF1128_경보국설계서(철관주2003.1.30최종)_수량산출서(2003.4.1)_수어댐1122333" xfId="6226" xr:uid="{00000000-0005-0000-0000-00006C0C0000}"/>
    <cellStyle name="_2001년만_~MF1128_경보국설계서(철관주2003.1.30최종)_수어댐(작업용)" xfId="6227" xr:uid="{00000000-0005-0000-0000-00006D0C0000}"/>
    <cellStyle name="_2001년만_~MF1128_경보국설계서(철관주2003.1.30최종)_수어댐(작업용)1117" xfId="6228" xr:uid="{00000000-0005-0000-0000-00006E0C0000}"/>
    <cellStyle name="_2001년만_~MF1128_경보국설계서(철관주2003.1.30최종)_수어댐1122333" xfId="6229" xr:uid="{00000000-0005-0000-0000-00006F0C0000}"/>
    <cellStyle name="_2001년만_~MF1128_경보국설계서(철관주2003.1.30최종)_영천댐수량산출" xfId="6230" xr:uid="{00000000-0005-0000-0000-0000700C0000}"/>
    <cellStyle name="_2001년만_~MF1128_경보국설계서(철관주2003.1.30최종)_영천댐수량산출_사본 - 수어댐최종작업" xfId="6231" xr:uid="{00000000-0005-0000-0000-0000710C0000}"/>
    <cellStyle name="_2001년만_~MF1128_경보국설계서(철관주2003.1.30최종)_영천댐수량산출_수량산출서(2003.4.1)" xfId="6232" xr:uid="{00000000-0005-0000-0000-0000720C0000}"/>
    <cellStyle name="_2001년만_~MF1128_경보국설계서(철관주2003.1.30최종)_영천댐수량산출_수량산출서(2003.4.1)_사본 - 수어댐최종작업" xfId="6233" xr:uid="{00000000-0005-0000-0000-0000730C0000}"/>
    <cellStyle name="_2001년만_~MF1128_경보국설계서(철관주2003.1.30최종)_영천댐수량산출_수량산출서(2003.4.1)_수어댐(작업용)" xfId="6234" xr:uid="{00000000-0005-0000-0000-0000740C0000}"/>
    <cellStyle name="_2001년만_~MF1128_경보국설계서(철관주2003.1.30최종)_영천댐수량산출_수량산출서(2003.4.1)_수어댐(작업용)1117" xfId="6235" xr:uid="{00000000-0005-0000-0000-0000750C0000}"/>
    <cellStyle name="_2001년만_~MF1128_경보국설계서(철관주2003.1.30최종)_영천댐수량산출_수량산출서(2003.4.1)_수어댐1122333" xfId="6236" xr:uid="{00000000-0005-0000-0000-0000760C0000}"/>
    <cellStyle name="_2001년만_~MF1128_경보국설계서(철관주2003.1.30최종)_영천댐수량산출_수어댐(작업용)" xfId="6237" xr:uid="{00000000-0005-0000-0000-0000770C0000}"/>
    <cellStyle name="_2001년만_~MF1128_경보국설계서(철관주2003.1.30최종)_영천댐수량산출_수어댐(작업용)1117" xfId="6238" xr:uid="{00000000-0005-0000-0000-0000780C0000}"/>
    <cellStyle name="_2001년만_~MF1128_경보국설계서(철관주2003.1.30최종)_영천댐수량산출_수어댐1122333" xfId="6239" xr:uid="{00000000-0005-0000-0000-0000790C0000}"/>
    <cellStyle name="_2001년만_~MF1128_대곡내역서0329(전기)-기계설비금액확인" xfId="6240" xr:uid="{00000000-0005-0000-0000-00007A0C0000}"/>
    <cellStyle name="_2001년만_~MF1128_대곡내역서0329(전기)-기계설비금액확인_사본 - 수어댐최종작업" xfId="6241" xr:uid="{00000000-0005-0000-0000-00007B0C0000}"/>
    <cellStyle name="_2001년만_~MF1128_대곡내역서0329(전기)-기계설비금액확인_수어댐(작업용)" xfId="6242" xr:uid="{00000000-0005-0000-0000-00007C0C0000}"/>
    <cellStyle name="_2001년만_~MF1128_대곡내역서0329(전기)-기계설비금액확인_수어댐(작업용)1117" xfId="6243" xr:uid="{00000000-0005-0000-0000-00007D0C0000}"/>
    <cellStyle name="_2001년만_~MF1128_대곡내역서0329(전기)-기계설비금액확인_수어댐1122333" xfId="6244" xr:uid="{00000000-0005-0000-0000-00007E0C0000}"/>
    <cellStyle name="_2001년만_~MF1128_수량산출서(2003.4.1)" xfId="6245" xr:uid="{00000000-0005-0000-0000-00007F0C0000}"/>
    <cellStyle name="_2001년만_~MF1128_수량산출서(2003.4.1)_사본 - 수어댐최종작업" xfId="6246" xr:uid="{00000000-0005-0000-0000-0000800C0000}"/>
    <cellStyle name="_2001년만_~MF1128_수량산출서(2003.4.1)_수어댐(작업용)" xfId="6247" xr:uid="{00000000-0005-0000-0000-0000810C0000}"/>
    <cellStyle name="_2001년만_~MF1128_수량산출서(2003.4.1)_수어댐(작업용)1117" xfId="6248" xr:uid="{00000000-0005-0000-0000-0000820C0000}"/>
    <cellStyle name="_2001년만_~MF1128_수량산출서(2003.4.1)_수어댐1122333" xfId="6249" xr:uid="{00000000-0005-0000-0000-0000830C0000}"/>
    <cellStyle name="_2001년만_~MF1128_영구동력수량산출" xfId="6250" xr:uid="{00000000-0005-0000-0000-0000840C0000}"/>
    <cellStyle name="_2001년만_~MF1128_영구동력수량산출_사본 - 수어댐최종작업" xfId="6251" xr:uid="{00000000-0005-0000-0000-0000850C0000}"/>
    <cellStyle name="_2001년만_~MF1128_영구동력수량산출_수량산출서(2003.4.1)" xfId="6252" xr:uid="{00000000-0005-0000-0000-0000860C0000}"/>
    <cellStyle name="_2001년만_~MF1128_영구동력수량산출_수량산출서(2003.4.1)_사본 - 수어댐최종작업" xfId="6253" xr:uid="{00000000-0005-0000-0000-0000870C0000}"/>
    <cellStyle name="_2001년만_~MF1128_영구동력수량산출_수량산출서(2003.4.1)_수어댐(작업용)" xfId="6254" xr:uid="{00000000-0005-0000-0000-0000880C0000}"/>
    <cellStyle name="_2001년만_~MF1128_영구동력수량산출_수량산출서(2003.4.1)_수어댐(작업용)1117" xfId="6255" xr:uid="{00000000-0005-0000-0000-0000890C0000}"/>
    <cellStyle name="_2001년만_~MF1128_영구동력수량산출_수량산출서(2003.4.1)_수어댐1122333" xfId="6256" xr:uid="{00000000-0005-0000-0000-00008A0C0000}"/>
    <cellStyle name="_2001년만_~MF1128_영구동력수량산출_수어댐(작업용)" xfId="6257" xr:uid="{00000000-0005-0000-0000-00008B0C0000}"/>
    <cellStyle name="_2001년만_~MF1128_영구동력수량산출_수어댐(작업용)1117" xfId="6258" xr:uid="{00000000-0005-0000-0000-00008C0C0000}"/>
    <cellStyle name="_2001년만_~MF1128_영구동력수량산출_수어댐1122333" xfId="6259" xr:uid="{00000000-0005-0000-0000-00008D0C0000}"/>
    <cellStyle name="_2001년만_~MF1128_영천댐수량산출" xfId="6260" xr:uid="{00000000-0005-0000-0000-00008E0C0000}"/>
    <cellStyle name="_2001년만_~MF1128_영천댐수량산출_사본 - 수어댐최종작업" xfId="6261" xr:uid="{00000000-0005-0000-0000-00008F0C0000}"/>
    <cellStyle name="_2001년만_~MF1128_영천댐수량산출_수량산출서(2003.4.1)" xfId="6262" xr:uid="{00000000-0005-0000-0000-0000900C0000}"/>
    <cellStyle name="_2001년만_~MF1128_영천댐수량산출_수량산출서(2003.4.1)_사본 - 수어댐최종작업" xfId="6263" xr:uid="{00000000-0005-0000-0000-0000910C0000}"/>
    <cellStyle name="_2001년만_~MF1128_영천댐수량산출_수량산출서(2003.4.1)_수어댐(작업용)" xfId="6264" xr:uid="{00000000-0005-0000-0000-0000920C0000}"/>
    <cellStyle name="_2001년만_~MF1128_영천댐수량산출_수량산출서(2003.4.1)_수어댐(작업용)1117" xfId="6265" xr:uid="{00000000-0005-0000-0000-0000930C0000}"/>
    <cellStyle name="_2001년만_~MF1128_영천댐수량산출_수량산출서(2003.4.1)_수어댐1122333" xfId="6266" xr:uid="{00000000-0005-0000-0000-0000940C0000}"/>
    <cellStyle name="_2001년만_~MF1128_영천댐수량산출_수어댐(작업용)" xfId="6267" xr:uid="{00000000-0005-0000-0000-0000950C0000}"/>
    <cellStyle name="_2001년만_~MF1128_영천댐수량산출_수어댐(작업용)1117" xfId="6268" xr:uid="{00000000-0005-0000-0000-0000960C0000}"/>
    <cellStyle name="_2001년만_~MF1128_영천댐수량산출_수어댐1122333" xfId="6269" xr:uid="{00000000-0005-0000-0000-0000970C0000}"/>
    <cellStyle name="_2001년만_~MF1128_영천댐최종(감시및CCTV)" xfId="6270" xr:uid="{00000000-0005-0000-0000-0000980C0000}"/>
    <cellStyle name="_2001년만_~MF1128_영천댐최종(감시및CCTV)_사본 - 수어댐최종작업" xfId="6271" xr:uid="{00000000-0005-0000-0000-0000990C0000}"/>
    <cellStyle name="_2001년만_~MF1128_영천댐최종(감시및CCTV)_수어댐(작업용)" xfId="6272" xr:uid="{00000000-0005-0000-0000-00009A0C0000}"/>
    <cellStyle name="_2001년만_~MF1128_영천댐최종(감시및CCTV)_수어댐(작업용)1117" xfId="6273" xr:uid="{00000000-0005-0000-0000-00009B0C0000}"/>
    <cellStyle name="_2001년만_~MF1128_영천댐최종(감시및CCTV)_수어댐1122333" xfId="6274" xr:uid="{00000000-0005-0000-0000-00009C0C0000}"/>
    <cellStyle name="_2001년만_~MF1128_영천댐최종(홍수예설비공사)" xfId="6275" xr:uid="{00000000-0005-0000-0000-00009D0C0000}"/>
    <cellStyle name="_2001년만_~MF1128_영천댐최종(홍수예설비공사)_사본 - 수어댐최종작업" xfId="6276" xr:uid="{00000000-0005-0000-0000-00009E0C0000}"/>
    <cellStyle name="_2001년만_~MF1128_영천댐최종(홍수예설비공사)_수어댐(작업용)" xfId="6277" xr:uid="{00000000-0005-0000-0000-00009F0C0000}"/>
    <cellStyle name="_2001년만_~MF1128_영천댐최종(홍수예설비공사)_수어댐(작업용)1117" xfId="6278" xr:uid="{00000000-0005-0000-0000-0000A00C0000}"/>
    <cellStyle name="_2001년만_~MF1128_영천댐최종(홍수예설비공사)_수어댐1122333" xfId="6279" xr:uid="{00000000-0005-0000-0000-0000A10C0000}"/>
    <cellStyle name="_2001년만_~MF1128_오리지날최종-경보국설계서(철관주2003.2.13) (version 3) (version 1)" xfId="6280" xr:uid="{00000000-0005-0000-0000-0000A20C0000}"/>
    <cellStyle name="_2001년만_~MF1128_오리지날최종-경보국설계서(철관주2003.2.13) (version 3) (version 1)_사본 - 수어댐최종작업" xfId="6281" xr:uid="{00000000-0005-0000-0000-0000A30C0000}"/>
    <cellStyle name="_2001년만_~MF1128_오리지날최종-경보국설계서(철관주2003.2.13) (version 3) (version 1)_수량산출서(2003.4.1)" xfId="6282" xr:uid="{00000000-0005-0000-0000-0000A40C0000}"/>
    <cellStyle name="_2001년만_~MF1128_오리지날최종-경보국설계서(철관주2003.2.13) (version 3) (version 1)_수량산출서(2003.4.1)_사본 - 수어댐최종작업" xfId="6283" xr:uid="{00000000-0005-0000-0000-0000A50C0000}"/>
    <cellStyle name="_2001년만_~MF1128_오리지날최종-경보국설계서(철관주2003.2.13) (version 3) (version 1)_수량산출서(2003.4.1)_수어댐(작업용)" xfId="6284" xr:uid="{00000000-0005-0000-0000-0000A60C0000}"/>
    <cellStyle name="_2001년만_~MF1128_오리지날최종-경보국설계서(철관주2003.2.13) (version 3) (version 1)_수량산출서(2003.4.1)_수어댐(작업용)1117" xfId="6285" xr:uid="{00000000-0005-0000-0000-0000A70C0000}"/>
    <cellStyle name="_2001년만_~MF1128_오리지날최종-경보국설계서(철관주2003.2.13) (version 3) (version 1)_수량산출서(2003.4.1)_수어댐1122333" xfId="6286" xr:uid="{00000000-0005-0000-0000-0000A80C0000}"/>
    <cellStyle name="_2001년만_~MF1128_오리지날최종-경보국설계서(철관주2003.2.13) (version 3) (version 1)_수어댐(작업용)" xfId="6287" xr:uid="{00000000-0005-0000-0000-0000A90C0000}"/>
    <cellStyle name="_2001년만_~MF1128_오리지날최종-경보국설계서(철관주2003.2.13) (version 3) (version 1)_수어댐(작업용)1117" xfId="6288" xr:uid="{00000000-0005-0000-0000-0000AA0C0000}"/>
    <cellStyle name="_2001년만_~MF1128_오리지날최종-경보국설계서(철관주2003.2.13) (version 3) (version 1)_수어댐1122333" xfId="6289" xr:uid="{00000000-0005-0000-0000-0000AB0C0000}"/>
    <cellStyle name="_2001년만_~MF1128_오리지날최종-경보국설계서(철관주2003.2.6)" xfId="6290" xr:uid="{00000000-0005-0000-0000-0000AC0C0000}"/>
    <cellStyle name="_2001년만_~MF1128_오리지날최종-경보국설계서(철관주2003.2.6)_사본 - 수어댐최종작업" xfId="6291" xr:uid="{00000000-0005-0000-0000-0000AD0C0000}"/>
    <cellStyle name="_2001년만_~MF1128_오리지날최종-경보국설계서(철관주2003.2.6)_수량산출서(2003.4.1)" xfId="6292" xr:uid="{00000000-0005-0000-0000-0000AE0C0000}"/>
    <cellStyle name="_2001년만_~MF1128_오리지날최종-경보국설계서(철관주2003.2.6)_수량산출서(2003.4.1)_사본 - 수어댐최종작업" xfId="6293" xr:uid="{00000000-0005-0000-0000-0000AF0C0000}"/>
    <cellStyle name="_2001년만_~MF1128_오리지날최종-경보국설계서(철관주2003.2.6)_수량산출서(2003.4.1)_수어댐(작업용)" xfId="6294" xr:uid="{00000000-0005-0000-0000-0000B00C0000}"/>
    <cellStyle name="_2001년만_~MF1128_오리지날최종-경보국설계서(철관주2003.2.6)_수량산출서(2003.4.1)_수어댐(작업용)1117" xfId="6295" xr:uid="{00000000-0005-0000-0000-0000B10C0000}"/>
    <cellStyle name="_2001년만_~MF1128_오리지날최종-경보국설계서(철관주2003.2.6)_수량산출서(2003.4.1)_수어댐1122333" xfId="6296" xr:uid="{00000000-0005-0000-0000-0000B20C0000}"/>
    <cellStyle name="_2001년만_~MF1128_오리지날최종-경보국설계서(철관주2003.2.6)_수어댐(작업용)" xfId="6297" xr:uid="{00000000-0005-0000-0000-0000B30C0000}"/>
    <cellStyle name="_2001년만_~MF1128_오리지날최종-경보국설계서(철관주2003.2.6)_수어댐(작업용)1117" xfId="6298" xr:uid="{00000000-0005-0000-0000-0000B40C0000}"/>
    <cellStyle name="_2001년만_~MF1128_오리지날최종-경보국설계서(철관주2003.2.6)_수어댐1122333" xfId="6299" xr:uid="{00000000-0005-0000-0000-0000B50C0000}"/>
    <cellStyle name="_2001년만_~MF1128_오리지날최종-경보국설계서(철관주2003.2.9) (version 2)" xfId="6300" xr:uid="{00000000-0005-0000-0000-0000B60C0000}"/>
    <cellStyle name="_2001년만_~MF1128_오리지날최종-경보국설계서(철관주2003.2.9) (version 2)_사본 - 수어댐최종작업" xfId="6301" xr:uid="{00000000-0005-0000-0000-0000B70C0000}"/>
    <cellStyle name="_2001년만_~MF1128_오리지날최종-경보국설계서(철관주2003.2.9) (version 2)_수량산출서(2003.4.1)" xfId="6302" xr:uid="{00000000-0005-0000-0000-0000B80C0000}"/>
    <cellStyle name="_2001년만_~MF1128_오리지날최종-경보국설계서(철관주2003.2.9) (version 2)_수량산출서(2003.4.1)_사본 - 수어댐최종작업" xfId="6303" xr:uid="{00000000-0005-0000-0000-0000B90C0000}"/>
    <cellStyle name="_2001년만_~MF1128_오리지날최종-경보국설계서(철관주2003.2.9) (version 2)_수량산출서(2003.4.1)_수어댐(작업용)" xfId="6304" xr:uid="{00000000-0005-0000-0000-0000BA0C0000}"/>
    <cellStyle name="_2001년만_~MF1128_오리지날최종-경보국설계서(철관주2003.2.9) (version 2)_수량산출서(2003.4.1)_수어댐(작업용)1117" xfId="6305" xr:uid="{00000000-0005-0000-0000-0000BB0C0000}"/>
    <cellStyle name="_2001년만_~MF1128_오리지날최종-경보국설계서(철관주2003.2.9) (version 2)_수량산출서(2003.4.1)_수어댐1122333" xfId="6306" xr:uid="{00000000-0005-0000-0000-0000BC0C0000}"/>
    <cellStyle name="_2001년만_~MF1128_오리지날최종-경보국설계서(철관주2003.2.9) (version 2)_수어댐(작업용)" xfId="6307" xr:uid="{00000000-0005-0000-0000-0000BD0C0000}"/>
    <cellStyle name="_2001년만_~MF1128_오리지날최종-경보국설계서(철관주2003.2.9) (version 2)_수어댐(작업용)1117" xfId="6308" xr:uid="{00000000-0005-0000-0000-0000BE0C0000}"/>
    <cellStyle name="_2001년만_~MF1128_오리지날최종-경보국설계서(철관주2003.2.9) (version 2)_수어댐1122333" xfId="6309" xr:uid="{00000000-0005-0000-0000-0000BF0C0000}"/>
    <cellStyle name="_2001년만_~MF1128_옥곡수량" xfId="6310" xr:uid="{00000000-0005-0000-0000-0000C00C0000}"/>
    <cellStyle name="_2001년만_~MF1128_옥곡수량_사본 - 수어댐최종작업" xfId="6311" xr:uid="{00000000-0005-0000-0000-0000C10C0000}"/>
    <cellStyle name="_2001년만_~MF1128_옥곡수량_수어댐(작업용)" xfId="6312" xr:uid="{00000000-0005-0000-0000-0000C20C0000}"/>
    <cellStyle name="_2001년만_~MF1128_옥곡수량_수어댐(작업용)1117" xfId="6313" xr:uid="{00000000-0005-0000-0000-0000C30C0000}"/>
    <cellStyle name="_2001년만_~MF1128_옥곡수량_수어댐1122333" xfId="6314" xr:uid="{00000000-0005-0000-0000-0000C40C0000}"/>
    <cellStyle name="_2001년만_~MF1128_전기-광양3단계(옥곡가압장)" xfId="6315" xr:uid="{00000000-0005-0000-0000-0000C50C0000}"/>
    <cellStyle name="_2001년만_~MF1128_전기-광양3단계(옥곡가압장)_사본 - 수어댐최종작업" xfId="6316" xr:uid="{00000000-0005-0000-0000-0000C60C0000}"/>
    <cellStyle name="_2001년만_~MF1128_전기-광양3단계(옥곡가압장)_수어댐(작업용)" xfId="6317" xr:uid="{00000000-0005-0000-0000-0000C70C0000}"/>
    <cellStyle name="_2001년만_~MF1128_전기-광양3단계(옥곡가압장)_수어댐(작업용)1117" xfId="6318" xr:uid="{00000000-0005-0000-0000-0000C80C0000}"/>
    <cellStyle name="_2001년만_~MF1128_전기-광양3단계(옥곡가압장)_수어댐1122333" xfId="6319" xr:uid="{00000000-0005-0000-0000-0000C90C0000}"/>
    <cellStyle name="_2001년만_~MF1128_전기및계장-영천댐취수능력(2003.4.8전기및계장)" xfId="6320" xr:uid="{00000000-0005-0000-0000-0000CA0C0000}"/>
    <cellStyle name="_2001년만_~MF1128_전기및계장-영천댐취수능력(2003.4.8전기및계장)_사본 - 수어댐최종작업" xfId="6321" xr:uid="{00000000-0005-0000-0000-0000CB0C0000}"/>
    <cellStyle name="_2001년만_~MF1128_전기및계장-영천댐취수능력(2003.4.8전기및계장)_수어댐(작업용)" xfId="6322" xr:uid="{00000000-0005-0000-0000-0000CC0C0000}"/>
    <cellStyle name="_2001년만_~MF1128_전기및계장-영천댐취수능력(2003.4.8전기및계장)_수어댐(작업용)1117" xfId="6323" xr:uid="{00000000-0005-0000-0000-0000CD0C0000}"/>
    <cellStyle name="_2001년만_~MF1128_전기및계장-영천댐취수능력(2003.4.8전기및계장)_수어댐1122333" xfId="6324" xr:uid="{00000000-0005-0000-0000-0000CE0C0000}"/>
    <cellStyle name="_2001년만_~MF1128_전기방식" xfId="6325" xr:uid="{00000000-0005-0000-0000-0000CF0C0000}"/>
    <cellStyle name="_2001년만_~MF1128_전기방식_사본 - 수어댐최종작업" xfId="6326" xr:uid="{00000000-0005-0000-0000-0000D00C0000}"/>
    <cellStyle name="_2001년만_~MF1128_전기방식_수량산출서(2003.4.1)" xfId="6327" xr:uid="{00000000-0005-0000-0000-0000D10C0000}"/>
    <cellStyle name="_2001년만_~MF1128_전기방식_수량산출서(2003.4.1)_사본 - 수어댐최종작업" xfId="6328" xr:uid="{00000000-0005-0000-0000-0000D20C0000}"/>
    <cellStyle name="_2001년만_~MF1128_전기방식_수량산출서(2003.4.1)_수어댐(작업용)" xfId="6329" xr:uid="{00000000-0005-0000-0000-0000D30C0000}"/>
    <cellStyle name="_2001년만_~MF1128_전기방식_수량산출서(2003.4.1)_수어댐(작업용)1117" xfId="6330" xr:uid="{00000000-0005-0000-0000-0000D40C0000}"/>
    <cellStyle name="_2001년만_~MF1128_전기방식_수량산출서(2003.4.1)_수어댐1122333" xfId="6331" xr:uid="{00000000-0005-0000-0000-0000D50C0000}"/>
    <cellStyle name="_2001년만_~MF1128_전기방식_수어댐(작업용)" xfId="6332" xr:uid="{00000000-0005-0000-0000-0000D60C0000}"/>
    <cellStyle name="_2001년만_~MF1128_전기방식_수어댐(작업용)1117" xfId="6333" xr:uid="{00000000-0005-0000-0000-0000D70C0000}"/>
    <cellStyle name="_2001년만_~MF1128_전기방식_수어댐1122333" xfId="6334" xr:uid="{00000000-0005-0000-0000-0000D80C0000}"/>
    <cellStyle name="_2001년만_~MF1128_전기-영천댐취수능력(2003.2.10) (version 1)" xfId="6335" xr:uid="{00000000-0005-0000-0000-0000D90C0000}"/>
    <cellStyle name="_2001년만_~MF1128_전기-영천댐취수능력(2003.2.10) (version 1)_사본 - 수어댐최종작업" xfId="6336" xr:uid="{00000000-0005-0000-0000-0000DA0C0000}"/>
    <cellStyle name="_2001년만_~MF1128_전기-영천댐취수능력(2003.2.10) (version 1)_수량산출서(2003.4.1)" xfId="6337" xr:uid="{00000000-0005-0000-0000-0000DB0C0000}"/>
    <cellStyle name="_2001년만_~MF1128_전기-영천댐취수능력(2003.2.10) (version 1)_수량산출서(2003.4.1)_사본 - 수어댐최종작업" xfId="6338" xr:uid="{00000000-0005-0000-0000-0000DC0C0000}"/>
    <cellStyle name="_2001년만_~MF1128_전기-영천댐취수능력(2003.2.10) (version 1)_수량산출서(2003.4.1)_수어댐(작업용)" xfId="6339" xr:uid="{00000000-0005-0000-0000-0000DD0C0000}"/>
    <cellStyle name="_2001년만_~MF1128_전기-영천댐취수능력(2003.2.10) (version 1)_수량산출서(2003.4.1)_수어댐(작업용)1117" xfId="6340" xr:uid="{00000000-0005-0000-0000-0000DE0C0000}"/>
    <cellStyle name="_2001년만_~MF1128_전기-영천댐취수능력(2003.2.10) (version 1)_수량산출서(2003.4.1)_수어댐1122333" xfId="6341" xr:uid="{00000000-0005-0000-0000-0000DF0C0000}"/>
    <cellStyle name="_2001년만_~MF1128_전기-영천댐취수능력(2003.2.10) (version 1)_수어댐(작업용)" xfId="6342" xr:uid="{00000000-0005-0000-0000-0000E00C0000}"/>
    <cellStyle name="_2001년만_~MF1128_전기-영천댐취수능력(2003.2.10) (version 1)_수어댐(작업용)1117" xfId="6343" xr:uid="{00000000-0005-0000-0000-0000E10C0000}"/>
    <cellStyle name="_2001년만_~MF1128_전기-영천댐취수능력(2003.2.10) (version 1)_수어댐1122333" xfId="6344" xr:uid="{00000000-0005-0000-0000-0000E20C0000}"/>
    <cellStyle name="_2001년만_~MF1128_최종실적(최종)" xfId="6345" xr:uid="{00000000-0005-0000-0000-0000E30C0000}"/>
    <cellStyle name="_2001년만_~MF1128_최종실적(최종)_사본 - 수어댐최종작업" xfId="6346" xr:uid="{00000000-0005-0000-0000-0000E40C0000}"/>
    <cellStyle name="_2001년만_~MF1128_최종실적(최종)_수량산출서(2003.4.1)" xfId="6347" xr:uid="{00000000-0005-0000-0000-0000E50C0000}"/>
    <cellStyle name="_2001년만_~MF1128_최종실적(최종)_수량산출서(2003.4.1)_사본 - 수어댐최종작업" xfId="6348" xr:uid="{00000000-0005-0000-0000-0000E60C0000}"/>
    <cellStyle name="_2001년만_~MF1128_최종실적(최종)_수량산출서(2003.4.1)_수어댐(작업용)" xfId="6349" xr:uid="{00000000-0005-0000-0000-0000E70C0000}"/>
    <cellStyle name="_2001년만_~MF1128_최종실적(최종)_수량산출서(2003.4.1)_수어댐(작업용)1117" xfId="6350" xr:uid="{00000000-0005-0000-0000-0000E80C0000}"/>
    <cellStyle name="_2001년만_~MF1128_최종실적(최종)_수량산출서(2003.4.1)_수어댐1122333" xfId="6351" xr:uid="{00000000-0005-0000-0000-0000E90C0000}"/>
    <cellStyle name="_2001년만_~MF1128_최종실적(최종)_수어댐(작업용)" xfId="6352" xr:uid="{00000000-0005-0000-0000-0000EA0C0000}"/>
    <cellStyle name="_2001년만_~MF1128_최종실적(최종)_수어댐(작업용)1117" xfId="6353" xr:uid="{00000000-0005-0000-0000-0000EB0C0000}"/>
    <cellStyle name="_2001년만_~MF1128_최종실적(최종)_수어댐1122333" xfId="6354" xr:uid="{00000000-0005-0000-0000-0000EC0C0000}"/>
    <cellStyle name="_2001년만_~MF1128_최종실적(최종)_영천댐수량산출" xfId="6355" xr:uid="{00000000-0005-0000-0000-0000ED0C0000}"/>
    <cellStyle name="_2001년만_~MF1128_최종실적(최종)_영천댐수량산출_사본 - 수어댐최종작업" xfId="6356" xr:uid="{00000000-0005-0000-0000-0000EE0C0000}"/>
    <cellStyle name="_2001년만_~MF1128_최종실적(최종)_영천댐수량산출_수량산출서(2003.4.1)" xfId="6357" xr:uid="{00000000-0005-0000-0000-0000EF0C0000}"/>
    <cellStyle name="_2001년만_~MF1128_최종실적(최종)_영천댐수량산출_수량산출서(2003.4.1)_사본 - 수어댐최종작업" xfId="6358" xr:uid="{00000000-0005-0000-0000-0000F00C0000}"/>
    <cellStyle name="_2001년만_~MF1128_최종실적(최종)_영천댐수량산출_수량산출서(2003.4.1)_수어댐(작업용)" xfId="6359" xr:uid="{00000000-0005-0000-0000-0000F10C0000}"/>
    <cellStyle name="_2001년만_~MF1128_최종실적(최종)_영천댐수량산출_수량산출서(2003.4.1)_수어댐(작업용)1117" xfId="6360" xr:uid="{00000000-0005-0000-0000-0000F20C0000}"/>
    <cellStyle name="_2001년만_~MF1128_최종실적(최종)_영천댐수량산출_수량산출서(2003.4.1)_수어댐1122333" xfId="6361" xr:uid="{00000000-0005-0000-0000-0000F30C0000}"/>
    <cellStyle name="_2001년만_~MF1128_최종실적(최종)_영천댐수량산출_수어댐(작업용)" xfId="6362" xr:uid="{00000000-0005-0000-0000-0000F40C0000}"/>
    <cellStyle name="_2001년만_~MF1128_최종실적(최종)_영천댐수량산출_수어댐(작업용)1117" xfId="6363" xr:uid="{00000000-0005-0000-0000-0000F50C0000}"/>
    <cellStyle name="_2001년만_~MF1128_최종실적(최종)_영천댐수량산출_수어댐1122333" xfId="6364" xr:uid="{00000000-0005-0000-0000-0000F60C0000}"/>
    <cellStyle name="_2001년만_~MF2110" xfId="6365" xr:uid="{00000000-0005-0000-0000-0000F70C0000}"/>
    <cellStyle name="_2001년만_~MF2110_가설건축전기산출서" xfId="6366" xr:uid="{00000000-0005-0000-0000-0000F80C0000}"/>
    <cellStyle name="_2001년만_~MF2110_가설건축전기산출서_사본 - 수어댐최종작업" xfId="6367" xr:uid="{00000000-0005-0000-0000-0000F90C0000}"/>
    <cellStyle name="_2001년만_~MF2110_가설건축전기산출서_수량산출서(2003.4.1)" xfId="6368" xr:uid="{00000000-0005-0000-0000-0000FA0C0000}"/>
    <cellStyle name="_2001년만_~MF2110_가설건축전기산출서_수량산출서(2003.4.1)_사본 - 수어댐최종작업" xfId="6369" xr:uid="{00000000-0005-0000-0000-0000FB0C0000}"/>
    <cellStyle name="_2001년만_~MF2110_가설건축전기산출서_수량산출서(2003.4.1)_수어댐(작업용)" xfId="6370" xr:uid="{00000000-0005-0000-0000-0000FC0C0000}"/>
    <cellStyle name="_2001년만_~MF2110_가설건축전기산출서_수량산출서(2003.4.1)_수어댐(작업용)1117" xfId="6371" xr:uid="{00000000-0005-0000-0000-0000FD0C0000}"/>
    <cellStyle name="_2001년만_~MF2110_가설건축전기산출서_수량산출서(2003.4.1)_수어댐1122333" xfId="6372" xr:uid="{00000000-0005-0000-0000-0000FE0C0000}"/>
    <cellStyle name="_2001년만_~MF2110_가설건축전기산출서_수어댐(작업용)" xfId="6373" xr:uid="{00000000-0005-0000-0000-0000FF0C0000}"/>
    <cellStyle name="_2001년만_~MF2110_가설건축전기산출서_수어댐(작업용)1117" xfId="6374" xr:uid="{00000000-0005-0000-0000-0000000D0000}"/>
    <cellStyle name="_2001년만_~MF2110_가설건축전기산출서_수어댐1122333" xfId="6375" xr:uid="{00000000-0005-0000-0000-0000010D0000}"/>
    <cellStyle name="_2001년만_~MF2110_가설동력수량산출" xfId="6376" xr:uid="{00000000-0005-0000-0000-0000020D0000}"/>
    <cellStyle name="_2001년만_~MF2110_가설동력수량산출_사본 - 수어댐최종작업" xfId="6377" xr:uid="{00000000-0005-0000-0000-0000030D0000}"/>
    <cellStyle name="_2001년만_~MF2110_가설동력수량산출_수량산출서(2003.4.1)" xfId="6378" xr:uid="{00000000-0005-0000-0000-0000040D0000}"/>
    <cellStyle name="_2001년만_~MF2110_가설동력수량산출_수량산출서(2003.4.1)_사본 - 수어댐최종작업" xfId="6379" xr:uid="{00000000-0005-0000-0000-0000050D0000}"/>
    <cellStyle name="_2001년만_~MF2110_가설동력수량산출_수량산출서(2003.4.1)_수어댐(작업용)" xfId="6380" xr:uid="{00000000-0005-0000-0000-0000060D0000}"/>
    <cellStyle name="_2001년만_~MF2110_가설동력수량산출_수량산출서(2003.4.1)_수어댐(작업용)1117" xfId="6381" xr:uid="{00000000-0005-0000-0000-0000070D0000}"/>
    <cellStyle name="_2001년만_~MF2110_가설동력수량산출_수량산출서(2003.4.1)_수어댐1122333" xfId="6382" xr:uid="{00000000-0005-0000-0000-0000080D0000}"/>
    <cellStyle name="_2001년만_~MF2110_가설동력수량산출_수어댐(작업용)" xfId="6383" xr:uid="{00000000-0005-0000-0000-0000090D0000}"/>
    <cellStyle name="_2001년만_~MF2110_가설동력수량산출_수어댐(작업용)1117" xfId="6384" xr:uid="{00000000-0005-0000-0000-00000A0D0000}"/>
    <cellStyle name="_2001년만_~MF2110_가설동력수량산출_수어댐1122333" xfId="6385" xr:uid="{00000000-0005-0000-0000-00000B0D0000}"/>
    <cellStyle name="_2001년만_~MF2110_가설통신수량" xfId="6386" xr:uid="{00000000-0005-0000-0000-00000C0D0000}"/>
    <cellStyle name="_2001년만_~MF2110_가설통신수량_사본 - 수어댐최종작업" xfId="6387" xr:uid="{00000000-0005-0000-0000-00000D0D0000}"/>
    <cellStyle name="_2001년만_~MF2110_가설통신수량_수량산출서(2003.4.1)" xfId="6388" xr:uid="{00000000-0005-0000-0000-00000E0D0000}"/>
    <cellStyle name="_2001년만_~MF2110_가설통신수량_수량산출서(2003.4.1)_사본 - 수어댐최종작업" xfId="6389" xr:uid="{00000000-0005-0000-0000-00000F0D0000}"/>
    <cellStyle name="_2001년만_~MF2110_가설통신수량_수량산출서(2003.4.1)_수어댐(작업용)" xfId="6390" xr:uid="{00000000-0005-0000-0000-0000100D0000}"/>
    <cellStyle name="_2001년만_~MF2110_가설통신수량_수량산출서(2003.4.1)_수어댐(작업용)1117" xfId="6391" xr:uid="{00000000-0005-0000-0000-0000110D0000}"/>
    <cellStyle name="_2001년만_~MF2110_가설통신수량_수량산출서(2003.4.1)_수어댐1122333" xfId="6392" xr:uid="{00000000-0005-0000-0000-0000120D0000}"/>
    <cellStyle name="_2001년만_~MF2110_가설통신수량_수어댐(작업용)" xfId="6393" xr:uid="{00000000-0005-0000-0000-0000130D0000}"/>
    <cellStyle name="_2001년만_~MF2110_가설통신수량_수어댐(작업용)1117" xfId="6394" xr:uid="{00000000-0005-0000-0000-0000140D0000}"/>
    <cellStyle name="_2001년만_~MF2110_가설통신수량_수어댐1122333" xfId="6395" xr:uid="{00000000-0005-0000-0000-0000150D0000}"/>
    <cellStyle name="_2001년만_~MF2110_경보국설계서(철관주2003.1.30최종)" xfId="6396" xr:uid="{00000000-0005-0000-0000-0000160D0000}"/>
    <cellStyle name="_2001년만_~MF2110_경보국설계서(철관주2003.1.30최종)_사본 - 수어댐최종작업" xfId="6397" xr:uid="{00000000-0005-0000-0000-0000170D0000}"/>
    <cellStyle name="_2001년만_~MF2110_경보국설계서(철관주2003.1.30최종)_수량산출서(2003.4.1)" xfId="6398" xr:uid="{00000000-0005-0000-0000-0000180D0000}"/>
    <cellStyle name="_2001년만_~MF2110_경보국설계서(철관주2003.1.30최종)_수량산출서(2003.4.1)_사본 - 수어댐최종작업" xfId="6399" xr:uid="{00000000-0005-0000-0000-0000190D0000}"/>
    <cellStyle name="_2001년만_~MF2110_경보국설계서(철관주2003.1.30최종)_수량산출서(2003.4.1)_수어댐(작업용)" xfId="6400" xr:uid="{00000000-0005-0000-0000-00001A0D0000}"/>
    <cellStyle name="_2001년만_~MF2110_경보국설계서(철관주2003.1.30최종)_수량산출서(2003.4.1)_수어댐(작업용)1117" xfId="6401" xr:uid="{00000000-0005-0000-0000-00001B0D0000}"/>
    <cellStyle name="_2001년만_~MF2110_경보국설계서(철관주2003.1.30최종)_수량산출서(2003.4.1)_수어댐1122333" xfId="6402" xr:uid="{00000000-0005-0000-0000-00001C0D0000}"/>
    <cellStyle name="_2001년만_~MF2110_경보국설계서(철관주2003.1.30최종)_수어댐(작업용)" xfId="6403" xr:uid="{00000000-0005-0000-0000-00001D0D0000}"/>
    <cellStyle name="_2001년만_~MF2110_경보국설계서(철관주2003.1.30최종)_수어댐(작업용)1117" xfId="6404" xr:uid="{00000000-0005-0000-0000-00001E0D0000}"/>
    <cellStyle name="_2001년만_~MF2110_경보국설계서(철관주2003.1.30최종)_수어댐1122333" xfId="6405" xr:uid="{00000000-0005-0000-0000-00001F0D0000}"/>
    <cellStyle name="_2001년만_~MF2110_경보국설계서(철관주2003.1.30최종)_영천댐수량산출" xfId="6406" xr:uid="{00000000-0005-0000-0000-0000200D0000}"/>
    <cellStyle name="_2001년만_~MF2110_경보국설계서(철관주2003.1.30최종)_영천댐수량산출_사본 - 수어댐최종작업" xfId="6407" xr:uid="{00000000-0005-0000-0000-0000210D0000}"/>
    <cellStyle name="_2001년만_~MF2110_경보국설계서(철관주2003.1.30최종)_영천댐수량산출_수량산출서(2003.4.1)" xfId="6408" xr:uid="{00000000-0005-0000-0000-0000220D0000}"/>
    <cellStyle name="_2001년만_~MF2110_경보국설계서(철관주2003.1.30최종)_영천댐수량산출_수량산출서(2003.4.1)_사본 - 수어댐최종작업" xfId="6409" xr:uid="{00000000-0005-0000-0000-0000230D0000}"/>
    <cellStyle name="_2001년만_~MF2110_경보국설계서(철관주2003.1.30최종)_영천댐수량산출_수량산출서(2003.4.1)_수어댐(작업용)" xfId="6410" xr:uid="{00000000-0005-0000-0000-0000240D0000}"/>
    <cellStyle name="_2001년만_~MF2110_경보국설계서(철관주2003.1.30최종)_영천댐수량산출_수량산출서(2003.4.1)_수어댐(작업용)1117" xfId="6411" xr:uid="{00000000-0005-0000-0000-0000250D0000}"/>
    <cellStyle name="_2001년만_~MF2110_경보국설계서(철관주2003.1.30최종)_영천댐수량산출_수량산출서(2003.4.1)_수어댐1122333" xfId="6412" xr:uid="{00000000-0005-0000-0000-0000260D0000}"/>
    <cellStyle name="_2001년만_~MF2110_경보국설계서(철관주2003.1.30최종)_영천댐수량산출_수어댐(작업용)" xfId="6413" xr:uid="{00000000-0005-0000-0000-0000270D0000}"/>
    <cellStyle name="_2001년만_~MF2110_경보국설계서(철관주2003.1.30최종)_영천댐수량산출_수어댐(작업용)1117" xfId="6414" xr:uid="{00000000-0005-0000-0000-0000280D0000}"/>
    <cellStyle name="_2001년만_~MF2110_경보국설계서(철관주2003.1.30최종)_영천댐수량산출_수어댐1122333" xfId="6415" xr:uid="{00000000-0005-0000-0000-0000290D0000}"/>
    <cellStyle name="_2001년만_~MF2110_대곡내역서0329(전기)-기계설비금액확인" xfId="6416" xr:uid="{00000000-0005-0000-0000-00002A0D0000}"/>
    <cellStyle name="_2001년만_~MF2110_대곡내역서0329(전기)-기계설비금액확인_사본 - 수어댐최종작업" xfId="6417" xr:uid="{00000000-0005-0000-0000-00002B0D0000}"/>
    <cellStyle name="_2001년만_~MF2110_대곡내역서0329(전기)-기계설비금액확인_수어댐(작업용)" xfId="6418" xr:uid="{00000000-0005-0000-0000-00002C0D0000}"/>
    <cellStyle name="_2001년만_~MF2110_대곡내역서0329(전기)-기계설비금액확인_수어댐(작업용)1117" xfId="6419" xr:uid="{00000000-0005-0000-0000-00002D0D0000}"/>
    <cellStyle name="_2001년만_~MF2110_대곡내역서0329(전기)-기계설비금액확인_수어댐1122333" xfId="6420" xr:uid="{00000000-0005-0000-0000-00002E0D0000}"/>
    <cellStyle name="_2001년만_~MF2110_수량산출서(2003.4.1)" xfId="6421" xr:uid="{00000000-0005-0000-0000-00002F0D0000}"/>
    <cellStyle name="_2001년만_~MF2110_수량산출서(2003.4.1)_사본 - 수어댐최종작업" xfId="6422" xr:uid="{00000000-0005-0000-0000-0000300D0000}"/>
    <cellStyle name="_2001년만_~MF2110_수량산출서(2003.4.1)_수어댐(작업용)" xfId="6423" xr:uid="{00000000-0005-0000-0000-0000310D0000}"/>
    <cellStyle name="_2001년만_~MF2110_수량산출서(2003.4.1)_수어댐(작업용)1117" xfId="6424" xr:uid="{00000000-0005-0000-0000-0000320D0000}"/>
    <cellStyle name="_2001년만_~MF2110_수량산출서(2003.4.1)_수어댐1122333" xfId="6425" xr:uid="{00000000-0005-0000-0000-0000330D0000}"/>
    <cellStyle name="_2001년만_~MF2110_영구동력수량산출" xfId="6426" xr:uid="{00000000-0005-0000-0000-0000340D0000}"/>
    <cellStyle name="_2001년만_~MF2110_영구동력수량산출_사본 - 수어댐최종작업" xfId="6427" xr:uid="{00000000-0005-0000-0000-0000350D0000}"/>
    <cellStyle name="_2001년만_~MF2110_영구동력수량산출_수량산출서(2003.4.1)" xfId="6428" xr:uid="{00000000-0005-0000-0000-0000360D0000}"/>
    <cellStyle name="_2001년만_~MF2110_영구동력수량산출_수량산출서(2003.4.1)_사본 - 수어댐최종작업" xfId="6429" xr:uid="{00000000-0005-0000-0000-0000370D0000}"/>
    <cellStyle name="_2001년만_~MF2110_영구동력수량산출_수량산출서(2003.4.1)_수어댐(작업용)" xfId="6430" xr:uid="{00000000-0005-0000-0000-0000380D0000}"/>
    <cellStyle name="_2001년만_~MF2110_영구동력수량산출_수량산출서(2003.4.1)_수어댐(작업용)1117" xfId="6431" xr:uid="{00000000-0005-0000-0000-0000390D0000}"/>
    <cellStyle name="_2001년만_~MF2110_영구동력수량산출_수량산출서(2003.4.1)_수어댐1122333" xfId="6432" xr:uid="{00000000-0005-0000-0000-00003A0D0000}"/>
    <cellStyle name="_2001년만_~MF2110_영구동력수량산출_수어댐(작업용)" xfId="6433" xr:uid="{00000000-0005-0000-0000-00003B0D0000}"/>
    <cellStyle name="_2001년만_~MF2110_영구동력수량산출_수어댐(작업용)1117" xfId="6434" xr:uid="{00000000-0005-0000-0000-00003C0D0000}"/>
    <cellStyle name="_2001년만_~MF2110_영구동력수량산출_수어댐1122333" xfId="6435" xr:uid="{00000000-0005-0000-0000-00003D0D0000}"/>
    <cellStyle name="_2001년만_~MF2110_영천댐수량산출" xfId="6436" xr:uid="{00000000-0005-0000-0000-00003E0D0000}"/>
    <cellStyle name="_2001년만_~MF2110_영천댐수량산출_사본 - 수어댐최종작업" xfId="6437" xr:uid="{00000000-0005-0000-0000-00003F0D0000}"/>
    <cellStyle name="_2001년만_~MF2110_영천댐수량산출_수량산출서(2003.4.1)" xfId="6438" xr:uid="{00000000-0005-0000-0000-0000400D0000}"/>
    <cellStyle name="_2001년만_~MF2110_영천댐수량산출_수량산출서(2003.4.1)_사본 - 수어댐최종작업" xfId="6439" xr:uid="{00000000-0005-0000-0000-0000410D0000}"/>
    <cellStyle name="_2001년만_~MF2110_영천댐수량산출_수량산출서(2003.4.1)_수어댐(작업용)" xfId="6440" xr:uid="{00000000-0005-0000-0000-0000420D0000}"/>
    <cellStyle name="_2001년만_~MF2110_영천댐수량산출_수량산출서(2003.4.1)_수어댐(작업용)1117" xfId="6441" xr:uid="{00000000-0005-0000-0000-0000430D0000}"/>
    <cellStyle name="_2001년만_~MF2110_영천댐수량산출_수량산출서(2003.4.1)_수어댐1122333" xfId="6442" xr:uid="{00000000-0005-0000-0000-0000440D0000}"/>
    <cellStyle name="_2001년만_~MF2110_영천댐수량산출_수어댐(작업용)" xfId="6443" xr:uid="{00000000-0005-0000-0000-0000450D0000}"/>
    <cellStyle name="_2001년만_~MF2110_영천댐수량산출_수어댐(작업용)1117" xfId="6444" xr:uid="{00000000-0005-0000-0000-0000460D0000}"/>
    <cellStyle name="_2001년만_~MF2110_영천댐수량산출_수어댐1122333" xfId="6445" xr:uid="{00000000-0005-0000-0000-0000470D0000}"/>
    <cellStyle name="_2001년만_~MF2110_영천댐최종(감시및CCTV)" xfId="6446" xr:uid="{00000000-0005-0000-0000-0000480D0000}"/>
    <cellStyle name="_2001년만_~MF2110_영천댐최종(감시및CCTV)_사본 - 수어댐최종작업" xfId="6447" xr:uid="{00000000-0005-0000-0000-0000490D0000}"/>
    <cellStyle name="_2001년만_~MF2110_영천댐최종(감시및CCTV)_수어댐(작업용)" xfId="6448" xr:uid="{00000000-0005-0000-0000-00004A0D0000}"/>
    <cellStyle name="_2001년만_~MF2110_영천댐최종(감시및CCTV)_수어댐(작업용)1117" xfId="6449" xr:uid="{00000000-0005-0000-0000-00004B0D0000}"/>
    <cellStyle name="_2001년만_~MF2110_영천댐최종(감시및CCTV)_수어댐1122333" xfId="6450" xr:uid="{00000000-0005-0000-0000-00004C0D0000}"/>
    <cellStyle name="_2001년만_~MF2110_영천댐최종(홍수예설비공사)" xfId="6451" xr:uid="{00000000-0005-0000-0000-00004D0D0000}"/>
    <cellStyle name="_2001년만_~MF2110_영천댐최종(홍수예설비공사)_사본 - 수어댐최종작업" xfId="6452" xr:uid="{00000000-0005-0000-0000-00004E0D0000}"/>
    <cellStyle name="_2001년만_~MF2110_영천댐최종(홍수예설비공사)_수어댐(작업용)" xfId="6453" xr:uid="{00000000-0005-0000-0000-00004F0D0000}"/>
    <cellStyle name="_2001년만_~MF2110_영천댐최종(홍수예설비공사)_수어댐(작업용)1117" xfId="6454" xr:uid="{00000000-0005-0000-0000-0000500D0000}"/>
    <cellStyle name="_2001년만_~MF2110_영천댐최종(홍수예설비공사)_수어댐1122333" xfId="6455" xr:uid="{00000000-0005-0000-0000-0000510D0000}"/>
    <cellStyle name="_2001년만_~MF2110_오리지날최종-경보국설계서(철관주2003.2.13) (version 3) (version 1)" xfId="6456" xr:uid="{00000000-0005-0000-0000-0000520D0000}"/>
    <cellStyle name="_2001년만_~MF2110_오리지날최종-경보국설계서(철관주2003.2.13) (version 3) (version 1)_사본 - 수어댐최종작업" xfId="6457" xr:uid="{00000000-0005-0000-0000-0000530D0000}"/>
    <cellStyle name="_2001년만_~MF2110_오리지날최종-경보국설계서(철관주2003.2.13) (version 3) (version 1)_수량산출서(2003.4.1)" xfId="6458" xr:uid="{00000000-0005-0000-0000-0000540D0000}"/>
    <cellStyle name="_2001년만_~MF2110_오리지날최종-경보국설계서(철관주2003.2.13) (version 3) (version 1)_수량산출서(2003.4.1)_사본 - 수어댐최종작업" xfId="6459" xr:uid="{00000000-0005-0000-0000-0000550D0000}"/>
    <cellStyle name="_2001년만_~MF2110_오리지날최종-경보국설계서(철관주2003.2.13) (version 3) (version 1)_수량산출서(2003.4.1)_수어댐(작업용)" xfId="6460" xr:uid="{00000000-0005-0000-0000-0000560D0000}"/>
    <cellStyle name="_2001년만_~MF2110_오리지날최종-경보국설계서(철관주2003.2.13) (version 3) (version 1)_수량산출서(2003.4.1)_수어댐(작업용)1117" xfId="6461" xr:uid="{00000000-0005-0000-0000-0000570D0000}"/>
    <cellStyle name="_2001년만_~MF2110_오리지날최종-경보국설계서(철관주2003.2.13) (version 3) (version 1)_수량산출서(2003.4.1)_수어댐1122333" xfId="6462" xr:uid="{00000000-0005-0000-0000-0000580D0000}"/>
    <cellStyle name="_2001년만_~MF2110_오리지날최종-경보국설계서(철관주2003.2.13) (version 3) (version 1)_수어댐(작업용)" xfId="6463" xr:uid="{00000000-0005-0000-0000-0000590D0000}"/>
    <cellStyle name="_2001년만_~MF2110_오리지날최종-경보국설계서(철관주2003.2.13) (version 3) (version 1)_수어댐(작업용)1117" xfId="6464" xr:uid="{00000000-0005-0000-0000-00005A0D0000}"/>
    <cellStyle name="_2001년만_~MF2110_오리지날최종-경보국설계서(철관주2003.2.13) (version 3) (version 1)_수어댐1122333" xfId="6465" xr:uid="{00000000-0005-0000-0000-00005B0D0000}"/>
    <cellStyle name="_2001년만_~MF2110_오리지날최종-경보국설계서(철관주2003.2.6)" xfId="6466" xr:uid="{00000000-0005-0000-0000-00005C0D0000}"/>
    <cellStyle name="_2001년만_~MF2110_오리지날최종-경보국설계서(철관주2003.2.6)_사본 - 수어댐최종작업" xfId="6467" xr:uid="{00000000-0005-0000-0000-00005D0D0000}"/>
    <cellStyle name="_2001년만_~MF2110_오리지날최종-경보국설계서(철관주2003.2.6)_수량산출서(2003.4.1)" xfId="6468" xr:uid="{00000000-0005-0000-0000-00005E0D0000}"/>
    <cellStyle name="_2001년만_~MF2110_오리지날최종-경보국설계서(철관주2003.2.6)_수량산출서(2003.4.1)_사본 - 수어댐최종작업" xfId="6469" xr:uid="{00000000-0005-0000-0000-00005F0D0000}"/>
    <cellStyle name="_2001년만_~MF2110_오리지날최종-경보국설계서(철관주2003.2.6)_수량산출서(2003.4.1)_수어댐(작업용)" xfId="6470" xr:uid="{00000000-0005-0000-0000-0000600D0000}"/>
    <cellStyle name="_2001년만_~MF2110_오리지날최종-경보국설계서(철관주2003.2.6)_수량산출서(2003.4.1)_수어댐(작업용)1117" xfId="6471" xr:uid="{00000000-0005-0000-0000-0000610D0000}"/>
    <cellStyle name="_2001년만_~MF2110_오리지날최종-경보국설계서(철관주2003.2.6)_수량산출서(2003.4.1)_수어댐1122333" xfId="6472" xr:uid="{00000000-0005-0000-0000-0000620D0000}"/>
    <cellStyle name="_2001년만_~MF2110_오리지날최종-경보국설계서(철관주2003.2.6)_수어댐(작업용)" xfId="6473" xr:uid="{00000000-0005-0000-0000-0000630D0000}"/>
    <cellStyle name="_2001년만_~MF2110_오리지날최종-경보국설계서(철관주2003.2.6)_수어댐(작업용)1117" xfId="6474" xr:uid="{00000000-0005-0000-0000-0000640D0000}"/>
    <cellStyle name="_2001년만_~MF2110_오리지날최종-경보국설계서(철관주2003.2.6)_수어댐1122333" xfId="6475" xr:uid="{00000000-0005-0000-0000-0000650D0000}"/>
    <cellStyle name="_2001년만_~MF2110_오리지날최종-경보국설계서(철관주2003.2.9) (version 2)" xfId="6476" xr:uid="{00000000-0005-0000-0000-0000660D0000}"/>
    <cellStyle name="_2001년만_~MF2110_오리지날최종-경보국설계서(철관주2003.2.9) (version 2)_사본 - 수어댐최종작업" xfId="6477" xr:uid="{00000000-0005-0000-0000-0000670D0000}"/>
    <cellStyle name="_2001년만_~MF2110_오리지날최종-경보국설계서(철관주2003.2.9) (version 2)_수량산출서(2003.4.1)" xfId="6478" xr:uid="{00000000-0005-0000-0000-0000680D0000}"/>
    <cellStyle name="_2001년만_~MF2110_오리지날최종-경보국설계서(철관주2003.2.9) (version 2)_수량산출서(2003.4.1)_사본 - 수어댐최종작업" xfId="6479" xr:uid="{00000000-0005-0000-0000-0000690D0000}"/>
    <cellStyle name="_2001년만_~MF2110_오리지날최종-경보국설계서(철관주2003.2.9) (version 2)_수량산출서(2003.4.1)_수어댐(작업용)" xfId="6480" xr:uid="{00000000-0005-0000-0000-00006A0D0000}"/>
    <cellStyle name="_2001년만_~MF2110_오리지날최종-경보국설계서(철관주2003.2.9) (version 2)_수량산출서(2003.4.1)_수어댐(작업용)1117" xfId="6481" xr:uid="{00000000-0005-0000-0000-00006B0D0000}"/>
    <cellStyle name="_2001년만_~MF2110_오리지날최종-경보국설계서(철관주2003.2.9) (version 2)_수량산출서(2003.4.1)_수어댐1122333" xfId="6482" xr:uid="{00000000-0005-0000-0000-00006C0D0000}"/>
    <cellStyle name="_2001년만_~MF2110_오리지날최종-경보국설계서(철관주2003.2.9) (version 2)_수어댐(작업용)" xfId="6483" xr:uid="{00000000-0005-0000-0000-00006D0D0000}"/>
    <cellStyle name="_2001년만_~MF2110_오리지날최종-경보국설계서(철관주2003.2.9) (version 2)_수어댐(작업용)1117" xfId="6484" xr:uid="{00000000-0005-0000-0000-00006E0D0000}"/>
    <cellStyle name="_2001년만_~MF2110_오리지날최종-경보국설계서(철관주2003.2.9) (version 2)_수어댐1122333" xfId="6485" xr:uid="{00000000-0005-0000-0000-00006F0D0000}"/>
    <cellStyle name="_2001년만_~MF2110_옥곡수량" xfId="6486" xr:uid="{00000000-0005-0000-0000-0000700D0000}"/>
    <cellStyle name="_2001년만_~MF2110_옥곡수량_사본 - 수어댐최종작업" xfId="6487" xr:uid="{00000000-0005-0000-0000-0000710D0000}"/>
    <cellStyle name="_2001년만_~MF2110_옥곡수량_수어댐(작업용)" xfId="6488" xr:uid="{00000000-0005-0000-0000-0000720D0000}"/>
    <cellStyle name="_2001년만_~MF2110_옥곡수량_수어댐(작업용)1117" xfId="6489" xr:uid="{00000000-0005-0000-0000-0000730D0000}"/>
    <cellStyle name="_2001년만_~MF2110_옥곡수량_수어댐1122333" xfId="6490" xr:uid="{00000000-0005-0000-0000-0000740D0000}"/>
    <cellStyle name="_2001년만_~MF2110_전기-광양3단계(옥곡가압장)" xfId="6491" xr:uid="{00000000-0005-0000-0000-0000750D0000}"/>
    <cellStyle name="_2001년만_~MF2110_전기-광양3단계(옥곡가압장)_사본 - 수어댐최종작업" xfId="6492" xr:uid="{00000000-0005-0000-0000-0000760D0000}"/>
    <cellStyle name="_2001년만_~MF2110_전기-광양3단계(옥곡가압장)_수어댐(작업용)" xfId="6493" xr:uid="{00000000-0005-0000-0000-0000770D0000}"/>
    <cellStyle name="_2001년만_~MF2110_전기-광양3단계(옥곡가압장)_수어댐(작업용)1117" xfId="6494" xr:uid="{00000000-0005-0000-0000-0000780D0000}"/>
    <cellStyle name="_2001년만_~MF2110_전기-광양3단계(옥곡가압장)_수어댐1122333" xfId="6495" xr:uid="{00000000-0005-0000-0000-0000790D0000}"/>
    <cellStyle name="_2001년만_~MF2110_전기및계장-영천댐취수능력(2003.4.8전기및계장)" xfId="6496" xr:uid="{00000000-0005-0000-0000-00007A0D0000}"/>
    <cellStyle name="_2001년만_~MF2110_전기및계장-영천댐취수능력(2003.4.8전기및계장)_사본 - 수어댐최종작업" xfId="6497" xr:uid="{00000000-0005-0000-0000-00007B0D0000}"/>
    <cellStyle name="_2001년만_~MF2110_전기및계장-영천댐취수능력(2003.4.8전기및계장)_수어댐(작업용)" xfId="6498" xr:uid="{00000000-0005-0000-0000-00007C0D0000}"/>
    <cellStyle name="_2001년만_~MF2110_전기및계장-영천댐취수능력(2003.4.8전기및계장)_수어댐(작업용)1117" xfId="6499" xr:uid="{00000000-0005-0000-0000-00007D0D0000}"/>
    <cellStyle name="_2001년만_~MF2110_전기및계장-영천댐취수능력(2003.4.8전기및계장)_수어댐1122333" xfId="6500" xr:uid="{00000000-0005-0000-0000-00007E0D0000}"/>
    <cellStyle name="_2001년만_~MF2110_전기방식" xfId="6501" xr:uid="{00000000-0005-0000-0000-00007F0D0000}"/>
    <cellStyle name="_2001년만_~MF2110_전기방식_사본 - 수어댐최종작업" xfId="6502" xr:uid="{00000000-0005-0000-0000-0000800D0000}"/>
    <cellStyle name="_2001년만_~MF2110_전기방식_수량산출서(2003.4.1)" xfId="6503" xr:uid="{00000000-0005-0000-0000-0000810D0000}"/>
    <cellStyle name="_2001년만_~MF2110_전기방식_수량산출서(2003.4.1)_사본 - 수어댐최종작업" xfId="6504" xr:uid="{00000000-0005-0000-0000-0000820D0000}"/>
    <cellStyle name="_2001년만_~MF2110_전기방식_수량산출서(2003.4.1)_수어댐(작업용)" xfId="6505" xr:uid="{00000000-0005-0000-0000-0000830D0000}"/>
    <cellStyle name="_2001년만_~MF2110_전기방식_수량산출서(2003.4.1)_수어댐(작업용)1117" xfId="6506" xr:uid="{00000000-0005-0000-0000-0000840D0000}"/>
    <cellStyle name="_2001년만_~MF2110_전기방식_수량산출서(2003.4.1)_수어댐1122333" xfId="6507" xr:uid="{00000000-0005-0000-0000-0000850D0000}"/>
    <cellStyle name="_2001년만_~MF2110_전기방식_수어댐(작업용)" xfId="6508" xr:uid="{00000000-0005-0000-0000-0000860D0000}"/>
    <cellStyle name="_2001년만_~MF2110_전기방식_수어댐(작업용)1117" xfId="6509" xr:uid="{00000000-0005-0000-0000-0000870D0000}"/>
    <cellStyle name="_2001년만_~MF2110_전기방식_수어댐1122333" xfId="6510" xr:uid="{00000000-0005-0000-0000-0000880D0000}"/>
    <cellStyle name="_2001년만_~MF2110_전기-영천댐취수능력(2003.2.10) (version 1)" xfId="6511" xr:uid="{00000000-0005-0000-0000-0000890D0000}"/>
    <cellStyle name="_2001년만_~MF2110_전기-영천댐취수능력(2003.2.10) (version 1)_사본 - 수어댐최종작업" xfId="6512" xr:uid="{00000000-0005-0000-0000-00008A0D0000}"/>
    <cellStyle name="_2001년만_~MF2110_전기-영천댐취수능력(2003.2.10) (version 1)_수량산출서(2003.4.1)" xfId="6513" xr:uid="{00000000-0005-0000-0000-00008B0D0000}"/>
    <cellStyle name="_2001년만_~MF2110_전기-영천댐취수능력(2003.2.10) (version 1)_수량산출서(2003.4.1)_사본 - 수어댐최종작업" xfId="6514" xr:uid="{00000000-0005-0000-0000-00008C0D0000}"/>
    <cellStyle name="_2001년만_~MF2110_전기-영천댐취수능력(2003.2.10) (version 1)_수량산출서(2003.4.1)_수어댐(작업용)" xfId="6515" xr:uid="{00000000-0005-0000-0000-00008D0D0000}"/>
    <cellStyle name="_2001년만_~MF2110_전기-영천댐취수능력(2003.2.10) (version 1)_수량산출서(2003.4.1)_수어댐(작업용)1117" xfId="6516" xr:uid="{00000000-0005-0000-0000-00008E0D0000}"/>
    <cellStyle name="_2001년만_~MF2110_전기-영천댐취수능력(2003.2.10) (version 1)_수량산출서(2003.4.1)_수어댐1122333" xfId="6517" xr:uid="{00000000-0005-0000-0000-00008F0D0000}"/>
    <cellStyle name="_2001년만_~MF2110_전기-영천댐취수능력(2003.2.10) (version 1)_수어댐(작업용)" xfId="6518" xr:uid="{00000000-0005-0000-0000-0000900D0000}"/>
    <cellStyle name="_2001년만_~MF2110_전기-영천댐취수능력(2003.2.10) (version 1)_수어댐(작업용)1117" xfId="6519" xr:uid="{00000000-0005-0000-0000-0000910D0000}"/>
    <cellStyle name="_2001년만_~MF2110_전기-영천댐취수능력(2003.2.10) (version 1)_수어댐1122333" xfId="6520" xr:uid="{00000000-0005-0000-0000-0000920D0000}"/>
    <cellStyle name="_2001년만_~MF2110_최종실적(최종)" xfId="6521" xr:uid="{00000000-0005-0000-0000-0000930D0000}"/>
    <cellStyle name="_2001년만_~MF2110_최종실적(최종)_사본 - 수어댐최종작업" xfId="6522" xr:uid="{00000000-0005-0000-0000-0000940D0000}"/>
    <cellStyle name="_2001년만_~MF2110_최종실적(최종)_수량산출서(2003.4.1)" xfId="6523" xr:uid="{00000000-0005-0000-0000-0000950D0000}"/>
    <cellStyle name="_2001년만_~MF2110_최종실적(최종)_수량산출서(2003.4.1)_사본 - 수어댐최종작업" xfId="6524" xr:uid="{00000000-0005-0000-0000-0000960D0000}"/>
    <cellStyle name="_2001년만_~MF2110_최종실적(최종)_수량산출서(2003.4.1)_수어댐(작업용)" xfId="6525" xr:uid="{00000000-0005-0000-0000-0000970D0000}"/>
    <cellStyle name="_2001년만_~MF2110_최종실적(최종)_수량산출서(2003.4.1)_수어댐(작업용)1117" xfId="6526" xr:uid="{00000000-0005-0000-0000-0000980D0000}"/>
    <cellStyle name="_2001년만_~MF2110_최종실적(최종)_수량산출서(2003.4.1)_수어댐1122333" xfId="6527" xr:uid="{00000000-0005-0000-0000-0000990D0000}"/>
    <cellStyle name="_2001년만_~MF2110_최종실적(최종)_수어댐(작업용)" xfId="6528" xr:uid="{00000000-0005-0000-0000-00009A0D0000}"/>
    <cellStyle name="_2001년만_~MF2110_최종실적(최종)_수어댐(작업용)1117" xfId="6529" xr:uid="{00000000-0005-0000-0000-00009B0D0000}"/>
    <cellStyle name="_2001년만_~MF2110_최종실적(최종)_수어댐1122333" xfId="6530" xr:uid="{00000000-0005-0000-0000-00009C0D0000}"/>
    <cellStyle name="_2001년만_~MF2110_최종실적(최종)_영천댐수량산출" xfId="6531" xr:uid="{00000000-0005-0000-0000-00009D0D0000}"/>
    <cellStyle name="_2001년만_~MF2110_최종실적(최종)_영천댐수량산출_사본 - 수어댐최종작업" xfId="6532" xr:uid="{00000000-0005-0000-0000-00009E0D0000}"/>
    <cellStyle name="_2001년만_~MF2110_최종실적(최종)_영천댐수량산출_수량산출서(2003.4.1)" xfId="6533" xr:uid="{00000000-0005-0000-0000-00009F0D0000}"/>
    <cellStyle name="_2001년만_~MF2110_최종실적(최종)_영천댐수량산출_수량산출서(2003.4.1)_사본 - 수어댐최종작업" xfId="6534" xr:uid="{00000000-0005-0000-0000-0000A00D0000}"/>
    <cellStyle name="_2001년만_~MF2110_최종실적(최종)_영천댐수량산출_수량산출서(2003.4.1)_수어댐(작업용)" xfId="6535" xr:uid="{00000000-0005-0000-0000-0000A10D0000}"/>
    <cellStyle name="_2001년만_~MF2110_최종실적(최종)_영천댐수량산출_수량산출서(2003.4.1)_수어댐(작업용)1117" xfId="6536" xr:uid="{00000000-0005-0000-0000-0000A20D0000}"/>
    <cellStyle name="_2001년만_~MF2110_최종실적(최종)_영천댐수량산출_수량산출서(2003.4.1)_수어댐1122333" xfId="6537" xr:uid="{00000000-0005-0000-0000-0000A30D0000}"/>
    <cellStyle name="_2001년만_~MF2110_최종실적(최종)_영천댐수량산출_수어댐(작업용)" xfId="6538" xr:uid="{00000000-0005-0000-0000-0000A40D0000}"/>
    <cellStyle name="_2001년만_~MF2110_최종실적(최종)_영천댐수량산출_수어댐(작업용)1117" xfId="6539" xr:uid="{00000000-0005-0000-0000-0000A50D0000}"/>
    <cellStyle name="_2001년만_~MF2110_최종실적(최종)_영천댐수량산출_수어댐1122333" xfId="6540" xr:uid="{00000000-0005-0000-0000-0000A60D0000}"/>
    <cellStyle name="_2001년만_~MF373C" xfId="6541" xr:uid="{00000000-0005-0000-0000-0000A70D0000}"/>
    <cellStyle name="_2001년만_~MF373C_가설건축전기산출서" xfId="6542" xr:uid="{00000000-0005-0000-0000-0000A80D0000}"/>
    <cellStyle name="_2001년만_~MF373C_가설건축전기산출서_사본 - 수어댐최종작업" xfId="6543" xr:uid="{00000000-0005-0000-0000-0000A90D0000}"/>
    <cellStyle name="_2001년만_~MF373C_가설건축전기산출서_수량산출서(2003.4.1)" xfId="6544" xr:uid="{00000000-0005-0000-0000-0000AA0D0000}"/>
    <cellStyle name="_2001년만_~MF373C_가설건축전기산출서_수량산출서(2003.4.1)_사본 - 수어댐최종작업" xfId="6545" xr:uid="{00000000-0005-0000-0000-0000AB0D0000}"/>
    <cellStyle name="_2001년만_~MF373C_가설건축전기산출서_수량산출서(2003.4.1)_수어댐(작업용)" xfId="6546" xr:uid="{00000000-0005-0000-0000-0000AC0D0000}"/>
    <cellStyle name="_2001년만_~MF373C_가설건축전기산출서_수량산출서(2003.4.1)_수어댐(작업용)1117" xfId="6547" xr:uid="{00000000-0005-0000-0000-0000AD0D0000}"/>
    <cellStyle name="_2001년만_~MF373C_가설건축전기산출서_수량산출서(2003.4.1)_수어댐1122333" xfId="6548" xr:uid="{00000000-0005-0000-0000-0000AE0D0000}"/>
    <cellStyle name="_2001년만_~MF373C_가설건축전기산출서_수어댐(작업용)" xfId="6549" xr:uid="{00000000-0005-0000-0000-0000AF0D0000}"/>
    <cellStyle name="_2001년만_~MF373C_가설건축전기산출서_수어댐(작업용)1117" xfId="6550" xr:uid="{00000000-0005-0000-0000-0000B00D0000}"/>
    <cellStyle name="_2001년만_~MF373C_가설건축전기산출서_수어댐1122333" xfId="6551" xr:uid="{00000000-0005-0000-0000-0000B10D0000}"/>
    <cellStyle name="_2001년만_~MF373C_가설동력수량산출" xfId="6552" xr:uid="{00000000-0005-0000-0000-0000B20D0000}"/>
    <cellStyle name="_2001년만_~MF373C_가설동력수량산출_사본 - 수어댐최종작업" xfId="6553" xr:uid="{00000000-0005-0000-0000-0000B30D0000}"/>
    <cellStyle name="_2001년만_~MF373C_가설동력수량산출_수량산출서(2003.4.1)" xfId="6554" xr:uid="{00000000-0005-0000-0000-0000B40D0000}"/>
    <cellStyle name="_2001년만_~MF373C_가설동력수량산출_수량산출서(2003.4.1)_사본 - 수어댐최종작업" xfId="6555" xr:uid="{00000000-0005-0000-0000-0000B50D0000}"/>
    <cellStyle name="_2001년만_~MF373C_가설동력수량산출_수량산출서(2003.4.1)_수어댐(작업용)" xfId="6556" xr:uid="{00000000-0005-0000-0000-0000B60D0000}"/>
    <cellStyle name="_2001년만_~MF373C_가설동력수량산출_수량산출서(2003.4.1)_수어댐(작업용)1117" xfId="6557" xr:uid="{00000000-0005-0000-0000-0000B70D0000}"/>
    <cellStyle name="_2001년만_~MF373C_가설동력수량산출_수량산출서(2003.4.1)_수어댐1122333" xfId="6558" xr:uid="{00000000-0005-0000-0000-0000B80D0000}"/>
    <cellStyle name="_2001년만_~MF373C_가설동력수량산출_수어댐(작업용)" xfId="6559" xr:uid="{00000000-0005-0000-0000-0000B90D0000}"/>
    <cellStyle name="_2001년만_~MF373C_가설동력수량산출_수어댐(작업용)1117" xfId="6560" xr:uid="{00000000-0005-0000-0000-0000BA0D0000}"/>
    <cellStyle name="_2001년만_~MF373C_가설동력수량산출_수어댐1122333" xfId="6561" xr:uid="{00000000-0005-0000-0000-0000BB0D0000}"/>
    <cellStyle name="_2001년만_~MF373C_가설통신수량" xfId="6562" xr:uid="{00000000-0005-0000-0000-0000BC0D0000}"/>
    <cellStyle name="_2001년만_~MF373C_가설통신수량_사본 - 수어댐최종작업" xfId="6563" xr:uid="{00000000-0005-0000-0000-0000BD0D0000}"/>
    <cellStyle name="_2001년만_~MF373C_가설통신수량_수량산출서(2003.4.1)" xfId="6564" xr:uid="{00000000-0005-0000-0000-0000BE0D0000}"/>
    <cellStyle name="_2001년만_~MF373C_가설통신수량_수량산출서(2003.4.1)_사본 - 수어댐최종작업" xfId="6565" xr:uid="{00000000-0005-0000-0000-0000BF0D0000}"/>
    <cellStyle name="_2001년만_~MF373C_가설통신수량_수량산출서(2003.4.1)_수어댐(작업용)" xfId="6566" xr:uid="{00000000-0005-0000-0000-0000C00D0000}"/>
    <cellStyle name="_2001년만_~MF373C_가설통신수량_수량산출서(2003.4.1)_수어댐(작업용)1117" xfId="6567" xr:uid="{00000000-0005-0000-0000-0000C10D0000}"/>
    <cellStyle name="_2001년만_~MF373C_가설통신수량_수량산출서(2003.4.1)_수어댐1122333" xfId="6568" xr:uid="{00000000-0005-0000-0000-0000C20D0000}"/>
    <cellStyle name="_2001년만_~MF373C_가설통신수량_수어댐(작업용)" xfId="6569" xr:uid="{00000000-0005-0000-0000-0000C30D0000}"/>
    <cellStyle name="_2001년만_~MF373C_가설통신수량_수어댐(작업용)1117" xfId="6570" xr:uid="{00000000-0005-0000-0000-0000C40D0000}"/>
    <cellStyle name="_2001년만_~MF373C_가설통신수량_수어댐1122333" xfId="6571" xr:uid="{00000000-0005-0000-0000-0000C50D0000}"/>
    <cellStyle name="_2001년만_~MF373C_경보국설계서(철관주2003.1.30최종)" xfId="6572" xr:uid="{00000000-0005-0000-0000-0000C60D0000}"/>
    <cellStyle name="_2001년만_~MF373C_경보국설계서(철관주2003.1.30최종)_사본 - 수어댐최종작업" xfId="6573" xr:uid="{00000000-0005-0000-0000-0000C70D0000}"/>
    <cellStyle name="_2001년만_~MF373C_경보국설계서(철관주2003.1.30최종)_수량산출서(2003.4.1)" xfId="6574" xr:uid="{00000000-0005-0000-0000-0000C80D0000}"/>
    <cellStyle name="_2001년만_~MF373C_경보국설계서(철관주2003.1.30최종)_수량산출서(2003.4.1)_사본 - 수어댐최종작업" xfId="6575" xr:uid="{00000000-0005-0000-0000-0000C90D0000}"/>
    <cellStyle name="_2001년만_~MF373C_경보국설계서(철관주2003.1.30최종)_수량산출서(2003.4.1)_수어댐(작업용)" xfId="6576" xr:uid="{00000000-0005-0000-0000-0000CA0D0000}"/>
    <cellStyle name="_2001년만_~MF373C_경보국설계서(철관주2003.1.30최종)_수량산출서(2003.4.1)_수어댐(작업용)1117" xfId="6577" xr:uid="{00000000-0005-0000-0000-0000CB0D0000}"/>
    <cellStyle name="_2001년만_~MF373C_경보국설계서(철관주2003.1.30최종)_수량산출서(2003.4.1)_수어댐1122333" xfId="6578" xr:uid="{00000000-0005-0000-0000-0000CC0D0000}"/>
    <cellStyle name="_2001년만_~MF373C_경보국설계서(철관주2003.1.30최종)_수어댐(작업용)" xfId="6579" xr:uid="{00000000-0005-0000-0000-0000CD0D0000}"/>
    <cellStyle name="_2001년만_~MF373C_경보국설계서(철관주2003.1.30최종)_수어댐(작업용)1117" xfId="6580" xr:uid="{00000000-0005-0000-0000-0000CE0D0000}"/>
    <cellStyle name="_2001년만_~MF373C_경보국설계서(철관주2003.1.30최종)_수어댐1122333" xfId="6581" xr:uid="{00000000-0005-0000-0000-0000CF0D0000}"/>
    <cellStyle name="_2001년만_~MF373C_경보국설계서(철관주2003.1.30최종)_영천댐수량산출" xfId="6582" xr:uid="{00000000-0005-0000-0000-0000D00D0000}"/>
    <cellStyle name="_2001년만_~MF373C_경보국설계서(철관주2003.1.30최종)_영천댐수량산출_사본 - 수어댐최종작업" xfId="6583" xr:uid="{00000000-0005-0000-0000-0000D10D0000}"/>
    <cellStyle name="_2001년만_~MF373C_경보국설계서(철관주2003.1.30최종)_영천댐수량산출_수량산출서(2003.4.1)" xfId="6584" xr:uid="{00000000-0005-0000-0000-0000D20D0000}"/>
    <cellStyle name="_2001년만_~MF373C_경보국설계서(철관주2003.1.30최종)_영천댐수량산출_수량산출서(2003.4.1)_사본 - 수어댐최종작업" xfId="6585" xr:uid="{00000000-0005-0000-0000-0000D30D0000}"/>
    <cellStyle name="_2001년만_~MF373C_경보국설계서(철관주2003.1.30최종)_영천댐수량산출_수량산출서(2003.4.1)_수어댐(작업용)" xfId="6586" xr:uid="{00000000-0005-0000-0000-0000D40D0000}"/>
    <cellStyle name="_2001년만_~MF373C_경보국설계서(철관주2003.1.30최종)_영천댐수량산출_수량산출서(2003.4.1)_수어댐(작업용)1117" xfId="6587" xr:uid="{00000000-0005-0000-0000-0000D50D0000}"/>
    <cellStyle name="_2001년만_~MF373C_경보국설계서(철관주2003.1.30최종)_영천댐수량산출_수량산출서(2003.4.1)_수어댐1122333" xfId="6588" xr:uid="{00000000-0005-0000-0000-0000D60D0000}"/>
    <cellStyle name="_2001년만_~MF373C_경보국설계서(철관주2003.1.30최종)_영천댐수량산출_수어댐(작업용)" xfId="6589" xr:uid="{00000000-0005-0000-0000-0000D70D0000}"/>
    <cellStyle name="_2001년만_~MF373C_경보국설계서(철관주2003.1.30최종)_영천댐수량산출_수어댐(작업용)1117" xfId="6590" xr:uid="{00000000-0005-0000-0000-0000D80D0000}"/>
    <cellStyle name="_2001년만_~MF373C_경보국설계서(철관주2003.1.30최종)_영천댐수량산출_수어댐1122333" xfId="6591" xr:uid="{00000000-0005-0000-0000-0000D90D0000}"/>
    <cellStyle name="_2001년만_~MF373C_대곡내역서0329(전기)-기계설비금액확인" xfId="6592" xr:uid="{00000000-0005-0000-0000-0000DA0D0000}"/>
    <cellStyle name="_2001년만_~MF373C_대곡내역서0329(전기)-기계설비금액확인_사본 - 수어댐최종작업" xfId="6593" xr:uid="{00000000-0005-0000-0000-0000DB0D0000}"/>
    <cellStyle name="_2001년만_~MF373C_대곡내역서0329(전기)-기계설비금액확인_수어댐(작업용)" xfId="6594" xr:uid="{00000000-0005-0000-0000-0000DC0D0000}"/>
    <cellStyle name="_2001년만_~MF373C_대곡내역서0329(전기)-기계설비금액확인_수어댐(작업용)1117" xfId="6595" xr:uid="{00000000-0005-0000-0000-0000DD0D0000}"/>
    <cellStyle name="_2001년만_~MF373C_대곡내역서0329(전기)-기계설비금액확인_수어댐1122333" xfId="6596" xr:uid="{00000000-0005-0000-0000-0000DE0D0000}"/>
    <cellStyle name="_2001년만_~MF373C_수량산출서(2003.4.1)" xfId="6597" xr:uid="{00000000-0005-0000-0000-0000DF0D0000}"/>
    <cellStyle name="_2001년만_~MF373C_수량산출서(2003.4.1)_사본 - 수어댐최종작업" xfId="6598" xr:uid="{00000000-0005-0000-0000-0000E00D0000}"/>
    <cellStyle name="_2001년만_~MF373C_수량산출서(2003.4.1)_수어댐(작업용)" xfId="6599" xr:uid="{00000000-0005-0000-0000-0000E10D0000}"/>
    <cellStyle name="_2001년만_~MF373C_수량산출서(2003.4.1)_수어댐(작업용)1117" xfId="6600" xr:uid="{00000000-0005-0000-0000-0000E20D0000}"/>
    <cellStyle name="_2001년만_~MF373C_수량산출서(2003.4.1)_수어댐1122333" xfId="6601" xr:uid="{00000000-0005-0000-0000-0000E30D0000}"/>
    <cellStyle name="_2001년만_~MF373C_영구동력수량산출" xfId="6602" xr:uid="{00000000-0005-0000-0000-0000E40D0000}"/>
    <cellStyle name="_2001년만_~MF373C_영구동력수량산출_사본 - 수어댐최종작업" xfId="6603" xr:uid="{00000000-0005-0000-0000-0000E50D0000}"/>
    <cellStyle name="_2001년만_~MF373C_영구동력수량산출_수량산출서(2003.4.1)" xfId="6604" xr:uid="{00000000-0005-0000-0000-0000E60D0000}"/>
    <cellStyle name="_2001년만_~MF373C_영구동력수량산출_수량산출서(2003.4.1)_사본 - 수어댐최종작업" xfId="6605" xr:uid="{00000000-0005-0000-0000-0000E70D0000}"/>
    <cellStyle name="_2001년만_~MF373C_영구동력수량산출_수량산출서(2003.4.1)_수어댐(작업용)" xfId="6606" xr:uid="{00000000-0005-0000-0000-0000E80D0000}"/>
    <cellStyle name="_2001년만_~MF373C_영구동력수량산출_수량산출서(2003.4.1)_수어댐(작업용)1117" xfId="6607" xr:uid="{00000000-0005-0000-0000-0000E90D0000}"/>
    <cellStyle name="_2001년만_~MF373C_영구동력수량산출_수량산출서(2003.4.1)_수어댐1122333" xfId="6608" xr:uid="{00000000-0005-0000-0000-0000EA0D0000}"/>
    <cellStyle name="_2001년만_~MF373C_영구동력수량산출_수어댐(작업용)" xfId="6609" xr:uid="{00000000-0005-0000-0000-0000EB0D0000}"/>
    <cellStyle name="_2001년만_~MF373C_영구동력수량산출_수어댐(작업용)1117" xfId="6610" xr:uid="{00000000-0005-0000-0000-0000EC0D0000}"/>
    <cellStyle name="_2001년만_~MF373C_영구동력수량산출_수어댐1122333" xfId="6611" xr:uid="{00000000-0005-0000-0000-0000ED0D0000}"/>
    <cellStyle name="_2001년만_~MF373C_영천댐수량산출" xfId="6612" xr:uid="{00000000-0005-0000-0000-0000EE0D0000}"/>
    <cellStyle name="_2001년만_~MF373C_영천댐수량산출_사본 - 수어댐최종작업" xfId="6613" xr:uid="{00000000-0005-0000-0000-0000EF0D0000}"/>
    <cellStyle name="_2001년만_~MF373C_영천댐수량산출_수량산출서(2003.4.1)" xfId="6614" xr:uid="{00000000-0005-0000-0000-0000F00D0000}"/>
    <cellStyle name="_2001년만_~MF373C_영천댐수량산출_수량산출서(2003.4.1)_사본 - 수어댐최종작업" xfId="6615" xr:uid="{00000000-0005-0000-0000-0000F10D0000}"/>
    <cellStyle name="_2001년만_~MF373C_영천댐수량산출_수량산출서(2003.4.1)_수어댐(작업용)" xfId="6616" xr:uid="{00000000-0005-0000-0000-0000F20D0000}"/>
    <cellStyle name="_2001년만_~MF373C_영천댐수량산출_수량산출서(2003.4.1)_수어댐(작업용)1117" xfId="6617" xr:uid="{00000000-0005-0000-0000-0000F30D0000}"/>
    <cellStyle name="_2001년만_~MF373C_영천댐수량산출_수량산출서(2003.4.1)_수어댐1122333" xfId="6618" xr:uid="{00000000-0005-0000-0000-0000F40D0000}"/>
    <cellStyle name="_2001년만_~MF373C_영천댐수량산출_수어댐(작업용)" xfId="6619" xr:uid="{00000000-0005-0000-0000-0000F50D0000}"/>
    <cellStyle name="_2001년만_~MF373C_영천댐수량산출_수어댐(작업용)1117" xfId="6620" xr:uid="{00000000-0005-0000-0000-0000F60D0000}"/>
    <cellStyle name="_2001년만_~MF373C_영천댐수량산출_수어댐1122333" xfId="6621" xr:uid="{00000000-0005-0000-0000-0000F70D0000}"/>
    <cellStyle name="_2001년만_~MF373C_영천댐최종(감시및CCTV)" xfId="6622" xr:uid="{00000000-0005-0000-0000-0000F80D0000}"/>
    <cellStyle name="_2001년만_~MF373C_영천댐최종(감시및CCTV)_사본 - 수어댐최종작업" xfId="6623" xr:uid="{00000000-0005-0000-0000-0000F90D0000}"/>
    <cellStyle name="_2001년만_~MF373C_영천댐최종(감시및CCTV)_수어댐(작업용)" xfId="6624" xr:uid="{00000000-0005-0000-0000-0000FA0D0000}"/>
    <cellStyle name="_2001년만_~MF373C_영천댐최종(감시및CCTV)_수어댐(작업용)1117" xfId="6625" xr:uid="{00000000-0005-0000-0000-0000FB0D0000}"/>
    <cellStyle name="_2001년만_~MF373C_영천댐최종(감시및CCTV)_수어댐1122333" xfId="6626" xr:uid="{00000000-0005-0000-0000-0000FC0D0000}"/>
    <cellStyle name="_2001년만_~MF373C_영천댐최종(홍수예설비공사)" xfId="6627" xr:uid="{00000000-0005-0000-0000-0000FD0D0000}"/>
    <cellStyle name="_2001년만_~MF373C_영천댐최종(홍수예설비공사)_사본 - 수어댐최종작업" xfId="6628" xr:uid="{00000000-0005-0000-0000-0000FE0D0000}"/>
    <cellStyle name="_2001년만_~MF373C_영천댐최종(홍수예설비공사)_수어댐(작업용)" xfId="6629" xr:uid="{00000000-0005-0000-0000-0000FF0D0000}"/>
    <cellStyle name="_2001년만_~MF373C_영천댐최종(홍수예설비공사)_수어댐(작업용)1117" xfId="6630" xr:uid="{00000000-0005-0000-0000-0000000E0000}"/>
    <cellStyle name="_2001년만_~MF373C_영천댐최종(홍수예설비공사)_수어댐1122333" xfId="6631" xr:uid="{00000000-0005-0000-0000-0000010E0000}"/>
    <cellStyle name="_2001년만_~MF373C_오리지날최종-경보국설계서(철관주2003.2.13) (version 3) (version 1)" xfId="6632" xr:uid="{00000000-0005-0000-0000-0000020E0000}"/>
    <cellStyle name="_2001년만_~MF373C_오리지날최종-경보국설계서(철관주2003.2.13) (version 3) (version 1)_사본 - 수어댐최종작업" xfId="6633" xr:uid="{00000000-0005-0000-0000-0000030E0000}"/>
    <cellStyle name="_2001년만_~MF373C_오리지날최종-경보국설계서(철관주2003.2.13) (version 3) (version 1)_수량산출서(2003.4.1)" xfId="6634" xr:uid="{00000000-0005-0000-0000-0000040E0000}"/>
    <cellStyle name="_2001년만_~MF373C_오리지날최종-경보국설계서(철관주2003.2.13) (version 3) (version 1)_수량산출서(2003.4.1)_사본 - 수어댐최종작업" xfId="6635" xr:uid="{00000000-0005-0000-0000-0000050E0000}"/>
    <cellStyle name="_2001년만_~MF373C_오리지날최종-경보국설계서(철관주2003.2.13) (version 3) (version 1)_수량산출서(2003.4.1)_수어댐(작업용)" xfId="6636" xr:uid="{00000000-0005-0000-0000-0000060E0000}"/>
    <cellStyle name="_2001년만_~MF373C_오리지날최종-경보국설계서(철관주2003.2.13) (version 3) (version 1)_수량산출서(2003.4.1)_수어댐(작업용)1117" xfId="6637" xr:uid="{00000000-0005-0000-0000-0000070E0000}"/>
    <cellStyle name="_2001년만_~MF373C_오리지날최종-경보국설계서(철관주2003.2.13) (version 3) (version 1)_수량산출서(2003.4.1)_수어댐1122333" xfId="6638" xr:uid="{00000000-0005-0000-0000-0000080E0000}"/>
    <cellStyle name="_2001년만_~MF373C_오리지날최종-경보국설계서(철관주2003.2.13) (version 3) (version 1)_수어댐(작업용)" xfId="6639" xr:uid="{00000000-0005-0000-0000-0000090E0000}"/>
    <cellStyle name="_2001년만_~MF373C_오리지날최종-경보국설계서(철관주2003.2.13) (version 3) (version 1)_수어댐(작업용)1117" xfId="6640" xr:uid="{00000000-0005-0000-0000-00000A0E0000}"/>
    <cellStyle name="_2001년만_~MF373C_오리지날최종-경보국설계서(철관주2003.2.13) (version 3) (version 1)_수어댐1122333" xfId="6641" xr:uid="{00000000-0005-0000-0000-00000B0E0000}"/>
    <cellStyle name="_2001년만_~MF373C_오리지날최종-경보국설계서(철관주2003.2.6)" xfId="6642" xr:uid="{00000000-0005-0000-0000-00000C0E0000}"/>
    <cellStyle name="_2001년만_~MF373C_오리지날최종-경보국설계서(철관주2003.2.6)_사본 - 수어댐최종작업" xfId="6643" xr:uid="{00000000-0005-0000-0000-00000D0E0000}"/>
    <cellStyle name="_2001년만_~MF373C_오리지날최종-경보국설계서(철관주2003.2.6)_수량산출서(2003.4.1)" xfId="6644" xr:uid="{00000000-0005-0000-0000-00000E0E0000}"/>
    <cellStyle name="_2001년만_~MF373C_오리지날최종-경보국설계서(철관주2003.2.6)_수량산출서(2003.4.1)_사본 - 수어댐최종작업" xfId="6645" xr:uid="{00000000-0005-0000-0000-00000F0E0000}"/>
    <cellStyle name="_2001년만_~MF373C_오리지날최종-경보국설계서(철관주2003.2.6)_수량산출서(2003.4.1)_수어댐(작업용)" xfId="6646" xr:uid="{00000000-0005-0000-0000-0000100E0000}"/>
    <cellStyle name="_2001년만_~MF373C_오리지날최종-경보국설계서(철관주2003.2.6)_수량산출서(2003.4.1)_수어댐(작업용)1117" xfId="6647" xr:uid="{00000000-0005-0000-0000-0000110E0000}"/>
    <cellStyle name="_2001년만_~MF373C_오리지날최종-경보국설계서(철관주2003.2.6)_수량산출서(2003.4.1)_수어댐1122333" xfId="6648" xr:uid="{00000000-0005-0000-0000-0000120E0000}"/>
    <cellStyle name="_2001년만_~MF373C_오리지날최종-경보국설계서(철관주2003.2.6)_수어댐(작업용)" xfId="6649" xr:uid="{00000000-0005-0000-0000-0000130E0000}"/>
    <cellStyle name="_2001년만_~MF373C_오리지날최종-경보국설계서(철관주2003.2.6)_수어댐(작업용)1117" xfId="6650" xr:uid="{00000000-0005-0000-0000-0000140E0000}"/>
    <cellStyle name="_2001년만_~MF373C_오리지날최종-경보국설계서(철관주2003.2.6)_수어댐1122333" xfId="6651" xr:uid="{00000000-0005-0000-0000-0000150E0000}"/>
    <cellStyle name="_2001년만_~MF373C_오리지날최종-경보국설계서(철관주2003.2.9) (version 2)" xfId="6652" xr:uid="{00000000-0005-0000-0000-0000160E0000}"/>
    <cellStyle name="_2001년만_~MF373C_오리지날최종-경보국설계서(철관주2003.2.9) (version 2)_사본 - 수어댐최종작업" xfId="6653" xr:uid="{00000000-0005-0000-0000-0000170E0000}"/>
    <cellStyle name="_2001년만_~MF373C_오리지날최종-경보국설계서(철관주2003.2.9) (version 2)_수량산출서(2003.4.1)" xfId="6654" xr:uid="{00000000-0005-0000-0000-0000180E0000}"/>
    <cellStyle name="_2001년만_~MF373C_오리지날최종-경보국설계서(철관주2003.2.9) (version 2)_수량산출서(2003.4.1)_사본 - 수어댐최종작업" xfId="6655" xr:uid="{00000000-0005-0000-0000-0000190E0000}"/>
    <cellStyle name="_2001년만_~MF373C_오리지날최종-경보국설계서(철관주2003.2.9) (version 2)_수량산출서(2003.4.1)_수어댐(작업용)" xfId="6656" xr:uid="{00000000-0005-0000-0000-00001A0E0000}"/>
    <cellStyle name="_2001년만_~MF373C_오리지날최종-경보국설계서(철관주2003.2.9) (version 2)_수량산출서(2003.4.1)_수어댐(작업용)1117" xfId="6657" xr:uid="{00000000-0005-0000-0000-00001B0E0000}"/>
    <cellStyle name="_2001년만_~MF373C_오리지날최종-경보국설계서(철관주2003.2.9) (version 2)_수량산출서(2003.4.1)_수어댐1122333" xfId="6658" xr:uid="{00000000-0005-0000-0000-00001C0E0000}"/>
    <cellStyle name="_2001년만_~MF373C_오리지날최종-경보국설계서(철관주2003.2.9) (version 2)_수어댐(작업용)" xfId="6659" xr:uid="{00000000-0005-0000-0000-00001D0E0000}"/>
    <cellStyle name="_2001년만_~MF373C_오리지날최종-경보국설계서(철관주2003.2.9) (version 2)_수어댐(작업용)1117" xfId="6660" xr:uid="{00000000-0005-0000-0000-00001E0E0000}"/>
    <cellStyle name="_2001년만_~MF373C_오리지날최종-경보국설계서(철관주2003.2.9) (version 2)_수어댐1122333" xfId="6661" xr:uid="{00000000-0005-0000-0000-00001F0E0000}"/>
    <cellStyle name="_2001년만_~MF373C_옥곡수량" xfId="6662" xr:uid="{00000000-0005-0000-0000-0000200E0000}"/>
    <cellStyle name="_2001년만_~MF373C_옥곡수량_사본 - 수어댐최종작업" xfId="6663" xr:uid="{00000000-0005-0000-0000-0000210E0000}"/>
    <cellStyle name="_2001년만_~MF373C_옥곡수량_수어댐(작업용)" xfId="6664" xr:uid="{00000000-0005-0000-0000-0000220E0000}"/>
    <cellStyle name="_2001년만_~MF373C_옥곡수량_수어댐(작업용)1117" xfId="6665" xr:uid="{00000000-0005-0000-0000-0000230E0000}"/>
    <cellStyle name="_2001년만_~MF373C_옥곡수량_수어댐1122333" xfId="6666" xr:uid="{00000000-0005-0000-0000-0000240E0000}"/>
    <cellStyle name="_2001년만_~MF373C_전기-광양3단계(옥곡가압장)" xfId="6667" xr:uid="{00000000-0005-0000-0000-0000250E0000}"/>
    <cellStyle name="_2001년만_~MF373C_전기-광양3단계(옥곡가압장)_사본 - 수어댐최종작업" xfId="6668" xr:uid="{00000000-0005-0000-0000-0000260E0000}"/>
    <cellStyle name="_2001년만_~MF373C_전기-광양3단계(옥곡가압장)_수어댐(작업용)" xfId="6669" xr:uid="{00000000-0005-0000-0000-0000270E0000}"/>
    <cellStyle name="_2001년만_~MF373C_전기-광양3단계(옥곡가압장)_수어댐(작업용)1117" xfId="6670" xr:uid="{00000000-0005-0000-0000-0000280E0000}"/>
    <cellStyle name="_2001년만_~MF373C_전기-광양3단계(옥곡가압장)_수어댐1122333" xfId="6671" xr:uid="{00000000-0005-0000-0000-0000290E0000}"/>
    <cellStyle name="_2001년만_~MF373C_전기및계장-영천댐취수능력(2003.4.8전기및계장)" xfId="6672" xr:uid="{00000000-0005-0000-0000-00002A0E0000}"/>
    <cellStyle name="_2001년만_~MF373C_전기및계장-영천댐취수능력(2003.4.8전기및계장)_사본 - 수어댐최종작업" xfId="6673" xr:uid="{00000000-0005-0000-0000-00002B0E0000}"/>
    <cellStyle name="_2001년만_~MF373C_전기및계장-영천댐취수능력(2003.4.8전기및계장)_수어댐(작업용)" xfId="6674" xr:uid="{00000000-0005-0000-0000-00002C0E0000}"/>
    <cellStyle name="_2001년만_~MF373C_전기및계장-영천댐취수능력(2003.4.8전기및계장)_수어댐(작업용)1117" xfId="6675" xr:uid="{00000000-0005-0000-0000-00002D0E0000}"/>
    <cellStyle name="_2001년만_~MF373C_전기및계장-영천댐취수능력(2003.4.8전기및계장)_수어댐1122333" xfId="6676" xr:uid="{00000000-0005-0000-0000-00002E0E0000}"/>
    <cellStyle name="_2001년만_~MF373C_전기방식" xfId="6677" xr:uid="{00000000-0005-0000-0000-00002F0E0000}"/>
    <cellStyle name="_2001년만_~MF373C_전기방식_사본 - 수어댐최종작업" xfId="6678" xr:uid="{00000000-0005-0000-0000-0000300E0000}"/>
    <cellStyle name="_2001년만_~MF373C_전기방식_수량산출서(2003.4.1)" xfId="6679" xr:uid="{00000000-0005-0000-0000-0000310E0000}"/>
    <cellStyle name="_2001년만_~MF373C_전기방식_수량산출서(2003.4.1)_사본 - 수어댐최종작업" xfId="6680" xr:uid="{00000000-0005-0000-0000-0000320E0000}"/>
    <cellStyle name="_2001년만_~MF373C_전기방식_수량산출서(2003.4.1)_수어댐(작업용)" xfId="6681" xr:uid="{00000000-0005-0000-0000-0000330E0000}"/>
    <cellStyle name="_2001년만_~MF373C_전기방식_수량산출서(2003.4.1)_수어댐(작업용)1117" xfId="6682" xr:uid="{00000000-0005-0000-0000-0000340E0000}"/>
    <cellStyle name="_2001년만_~MF373C_전기방식_수량산출서(2003.4.1)_수어댐1122333" xfId="6683" xr:uid="{00000000-0005-0000-0000-0000350E0000}"/>
    <cellStyle name="_2001년만_~MF373C_전기방식_수어댐(작업용)" xfId="6684" xr:uid="{00000000-0005-0000-0000-0000360E0000}"/>
    <cellStyle name="_2001년만_~MF373C_전기방식_수어댐(작업용)1117" xfId="6685" xr:uid="{00000000-0005-0000-0000-0000370E0000}"/>
    <cellStyle name="_2001년만_~MF373C_전기방식_수어댐1122333" xfId="6686" xr:uid="{00000000-0005-0000-0000-0000380E0000}"/>
    <cellStyle name="_2001년만_~MF373C_전기-영천댐취수능력(2003.2.10) (version 1)" xfId="6687" xr:uid="{00000000-0005-0000-0000-0000390E0000}"/>
    <cellStyle name="_2001년만_~MF373C_전기-영천댐취수능력(2003.2.10) (version 1)_사본 - 수어댐최종작업" xfId="6688" xr:uid="{00000000-0005-0000-0000-00003A0E0000}"/>
    <cellStyle name="_2001년만_~MF373C_전기-영천댐취수능력(2003.2.10) (version 1)_수량산출서(2003.4.1)" xfId="6689" xr:uid="{00000000-0005-0000-0000-00003B0E0000}"/>
    <cellStyle name="_2001년만_~MF373C_전기-영천댐취수능력(2003.2.10) (version 1)_수량산출서(2003.4.1)_사본 - 수어댐최종작업" xfId="6690" xr:uid="{00000000-0005-0000-0000-00003C0E0000}"/>
    <cellStyle name="_2001년만_~MF373C_전기-영천댐취수능력(2003.2.10) (version 1)_수량산출서(2003.4.1)_수어댐(작업용)" xfId="6691" xr:uid="{00000000-0005-0000-0000-00003D0E0000}"/>
    <cellStyle name="_2001년만_~MF373C_전기-영천댐취수능력(2003.2.10) (version 1)_수량산출서(2003.4.1)_수어댐(작업용)1117" xfId="6692" xr:uid="{00000000-0005-0000-0000-00003E0E0000}"/>
    <cellStyle name="_2001년만_~MF373C_전기-영천댐취수능력(2003.2.10) (version 1)_수량산출서(2003.4.1)_수어댐1122333" xfId="6693" xr:uid="{00000000-0005-0000-0000-00003F0E0000}"/>
    <cellStyle name="_2001년만_~MF373C_전기-영천댐취수능력(2003.2.10) (version 1)_수어댐(작업용)" xfId="6694" xr:uid="{00000000-0005-0000-0000-0000400E0000}"/>
    <cellStyle name="_2001년만_~MF373C_전기-영천댐취수능력(2003.2.10) (version 1)_수어댐(작업용)1117" xfId="6695" xr:uid="{00000000-0005-0000-0000-0000410E0000}"/>
    <cellStyle name="_2001년만_~MF373C_전기-영천댐취수능력(2003.2.10) (version 1)_수어댐1122333" xfId="6696" xr:uid="{00000000-0005-0000-0000-0000420E0000}"/>
    <cellStyle name="_2001년만_~MF373C_최종실적(최종)" xfId="6697" xr:uid="{00000000-0005-0000-0000-0000430E0000}"/>
    <cellStyle name="_2001년만_~MF373C_최종실적(최종)_사본 - 수어댐최종작업" xfId="6698" xr:uid="{00000000-0005-0000-0000-0000440E0000}"/>
    <cellStyle name="_2001년만_~MF373C_최종실적(최종)_수량산출서(2003.4.1)" xfId="6699" xr:uid="{00000000-0005-0000-0000-0000450E0000}"/>
    <cellStyle name="_2001년만_~MF373C_최종실적(최종)_수량산출서(2003.4.1)_사본 - 수어댐최종작업" xfId="6700" xr:uid="{00000000-0005-0000-0000-0000460E0000}"/>
    <cellStyle name="_2001년만_~MF373C_최종실적(최종)_수량산출서(2003.4.1)_수어댐(작업용)" xfId="6701" xr:uid="{00000000-0005-0000-0000-0000470E0000}"/>
    <cellStyle name="_2001년만_~MF373C_최종실적(최종)_수량산출서(2003.4.1)_수어댐(작업용)1117" xfId="6702" xr:uid="{00000000-0005-0000-0000-0000480E0000}"/>
    <cellStyle name="_2001년만_~MF373C_최종실적(최종)_수량산출서(2003.4.1)_수어댐1122333" xfId="6703" xr:uid="{00000000-0005-0000-0000-0000490E0000}"/>
    <cellStyle name="_2001년만_~MF373C_최종실적(최종)_수어댐(작업용)" xfId="6704" xr:uid="{00000000-0005-0000-0000-00004A0E0000}"/>
    <cellStyle name="_2001년만_~MF373C_최종실적(최종)_수어댐(작업용)1117" xfId="6705" xr:uid="{00000000-0005-0000-0000-00004B0E0000}"/>
    <cellStyle name="_2001년만_~MF373C_최종실적(최종)_수어댐1122333" xfId="6706" xr:uid="{00000000-0005-0000-0000-00004C0E0000}"/>
    <cellStyle name="_2001년만_~MF373C_최종실적(최종)_영천댐수량산출" xfId="6707" xr:uid="{00000000-0005-0000-0000-00004D0E0000}"/>
    <cellStyle name="_2001년만_~MF373C_최종실적(최종)_영천댐수량산출_사본 - 수어댐최종작업" xfId="6708" xr:uid="{00000000-0005-0000-0000-00004E0E0000}"/>
    <cellStyle name="_2001년만_~MF373C_최종실적(최종)_영천댐수량산출_수량산출서(2003.4.1)" xfId="6709" xr:uid="{00000000-0005-0000-0000-00004F0E0000}"/>
    <cellStyle name="_2001년만_~MF373C_최종실적(최종)_영천댐수량산출_수량산출서(2003.4.1)_사본 - 수어댐최종작업" xfId="6710" xr:uid="{00000000-0005-0000-0000-0000500E0000}"/>
    <cellStyle name="_2001년만_~MF373C_최종실적(최종)_영천댐수량산출_수량산출서(2003.4.1)_수어댐(작업용)" xfId="6711" xr:uid="{00000000-0005-0000-0000-0000510E0000}"/>
    <cellStyle name="_2001년만_~MF373C_최종실적(최종)_영천댐수량산출_수량산출서(2003.4.1)_수어댐(작업용)1117" xfId="6712" xr:uid="{00000000-0005-0000-0000-0000520E0000}"/>
    <cellStyle name="_2001년만_~MF373C_최종실적(최종)_영천댐수량산출_수량산출서(2003.4.1)_수어댐1122333" xfId="6713" xr:uid="{00000000-0005-0000-0000-0000530E0000}"/>
    <cellStyle name="_2001년만_~MF373C_최종실적(최종)_영천댐수량산출_수어댐(작업용)" xfId="6714" xr:uid="{00000000-0005-0000-0000-0000540E0000}"/>
    <cellStyle name="_2001년만_~MF373C_최종실적(최종)_영천댐수량산출_수어댐(작업용)1117" xfId="6715" xr:uid="{00000000-0005-0000-0000-0000550E0000}"/>
    <cellStyle name="_2001년만_~MF373C_최종실적(최종)_영천댐수량산출_수어댐1122333" xfId="6716" xr:uid="{00000000-0005-0000-0000-0000560E0000}"/>
    <cellStyle name="_2001년만_2001예산배정액 및 내역2" xfId="6717" xr:uid="{00000000-0005-0000-0000-0000570E0000}"/>
    <cellStyle name="_2001년만_2001예산배정액 및 내역2_가설건축전기산출서" xfId="6718" xr:uid="{00000000-0005-0000-0000-0000580E0000}"/>
    <cellStyle name="_2001년만_2001예산배정액 및 내역2_가설건축전기산출서_사본 - 수어댐최종작업" xfId="6719" xr:uid="{00000000-0005-0000-0000-0000590E0000}"/>
    <cellStyle name="_2001년만_2001예산배정액 및 내역2_가설건축전기산출서_수량산출서(2003.4.1)" xfId="6720" xr:uid="{00000000-0005-0000-0000-00005A0E0000}"/>
    <cellStyle name="_2001년만_2001예산배정액 및 내역2_가설건축전기산출서_수량산출서(2003.4.1)_사본 - 수어댐최종작업" xfId="6721" xr:uid="{00000000-0005-0000-0000-00005B0E0000}"/>
    <cellStyle name="_2001년만_2001예산배정액 및 내역2_가설건축전기산출서_수량산출서(2003.4.1)_수어댐(작업용)" xfId="6722" xr:uid="{00000000-0005-0000-0000-00005C0E0000}"/>
    <cellStyle name="_2001년만_2001예산배정액 및 내역2_가설건축전기산출서_수량산출서(2003.4.1)_수어댐(작업용)1117" xfId="6723" xr:uid="{00000000-0005-0000-0000-00005D0E0000}"/>
    <cellStyle name="_2001년만_2001예산배정액 및 내역2_가설건축전기산출서_수량산출서(2003.4.1)_수어댐1122333" xfId="6724" xr:uid="{00000000-0005-0000-0000-00005E0E0000}"/>
    <cellStyle name="_2001년만_2001예산배정액 및 내역2_가설건축전기산출서_수어댐(작업용)" xfId="6725" xr:uid="{00000000-0005-0000-0000-00005F0E0000}"/>
    <cellStyle name="_2001년만_2001예산배정액 및 내역2_가설건축전기산출서_수어댐(작업용)1117" xfId="6726" xr:uid="{00000000-0005-0000-0000-0000600E0000}"/>
    <cellStyle name="_2001년만_2001예산배정액 및 내역2_가설건축전기산출서_수어댐1122333" xfId="6727" xr:uid="{00000000-0005-0000-0000-0000610E0000}"/>
    <cellStyle name="_2001년만_2001예산배정액 및 내역2_가설동력수량산출" xfId="6728" xr:uid="{00000000-0005-0000-0000-0000620E0000}"/>
    <cellStyle name="_2001년만_2001예산배정액 및 내역2_가설동력수량산출_사본 - 수어댐최종작업" xfId="6729" xr:uid="{00000000-0005-0000-0000-0000630E0000}"/>
    <cellStyle name="_2001년만_2001예산배정액 및 내역2_가설동력수량산출_수량산출서(2003.4.1)" xfId="6730" xr:uid="{00000000-0005-0000-0000-0000640E0000}"/>
    <cellStyle name="_2001년만_2001예산배정액 및 내역2_가설동력수량산출_수량산출서(2003.4.1)_사본 - 수어댐최종작업" xfId="6731" xr:uid="{00000000-0005-0000-0000-0000650E0000}"/>
    <cellStyle name="_2001년만_2001예산배정액 및 내역2_가설동력수량산출_수량산출서(2003.4.1)_수어댐(작업용)" xfId="6732" xr:uid="{00000000-0005-0000-0000-0000660E0000}"/>
    <cellStyle name="_2001년만_2001예산배정액 및 내역2_가설동력수량산출_수량산출서(2003.4.1)_수어댐(작업용)1117" xfId="6733" xr:uid="{00000000-0005-0000-0000-0000670E0000}"/>
    <cellStyle name="_2001년만_2001예산배정액 및 내역2_가설동력수량산출_수량산출서(2003.4.1)_수어댐1122333" xfId="6734" xr:uid="{00000000-0005-0000-0000-0000680E0000}"/>
    <cellStyle name="_2001년만_2001예산배정액 및 내역2_가설동력수량산출_수어댐(작업용)" xfId="6735" xr:uid="{00000000-0005-0000-0000-0000690E0000}"/>
    <cellStyle name="_2001년만_2001예산배정액 및 내역2_가설동력수량산출_수어댐(작업용)1117" xfId="6736" xr:uid="{00000000-0005-0000-0000-00006A0E0000}"/>
    <cellStyle name="_2001년만_2001예산배정액 및 내역2_가설동력수량산출_수어댐1122333" xfId="6737" xr:uid="{00000000-0005-0000-0000-00006B0E0000}"/>
    <cellStyle name="_2001년만_2001예산배정액 및 내역2_가설통신수량" xfId="6738" xr:uid="{00000000-0005-0000-0000-00006C0E0000}"/>
    <cellStyle name="_2001년만_2001예산배정액 및 내역2_가설통신수량_사본 - 수어댐최종작업" xfId="6739" xr:uid="{00000000-0005-0000-0000-00006D0E0000}"/>
    <cellStyle name="_2001년만_2001예산배정액 및 내역2_가설통신수량_수량산출서(2003.4.1)" xfId="6740" xr:uid="{00000000-0005-0000-0000-00006E0E0000}"/>
    <cellStyle name="_2001년만_2001예산배정액 및 내역2_가설통신수량_수량산출서(2003.4.1)_사본 - 수어댐최종작업" xfId="6741" xr:uid="{00000000-0005-0000-0000-00006F0E0000}"/>
    <cellStyle name="_2001년만_2001예산배정액 및 내역2_가설통신수량_수량산출서(2003.4.1)_수어댐(작업용)" xfId="6742" xr:uid="{00000000-0005-0000-0000-0000700E0000}"/>
    <cellStyle name="_2001년만_2001예산배정액 및 내역2_가설통신수량_수량산출서(2003.4.1)_수어댐(작업용)1117" xfId="6743" xr:uid="{00000000-0005-0000-0000-0000710E0000}"/>
    <cellStyle name="_2001년만_2001예산배정액 및 내역2_가설통신수량_수량산출서(2003.4.1)_수어댐1122333" xfId="6744" xr:uid="{00000000-0005-0000-0000-0000720E0000}"/>
    <cellStyle name="_2001년만_2001예산배정액 및 내역2_가설통신수량_수어댐(작업용)" xfId="6745" xr:uid="{00000000-0005-0000-0000-0000730E0000}"/>
    <cellStyle name="_2001년만_2001예산배정액 및 내역2_가설통신수량_수어댐(작업용)1117" xfId="6746" xr:uid="{00000000-0005-0000-0000-0000740E0000}"/>
    <cellStyle name="_2001년만_2001예산배정액 및 내역2_가설통신수량_수어댐1122333" xfId="6747" xr:uid="{00000000-0005-0000-0000-0000750E0000}"/>
    <cellStyle name="_2001년만_2001예산배정액 및 내역2_경보국설계서(철관주2003.1.30최종)" xfId="6748" xr:uid="{00000000-0005-0000-0000-0000760E0000}"/>
    <cellStyle name="_2001년만_2001예산배정액 및 내역2_경보국설계서(철관주2003.1.30최종)_사본 - 수어댐최종작업" xfId="6749" xr:uid="{00000000-0005-0000-0000-0000770E0000}"/>
    <cellStyle name="_2001년만_2001예산배정액 및 내역2_경보국설계서(철관주2003.1.30최종)_수량산출서(2003.4.1)" xfId="6750" xr:uid="{00000000-0005-0000-0000-0000780E0000}"/>
    <cellStyle name="_2001년만_2001예산배정액 및 내역2_경보국설계서(철관주2003.1.30최종)_수량산출서(2003.4.1)_사본 - 수어댐최종작업" xfId="6751" xr:uid="{00000000-0005-0000-0000-0000790E0000}"/>
    <cellStyle name="_2001년만_2001예산배정액 및 내역2_경보국설계서(철관주2003.1.30최종)_수량산출서(2003.4.1)_수어댐(작업용)" xfId="6752" xr:uid="{00000000-0005-0000-0000-00007A0E0000}"/>
    <cellStyle name="_2001년만_2001예산배정액 및 내역2_경보국설계서(철관주2003.1.30최종)_수량산출서(2003.4.1)_수어댐(작업용)1117" xfId="6753" xr:uid="{00000000-0005-0000-0000-00007B0E0000}"/>
    <cellStyle name="_2001년만_2001예산배정액 및 내역2_경보국설계서(철관주2003.1.30최종)_수량산출서(2003.4.1)_수어댐1122333" xfId="6754" xr:uid="{00000000-0005-0000-0000-00007C0E0000}"/>
    <cellStyle name="_2001년만_2001예산배정액 및 내역2_경보국설계서(철관주2003.1.30최종)_수어댐(작업용)" xfId="6755" xr:uid="{00000000-0005-0000-0000-00007D0E0000}"/>
    <cellStyle name="_2001년만_2001예산배정액 및 내역2_경보국설계서(철관주2003.1.30최종)_수어댐(작업용)1117" xfId="6756" xr:uid="{00000000-0005-0000-0000-00007E0E0000}"/>
    <cellStyle name="_2001년만_2001예산배정액 및 내역2_경보국설계서(철관주2003.1.30최종)_수어댐1122333" xfId="6757" xr:uid="{00000000-0005-0000-0000-00007F0E0000}"/>
    <cellStyle name="_2001년만_2001예산배정액 및 내역2_경보국설계서(철관주2003.1.30최종)_영천댐수량산출" xfId="6758" xr:uid="{00000000-0005-0000-0000-0000800E0000}"/>
    <cellStyle name="_2001년만_2001예산배정액 및 내역2_경보국설계서(철관주2003.1.30최종)_영천댐수량산출_사본 - 수어댐최종작업" xfId="6759" xr:uid="{00000000-0005-0000-0000-0000810E0000}"/>
    <cellStyle name="_2001년만_2001예산배정액 및 내역2_경보국설계서(철관주2003.1.30최종)_영천댐수량산출_수량산출서(2003.4.1)" xfId="6760" xr:uid="{00000000-0005-0000-0000-0000820E0000}"/>
    <cellStyle name="_2001년만_2001예산배정액 및 내역2_경보국설계서(철관주2003.1.30최종)_영천댐수량산출_수량산출서(2003.4.1)_사본 - 수어댐최종작업" xfId="6761" xr:uid="{00000000-0005-0000-0000-0000830E0000}"/>
    <cellStyle name="_2001년만_2001예산배정액 및 내역2_경보국설계서(철관주2003.1.30최종)_영천댐수량산출_수량산출서(2003.4.1)_수어댐(작업용)" xfId="6762" xr:uid="{00000000-0005-0000-0000-0000840E0000}"/>
    <cellStyle name="_2001년만_2001예산배정액 및 내역2_경보국설계서(철관주2003.1.30최종)_영천댐수량산출_수량산출서(2003.4.1)_수어댐(작업용)1117" xfId="6763" xr:uid="{00000000-0005-0000-0000-0000850E0000}"/>
    <cellStyle name="_2001년만_2001예산배정액 및 내역2_경보국설계서(철관주2003.1.30최종)_영천댐수량산출_수량산출서(2003.4.1)_수어댐1122333" xfId="6764" xr:uid="{00000000-0005-0000-0000-0000860E0000}"/>
    <cellStyle name="_2001년만_2001예산배정액 및 내역2_경보국설계서(철관주2003.1.30최종)_영천댐수량산출_수어댐(작업용)" xfId="6765" xr:uid="{00000000-0005-0000-0000-0000870E0000}"/>
    <cellStyle name="_2001년만_2001예산배정액 및 내역2_경보국설계서(철관주2003.1.30최종)_영천댐수량산출_수어댐(작업용)1117" xfId="6766" xr:uid="{00000000-0005-0000-0000-0000880E0000}"/>
    <cellStyle name="_2001년만_2001예산배정액 및 내역2_경보국설계서(철관주2003.1.30최종)_영천댐수량산출_수어댐1122333" xfId="6767" xr:uid="{00000000-0005-0000-0000-0000890E0000}"/>
    <cellStyle name="_2001년만_2001예산배정액 및 내역2_대곡내역서0329(전기)-기계설비금액확인" xfId="6768" xr:uid="{00000000-0005-0000-0000-00008A0E0000}"/>
    <cellStyle name="_2001년만_2001예산배정액 및 내역2_대곡내역서0329(전기)-기계설비금액확인_사본 - 수어댐최종작업" xfId="6769" xr:uid="{00000000-0005-0000-0000-00008B0E0000}"/>
    <cellStyle name="_2001년만_2001예산배정액 및 내역2_대곡내역서0329(전기)-기계설비금액확인_수어댐(작업용)" xfId="6770" xr:uid="{00000000-0005-0000-0000-00008C0E0000}"/>
    <cellStyle name="_2001년만_2001예산배정액 및 내역2_대곡내역서0329(전기)-기계설비금액확인_수어댐(작업용)1117" xfId="6771" xr:uid="{00000000-0005-0000-0000-00008D0E0000}"/>
    <cellStyle name="_2001년만_2001예산배정액 및 내역2_대곡내역서0329(전기)-기계설비금액확인_수어댐1122333" xfId="6772" xr:uid="{00000000-0005-0000-0000-00008E0E0000}"/>
    <cellStyle name="_2001년만_2001예산배정액 및 내역2_수량산출서(2003.4.1)" xfId="6773" xr:uid="{00000000-0005-0000-0000-00008F0E0000}"/>
    <cellStyle name="_2001년만_2001예산배정액 및 내역2_수량산출서(2003.4.1)_사본 - 수어댐최종작업" xfId="6774" xr:uid="{00000000-0005-0000-0000-0000900E0000}"/>
    <cellStyle name="_2001년만_2001예산배정액 및 내역2_수량산출서(2003.4.1)_수어댐(작업용)" xfId="6775" xr:uid="{00000000-0005-0000-0000-0000910E0000}"/>
    <cellStyle name="_2001년만_2001예산배정액 및 내역2_수량산출서(2003.4.1)_수어댐(작업용)1117" xfId="6776" xr:uid="{00000000-0005-0000-0000-0000920E0000}"/>
    <cellStyle name="_2001년만_2001예산배정액 및 내역2_수량산출서(2003.4.1)_수어댐1122333" xfId="6777" xr:uid="{00000000-0005-0000-0000-0000930E0000}"/>
    <cellStyle name="_2001년만_2001예산배정액 및 내역2_영구동력수량산출" xfId="6778" xr:uid="{00000000-0005-0000-0000-0000940E0000}"/>
    <cellStyle name="_2001년만_2001예산배정액 및 내역2_영구동력수량산출_사본 - 수어댐최종작업" xfId="6779" xr:uid="{00000000-0005-0000-0000-0000950E0000}"/>
    <cellStyle name="_2001년만_2001예산배정액 및 내역2_영구동력수량산출_수량산출서(2003.4.1)" xfId="6780" xr:uid="{00000000-0005-0000-0000-0000960E0000}"/>
    <cellStyle name="_2001년만_2001예산배정액 및 내역2_영구동력수량산출_수량산출서(2003.4.1)_사본 - 수어댐최종작업" xfId="6781" xr:uid="{00000000-0005-0000-0000-0000970E0000}"/>
    <cellStyle name="_2001년만_2001예산배정액 및 내역2_영구동력수량산출_수량산출서(2003.4.1)_수어댐(작업용)" xfId="6782" xr:uid="{00000000-0005-0000-0000-0000980E0000}"/>
    <cellStyle name="_2001년만_2001예산배정액 및 내역2_영구동력수량산출_수량산출서(2003.4.1)_수어댐(작업용)1117" xfId="6783" xr:uid="{00000000-0005-0000-0000-0000990E0000}"/>
    <cellStyle name="_2001년만_2001예산배정액 및 내역2_영구동력수량산출_수량산출서(2003.4.1)_수어댐1122333" xfId="6784" xr:uid="{00000000-0005-0000-0000-00009A0E0000}"/>
    <cellStyle name="_2001년만_2001예산배정액 및 내역2_영구동력수량산출_수어댐(작업용)" xfId="6785" xr:uid="{00000000-0005-0000-0000-00009B0E0000}"/>
    <cellStyle name="_2001년만_2001예산배정액 및 내역2_영구동력수량산출_수어댐(작업용)1117" xfId="6786" xr:uid="{00000000-0005-0000-0000-00009C0E0000}"/>
    <cellStyle name="_2001년만_2001예산배정액 및 내역2_영구동력수량산출_수어댐1122333" xfId="6787" xr:uid="{00000000-0005-0000-0000-00009D0E0000}"/>
    <cellStyle name="_2001년만_2001예산배정액 및 내역2_영천댐수량산출" xfId="6788" xr:uid="{00000000-0005-0000-0000-00009E0E0000}"/>
    <cellStyle name="_2001년만_2001예산배정액 및 내역2_영천댐수량산출_사본 - 수어댐최종작업" xfId="6789" xr:uid="{00000000-0005-0000-0000-00009F0E0000}"/>
    <cellStyle name="_2001년만_2001예산배정액 및 내역2_영천댐수량산출_수량산출서(2003.4.1)" xfId="6790" xr:uid="{00000000-0005-0000-0000-0000A00E0000}"/>
    <cellStyle name="_2001년만_2001예산배정액 및 내역2_영천댐수량산출_수량산출서(2003.4.1)_사본 - 수어댐최종작업" xfId="6791" xr:uid="{00000000-0005-0000-0000-0000A10E0000}"/>
    <cellStyle name="_2001년만_2001예산배정액 및 내역2_영천댐수량산출_수량산출서(2003.4.1)_수어댐(작업용)" xfId="6792" xr:uid="{00000000-0005-0000-0000-0000A20E0000}"/>
    <cellStyle name="_2001년만_2001예산배정액 및 내역2_영천댐수량산출_수량산출서(2003.4.1)_수어댐(작업용)1117" xfId="6793" xr:uid="{00000000-0005-0000-0000-0000A30E0000}"/>
    <cellStyle name="_2001년만_2001예산배정액 및 내역2_영천댐수량산출_수량산출서(2003.4.1)_수어댐1122333" xfId="6794" xr:uid="{00000000-0005-0000-0000-0000A40E0000}"/>
    <cellStyle name="_2001년만_2001예산배정액 및 내역2_영천댐수량산출_수어댐(작업용)" xfId="6795" xr:uid="{00000000-0005-0000-0000-0000A50E0000}"/>
    <cellStyle name="_2001년만_2001예산배정액 및 내역2_영천댐수량산출_수어댐(작업용)1117" xfId="6796" xr:uid="{00000000-0005-0000-0000-0000A60E0000}"/>
    <cellStyle name="_2001년만_2001예산배정액 및 내역2_영천댐수량산출_수어댐1122333" xfId="6797" xr:uid="{00000000-0005-0000-0000-0000A70E0000}"/>
    <cellStyle name="_2001년만_2001예산배정액 및 내역2_영천댐최종(감시및CCTV)" xfId="6798" xr:uid="{00000000-0005-0000-0000-0000A80E0000}"/>
    <cellStyle name="_2001년만_2001예산배정액 및 내역2_영천댐최종(감시및CCTV)_사본 - 수어댐최종작업" xfId="6799" xr:uid="{00000000-0005-0000-0000-0000A90E0000}"/>
    <cellStyle name="_2001년만_2001예산배정액 및 내역2_영천댐최종(감시및CCTV)_수어댐(작업용)" xfId="6800" xr:uid="{00000000-0005-0000-0000-0000AA0E0000}"/>
    <cellStyle name="_2001년만_2001예산배정액 및 내역2_영천댐최종(감시및CCTV)_수어댐(작업용)1117" xfId="6801" xr:uid="{00000000-0005-0000-0000-0000AB0E0000}"/>
    <cellStyle name="_2001년만_2001예산배정액 및 내역2_영천댐최종(감시및CCTV)_수어댐1122333" xfId="6802" xr:uid="{00000000-0005-0000-0000-0000AC0E0000}"/>
    <cellStyle name="_2001년만_2001예산배정액 및 내역2_영천댐최종(홍수예설비공사)" xfId="6803" xr:uid="{00000000-0005-0000-0000-0000AD0E0000}"/>
    <cellStyle name="_2001년만_2001예산배정액 및 내역2_영천댐최종(홍수예설비공사)_사본 - 수어댐최종작업" xfId="6804" xr:uid="{00000000-0005-0000-0000-0000AE0E0000}"/>
    <cellStyle name="_2001년만_2001예산배정액 및 내역2_영천댐최종(홍수예설비공사)_수어댐(작업용)" xfId="6805" xr:uid="{00000000-0005-0000-0000-0000AF0E0000}"/>
    <cellStyle name="_2001년만_2001예산배정액 및 내역2_영천댐최종(홍수예설비공사)_수어댐(작업용)1117" xfId="6806" xr:uid="{00000000-0005-0000-0000-0000B00E0000}"/>
    <cellStyle name="_2001년만_2001예산배정액 및 내역2_영천댐최종(홍수예설비공사)_수어댐1122333" xfId="6807" xr:uid="{00000000-0005-0000-0000-0000B10E0000}"/>
    <cellStyle name="_2001년만_2001예산배정액 및 내역2_오리지날최종-경보국설계서(철관주2003.2.13) (version 3) (version 1)" xfId="6808" xr:uid="{00000000-0005-0000-0000-0000B20E0000}"/>
    <cellStyle name="_2001년만_2001예산배정액 및 내역2_오리지날최종-경보국설계서(철관주2003.2.13) (version 3) (version 1)_사본 - 수어댐최종작업" xfId="6809" xr:uid="{00000000-0005-0000-0000-0000B30E0000}"/>
    <cellStyle name="_2001년만_2001예산배정액 및 내역2_오리지날최종-경보국설계서(철관주2003.2.13) (version 3) (version 1)_수량산출서(2003.4.1)" xfId="6810" xr:uid="{00000000-0005-0000-0000-0000B40E0000}"/>
    <cellStyle name="_2001년만_2001예산배정액 및 내역2_오리지날최종-경보국설계서(철관주2003.2.13) (version 3) (version 1)_수량산출서(2003.4.1)_사본 - 수어댐최종작업" xfId="6811" xr:uid="{00000000-0005-0000-0000-0000B50E0000}"/>
    <cellStyle name="_2001년만_2001예산배정액 및 내역2_오리지날최종-경보국설계서(철관주2003.2.13) (version 3) (version 1)_수량산출서(2003.4.1)_수어댐(작업용)" xfId="6812" xr:uid="{00000000-0005-0000-0000-0000B60E0000}"/>
    <cellStyle name="_2001년만_2001예산배정액 및 내역2_오리지날최종-경보국설계서(철관주2003.2.13) (version 3) (version 1)_수량산출서(2003.4.1)_수어댐(작업용)1117" xfId="6813" xr:uid="{00000000-0005-0000-0000-0000B70E0000}"/>
    <cellStyle name="_2001년만_2001예산배정액 및 내역2_오리지날최종-경보국설계서(철관주2003.2.13) (version 3) (version 1)_수량산출서(2003.4.1)_수어댐1122333" xfId="6814" xr:uid="{00000000-0005-0000-0000-0000B80E0000}"/>
    <cellStyle name="_2001년만_2001예산배정액 및 내역2_오리지날최종-경보국설계서(철관주2003.2.13) (version 3) (version 1)_수어댐(작업용)" xfId="6815" xr:uid="{00000000-0005-0000-0000-0000B90E0000}"/>
    <cellStyle name="_2001년만_2001예산배정액 및 내역2_오리지날최종-경보국설계서(철관주2003.2.13) (version 3) (version 1)_수어댐(작업용)1117" xfId="6816" xr:uid="{00000000-0005-0000-0000-0000BA0E0000}"/>
    <cellStyle name="_2001년만_2001예산배정액 및 내역2_오리지날최종-경보국설계서(철관주2003.2.13) (version 3) (version 1)_수어댐1122333" xfId="6817" xr:uid="{00000000-0005-0000-0000-0000BB0E0000}"/>
    <cellStyle name="_2001년만_2001예산배정액 및 내역2_오리지날최종-경보국설계서(철관주2003.2.6)" xfId="6818" xr:uid="{00000000-0005-0000-0000-0000BC0E0000}"/>
    <cellStyle name="_2001년만_2001예산배정액 및 내역2_오리지날최종-경보국설계서(철관주2003.2.6)_사본 - 수어댐최종작업" xfId="6819" xr:uid="{00000000-0005-0000-0000-0000BD0E0000}"/>
    <cellStyle name="_2001년만_2001예산배정액 및 내역2_오리지날최종-경보국설계서(철관주2003.2.6)_수량산출서(2003.4.1)" xfId="6820" xr:uid="{00000000-0005-0000-0000-0000BE0E0000}"/>
    <cellStyle name="_2001년만_2001예산배정액 및 내역2_오리지날최종-경보국설계서(철관주2003.2.6)_수량산출서(2003.4.1)_사본 - 수어댐최종작업" xfId="6821" xr:uid="{00000000-0005-0000-0000-0000BF0E0000}"/>
    <cellStyle name="_2001년만_2001예산배정액 및 내역2_오리지날최종-경보국설계서(철관주2003.2.6)_수량산출서(2003.4.1)_수어댐(작업용)" xfId="6822" xr:uid="{00000000-0005-0000-0000-0000C00E0000}"/>
    <cellStyle name="_2001년만_2001예산배정액 및 내역2_오리지날최종-경보국설계서(철관주2003.2.6)_수량산출서(2003.4.1)_수어댐(작업용)1117" xfId="6823" xr:uid="{00000000-0005-0000-0000-0000C10E0000}"/>
    <cellStyle name="_2001년만_2001예산배정액 및 내역2_오리지날최종-경보국설계서(철관주2003.2.6)_수량산출서(2003.4.1)_수어댐1122333" xfId="6824" xr:uid="{00000000-0005-0000-0000-0000C20E0000}"/>
    <cellStyle name="_2001년만_2001예산배정액 및 내역2_오리지날최종-경보국설계서(철관주2003.2.6)_수어댐(작업용)" xfId="6825" xr:uid="{00000000-0005-0000-0000-0000C30E0000}"/>
    <cellStyle name="_2001년만_2001예산배정액 및 내역2_오리지날최종-경보국설계서(철관주2003.2.6)_수어댐(작업용)1117" xfId="6826" xr:uid="{00000000-0005-0000-0000-0000C40E0000}"/>
    <cellStyle name="_2001년만_2001예산배정액 및 내역2_오리지날최종-경보국설계서(철관주2003.2.6)_수어댐1122333" xfId="6827" xr:uid="{00000000-0005-0000-0000-0000C50E0000}"/>
    <cellStyle name="_2001년만_2001예산배정액 및 내역2_오리지날최종-경보국설계서(철관주2003.2.9) (version 2)" xfId="6828" xr:uid="{00000000-0005-0000-0000-0000C60E0000}"/>
    <cellStyle name="_2001년만_2001예산배정액 및 내역2_오리지날최종-경보국설계서(철관주2003.2.9) (version 2)_사본 - 수어댐최종작업" xfId="6829" xr:uid="{00000000-0005-0000-0000-0000C70E0000}"/>
    <cellStyle name="_2001년만_2001예산배정액 및 내역2_오리지날최종-경보국설계서(철관주2003.2.9) (version 2)_수량산출서(2003.4.1)" xfId="6830" xr:uid="{00000000-0005-0000-0000-0000C80E0000}"/>
    <cellStyle name="_2001년만_2001예산배정액 및 내역2_오리지날최종-경보국설계서(철관주2003.2.9) (version 2)_수량산출서(2003.4.1)_사본 - 수어댐최종작업" xfId="6831" xr:uid="{00000000-0005-0000-0000-0000C90E0000}"/>
    <cellStyle name="_2001년만_2001예산배정액 및 내역2_오리지날최종-경보국설계서(철관주2003.2.9) (version 2)_수량산출서(2003.4.1)_수어댐(작업용)" xfId="6832" xr:uid="{00000000-0005-0000-0000-0000CA0E0000}"/>
    <cellStyle name="_2001년만_2001예산배정액 및 내역2_오리지날최종-경보국설계서(철관주2003.2.9) (version 2)_수량산출서(2003.4.1)_수어댐(작업용)1117" xfId="6833" xr:uid="{00000000-0005-0000-0000-0000CB0E0000}"/>
    <cellStyle name="_2001년만_2001예산배정액 및 내역2_오리지날최종-경보국설계서(철관주2003.2.9) (version 2)_수량산출서(2003.4.1)_수어댐1122333" xfId="6834" xr:uid="{00000000-0005-0000-0000-0000CC0E0000}"/>
    <cellStyle name="_2001년만_2001예산배정액 및 내역2_오리지날최종-경보국설계서(철관주2003.2.9) (version 2)_수어댐(작업용)" xfId="6835" xr:uid="{00000000-0005-0000-0000-0000CD0E0000}"/>
    <cellStyle name="_2001년만_2001예산배정액 및 내역2_오리지날최종-경보국설계서(철관주2003.2.9) (version 2)_수어댐(작업용)1117" xfId="6836" xr:uid="{00000000-0005-0000-0000-0000CE0E0000}"/>
    <cellStyle name="_2001년만_2001예산배정액 및 내역2_오리지날최종-경보국설계서(철관주2003.2.9) (version 2)_수어댐1122333" xfId="6837" xr:uid="{00000000-0005-0000-0000-0000CF0E0000}"/>
    <cellStyle name="_2001년만_2001예산배정액 및 내역2_옥곡수량" xfId="6838" xr:uid="{00000000-0005-0000-0000-0000D00E0000}"/>
    <cellStyle name="_2001년만_2001예산배정액 및 내역2_옥곡수량_사본 - 수어댐최종작업" xfId="6839" xr:uid="{00000000-0005-0000-0000-0000D10E0000}"/>
    <cellStyle name="_2001년만_2001예산배정액 및 내역2_옥곡수량_수어댐(작업용)" xfId="6840" xr:uid="{00000000-0005-0000-0000-0000D20E0000}"/>
    <cellStyle name="_2001년만_2001예산배정액 및 내역2_옥곡수량_수어댐(작업용)1117" xfId="6841" xr:uid="{00000000-0005-0000-0000-0000D30E0000}"/>
    <cellStyle name="_2001년만_2001예산배정액 및 내역2_옥곡수량_수어댐1122333" xfId="6842" xr:uid="{00000000-0005-0000-0000-0000D40E0000}"/>
    <cellStyle name="_2001년만_2001예산배정액 및 내역2_전기-광양3단계(옥곡가압장)" xfId="6843" xr:uid="{00000000-0005-0000-0000-0000D50E0000}"/>
    <cellStyle name="_2001년만_2001예산배정액 및 내역2_전기-광양3단계(옥곡가압장)_사본 - 수어댐최종작업" xfId="6844" xr:uid="{00000000-0005-0000-0000-0000D60E0000}"/>
    <cellStyle name="_2001년만_2001예산배정액 및 내역2_전기-광양3단계(옥곡가압장)_수어댐(작업용)" xfId="6845" xr:uid="{00000000-0005-0000-0000-0000D70E0000}"/>
    <cellStyle name="_2001년만_2001예산배정액 및 내역2_전기-광양3단계(옥곡가압장)_수어댐(작업용)1117" xfId="6846" xr:uid="{00000000-0005-0000-0000-0000D80E0000}"/>
    <cellStyle name="_2001년만_2001예산배정액 및 내역2_전기-광양3단계(옥곡가압장)_수어댐1122333" xfId="6847" xr:uid="{00000000-0005-0000-0000-0000D90E0000}"/>
    <cellStyle name="_2001년만_2001예산배정액 및 내역2_전기및계장-영천댐취수능력(2003.4.8전기및계장)" xfId="6848" xr:uid="{00000000-0005-0000-0000-0000DA0E0000}"/>
    <cellStyle name="_2001년만_2001예산배정액 및 내역2_전기및계장-영천댐취수능력(2003.4.8전기및계장)_사본 - 수어댐최종작업" xfId="6849" xr:uid="{00000000-0005-0000-0000-0000DB0E0000}"/>
    <cellStyle name="_2001년만_2001예산배정액 및 내역2_전기및계장-영천댐취수능력(2003.4.8전기및계장)_수어댐(작업용)" xfId="6850" xr:uid="{00000000-0005-0000-0000-0000DC0E0000}"/>
    <cellStyle name="_2001년만_2001예산배정액 및 내역2_전기및계장-영천댐취수능력(2003.4.8전기및계장)_수어댐(작업용)1117" xfId="6851" xr:uid="{00000000-0005-0000-0000-0000DD0E0000}"/>
    <cellStyle name="_2001년만_2001예산배정액 및 내역2_전기및계장-영천댐취수능력(2003.4.8전기및계장)_수어댐1122333" xfId="6852" xr:uid="{00000000-0005-0000-0000-0000DE0E0000}"/>
    <cellStyle name="_2001년만_2001예산배정액 및 내역2_전기방식" xfId="6853" xr:uid="{00000000-0005-0000-0000-0000DF0E0000}"/>
    <cellStyle name="_2001년만_2001예산배정액 및 내역2_전기방식_사본 - 수어댐최종작업" xfId="6854" xr:uid="{00000000-0005-0000-0000-0000E00E0000}"/>
    <cellStyle name="_2001년만_2001예산배정액 및 내역2_전기방식_수량산출서(2003.4.1)" xfId="6855" xr:uid="{00000000-0005-0000-0000-0000E10E0000}"/>
    <cellStyle name="_2001년만_2001예산배정액 및 내역2_전기방식_수량산출서(2003.4.1)_사본 - 수어댐최종작업" xfId="6856" xr:uid="{00000000-0005-0000-0000-0000E20E0000}"/>
    <cellStyle name="_2001년만_2001예산배정액 및 내역2_전기방식_수량산출서(2003.4.1)_수어댐(작업용)" xfId="6857" xr:uid="{00000000-0005-0000-0000-0000E30E0000}"/>
    <cellStyle name="_2001년만_2001예산배정액 및 내역2_전기방식_수량산출서(2003.4.1)_수어댐(작업용)1117" xfId="6858" xr:uid="{00000000-0005-0000-0000-0000E40E0000}"/>
    <cellStyle name="_2001년만_2001예산배정액 및 내역2_전기방식_수량산출서(2003.4.1)_수어댐1122333" xfId="6859" xr:uid="{00000000-0005-0000-0000-0000E50E0000}"/>
    <cellStyle name="_2001년만_2001예산배정액 및 내역2_전기방식_수어댐(작업용)" xfId="6860" xr:uid="{00000000-0005-0000-0000-0000E60E0000}"/>
    <cellStyle name="_2001년만_2001예산배정액 및 내역2_전기방식_수어댐(작업용)1117" xfId="6861" xr:uid="{00000000-0005-0000-0000-0000E70E0000}"/>
    <cellStyle name="_2001년만_2001예산배정액 및 내역2_전기방식_수어댐1122333" xfId="6862" xr:uid="{00000000-0005-0000-0000-0000E80E0000}"/>
    <cellStyle name="_2001년만_2001예산배정액 및 내역2_전기-영천댐취수능력(2003.2.10) (version 1)" xfId="6863" xr:uid="{00000000-0005-0000-0000-0000E90E0000}"/>
    <cellStyle name="_2001년만_2001예산배정액 및 내역2_전기-영천댐취수능력(2003.2.10) (version 1)_사본 - 수어댐최종작업" xfId="6864" xr:uid="{00000000-0005-0000-0000-0000EA0E0000}"/>
    <cellStyle name="_2001년만_2001예산배정액 및 내역2_전기-영천댐취수능력(2003.2.10) (version 1)_수량산출서(2003.4.1)" xfId="6865" xr:uid="{00000000-0005-0000-0000-0000EB0E0000}"/>
    <cellStyle name="_2001년만_2001예산배정액 및 내역2_전기-영천댐취수능력(2003.2.10) (version 1)_수량산출서(2003.4.1)_사본 - 수어댐최종작업" xfId="6866" xr:uid="{00000000-0005-0000-0000-0000EC0E0000}"/>
    <cellStyle name="_2001년만_2001예산배정액 및 내역2_전기-영천댐취수능력(2003.2.10) (version 1)_수량산출서(2003.4.1)_수어댐(작업용)" xfId="6867" xr:uid="{00000000-0005-0000-0000-0000ED0E0000}"/>
    <cellStyle name="_2001년만_2001예산배정액 및 내역2_전기-영천댐취수능력(2003.2.10) (version 1)_수량산출서(2003.4.1)_수어댐(작업용)1117" xfId="6868" xr:uid="{00000000-0005-0000-0000-0000EE0E0000}"/>
    <cellStyle name="_2001년만_2001예산배정액 및 내역2_전기-영천댐취수능력(2003.2.10) (version 1)_수량산출서(2003.4.1)_수어댐1122333" xfId="6869" xr:uid="{00000000-0005-0000-0000-0000EF0E0000}"/>
    <cellStyle name="_2001년만_2001예산배정액 및 내역2_전기-영천댐취수능력(2003.2.10) (version 1)_수어댐(작업용)" xfId="6870" xr:uid="{00000000-0005-0000-0000-0000F00E0000}"/>
    <cellStyle name="_2001년만_2001예산배정액 및 내역2_전기-영천댐취수능력(2003.2.10) (version 1)_수어댐(작업용)1117" xfId="6871" xr:uid="{00000000-0005-0000-0000-0000F10E0000}"/>
    <cellStyle name="_2001년만_2001예산배정액 및 내역2_전기-영천댐취수능력(2003.2.10) (version 1)_수어댐1122333" xfId="6872" xr:uid="{00000000-0005-0000-0000-0000F20E0000}"/>
    <cellStyle name="_2001년만_2001예산배정액 및 내역2_최종실적(최종)" xfId="6873" xr:uid="{00000000-0005-0000-0000-0000F30E0000}"/>
    <cellStyle name="_2001년만_2001예산배정액 및 내역2_최종실적(최종)_사본 - 수어댐최종작업" xfId="6874" xr:uid="{00000000-0005-0000-0000-0000F40E0000}"/>
    <cellStyle name="_2001년만_2001예산배정액 및 내역2_최종실적(최종)_수량산출서(2003.4.1)" xfId="6875" xr:uid="{00000000-0005-0000-0000-0000F50E0000}"/>
    <cellStyle name="_2001년만_2001예산배정액 및 내역2_최종실적(최종)_수량산출서(2003.4.1)_사본 - 수어댐최종작업" xfId="6876" xr:uid="{00000000-0005-0000-0000-0000F60E0000}"/>
    <cellStyle name="_2001년만_2001예산배정액 및 내역2_최종실적(최종)_수량산출서(2003.4.1)_수어댐(작업용)" xfId="6877" xr:uid="{00000000-0005-0000-0000-0000F70E0000}"/>
    <cellStyle name="_2001년만_2001예산배정액 및 내역2_최종실적(최종)_수량산출서(2003.4.1)_수어댐(작업용)1117" xfId="6878" xr:uid="{00000000-0005-0000-0000-0000F80E0000}"/>
    <cellStyle name="_2001년만_2001예산배정액 및 내역2_최종실적(최종)_수량산출서(2003.4.1)_수어댐1122333" xfId="6879" xr:uid="{00000000-0005-0000-0000-0000F90E0000}"/>
    <cellStyle name="_2001년만_2001예산배정액 및 내역2_최종실적(최종)_수어댐(작업용)" xfId="6880" xr:uid="{00000000-0005-0000-0000-0000FA0E0000}"/>
    <cellStyle name="_2001년만_2001예산배정액 및 내역2_최종실적(최종)_수어댐(작업용)1117" xfId="6881" xr:uid="{00000000-0005-0000-0000-0000FB0E0000}"/>
    <cellStyle name="_2001년만_2001예산배정액 및 내역2_최종실적(최종)_수어댐1122333" xfId="6882" xr:uid="{00000000-0005-0000-0000-0000FC0E0000}"/>
    <cellStyle name="_2001년만_2001예산배정액 및 내역2_최종실적(최종)_영천댐수량산출" xfId="6883" xr:uid="{00000000-0005-0000-0000-0000FD0E0000}"/>
    <cellStyle name="_2001년만_2001예산배정액 및 내역2_최종실적(최종)_영천댐수량산출_사본 - 수어댐최종작업" xfId="6884" xr:uid="{00000000-0005-0000-0000-0000FE0E0000}"/>
    <cellStyle name="_2001년만_2001예산배정액 및 내역2_최종실적(최종)_영천댐수량산출_수량산출서(2003.4.1)" xfId="6885" xr:uid="{00000000-0005-0000-0000-0000FF0E0000}"/>
    <cellStyle name="_2001년만_2001예산배정액 및 내역2_최종실적(최종)_영천댐수량산출_수량산출서(2003.4.1)_사본 - 수어댐최종작업" xfId="6886" xr:uid="{00000000-0005-0000-0000-0000000F0000}"/>
    <cellStyle name="_2001년만_2001예산배정액 및 내역2_최종실적(최종)_영천댐수량산출_수량산출서(2003.4.1)_수어댐(작업용)" xfId="6887" xr:uid="{00000000-0005-0000-0000-0000010F0000}"/>
    <cellStyle name="_2001년만_2001예산배정액 및 내역2_최종실적(최종)_영천댐수량산출_수량산출서(2003.4.1)_수어댐(작업용)1117" xfId="6888" xr:uid="{00000000-0005-0000-0000-0000020F0000}"/>
    <cellStyle name="_2001년만_2001예산배정액 및 내역2_최종실적(최종)_영천댐수량산출_수량산출서(2003.4.1)_수어댐1122333" xfId="6889" xr:uid="{00000000-0005-0000-0000-0000030F0000}"/>
    <cellStyle name="_2001년만_2001예산배정액 및 내역2_최종실적(최종)_영천댐수량산출_수어댐(작업용)" xfId="6890" xr:uid="{00000000-0005-0000-0000-0000040F0000}"/>
    <cellStyle name="_2001년만_2001예산배정액 및 내역2_최종실적(최종)_영천댐수량산출_수어댐(작업용)1117" xfId="6891" xr:uid="{00000000-0005-0000-0000-0000050F0000}"/>
    <cellStyle name="_2001년만_2001예산배정액 및 내역2_최종실적(최종)_영천댐수량산출_수어댐1122333" xfId="6892" xr:uid="{00000000-0005-0000-0000-0000060F0000}"/>
    <cellStyle name="_2001년만_가설건축전기산출서" xfId="6893" xr:uid="{00000000-0005-0000-0000-0000070F0000}"/>
    <cellStyle name="_2001년만_가설건축전기산출서_사본 - 수어댐최종작업" xfId="6894" xr:uid="{00000000-0005-0000-0000-0000080F0000}"/>
    <cellStyle name="_2001년만_가설건축전기산출서_수량산출서(2003.4.1)" xfId="6895" xr:uid="{00000000-0005-0000-0000-0000090F0000}"/>
    <cellStyle name="_2001년만_가설건축전기산출서_수량산출서(2003.4.1)_사본 - 수어댐최종작업" xfId="6896" xr:uid="{00000000-0005-0000-0000-00000A0F0000}"/>
    <cellStyle name="_2001년만_가설건축전기산출서_수량산출서(2003.4.1)_수어댐(작업용)" xfId="6897" xr:uid="{00000000-0005-0000-0000-00000B0F0000}"/>
    <cellStyle name="_2001년만_가설건축전기산출서_수량산출서(2003.4.1)_수어댐(작업용)1117" xfId="6898" xr:uid="{00000000-0005-0000-0000-00000C0F0000}"/>
    <cellStyle name="_2001년만_가설건축전기산출서_수량산출서(2003.4.1)_수어댐1122333" xfId="6899" xr:uid="{00000000-0005-0000-0000-00000D0F0000}"/>
    <cellStyle name="_2001년만_가설건축전기산출서_수어댐(작업용)" xfId="6900" xr:uid="{00000000-0005-0000-0000-00000E0F0000}"/>
    <cellStyle name="_2001년만_가설건축전기산출서_수어댐(작업용)1117" xfId="6901" xr:uid="{00000000-0005-0000-0000-00000F0F0000}"/>
    <cellStyle name="_2001년만_가설건축전기산출서_수어댐1122333" xfId="6902" xr:uid="{00000000-0005-0000-0000-0000100F0000}"/>
    <cellStyle name="_2001년만_가설동력수량산출" xfId="6903" xr:uid="{00000000-0005-0000-0000-0000110F0000}"/>
    <cellStyle name="_2001년만_가설동력수량산출_사본 - 수어댐최종작업" xfId="6904" xr:uid="{00000000-0005-0000-0000-0000120F0000}"/>
    <cellStyle name="_2001년만_가설동력수량산출_수량산출서(2003.4.1)" xfId="6905" xr:uid="{00000000-0005-0000-0000-0000130F0000}"/>
    <cellStyle name="_2001년만_가설동력수량산출_수량산출서(2003.4.1)_사본 - 수어댐최종작업" xfId="6906" xr:uid="{00000000-0005-0000-0000-0000140F0000}"/>
    <cellStyle name="_2001년만_가설동력수량산출_수량산출서(2003.4.1)_수어댐(작업용)" xfId="6907" xr:uid="{00000000-0005-0000-0000-0000150F0000}"/>
    <cellStyle name="_2001년만_가설동력수량산출_수량산출서(2003.4.1)_수어댐(작업용)1117" xfId="6908" xr:uid="{00000000-0005-0000-0000-0000160F0000}"/>
    <cellStyle name="_2001년만_가설동력수량산출_수량산출서(2003.4.1)_수어댐1122333" xfId="6909" xr:uid="{00000000-0005-0000-0000-0000170F0000}"/>
    <cellStyle name="_2001년만_가설동력수량산출_수어댐(작업용)" xfId="6910" xr:uid="{00000000-0005-0000-0000-0000180F0000}"/>
    <cellStyle name="_2001년만_가설동력수량산출_수어댐(작업용)1117" xfId="6911" xr:uid="{00000000-0005-0000-0000-0000190F0000}"/>
    <cellStyle name="_2001년만_가설동력수량산출_수어댐1122333" xfId="6912" xr:uid="{00000000-0005-0000-0000-00001A0F0000}"/>
    <cellStyle name="_2001년만_가설통신수량" xfId="6913" xr:uid="{00000000-0005-0000-0000-00001B0F0000}"/>
    <cellStyle name="_2001년만_가설통신수량_사본 - 수어댐최종작업" xfId="6914" xr:uid="{00000000-0005-0000-0000-00001C0F0000}"/>
    <cellStyle name="_2001년만_가설통신수량_수량산출서(2003.4.1)" xfId="6915" xr:uid="{00000000-0005-0000-0000-00001D0F0000}"/>
    <cellStyle name="_2001년만_가설통신수량_수량산출서(2003.4.1)_사본 - 수어댐최종작업" xfId="6916" xr:uid="{00000000-0005-0000-0000-00001E0F0000}"/>
    <cellStyle name="_2001년만_가설통신수량_수량산출서(2003.4.1)_수어댐(작업용)" xfId="6917" xr:uid="{00000000-0005-0000-0000-00001F0F0000}"/>
    <cellStyle name="_2001년만_가설통신수량_수량산출서(2003.4.1)_수어댐(작업용)1117" xfId="6918" xr:uid="{00000000-0005-0000-0000-0000200F0000}"/>
    <cellStyle name="_2001년만_가설통신수량_수량산출서(2003.4.1)_수어댐1122333" xfId="6919" xr:uid="{00000000-0005-0000-0000-0000210F0000}"/>
    <cellStyle name="_2001년만_가설통신수량_수어댐(작업용)" xfId="6920" xr:uid="{00000000-0005-0000-0000-0000220F0000}"/>
    <cellStyle name="_2001년만_가설통신수량_수어댐(작업용)1117" xfId="6921" xr:uid="{00000000-0005-0000-0000-0000230F0000}"/>
    <cellStyle name="_2001년만_가설통신수량_수어댐1122333" xfId="6922" xr:uid="{00000000-0005-0000-0000-0000240F0000}"/>
    <cellStyle name="_2001년만_경보국설계서(철관주2003.1.30최종)" xfId="6923" xr:uid="{00000000-0005-0000-0000-0000250F0000}"/>
    <cellStyle name="_2001년만_경보국설계서(철관주2003.1.30최종)_사본 - 수어댐최종작업" xfId="6924" xr:uid="{00000000-0005-0000-0000-0000260F0000}"/>
    <cellStyle name="_2001년만_경보국설계서(철관주2003.1.30최종)_수량산출서(2003.4.1)" xfId="6925" xr:uid="{00000000-0005-0000-0000-0000270F0000}"/>
    <cellStyle name="_2001년만_경보국설계서(철관주2003.1.30최종)_수량산출서(2003.4.1)_사본 - 수어댐최종작업" xfId="6926" xr:uid="{00000000-0005-0000-0000-0000280F0000}"/>
    <cellStyle name="_2001년만_경보국설계서(철관주2003.1.30최종)_수량산출서(2003.4.1)_수어댐(작업용)" xfId="6927" xr:uid="{00000000-0005-0000-0000-0000290F0000}"/>
    <cellStyle name="_2001년만_경보국설계서(철관주2003.1.30최종)_수량산출서(2003.4.1)_수어댐(작업용)1117" xfId="6928" xr:uid="{00000000-0005-0000-0000-00002A0F0000}"/>
    <cellStyle name="_2001년만_경보국설계서(철관주2003.1.30최종)_수량산출서(2003.4.1)_수어댐1122333" xfId="6929" xr:uid="{00000000-0005-0000-0000-00002B0F0000}"/>
    <cellStyle name="_2001년만_경보국설계서(철관주2003.1.30최종)_수어댐(작업용)" xfId="6930" xr:uid="{00000000-0005-0000-0000-00002C0F0000}"/>
    <cellStyle name="_2001년만_경보국설계서(철관주2003.1.30최종)_수어댐(작업용)1117" xfId="6931" xr:uid="{00000000-0005-0000-0000-00002D0F0000}"/>
    <cellStyle name="_2001년만_경보국설계서(철관주2003.1.30최종)_수어댐1122333" xfId="6932" xr:uid="{00000000-0005-0000-0000-00002E0F0000}"/>
    <cellStyle name="_2001년만_경보국설계서(철관주2003.1.30최종)_영천댐수량산출" xfId="6933" xr:uid="{00000000-0005-0000-0000-00002F0F0000}"/>
    <cellStyle name="_2001년만_경보국설계서(철관주2003.1.30최종)_영천댐수량산출_사본 - 수어댐최종작업" xfId="6934" xr:uid="{00000000-0005-0000-0000-0000300F0000}"/>
    <cellStyle name="_2001년만_경보국설계서(철관주2003.1.30최종)_영천댐수량산출_수량산출서(2003.4.1)" xfId="6935" xr:uid="{00000000-0005-0000-0000-0000310F0000}"/>
    <cellStyle name="_2001년만_경보국설계서(철관주2003.1.30최종)_영천댐수량산출_수량산출서(2003.4.1)_사본 - 수어댐최종작업" xfId="6936" xr:uid="{00000000-0005-0000-0000-0000320F0000}"/>
    <cellStyle name="_2001년만_경보국설계서(철관주2003.1.30최종)_영천댐수량산출_수량산출서(2003.4.1)_수어댐(작업용)" xfId="6937" xr:uid="{00000000-0005-0000-0000-0000330F0000}"/>
    <cellStyle name="_2001년만_경보국설계서(철관주2003.1.30최종)_영천댐수량산출_수량산출서(2003.4.1)_수어댐(작업용)1117" xfId="6938" xr:uid="{00000000-0005-0000-0000-0000340F0000}"/>
    <cellStyle name="_2001년만_경보국설계서(철관주2003.1.30최종)_영천댐수량산출_수량산출서(2003.4.1)_수어댐1122333" xfId="6939" xr:uid="{00000000-0005-0000-0000-0000350F0000}"/>
    <cellStyle name="_2001년만_경보국설계서(철관주2003.1.30최종)_영천댐수량산출_수어댐(작업용)" xfId="6940" xr:uid="{00000000-0005-0000-0000-0000360F0000}"/>
    <cellStyle name="_2001년만_경보국설계서(철관주2003.1.30최종)_영천댐수량산출_수어댐(작업용)1117" xfId="6941" xr:uid="{00000000-0005-0000-0000-0000370F0000}"/>
    <cellStyle name="_2001년만_경보국설계서(철관주2003.1.30최종)_영천댐수량산출_수어댐1122333" xfId="6942" xr:uid="{00000000-0005-0000-0000-0000380F0000}"/>
    <cellStyle name="_2001년만_대곡내역서0329(전기)-기계설비금액확인" xfId="6943" xr:uid="{00000000-0005-0000-0000-0000390F0000}"/>
    <cellStyle name="_2001년만_대곡내역서0329(전기)-기계설비금액확인_사본 - 수어댐최종작업" xfId="6944" xr:uid="{00000000-0005-0000-0000-00003A0F0000}"/>
    <cellStyle name="_2001년만_대곡내역서0329(전기)-기계설비금액확인_수어댐(작업용)" xfId="6945" xr:uid="{00000000-0005-0000-0000-00003B0F0000}"/>
    <cellStyle name="_2001년만_대곡내역서0329(전기)-기계설비금액확인_수어댐(작업용)1117" xfId="6946" xr:uid="{00000000-0005-0000-0000-00003C0F0000}"/>
    <cellStyle name="_2001년만_대곡내역서0329(전기)-기계설비금액확인_수어댐1122333" xfId="6947" xr:uid="{00000000-0005-0000-0000-00003D0F0000}"/>
    <cellStyle name="_2001년만_수량산출서(2003.4.1)" xfId="6948" xr:uid="{00000000-0005-0000-0000-00003E0F0000}"/>
    <cellStyle name="_2001년만_수량산출서(2003.4.1)_사본 - 수어댐최종작업" xfId="6949" xr:uid="{00000000-0005-0000-0000-00003F0F0000}"/>
    <cellStyle name="_2001년만_수량산출서(2003.4.1)_수어댐(작업용)" xfId="6950" xr:uid="{00000000-0005-0000-0000-0000400F0000}"/>
    <cellStyle name="_2001년만_수량산출서(2003.4.1)_수어댐(작업용)1117" xfId="6951" xr:uid="{00000000-0005-0000-0000-0000410F0000}"/>
    <cellStyle name="_2001년만_수량산출서(2003.4.1)_수어댐1122333" xfId="6952" xr:uid="{00000000-0005-0000-0000-0000420F0000}"/>
    <cellStyle name="_2001년만_영구동력수량산출" xfId="6953" xr:uid="{00000000-0005-0000-0000-0000430F0000}"/>
    <cellStyle name="_2001년만_영구동력수량산출_사본 - 수어댐최종작업" xfId="6954" xr:uid="{00000000-0005-0000-0000-0000440F0000}"/>
    <cellStyle name="_2001년만_영구동력수량산출_수량산출서(2003.4.1)" xfId="6955" xr:uid="{00000000-0005-0000-0000-0000450F0000}"/>
    <cellStyle name="_2001년만_영구동력수량산출_수량산출서(2003.4.1)_사본 - 수어댐최종작업" xfId="6956" xr:uid="{00000000-0005-0000-0000-0000460F0000}"/>
    <cellStyle name="_2001년만_영구동력수량산출_수량산출서(2003.4.1)_수어댐(작업용)" xfId="6957" xr:uid="{00000000-0005-0000-0000-0000470F0000}"/>
    <cellStyle name="_2001년만_영구동력수량산출_수량산출서(2003.4.1)_수어댐(작업용)1117" xfId="6958" xr:uid="{00000000-0005-0000-0000-0000480F0000}"/>
    <cellStyle name="_2001년만_영구동력수량산출_수량산출서(2003.4.1)_수어댐1122333" xfId="6959" xr:uid="{00000000-0005-0000-0000-0000490F0000}"/>
    <cellStyle name="_2001년만_영구동력수량산출_수어댐(작업용)" xfId="6960" xr:uid="{00000000-0005-0000-0000-00004A0F0000}"/>
    <cellStyle name="_2001년만_영구동력수량산출_수어댐(작업용)1117" xfId="6961" xr:uid="{00000000-0005-0000-0000-00004B0F0000}"/>
    <cellStyle name="_2001년만_영구동력수량산출_수어댐1122333" xfId="6962" xr:uid="{00000000-0005-0000-0000-00004C0F0000}"/>
    <cellStyle name="_2001년만_영천댐수량산출" xfId="6963" xr:uid="{00000000-0005-0000-0000-00004D0F0000}"/>
    <cellStyle name="_2001년만_영천댐수량산출_사본 - 수어댐최종작업" xfId="6964" xr:uid="{00000000-0005-0000-0000-00004E0F0000}"/>
    <cellStyle name="_2001년만_영천댐수량산출_수량산출서(2003.4.1)" xfId="6965" xr:uid="{00000000-0005-0000-0000-00004F0F0000}"/>
    <cellStyle name="_2001년만_영천댐수량산출_수량산출서(2003.4.1)_사본 - 수어댐최종작업" xfId="6966" xr:uid="{00000000-0005-0000-0000-0000500F0000}"/>
    <cellStyle name="_2001년만_영천댐수량산출_수량산출서(2003.4.1)_수어댐(작업용)" xfId="6967" xr:uid="{00000000-0005-0000-0000-0000510F0000}"/>
    <cellStyle name="_2001년만_영천댐수량산출_수량산출서(2003.4.1)_수어댐(작업용)1117" xfId="6968" xr:uid="{00000000-0005-0000-0000-0000520F0000}"/>
    <cellStyle name="_2001년만_영천댐수량산출_수량산출서(2003.4.1)_수어댐1122333" xfId="6969" xr:uid="{00000000-0005-0000-0000-0000530F0000}"/>
    <cellStyle name="_2001년만_영천댐수량산출_수어댐(작업용)" xfId="6970" xr:uid="{00000000-0005-0000-0000-0000540F0000}"/>
    <cellStyle name="_2001년만_영천댐수량산출_수어댐(작업용)1117" xfId="6971" xr:uid="{00000000-0005-0000-0000-0000550F0000}"/>
    <cellStyle name="_2001년만_영천댐수량산출_수어댐1122333" xfId="6972" xr:uid="{00000000-0005-0000-0000-0000560F0000}"/>
    <cellStyle name="_2001년만_영천댐최종(감시및CCTV)" xfId="6973" xr:uid="{00000000-0005-0000-0000-0000570F0000}"/>
    <cellStyle name="_2001년만_영천댐최종(감시및CCTV)_사본 - 수어댐최종작업" xfId="6974" xr:uid="{00000000-0005-0000-0000-0000580F0000}"/>
    <cellStyle name="_2001년만_영천댐최종(감시및CCTV)_수어댐(작업용)" xfId="6975" xr:uid="{00000000-0005-0000-0000-0000590F0000}"/>
    <cellStyle name="_2001년만_영천댐최종(감시및CCTV)_수어댐(작업용)1117" xfId="6976" xr:uid="{00000000-0005-0000-0000-00005A0F0000}"/>
    <cellStyle name="_2001년만_영천댐최종(감시및CCTV)_수어댐1122333" xfId="6977" xr:uid="{00000000-0005-0000-0000-00005B0F0000}"/>
    <cellStyle name="_2001년만_영천댐최종(홍수예설비공사)" xfId="6978" xr:uid="{00000000-0005-0000-0000-00005C0F0000}"/>
    <cellStyle name="_2001년만_영천댐최종(홍수예설비공사)_사본 - 수어댐최종작업" xfId="6979" xr:uid="{00000000-0005-0000-0000-00005D0F0000}"/>
    <cellStyle name="_2001년만_영천댐최종(홍수예설비공사)_수어댐(작업용)" xfId="6980" xr:uid="{00000000-0005-0000-0000-00005E0F0000}"/>
    <cellStyle name="_2001년만_영천댐최종(홍수예설비공사)_수어댐(작업용)1117" xfId="6981" xr:uid="{00000000-0005-0000-0000-00005F0F0000}"/>
    <cellStyle name="_2001년만_영천댐최종(홍수예설비공사)_수어댐1122333" xfId="6982" xr:uid="{00000000-0005-0000-0000-0000600F0000}"/>
    <cellStyle name="_2001년만_오리지날최종-경보국설계서(철관주2003.2.13) (version 3) (version 1)" xfId="6983" xr:uid="{00000000-0005-0000-0000-0000610F0000}"/>
    <cellStyle name="_2001년만_오리지날최종-경보국설계서(철관주2003.2.13) (version 3) (version 1)_사본 - 수어댐최종작업" xfId="6984" xr:uid="{00000000-0005-0000-0000-0000620F0000}"/>
    <cellStyle name="_2001년만_오리지날최종-경보국설계서(철관주2003.2.13) (version 3) (version 1)_수량산출서(2003.4.1)" xfId="6985" xr:uid="{00000000-0005-0000-0000-0000630F0000}"/>
    <cellStyle name="_2001년만_오리지날최종-경보국설계서(철관주2003.2.13) (version 3) (version 1)_수량산출서(2003.4.1)_사본 - 수어댐최종작업" xfId="6986" xr:uid="{00000000-0005-0000-0000-0000640F0000}"/>
    <cellStyle name="_2001년만_오리지날최종-경보국설계서(철관주2003.2.13) (version 3) (version 1)_수량산출서(2003.4.1)_수어댐(작업용)" xfId="6987" xr:uid="{00000000-0005-0000-0000-0000650F0000}"/>
    <cellStyle name="_2001년만_오리지날최종-경보국설계서(철관주2003.2.13) (version 3) (version 1)_수량산출서(2003.4.1)_수어댐(작업용)1117" xfId="6988" xr:uid="{00000000-0005-0000-0000-0000660F0000}"/>
    <cellStyle name="_2001년만_오리지날최종-경보국설계서(철관주2003.2.13) (version 3) (version 1)_수량산출서(2003.4.1)_수어댐1122333" xfId="6989" xr:uid="{00000000-0005-0000-0000-0000670F0000}"/>
    <cellStyle name="_2001년만_오리지날최종-경보국설계서(철관주2003.2.13) (version 3) (version 1)_수어댐(작업용)" xfId="6990" xr:uid="{00000000-0005-0000-0000-0000680F0000}"/>
    <cellStyle name="_2001년만_오리지날최종-경보국설계서(철관주2003.2.13) (version 3) (version 1)_수어댐(작업용)1117" xfId="6991" xr:uid="{00000000-0005-0000-0000-0000690F0000}"/>
    <cellStyle name="_2001년만_오리지날최종-경보국설계서(철관주2003.2.13) (version 3) (version 1)_수어댐1122333" xfId="6992" xr:uid="{00000000-0005-0000-0000-00006A0F0000}"/>
    <cellStyle name="_2001년만_오리지날최종-경보국설계서(철관주2003.2.6)" xfId="6993" xr:uid="{00000000-0005-0000-0000-00006B0F0000}"/>
    <cellStyle name="_2001년만_오리지날최종-경보국설계서(철관주2003.2.6)_사본 - 수어댐최종작업" xfId="6994" xr:uid="{00000000-0005-0000-0000-00006C0F0000}"/>
    <cellStyle name="_2001년만_오리지날최종-경보국설계서(철관주2003.2.6)_수량산출서(2003.4.1)" xfId="6995" xr:uid="{00000000-0005-0000-0000-00006D0F0000}"/>
    <cellStyle name="_2001년만_오리지날최종-경보국설계서(철관주2003.2.6)_수량산출서(2003.4.1)_사본 - 수어댐최종작업" xfId="6996" xr:uid="{00000000-0005-0000-0000-00006E0F0000}"/>
    <cellStyle name="_2001년만_오리지날최종-경보국설계서(철관주2003.2.6)_수량산출서(2003.4.1)_수어댐(작업용)" xfId="6997" xr:uid="{00000000-0005-0000-0000-00006F0F0000}"/>
    <cellStyle name="_2001년만_오리지날최종-경보국설계서(철관주2003.2.6)_수량산출서(2003.4.1)_수어댐(작업용)1117" xfId="6998" xr:uid="{00000000-0005-0000-0000-0000700F0000}"/>
    <cellStyle name="_2001년만_오리지날최종-경보국설계서(철관주2003.2.6)_수량산출서(2003.4.1)_수어댐1122333" xfId="6999" xr:uid="{00000000-0005-0000-0000-0000710F0000}"/>
    <cellStyle name="_2001년만_오리지날최종-경보국설계서(철관주2003.2.6)_수어댐(작업용)" xfId="7000" xr:uid="{00000000-0005-0000-0000-0000720F0000}"/>
    <cellStyle name="_2001년만_오리지날최종-경보국설계서(철관주2003.2.6)_수어댐(작업용)1117" xfId="7001" xr:uid="{00000000-0005-0000-0000-0000730F0000}"/>
    <cellStyle name="_2001년만_오리지날최종-경보국설계서(철관주2003.2.6)_수어댐1122333" xfId="7002" xr:uid="{00000000-0005-0000-0000-0000740F0000}"/>
    <cellStyle name="_2001년만_오리지날최종-경보국설계서(철관주2003.2.9) (version 2)" xfId="7003" xr:uid="{00000000-0005-0000-0000-0000750F0000}"/>
    <cellStyle name="_2001년만_오리지날최종-경보국설계서(철관주2003.2.9) (version 2)_사본 - 수어댐최종작업" xfId="7004" xr:uid="{00000000-0005-0000-0000-0000760F0000}"/>
    <cellStyle name="_2001년만_오리지날최종-경보국설계서(철관주2003.2.9) (version 2)_수량산출서(2003.4.1)" xfId="7005" xr:uid="{00000000-0005-0000-0000-0000770F0000}"/>
    <cellStyle name="_2001년만_오리지날최종-경보국설계서(철관주2003.2.9) (version 2)_수량산출서(2003.4.1)_사본 - 수어댐최종작업" xfId="7006" xr:uid="{00000000-0005-0000-0000-0000780F0000}"/>
    <cellStyle name="_2001년만_오리지날최종-경보국설계서(철관주2003.2.9) (version 2)_수량산출서(2003.4.1)_수어댐(작업용)" xfId="7007" xr:uid="{00000000-0005-0000-0000-0000790F0000}"/>
    <cellStyle name="_2001년만_오리지날최종-경보국설계서(철관주2003.2.9) (version 2)_수량산출서(2003.4.1)_수어댐(작업용)1117" xfId="7008" xr:uid="{00000000-0005-0000-0000-00007A0F0000}"/>
    <cellStyle name="_2001년만_오리지날최종-경보국설계서(철관주2003.2.9) (version 2)_수량산출서(2003.4.1)_수어댐1122333" xfId="7009" xr:uid="{00000000-0005-0000-0000-00007B0F0000}"/>
    <cellStyle name="_2001년만_오리지날최종-경보국설계서(철관주2003.2.9) (version 2)_수어댐(작업용)" xfId="7010" xr:uid="{00000000-0005-0000-0000-00007C0F0000}"/>
    <cellStyle name="_2001년만_오리지날최종-경보국설계서(철관주2003.2.9) (version 2)_수어댐(작업용)1117" xfId="7011" xr:uid="{00000000-0005-0000-0000-00007D0F0000}"/>
    <cellStyle name="_2001년만_오리지날최종-경보국설계서(철관주2003.2.9) (version 2)_수어댐1122333" xfId="7012" xr:uid="{00000000-0005-0000-0000-00007E0F0000}"/>
    <cellStyle name="_2001년만_옥곡수량" xfId="7013" xr:uid="{00000000-0005-0000-0000-00007F0F0000}"/>
    <cellStyle name="_2001년만_옥곡수량_사본 - 수어댐최종작업" xfId="7014" xr:uid="{00000000-0005-0000-0000-0000800F0000}"/>
    <cellStyle name="_2001년만_옥곡수량_수어댐(작업용)" xfId="7015" xr:uid="{00000000-0005-0000-0000-0000810F0000}"/>
    <cellStyle name="_2001년만_옥곡수량_수어댐(작업용)1117" xfId="7016" xr:uid="{00000000-0005-0000-0000-0000820F0000}"/>
    <cellStyle name="_2001년만_옥곡수량_수어댐1122333" xfId="7017" xr:uid="{00000000-0005-0000-0000-0000830F0000}"/>
    <cellStyle name="_2001년만_전기-광양3단계(옥곡가압장)" xfId="7018" xr:uid="{00000000-0005-0000-0000-0000840F0000}"/>
    <cellStyle name="_2001년만_전기-광양3단계(옥곡가압장)_사본 - 수어댐최종작업" xfId="7019" xr:uid="{00000000-0005-0000-0000-0000850F0000}"/>
    <cellStyle name="_2001년만_전기-광양3단계(옥곡가압장)_수어댐(작업용)" xfId="7020" xr:uid="{00000000-0005-0000-0000-0000860F0000}"/>
    <cellStyle name="_2001년만_전기-광양3단계(옥곡가압장)_수어댐(작업용)1117" xfId="7021" xr:uid="{00000000-0005-0000-0000-0000870F0000}"/>
    <cellStyle name="_2001년만_전기-광양3단계(옥곡가압장)_수어댐1122333" xfId="7022" xr:uid="{00000000-0005-0000-0000-0000880F0000}"/>
    <cellStyle name="_2001년만_전기및계장-영천댐취수능력(2003.4.8전기및계장)" xfId="7023" xr:uid="{00000000-0005-0000-0000-0000890F0000}"/>
    <cellStyle name="_2001년만_전기및계장-영천댐취수능력(2003.4.8전기및계장)_사본 - 수어댐최종작업" xfId="7024" xr:uid="{00000000-0005-0000-0000-00008A0F0000}"/>
    <cellStyle name="_2001년만_전기및계장-영천댐취수능력(2003.4.8전기및계장)_수어댐(작업용)" xfId="7025" xr:uid="{00000000-0005-0000-0000-00008B0F0000}"/>
    <cellStyle name="_2001년만_전기및계장-영천댐취수능력(2003.4.8전기및계장)_수어댐(작업용)1117" xfId="7026" xr:uid="{00000000-0005-0000-0000-00008C0F0000}"/>
    <cellStyle name="_2001년만_전기및계장-영천댐취수능력(2003.4.8전기및계장)_수어댐1122333" xfId="7027" xr:uid="{00000000-0005-0000-0000-00008D0F0000}"/>
    <cellStyle name="_2001년만_전기방식" xfId="7028" xr:uid="{00000000-0005-0000-0000-00008E0F0000}"/>
    <cellStyle name="_2001년만_전기방식_사본 - 수어댐최종작업" xfId="7029" xr:uid="{00000000-0005-0000-0000-00008F0F0000}"/>
    <cellStyle name="_2001년만_전기방식_수량산출서(2003.4.1)" xfId="7030" xr:uid="{00000000-0005-0000-0000-0000900F0000}"/>
    <cellStyle name="_2001년만_전기방식_수량산출서(2003.4.1)_사본 - 수어댐최종작업" xfId="7031" xr:uid="{00000000-0005-0000-0000-0000910F0000}"/>
    <cellStyle name="_2001년만_전기방식_수량산출서(2003.4.1)_수어댐(작업용)" xfId="7032" xr:uid="{00000000-0005-0000-0000-0000920F0000}"/>
    <cellStyle name="_2001년만_전기방식_수량산출서(2003.4.1)_수어댐(작업용)1117" xfId="7033" xr:uid="{00000000-0005-0000-0000-0000930F0000}"/>
    <cellStyle name="_2001년만_전기방식_수량산출서(2003.4.1)_수어댐1122333" xfId="7034" xr:uid="{00000000-0005-0000-0000-0000940F0000}"/>
    <cellStyle name="_2001년만_전기방식_수어댐(작업용)" xfId="7035" xr:uid="{00000000-0005-0000-0000-0000950F0000}"/>
    <cellStyle name="_2001년만_전기방식_수어댐(작업용)1117" xfId="7036" xr:uid="{00000000-0005-0000-0000-0000960F0000}"/>
    <cellStyle name="_2001년만_전기방식_수어댐1122333" xfId="7037" xr:uid="{00000000-0005-0000-0000-0000970F0000}"/>
    <cellStyle name="_2001년만_전기-영천댐취수능력(2003.2.10) (version 1)" xfId="7038" xr:uid="{00000000-0005-0000-0000-0000980F0000}"/>
    <cellStyle name="_2001년만_전기-영천댐취수능력(2003.2.10) (version 1)_사본 - 수어댐최종작업" xfId="7039" xr:uid="{00000000-0005-0000-0000-0000990F0000}"/>
    <cellStyle name="_2001년만_전기-영천댐취수능력(2003.2.10) (version 1)_수량산출서(2003.4.1)" xfId="7040" xr:uid="{00000000-0005-0000-0000-00009A0F0000}"/>
    <cellStyle name="_2001년만_전기-영천댐취수능력(2003.2.10) (version 1)_수량산출서(2003.4.1)_사본 - 수어댐최종작업" xfId="7041" xr:uid="{00000000-0005-0000-0000-00009B0F0000}"/>
    <cellStyle name="_2001년만_전기-영천댐취수능력(2003.2.10) (version 1)_수량산출서(2003.4.1)_수어댐(작업용)" xfId="7042" xr:uid="{00000000-0005-0000-0000-00009C0F0000}"/>
    <cellStyle name="_2001년만_전기-영천댐취수능력(2003.2.10) (version 1)_수량산출서(2003.4.1)_수어댐(작업용)1117" xfId="7043" xr:uid="{00000000-0005-0000-0000-00009D0F0000}"/>
    <cellStyle name="_2001년만_전기-영천댐취수능력(2003.2.10) (version 1)_수량산출서(2003.4.1)_수어댐1122333" xfId="7044" xr:uid="{00000000-0005-0000-0000-00009E0F0000}"/>
    <cellStyle name="_2001년만_전기-영천댐취수능력(2003.2.10) (version 1)_수어댐(작업용)" xfId="7045" xr:uid="{00000000-0005-0000-0000-00009F0F0000}"/>
    <cellStyle name="_2001년만_전기-영천댐취수능력(2003.2.10) (version 1)_수어댐(작업용)1117" xfId="7046" xr:uid="{00000000-0005-0000-0000-0000A00F0000}"/>
    <cellStyle name="_2001년만_전기-영천댐취수능력(2003.2.10) (version 1)_수어댐1122333" xfId="7047" xr:uid="{00000000-0005-0000-0000-0000A10F0000}"/>
    <cellStyle name="_2001년만_최종실적(최종)" xfId="7048" xr:uid="{00000000-0005-0000-0000-0000A20F0000}"/>
    <cellStyle name="_2001년만_최종실적(최종)_사본 - 수어댐최종작업" xfId="7049" xr:uid="{00000000-0005-0000-0000-0000A30F0000}"/>
    <cellStyle name="_2001년만_최종실적(최종)_수량산출서(2003.4.1)" xfId="7050" xr:uid="{00000000-0005-0000-0000-0000A40F0000}"/>
    <cellStyle name="_2001년만_최종실적(최종)_수량산출서(2003.4.1)_사본 - 수어댐최종작업" xfId="7051" xr:uid="{00000000-0005-0000-0000-0000A50F0000}"/>
    <cellStyle name="_2001년만_최종실적(최종)_수량산출서(2003.4.1)_수어댐(작업용)" xfId="7052" xr:uid="{00000000-0005-0000-0000-0000A60F0000}"/>
    <cellStyle name="_2001년만_최종실적(최종)_수량산출서(2003.4.1)_수어댐(작업용)1117" xfId="7053" xr:uid="{00000000-0005-0000-0000-0000A70F0000}"/>
    <cellStyle name="_2001년만_최종실적(최종)_수량산출서(2003.4.1)_수어댐1122333" xfId="7054" xr:uid="{00000000-0005-0000-0000-0000A80F0000}"/>
    <cellStyle name="_2001년만_최종실적(최종)_수어댐(작업용)" xfId="7055" xr:uid="{00000000-0005-0000-0000-0000A90F0000}"/>
    <cellStyle name="_2001년만_최종실적(최종)_수어댐(작업용)1117" xfId="7056" xr:uid="{00000000-0005-0000-0000-0000AA0F0000}"/>
    <cellStyle name="_2001년만_최종실적(최종)_수어댐1122333" xfId="7057" xr:uid="{00000000-0005-0000-0000-0000AB0F0000}"/>
    <cellStyle name="_2001년만_최종실적(최종)_영천댐수량산출" xfId="7058" xr:uid="{00000000-0005-0000-0000-0000AC0F0000}"/>
    <cellStyle name="_2001년만_최종실적(최종)_영천댐수량산출_사본 - 수어댐최종작업" xfId="7059" xr:uid="{00000000-0005-0000-0000-0000AD0F0000}"/>
    <cellStyle name="_2001년만_최종실적(최종)_영천댐수량산출_수량산출서(2003.4.1)" xfId="7060" xr:uid="{00000000-0005-0000-0000-0000AE0F0000}"/>
    <cellStyle name="_2001년만_최종실적(최종)_영천댐수량산출_수량산출서(2003.4.1)_사본 - 수어댐최종작업" xfId="7061" xr:uid="{00000000-0005-0000-0000-0000AF0F0000}"/>
    <cellStyle name="_2001년만_최종실적(최종)_영천댐수량산출_수량산출서(2003.4.1)_수어댐(작업용)" xfId="7062" xr:uid="{00000000-0005-0000-0000-0000B00F0000}"/>
    <cellStyle name="_2001년만_최종실적(최종)_영천댐수량산출_수량산출서(2003.4.1)_수어댐(작업용)1117" xfId="7063" xr:uid="{00000000-0005-0000-0000-0000B10F0000}"/>
    <cellStyle name="_2001년만_최종실적(최종)_영천댐수량산출_수량산출서(2003.4.1)_수어댐1122333" xfId="7064" xr:uid="{00000000-0005-0000-0000-0000B20F0000}"/>
    <cellStyle name="_2001년만_최종실적(최종)_영천댐수량산출_수어댐(작업용)" xfId="7065" xr:uid="{00000000-0005-0000-0000-0000B30F0000}"/>
    <cellStyle name="_2001년만_최종실적(최종)_영천댐수량산출_수어댐(작업용)1117" xfId="7066" xr:uid="{00000000-0005-0000-0000-0000B40F0000}"/>
    <cellStyle name="_2001년만_최종실적(최종)_영천댐수량산출_수어댐1122333" xfId="7067" xr:uid="{00000000-0005-0000-0000-0000B50F0000}"/>
    <cellStyle name="_2001예산배정액 및 내역" xfId="7068" xr:uid="{00000000-0005-0000-0000-0000B60F0000}"/>
    <cellStyle name="_2001예산배정액 및 내역_가설건축전기산출서" xfId="7069" xr:uid="{00000000-0005-0000-0000-0000B70F0000}"/>
    <cellStyle name="_2001예산배정액 및 내역_가설건축전기산출서_사본 - 수어댐최종작업" xfId="7070" xr:uid="{00000000-0005-0000-0000-0000B80F0000}"/>
    <cellStyle name="_2001예산배정액 및 내역_가설건축전기산출서_수량산출서(2003.4.1)" xfId="7071" xr:uid="{00000000-0005-0000-0000-0000B90F0000}"/>
    <cellStyle name="_2001예산배정액 및 내역_가설건축전기산출서_수량산출서(2003.4.1)_사본 - 수어댐최종작업" xfId="7072" xr:uid="{00000000-0005-0000-0000-0000BA0F0000}"/>
    <cellStyle name="_2001예산배정액 및 내역_가설건축전기산출서_수량산출서(2003.4.1)_수어댐(작업용)" xfId="7073" xr:uid="{00000000-0005-0000-0000-0000BB0F0000}"/>
    <cellStyle name="_2001예산배정액 및 내역_가설건축전기산출서_수량산출서(2003.4.1)_수어댐(작업용)1117" xfId="7074" xr:uid="{00000000-0005-0000-0000-0000BC0F0000}"/>
    <cellStyle name="_2001예산배정액 및 내역_가설건축전기산출서_수량산출서(2003.4.1)_수어댐1122333" xfId="7075" xr:uid="{00000000-0005-0000-0000-0000BD0F0000}"/>
    <cellStyle name="_2001예산배정액 및 내역_가설건축전기산출서_수어댐(작업용)" xfId="7076" xr:uid="{00000000-0005-0000-0000-0000BE0F0000}"/>
    <cellStyle name="_2001예산배정액 및 내역_가설건축전기산출서_수어댐(작업용)1117" xfId="7077" xr:uid="{00000000-0005-0000-0000-0000BF0F0000}"/>
    <cellStyle name="_2001예산배정액 및 내역_가설건축전기산출서_수어댐1122333" xfId="7078" xr:uid="{00000000-0005-0000-0000-0000C00F0000}"/>
    <cellStyle name="_2001예산배정액 및 내역_가설동력수량산출" xfId="7079" xr:uid="{00000000-0005-0000-0000-0000C10F0000}"/>
    <cellStyle name="_2001예산배정액 및 내역_가설동력수량산출_사본 - 수어댐최종작업" xfId="7080" xr:uid="{00000000-0005-0000-0000-0000C20F0000}"/>
    <cellStyle name="_2001예산배정액 및 내역_가설동력수량산출_수량산출서(2003.4.1)" xfId="7081" xr:uid="{00000000-0005-0000-0000-0000C30F0000}"/>
    <cellStyle name="_2001예산배정액 및 내역_가설동력수량산출_수량산출서(2003.4.1)_사본 - 수어댐최종작업" xfId="7082" xr:uid="{00000000-0005-0000-0000-0000C40F0000}"/>
    <cellStyle name="_2001예산배정액 및 내역_가설동력수량산출_수량산출서(2003.4.1)_수어댐(작업용)" xfId="7083" xr:uid="{00000000-0005-0000-0000-0000C50F0000}"/>
    <cellStyle name="_2001예산배정액 및 내역_가설동력수량산출_수량산출서(2003.4.1)_수어댐(작업용)1117" xfId="7084" xr:uid="{00000000-0005-0000-0000-0000C60F0000}"/>
    <cellStyle name="_2001예산배정액 및 내역_가설동력수량산출_수량산출서(2003.4.1)_수어댐1122333" xfId="7085" xr:uid="{00000000-0005-0000-0000-0000C70F0000}"/>
    <cellStyle name="_2001예산배정액 및 내역_가설동력수량산출_수어댐(작업용)" xfId="7086" xr:uid="{00000000-0005-0000-0000-0000C80F0000}"/>
    <cellStyle name="_2001예산배정액 및 내역_가설동력수량산출_수어댐(작업용)1117" xfId="7087" xr:uid="{00000000-0005-0000-0000-0000C90F0000}"/>
    <cellStyle name="_2001예산배정액 및 내역_가설동력수량산출_수어댐1122333" xfId="7088" xr:uid="{00000000-0005-0000-0000-0000CA0F0000}"/>
    <cellStyle name="_2001예산배정액 및 내역_가설통신수량" xfId="7089" xr:uid="{00000000-0005-0000-0000-0000CB0F0000}"/>
    <cellStyle name="_2001예산배정액 및 내역_가설통신수량_사본 - 수어댐최종작업" xfId="7090" xr:uid="{00000000-0005-0000-0000-0000CC0F0000}"/>
    <cellStyle name="_2001예산배정액 및 내역_가설통신수량_수량산출서(2003.4.1)" xfId="7091" xr:uid="{00000000-0005-0000-0000-0000CD0F0000}"/>
    <cellStyle name="_2001예산배정액 및 내역_가설통신수량_수량산출서(2003.4.1)_사본 - 수어댐최종작업" xfId="7092" xr:uid="{00000000-0005-0000-0000-0000CE0F0000}"/>
    <cellStyle name="_2001예산배정액 및 내역_가설통신수량_수량산출서(2003.4.1)_수어댐(작업용)" xfId="7093" xr:uid="{00000000-0005-0000-0000-0000CF0F0000}"/>
    <cellStyle name="_2001예산배정액 및 내역_가설통신수량_수량산출서(2003.4.1)_수어댐(작업용)1117" xfId="7094" xr:uid="{00000000-0005-0000-0000-0000D00F0000}"/>
    <cellStyle name="_2001예산배정액 및 내역_가설통신수량_수량산출서(2003.4.1)_수어댐1122333" xfId="7095" xr:uid="{00000000-0005-0000-0000-0000D10F0000}"/>
    <cellStyle name="_2001예산배정액 및 내역_가설통신수량_수어댐(작업용)" xfId="7096" xr:uid="{00000000-0005-0000-0000-0000D20F0000}"/>
    <cellStyle name="_2001예산배정액 및 내역_가설통신수량_수어댐(작업용)1117" xfId="7097" xr:uid="{00000000-0005-0000-0000-0000D30F0000}"/>
    <cellStyle name="_2001예산배정액 및 내역_가설통신수량_수어댐1122333" xfId="7098" xr:uid="{00000000-0005-0000-0000-0000D40F0000}"/>
    <cellStyle name="_2001예산배정액 및 내역_경보국설계서(철관주2003.1.30최종)" xfId="7099" xr:uid="{00000000-0005-0000-0000-0000D50F0000}"/>
    <cellStyle name="_2001예산배정액 및 내역_경보국설계서(철관주2003.1.30최종)_사본 - 수어댐최종작업" xfId="7100" xr:uid="{00000000-0005-0000-0000-0000D60F0000}"/>
    <cellStyle name="_2001예산배정액 및 내역_경보국설계서(철관주2003.1.30최종)_수량산출서(2003.4.1)" xfId="7101" xr:uid="{00000000-0005-0000-0000-0000D70F0000}"/>
    <cellStyle name="_2001예산배정액 및 내역_경보국설계서(철관주2003.1.30최종)_수량산출서(2003.4.1)_사본 - 수어댐최종작업" xfId="7102" xr:uid="{00000000-0005-0000-0000-0000D80F0000}"/>
    <cellStyle name="_2001예산배정액 및 내역_경보국설계서(철관주2003.1.30최종)_수량산출서(2003.4.1)_수어댐(작업용)" xfId="7103" xr:uid="{00000000-0005-0000-0000-0000D90F0000}"/>
    <cellStyle name="_2001예산배정액 및 내역_경보국설계서(철관주2003.1.30최종)_수량산출서(2003.4.1)_수어댐(작업용)1117" xfId="7104" xr:uid="{00000000-0005-0000-0000-0000DA0F0000}"/>
    <cellStyle name="_2001예산배정액 및 내역_경보국설계서(철관주2003.1.30최종)_수량산출서(2003.4.1)_수어댐1122333" xfId="7105" xr:uid="{00000000-0005-0000-0000-0000DB0F0000}"/>
    <cellStyle name="_2001예산배정액 및 내역_경보국설계서(철관주2003.1.30최종)_수어댐(작업용)" xfId="7106" xr:uid="{00000000-0005-0000-0000-0000DC0F0000}"/>
    <cellStyle name="_2001예산배정액 및 내역_경보국설계서(철관주2003.1.30최종)_수어댐(작업용)1117" xfId="7107" xr:uid="{00000000-0005-0000-0000-0000DD0F0000}"/>
    <cellStyle name="_2001예산배정액 및 내역_경보국설계서(철관주2003.1.30최종)_수어댐1122333" xfId="7108" xr:uid="{00000000-0005-0000-0000-0000DE0F0000}"/>
    <cellStyle name="_2001예산배정액 및 내역_경보국설계서(철관주2003.1.30최종)_영천댐수량산출" xfId="7109" xr:uid="{00000000-0005-0000-0000-0000DF0F0000}"/>
    <cellStyle name="_2001예산배정액 및 내역_경보국설계서(철관주2003.1.30최종)_영천댐수량산출_사본 - 수어댐최종작업" xfId="7110" xr:uid="{00000000-0005-0000-0000-0000E00F0000}"/>
    <cellStyle name="_2001예산배정액 및 내역_경보국설계서(철관주2003.1.30최종)_영천댐수량산출_수량산출서(2003.4.1)" xfId="7111" xr:uid="{00000000-0005-0000-0000-0000E10F0000}"/>
    <cellStyle name="_2001예산배정액 및 내역_경보국설계서(철관주2003.1.30최종)_영천댐수량산출_수량산출서(2003.4.1)_사본 - 수어댐최종작업" xfId="7112" xr:uid="{00000000-0005-0000-0000-0000E20F0000}"/>
    <cellStyle name="_2001예산배정액 및 내역_경보국설계서(철관주2003.1.30최종)_영천댐수량산출_수량산출서(2003.4.1)_수어댐(작업용)" xfId="7113" xr:uid="{00000000-0005-0000-0000-0000E30F0000}"/>
    <cellStyle name="_2001예산배정액 및 내역_경보국설계서(철관주2003.1.30최종)_영천댐수량산출_수량산출서(2003.4.1)_수어댐(작업용)1117" xfId="7114" xr:uid="{00000000-0005-0000-0000-0000E40F0000}"/>
    <cellStyle name="_2001예산배정액 및 내역_경보국설계서(철관주2003.1.30최종)_영천댐수량산출_수량산출서(2003.4.1)_수어댐1122333" xfId="7115" xr:uid="{00000000-0005-0000-0000-0000E50F0000}"/>
    <cellStyle name="_2001예산배정액 및 내역_경보국설계서(철관주2003.1.30최종)_영천댐수량산출_수어댐(작업용)" xfId="7116" xr:uid="{00000000-0005-0000-0000-0000E60F0000}"/>
    <cellStyle name="_2001예산배정액 및 내역_경보국설계서(철관주2003.1.30최종)_영천댐수량산출_수어댐(작업용)1117" xfId="7117" xr:uid="{00000000-0005-0000-0000-0000E70F0000}"/>
    <cellStyle name="_2001예산배정액 및 내역_경보국설계서(철관주2003.1.30최종)_영천댐수량산출_수어댐1122333" xfId="7118" xr:uid="{00000000-0005-0000-0000-0000E80F0000}"/>
    <cellStyle name="_2001예산배정액 및 내역_대곡내역서0329(전기)-기계설비금액확인" xfId="7119" xr:uid="{00000000-0005-0000-0000-0000E90F0000}"/>
    <cellStyle name="_2001예산배정액 및 내역_대곡내역서0329(전기)-기계설비금액확인_사본 - 수어댐최종작업" xfId="7120" xr:uid="{00000000-0005-0000-0000-0000EA0F0000}"/>
    <cellStyle name="_2001예산배정액 및 내역_대곡내역서0329(전기)-기계설비금액확인_수어댐(작업용)" xfId="7121" xr:uid="{00000000-0005-0000-0000-0000EB0F0000}"/>
    <cellStyle name="_2001예산배정액 및 내역_대곡내역서0329(전기)-기계설비금액확인_수어댐(작업용)1117" xfId="7122" xr:uid="{00000000-0005-0000-0000-0000EC0F0000}"/>
    <cellStyle name="_2001예산배정액 및 내역_대곡내역서0329(전기)-기계설비금액확인_수어댐1122333" xfId="7123" xr:uid="{00000000-0005-0000-0000-0000ED0F0000}"/>
    <cellStyle name="_2001예산배정액 및 내역_수량산출서(2003.4.1)" xfId="7124" xr:uid="{00000000-0005-0000-0000-0000EE0F0000}"/>
    <cellStyle name="_2001예산배정액 및 내역_수량산출서(2003.4.1)_사본 - 수어댐최종작업" xfId="7125" xr:uid="{00000000-0005-0000-0000-0000EF0F0000}"/>
    <cellStyle name="_2001예산배정액 및 내역_수량산출서(2003.4.1)_수어댐(작업용)" xfId="7126" xr:uid="{00000000-0005-0000-0000-0000F00F0000}"/>
    <cellStyle name="_2001예산배정액 및 내역_수량산출서(2003.4.1)_수어댐(작업용)1117" xfId="7127" xr:uid="{00000000-0005-0000-0000-0000F10F0000}"/>
    <cellStyle name="_2001예산배정액 및 내역_수량산출서(2003.4.1)_수어댐1122333" xfId="7128" xr:uid="{00000000-0005-0000-0000-0000F20F0000}"/>
    <cellStyle name="_2001예산배정액 및 내역_영구동력수량산출" xfId="7129" xr:uid="{00000000-0005-0000-0000-0000F30F0000}"/>
    <cellStyle name="_2001예산배정액 및 내역_영구동력수량산출_사본 - 수어댐최종작업" xfId="7130" xr:uid="{00000000-0005-0000-0000-0000F40F0000}"/>
    <cellStyle name="_2001예산배정액 및 내역_영구동력수량산출_수량산출서(2003.4.1)" xfId="7131" xr:uid="{00000000-0005-0000-0000-0000F50F0000}"/>
    <cellStyle name="_2001예산배정액 및 내역_영구동력수량산출_수량산출서(2003.4.1)_사본 - 수어댐최종작업" xfId="7132" xr:uid="{00000000-0005-0000-0000-0000F60F0000}"/>
    <cellStyle name="_2001예산배정액 및 내역_영구동력수량산출_수량산출서(2003.4.1)_수어댐(작업용)" xfId="7133" xr:uid="{00000000-0005-0000-0000-0000F70F0000}"/>
    <cellStyle name="_2001예산배정액 및 내역_영구동력수량산출_수량산출서(2003.4.1)_수어댐(작업용)1117" xfId="7134" xr:uid="{00000000-0005-0000-0000-0000F80F0000}"/>
    <cellStyle name="_2001예산배정액 및 내역_영구동력수량산출_수량산출서(2003.4.1)_수어댐1122333" xfId="7135" xr:uid="{00000000-0005-0000-0000-0000F90F0000}"/>
    <cellStyle name="_2001예산배정액 및 내역_영구동력수량산출_수어댐(작업용)" xfId="7136" xr:uid="{00000000-0005-0000-0000-0000FA0F0000}"/>
    <cellStyle name="_2001예산배정액 및 내역_영구동력수량산출_수어댐(작업용)1117" xfId="7137" xr:uid="{00000000-0005-0000-0000-0000FB0F0000}"/>
    <cellStyle name="_2001예산배정액 및 내역_영구동력수량산출_수어댐1122333" xfId="7138" xr:uid="{00000000-0005-0000-0000-0000FC0F0000}"/>
    <cellStyle name="_2001예산배정액 및 내역_영천댐수량산출" xfId="7139" xr:uid="{00000000-0005-0000-0000-0000FD0F0000}"/>
    <cellStyle name="_2001예산배정액 및 내역_영천댐수량산출_사본 - 수어댐최종작업" xfId="7140" xr:uid="{00000000-0005-0000-0000-0000FE0F0000}"/>
    <cellStyle name="_2001예산배정액 및 내역_영천댐수량산출_수량산출서(2003.4.1)" xfId="7141" xr:uid="{00000000-0005-0000-0000-0000FF0F0000}"/>
    <cellStyle name="_2001예산배정액 및 내역_영천댐수량산출_수량산출서(2003.4.1)_사본 - 수어댐최종작업" xfId="7142" xr:uid="{00000000-0005-0000-0000-000000100000}"/>
    <cellStyle name="_2001예산배정액 및 내역_영천댐수량산출_수량산출서(2003.4.1)_수어댐(작업용)" xfId="7143" xr:uid="{00000000-0005-0000-0000-000001100000}"/>
    <cellStyle name="_2001예산배정액 및 내역_영천댐수량산출_수량산출서(2003.4.1)_수어댐(작업용)1117" xfId="7144" xr:uid="{00000000-0005-0000-0000-000002100000}"/>
    <cellStyle name="_2001예산배정액 및 내역_영천댐수량산출_수량산출서(2003.4.1)_수어댐1122333" xfId="7145" xr:uid="{00000000-0005-0000-0000-000003100000}"/>
    <cellStyle name="_2001예산배정액 및 내역_영천댐수량산출_수어댐(작업용)" xfId="7146" xr:uid="{00000000-0005-0000-0000-000004100000}"/>
    <cellStyle name="_2001예산배정액 및 내역_영천댐수량산출_수어댐(작업용)1117" xfId="7147" xr:uid="{00000000-0005-0000-0000-000005100000}"/>
    <cellStyle name="_2001예산배정액 및 내역_영천댐수량산출_수어댐1122333" xfId="7148" xr:uid="{00000000-0005-0000-0000-000006100000}"/>
    <cellStyle name="_2001예산배정액 및 내역_영천댐최종(감시및CCTV)" xfId="7149" xr:uid="{00000000-0005-0000-0000-000007100000}"/>
    <cellStyle name="_2001예산배정액 및 내역_영천댐최종(감시및CCTV)_사본 - 수어댐최종작업" xfId="7150" xr:uid="{00000000-0005-0000-0000-000008100000}"/>
    <cellStyle name="_2001예산배정액 및 내역_영천댐최종(감시및CCTV)_수어댐(작업용)" xfId="7151" xr:uid="{00000000-0005-0000-0000-000009100000}"/>
    <cellStyle name="_2001예산배정액 및 내역_영천댐최종(감시및CCTV)_수어댐(작업용)1117" xfId="7152" xr:uid="{00000000-0005-0000-0000-00000A100000}"/>
    <cellStyle name="_2001예산배정액 및 내역_영천댐최종(감시및CCTV)_수어댐1122333" xfId="7153" xr:uid="{00000000-0005-0000-0000-00000B100000}"/>
    <cellStyle name="_2001예산배정액 및 내역_영천댐최종(홍수예설비공사)" xfId="7154" xr:uid="{00000000-0005-0000-0000-00000C100000}"/>
    <cellStyle name="_2001예산배정액 및 내역_영천댐최종(홍수예설비공사)_사본 - 수어댐최종작업" xfId="7155" xr:uid="{00000000-0005-0000-0000-00000D100000}"/>
    <cellStyle name="_2001예산배정액 및 내역_영천댐최종(홍수예설비공사)_수어댐(작업용)" xfId="7156" xr:uid="{00000000-0005-0000-0000-00000E100000}"/>
    <cellStyle name="_2001예산배정액 및 내역_영천댐최종(홍수예설비공사)_수어댐(작업용)1117" xfId="7157" xr:uid="{00000000-0005-0000-0000-00000F100000}"/>
    <cellStyle name="_2001예산배정액 및 내역_영천댐최종(홍수예설비공사)_수어댐1122333" xfId="7158" xr:uid="{00000000-0005-0000-0000-000010100000}"/>
    <cellStyle name="_2001예산배정액 및 내역_오리지날최종-경보국설계서(철관주2003.2.13) (version 3) (version 1)" xfId="7159" xr:uid="{00000000-0005-0000-0000-000011100000}"/>
    <cellStyle name="_2001예산배정액 및 내역_오리지날최종-경보국설계서(철관주2003.2.13) (version 3) (version 1)_사본 - 수어댐최종작업" xfId="7160" xr:uid="{00000000-0005-0000-0000-000012100000}"/>
    <cellStyle name="_2001예산배정액 및 내역_오리지날최종-경보국설계서(철관주2003.2.13) (version 3) (version 1)_수량산출서(2003.4.1)" xfId="7161" xr:uid="{00000000-0005-0000-0000-000013100000}"/>
    <cellStyle name="_2001예산배정액 및 내역_오리지날최종-경보국설계서(철관주2003.2.13) (version 3) (version 1)_수량산출서(2003.4.1)_사본 - 수어댐최종작업" xfId="7162" xr:uid="{00000000-0005-0000-0000-000014100000}"/>
    <cellStyle name="_2001예산배정액 및 내역_오리지날최종-경보국설계서(철관주2003.2.13) (version 3) (version 1)_수량산출서(2003.4.1)_수어댐(작업용)" xfId="7163" xr:uid="{00000000-0005-0000-0000-000015100000}"/>
    <cellStyle name="_2001예산배정액 및 내역_오리지날최종-경보국설계서(철관주2003.2.13) (version 3) (version 1)_수량산출서(2003.4.1)_수어댐(작업용)1117" xfId="7164" xr:uid="{00000000-0005-0000-0000-000016100000}"/>
    <cellStyle name="_2001예산배정액 및 내역_오리지날최종-경보국설계서(철관주2003.2.13) (version 3) (version 1)_수량산출서(2003.4.1)_수어댐1122333" xfId="7165" xr:uid="{00000000-0005-0000-0000-000017100000}"/>
    <cellStyle name="_2001예산배정액 및 내역_오리지날최종-경보국설계서(철관주2003.2.13) (version 3) (version 1)_수어댐(작업용)" xfId="7166" xr:uid="{00000000-0005-0000-0000-000018100000}"/>
    <cellStyle name="_2001예산배정액 및 내역_오리지날최종-경보국설계서(철관주2003.2.13) (version 3) (version 1)_수어댐(작업용)1117" xfId="7167" xr:uid="{00000000-0005-0000-0000-000019100000}"/>
    <cellStyle name="_2001예산배정액 및 내역_오리지날최종-경보국설계서(철관주2003.2.13) (version 3) (version 1)_수어댐1122333" xfId="7168" xr:uid="{00000000-0005-0000-0000-00001A100000}"/>
    <cellStyle name="_2001예산배정액 및 내역_오리지날최종-경보국설계서(철관주2003.2.6)" xfId="7169" xr:uid="{00000000-0005-0000-0000-00001B100000}"/>
    <cellStyle name="_2001예산배정액 및 내역_오리지날최종-경보국설계서(철관주2003.2.6)_사본 - 수어댐최종작업" xfId="7170" xr:uid="{00000000-0005-0000-0000-00001C100000}"/>
    <cellStyle name="_2001예산배정액 및 내역_오리지날최종-경보국설계서(철관주2003.2.6)_수량산출서(2003.4.1)" xfId="7171" xr:uid="{00000000-0005-0000-0000-00001D100000}"/>
    <cellStyle name="_2001예산배정액 및 내역_오리지날최종-경보국설계서(철관주2003.2.6)_수량산출서(2003.4.1)_사본 - 수어댐최종작업" xfId="7172" xr:uid="{00000000-0005-0000-0000-00001E100000}"/>
    <cellStyle name="_2001예산배정액 및 내역_오리지날최종-경보국설계서(철관주2003.2.6)_수량산출서(2003.4.1)_수어댐(작업용)" xfId="7173" xr:uid="{00000000-0005-0000-0000-00001F100000}"/>
    <cellStyle name="_2001예산배정액 및 내역_오리지날최종-경보국설계서(철관주2003.2.6)_수량산출서(2003.4.1)_수어댐(작업용)1117" xfId="7174" xr:uid="{00000000-0005-0000-0000-000020100000}"/>
    <cellStyle name="_2001예산배정액 및 내역_오리지날최종-경보국설계서(철관주2003.2.6)_수량산출서(2003.4.1)_수어댐1122333" xfId="7175" xr:uid="{00000000-0005-0000-0000-000021100000}"/>
    <cellStyle name="_2001예산배정액 및 내역_오리지날최종-경보국설계서(철관주2003.2.6)_수어댐(작업용)" xfId="7176" xr:uid="{00000000-0005-0000-0000-000022100000}"/>
    <cellStyle name="_2001예산배정액 및 내역_오리지날최종-경보국설계서(철관주2003.2.6)_수어댐(작업용)1117" xfId="7177" xr:uid="{00000000-0005-0000-0000-000023100000}"/>
    <cellStyle name="_2001예산배정액 및 내역_오리지날최종-경보국설계서(철관주2003.2.6)_수어댐1122333" xfId="7178" xr:uid="{00000000-0005-0000-0000-000024100000}"/>
    <cellStyle name="_2001예산배정액 및 내역_오리지날최종-경보국설계서(철관주2003.2.9) (version 2)" xfId="7179" xr:uid="{00000000-0005-0000-0000-000025100000}"/>
    <cellStyle name="_2001예산배정액 및 내역_오리지날최종-경보국설계서(철관주2003.2.9) (version 2)_사본 - 수어댐최종작업" xfId="7180" xr:uid="{00000000-0005-0000-0000-000026100000}"/>
    <cellStyle name="_2001예산배정액 및 내역_오리지날최종-경보국설계서(철관주2003.2.9) (version 2)_수량산출서(2003.4.1)" xfId="7181" xr:uid="{00000000-0005-0000-0000-000027100000}"/>
    <cellStyle name="_2001예산배정액 및 내역_오리지날최종-경보국설계서(철관주2003.2.9) (version 2)_수량산출서(2003.4.1)_사본 - 수어댐최종작업" xfId="7182" xr:uid="{00000000-0005-0000-0000-000028100000}"/>
    <cellStyle name="_2001예산배정액 및 내역_오리지날최종-경보국설계서(철관주2003.2.9) (version 2)_수량산출서(2003.4.1)_수어댐(작업용)" xfId="7183" xr:uid="{00000000-0005-0000-0000-000029100000}"/>
    <cellStyle name="_2001예산배정액 및 내역_오리지날최종-경보국설계서(철관주2003.2.9) (version 2)_수량산출서(2003.4.1)_수어댐(작업용)1117" xfId="7184" xr:uid="{00000000-0005-0000-0000-00002A100000}"/>
    <cellStyle name="_2001예산배정액 및 내역_오리지날최종-경보국설계서(철관주2003.2.9) (version 2)_수량산출서(2003.4.1)_수어댐1122333" xfId="7185" xr:uid="{00000000-0005-0000-0000-00002B100000}"/>
    <cellStyle name="_2001예산배정액 및 내역_오리지날최종-경보국설계서(철관주2003.2.9) (version 2)_수어댐(작업용)" xfId="7186" xr:uid="{00000000-0005-0000-0000-00002C100000}"/>
    <cellStyle name="_2001예산배정액 및 내역_오리지날최종-경보국설계서(철관주2003.2.9) (version 2)_수어댐(작업용)1117" xfId="7187" xr:uid="{00000000-0005-0000-0000-00002D100000}"/>
    <cellStyle name="_2001예산배정액 및 내역_오리지날최종-경보국설계서(철관주2003.2.9) (version 2)_수어댐1122333" xfId="7188" xr:uid="{00000000-0005-0000-0000-00002E100000}"/>
    <cellStyle name="_2001예산배정액 및 내역_옥곡수량" xfId="7189" xr:uid="{00000000-0005-0000-0000-00002F100000}"/>
    <cellStyle name="_2001예산배정액 및 내역_옥곡수량_사본 - 수어댐최종작업" xfId="7190" xr:uid="{00000000-0005-0000-0000-000030100000}"/>
    <cellStyle name="_2001예산배정액 및 내역_옥곡수량_수어댐(작업용)" xfId="7191" xr:uid="{00000000-0005-0000-0000-000031100000}"/>
    <cellStyle name="_2001예산배정액 및 내역_옥곡수량_수어댐(작업용)1117" xfId="7192" xr:uid="{00000000-0005-0000-0000-000032100000}"/>
    <cellStyle name="_2001예산배정액 및 내역_옥곡수량_수어댐1122333" xfId="7193" xr:uid="{00000000-0005-0000-0000-000033100000}"/>
    <cellStyle name="_2001예산배정액 및 내역_전기-광양3단계(옥곡가압장)" xfId="7194" xr:uid="{00000000-0005-0000-0000-000034100000}"/>
    <cellStyle name="_2001예산배정액 및 내역_전기-광양3단계(옥곡가압장)_사본 - 수어댐최종작업" xfId="7195" xr:uid="{00000000-0005-0000-0000-000035100000}"/>
    <cellStyle name="_2001예산배정액 및 내역_전기-광양3단계(옥곡가압장)_수어댐(작업용)" xfId="7196" xr:uid="{00000000-0005-0000-0000-000036100000}"/>
    <cellStyle name="_2001예산배정액 및 내역_전기-광양3단계(옥곡가압장)_수어댐(작업용)1117" xfId="7197" xr:uid="{00000000-0005-0000-0000-000037100000}"/>
    <cellStyle name="_2001예산배정액 및 내역_전기-광양3단계(옥곡가압장)_수어댐1122333" xfId="7198" xr:uid="{00000000-0005-0000-0000-000038100000}"/>
    <cellStyle name="_2001예산배정액 및 내역_전기및계장-영천댐취수능력(2003.4.8전기및계장)" xfId="7199" xr:uid="{00000000-0005-0000-0000-000039100000}"/>
    <cellStyle name="_2001예산배정액 및 내역_전기및계장-영천댐취수능력(2003.4.8전기및계장)_사본 - 수어댐최종작업" xfId="7200" xr:uid="{00000000-0005-0000-0000-00003A100000}"/>
    <cellStyle name="_2001예산배정액 및 내역_전기및계장-영천댐취수능력(2003.4.8전기및계장)_수어댐(작업용)" xfId="7201" xr:uid="{00000000-0005-0000-0000-00003B100000}"/>
    <cellStyle name="_2001예산배정액 및 내역_전기및계장-영천댐취수능력(2003.4.8전기및계장)_수어댐(작업용)1117" xfId="7202" xr:uid="{00000000-0005-0000-0000-00003C100000}"/>
    <cellStyle name="_2001예산배정액 및 내역_전기및계장-영천댐취수능력(2003.4.8전기및계장)_수어댐1122333" xfId="7203" xr:uid="{00000000-0005-0000-0000-00003D100000}"/>
    <cellStyle name="_2001예산배정액 및 내역_전기방식" xfId="7204" xr:uid="{00000000-0005-0000-0000-00003E100000}"/>
    <cellStyle name="_2001예산배정액 및 내역_전기방식_사본 - 수어댐최종작업" xfId="7205" xr:uid="{00000000-0005-0000-0000-00003F100000}"/>
    <cellStyle name="_2001예산배정액 및 내역_전기방식_수량산출서(2003.4.1)" xfId="7206" xr:uid="{00000000-0005-0000-0000-000040100000}"/>
    <cellStyle name="_2001예산배정액 및 내역_전기방식_수량산출서(2003.4.1)_사본 - 수어댐최종작업" xfId="7207" xr:uid="{00000000-0005-0000-0000-000041100000}"/>
    <cellStyle name="_2001예산배정액 및 내역_전기방식_수량산출서(2003.4.1)_수어댐(작업용)" xfId="7208" xr:uid="{00000000-0005-0000-0000-000042100000}"/>
    <cellStyle name="_2001예산배정액 및 내역_전기방식_수량산출서(2003.4.1)_수어댐(작업용)1117" xfId="7209" xr:uid="{00000000-0005-0000-0000-000043100000}"/>
    <cellStyle name="_2001예산배정액 및 내역_전기방식_수량산출서(2003.4.1)_수어댐1122333" xfId="7210" xr:uid="{00000000-0005-0000-0000-000044100000}"/>
    <cellStyle name="_2001예산배정액 및 내역_전기방식_수어댐(작업용)" xfId="7211" xr:uid="{00000000-0005-0000-0000-000045100000}"/>
    <cellStyle name="_2001예산배정액 및 내역_전기방식_수어댐(작업용)1117" xfId="7212" xr:uid="{00000000-0005-0000-0000-000046100000}"/>
    <cellStyle name="_2001예산배정액 및 내역_전기방식_수어댐1122333" xfId="7213" xr:uid="{00000000-0005-0000-0000-000047100000}"/>
    <cellStyle name="_2001예산배정액 및 내역_전기-영천댐취수능력(2003.2.10) (version 1)" xfId="7214" xr:uid="{00000000-0005-0000-0000-000048100000}"/>
    <cellStyle name="_2001예산배정액 및 내역_전기-영천댐취수능력(2003.2.10) (version 1)_사본 - 수어댐최종작업" xfId="7215" xr:uid="{00000000-0005-0000-0000-000049100000}"/>
    <cellStyle name="_2001예산배정액 및 내역_전기-영천댐취수능력(2003.2.10) (version 1)_수량산출서(2003.4.1)" xfId="7216" xr:uid="{00000000-0005-0000-0000-00004A100000}"/>
    <cellStyle name="_2001예산배정액 및 내역_전기-영천댐취수능력(2003.2.10) (version 1)_수량산출서(2003.4.1)_사본 - 수어댐최종작업" xfId="7217" xr:uid="{00000000-0005-0000-0000-00004B100000}"/>
    <cellStyle name="_2001예산배정액 및 내역_전기-영천댐취수능력(2003.2.10) (version 1)_수량산출서(2003.4.1)_수어댐(작업용)" xfId="7218" xr:uid="{00000000-0005-0000-0000-00004C100000}"/>
    <cellStyle name="_2001예산배정액 및 내역_전기-영천댐취수능력(2003.2.10) (version 1)_수량산출서(2003.4.1)_수어댐(작업용)1117" xfId="7219" xr:uid="{00000000-0005-0000-0000-00004D100000}"/>
    <cellStyle name="_2001예산배정액 및 내역_전기-영천댐취수능력(2003.2.10) (version 1)_수량산출서(2003.4.1)_수어댐1122333" xfId="7220" xr:uid="{00000000-0005-0000-0000-00004E100000}"/>
    <cellStyle name="_2001예산배정액 및 내역_전기-영천댐취수능력(2003.2.10) (version 1)_수어댐(작업용)" xfId="7221" xr:uid="{00000000-0005-0000-0000-00004F100000}"/>
    <cellStyle name="_2001예산배정액 및 내역_전기-영천댐취수능력(2003.2.10) (version 1)_수어댐(작업용)1117" xfId="7222" xr:uid="{00000000-0005-0000-0000-000050100000}"/>
    <cellStyle name="_2001예산배정액 및 내역_전기-영천댐취수능력(2003.2.10) (version 1)_수어댐1122333" xfId="7223" xr:uid="{00000000-0005-0000-0000-000051100000}"/>
    <cellStyle name="_2001예산배정액 및 내역_최종실적(최종)" xfId="7224" xr:uid="{00000000-0005-0000-0000-000052100000}"/>
    <cellStyle name="_2001예산배정액 및 내역_최종실적(최종)_사본 - 수어댐최종작업" xfId="7225" xr:uid="{00000000-0005-0000-0000-000053100000}"/>
    <cellStyle name="_2001예산배정액 및 내역_최종실적(최종)_수량산출서(2003.4.1)" xfId="7226" xr:uid="{00000000-0005-0000-0000-000054100000}"/>
    <cellStyle name="_2001예산배정액 및 내역_최종실적(최종)_수량산출서(2003.4.1)_사본 - 수어댐최종작업" xfId="7227" xr:uid="{00000000-0005-0000-0000-000055100000}"/>
    <cellStyle name="_2001예산배정액 및 내역_최종실적(최종)_수량산출서(2003.4.1)_수어댐(작업용)" xfId="7228" xr:uid="{00000000-0005-0000-0000-000056100000}"/>
    <cellStyle name="_2001예산배정액 및 내역_최종실적(최종)_수량산출서(2003.4.1)_수어댐(작업용)1117" xfId="7229" xr:uid="{00000000-0005-0000-0000-000057100000}"/>
    <cellStyle name="_2001예산배정액 및 내역_최종실적(최종)_수량산출서(2003.4.1)_수어댐1122333" xfId="7230" xr:uid="{00000000-0005-0000-0000-000058100000}"/>
    <cellStyle name="_2001예산배정액 및 내역_최종실적(최종)_수어댐(작업용)" xfId="7231" xr:uid="{00000000-0005-0000-0000-000059100000}"/>
    <cellStyle name="_2001예산배정액 및 내역_최종실적(최종)_수어댐(작업용)1117" xfId="7232" xr:uid="{00000000-0005-0000-0000-00005A100000}"/>
    <cellStyle name="_2001예산배정액 및 내역_최종실적(최종)_수어댐1122333" xfId="7233" xr:uid="{00000000-0005-0000-0000-00005B100000}"/>
    <cellStyle name="_2001예산배정액 및 내역_최종실적(최종)_영천댐수량산출" xfId="7234" xr:uid="{00000000-0005-0000-0000-00005C100000}"/>
    <cellStyle name="_2001예산배정액 및 내역_최종실적(최종)_영천댐수량산출_사본 - 수어댐최종작업" xfId="7235" xr:uid="{00000000-0005-0000-0000-00005D100000}"/>
    <cellStyle name="_2001예산배정액 및 내역_최종실적(최종)_영천댐수량산출_수량산출서(2003.4.1)" xfId="7236" xr:uid="{00000000-0005-0000-0000-00005E100000}"/>
    <cellStyle name="_2001예산배정액 및 내역_최종실적(최종)_영천댐수량산출_수량산출서(2003.4.1)_사본 - 수어댐최종작업" xfId="7237" xr:uid="{00000000-0005-0000-0000-00005F100000}"/>
    <cellStyle name="_2001예산배정액 및 내역_최종실적(최종)_영천댐수량산출_수량산출서(2003.4.1)_수어댐(작업용)" xfId="7238" xr:uid="{00000000-0005-0000-0000-000060100000}"/>
    <cellStyle name="_2001예산배정액 및 내역_최종실적(최종)_영천댐수량산출_수량산출서(2003.4.1)_수어댐(작업용)1117" xfId="7239" xr:uid="{00000000-0005-0000-0000-000061100000}"/>
    <cellStyle name="_2001예산배정액 및 내역_최종실적(최종)_영천댐수량산출_수량산출서(2003.4.1)_수어댐1122333" xfId="7240" xr:uid="{00000000-0005-0000-0000-000062100000}"/>
    <cellStyle name="_2001예산배정액 및 내역_최종실적(최종)_영천댐수량산출_수어댐(작업용)" xfId="7241" xr:uid="{00000000-0005-0000-0000-000063100000}"/>
    <cellStyle name="_2001예산배정액 및 내역_최종실적(최종)_영천댐수량산출_수어댐(작업용)1117" xfId="7242" xr:uid="{00000000-0005-0000-0000-000064100000}"/>
    <cellStyle name="_2001예산배정액 및 내역_최종실적(최종)_영천댐수량산출_수어댐1122333" xfId="7243" xr:uid="{00000000-0005-0000-0000-000065100000}"/>
    <cellStyle name="_2001예산배정액 및 내역2" xfId="7244" xr:uid="{00000000-0005-0000-0000-000066100000}"/>
    <cellStyle name="_2001예산배정액 및 내역2_가설건축전기산출서" xfId="7245" xr:uid="{00000000-0005-0000-0000-000067100000}"/>
    <cellStyle name="_2001예산배정액 및 내역2_가설건축전기산출서_사본 - 수어댐최종작업" xfId="7246" xr:uid="{00000000-0005-0000-0000-000068100000}"/>
    <cellStyle name="_2001예산배정액 및 내역2_가설건축전기산출서_수량산출서(2003.4.1)" xfId="7247" xr:uid="{00000000-0005-0000-0000-000069100000}"/>
    <cellStyle name="_2001예산배정액 및 내역2_가설건축전기산출서_수량산출서(2003.4.1)_사본 - 수어댐최종작업" xfId="7248" xr:uid="{00000000-0005-0000-0000-00006A100000}"/>
    <cellStyle name="_2001예산배정액 및 내역2_가설건축전기산출서_수량산출서(2003.4.1)_수어댐(작업용)" xfId="7249" xr:uid="{00000000-0005-0000-0000-00006B100000}"/>
    <cellStyle name="_2001예산배정액 및 내역2_가설건축전기산출서_수량산출서(2003.4.1)_수어댐(작업용)1117" xfId="7250" xr:uid="{00000000-0005-0000-0000-00006C100000}"/>
    <cellStyle name="_2001예산배정액 및 내역2_가설건축전기산출서_수량산출서(2003.4.1)_수어댐1122333" xfId="7251" xr:uid="{00000000-0005-0000-0000-00006D100000}"/>
    <cellStyle name="_2001예산배정액 및 내역2_가설건축전기산출서_수어댐(작업용)" xfId="7252" xr:uid="{00000000-0005-0000-0000-00006E100000}"/>
    <cellStyle name="_2001예산배정액 및 내역2_가설건축전기산출서_수어댐(작업용)1117" xfId="7253" xr:uid="{00000000-0005-0000-0000-00006F100000}"/>
    <cellStyle name="_2001예산배정액 및 내역2_가설건축전기산출서_수어댐1122333" xfId="7254" xr:uid="{00000000-0005-0000-0000-000070100000}"/>
    <cellStyle name="_2001예산배정액 및 내역2_가설동력수량산출" xfId="7255" xr:uid="{00000000-0005-0000-0000-000071100000}"/>
    <cellStyle name="_2001예산배정액 및 내역2_가설동력수량산출_사본 - 수어댐최종작업" xfId="7256" xr:uid="{00000000-0005-0000-0000-000072100000}"/>
    <cellStyle name="_2001예산배정액 및 내역2_가설동력수량산출_수량산출서(2003.4.1)" xfId="7257" xr:uid="{00000000-0005-0000-0000-000073100000}"/>
    <cellStyle name="_2001예산배정액 및 내역2_가설동력수량산출_수량산출서(2003.4.1)_사본 - 수어댐최종작업" xfId="7258" xr:uid="{00000000-0005-0000-0000-000074100000}"/>
    <cellStyle name="_2001예산배정액 및 내역2_가설동력수량산출_수량산출서(2003.4.1)_수어댐(작업용)" xfId="7259" xr:uid="{00000000-0005-0000-0000-000075100000}"/>
    <cellStyle name="_2001예산배정액 및 내역2_가설동력수량산출_수량산출서(2003.4.1)_수어댐(작업용)1117" xfId="7260" xr:uid="{00000000-0005-0000-0000-000076100000}"/>
    <cellStyle name="_2001예산배정액 및 내역2_가설동력수량산출_수량산출서(2003.4.1)_수어댐1122333" xfId="7261" xr:uid="{00000000-0005-0000-0000-000077100000}"/>
    <cellStyle name="_2001예산배정액 및 내역2_가설동력수량산출_수어댐(작업용)" xfId="7262" xr:uid="{00000000-0005-0000-0000-000078100000}"/>
    <cellStyle name="_2001예산배정액 및 내역2_가설동력수량산출_수어댐(작업용)1117" xfId="7263" xr:uid="{00000000-0005-0000-0000-000079100000}"/>
    <cellStyle name="_2001예산배정액 및 내역2_가설동력수량산출_수어댐1122333" xfId="7264" xr:uid="{00000000-0005-0000-0000-00007A100000}"/>
    <cellStyle name="_2001예산배정액 및 내역2_가설통신수량" xfId="7265" xr:uid="{00000000-0005-0000-0000-00007B100000}"/>
    <cellStyle name="_2001예산배정액 및 내역2_가설통신수량_사본 - 수어댐최종작업" xfId="7266" xr:uid="{00000000-0005-0000-0000-00007C100000}"/>
    <cellStyle name="_2001예산배정액 및 내역2_가설통신수량_수량산출서(2003.4.1)" xfId="7267" xr:uid="{00000000-0005-0000-0000-00007D100000}"/>
    <cellStyle name="_2001예산배정액 및 내역2_가설통신수량_수량산출서(2003.4.1)_사본 - 수어댐최종작업" xfId="7268" xr:uid="{00000000-0005-0000-0000-00007E100000}"/>
    <cellStyle name="_2001예산배정액 및 내역2_가설통신수량_수량산출서(2003.4.1)_수어댐(작업용)" xfId="7269" xr:uid="{00000000-0005-0000-0000-00007F100000}"/>
    <cellStyle name="_2001예산배정액 및 내역2_가설통신수량_수량산출서(2003.4.1)_수어댐(작업용)1117" xfId="7270" xr:uid="{00000000-0005-0000-0000-000080100000}"/>
    <cellStyle name="_2001예산배정액 및 내역2_가설통신수량_수량산출서(2003.4.1)_수어댐1122333" xfId="7271" xr:uid="{00000000-0005-0000-0000-000081100000}"/>
    <cellStyle name="_2001예산배정액 및 내역2_가설통신수량_수어댐(작업용)" xfId="7272" xr:uid="{00000000-0005-0000-0000-000082100000}"/>
    <cellStyle name="_2001예산배정액 및 내역2_가설통신수량_수어댐(작업용)1117" xfId="7273" xr:uid="{00000000-0005-0000-0000-000083100000}"/>
    <cellStyle name="_2001예산배정액 및 내역2_가설통신수량_수어댐1122333" xfId="7274" xr:uid="{00000000-0005-0000-0000-000084100000}"/>
    <cellStyle name="_2001예산배정액 및 내역2_경보국설계서(철관주2003.1.30최종)" xfId="7275" xr:uid="{00000000-0005-0000-0000-000085100000}"/>
    <cellStyle name="_2001예산배정액 및 내역2_경보국설계서(철관주2003.1.30최종)_사본 - 수어댐최종작업" xfId="7276" xr:uid="{00000000-0005-0000-0000-000086100000}"/>
    <cellStyle name="_2001예산배정액 및 내역2_경보국설계서(철관주2003.1.30최종)_수량산출서(2003.4.1)" xfId="7277" xr:uid="{00000000-0005-0000-0000-000087100000}"/>
    <cellStyle name="_2001예산배정액 및 내역2_경보국설계서(철관주2003.1.30최종)_수량산출서(2003.4.1)_사본 - 수어댐최종작업" xfId="7278" xr:uid="{00000000-0005-0000-0000-000088100000}"/>
    <cellStyle name="_2001예산배정액 및 내역2_경보국설계서(철관주2003.1.30최종)_수량산출서(2003.4.1)_수어댐(작업용)" xfId="7279" xr:uid="{00000000-0005-0000-0000-000089100000}"/>
    <cellStyle name="_2001예산배정액 및 내역2_경보국설계서(철관주2003.1.30최종)_수량산출서(2003.4.1)_수어댐(작업용)1117" xfId="7280" xr:uid="{00000000-0005-0000-0000-00008A100000}"/>
    <cellStyle name="_2001예산배정액 및 내역2_경보국설계서(철관주2003.1.30최종)_수량산출서(2003.4.1)_수어댐1122333" xfId="7281" xr:uid="{00000000-0005-0000-0000-00008B100000}"/>
    <cellStyle name="_2001예산배정액 및 내역2_경보국설계서(철관주2003.1.30최종)_수어댐(작업용)" xfId="7282" xr:uid="{00000000-0005-0000-0000-00008C100000}"/>
    <cellStyle name="_2001예산배정액 및 내역2_경보국설계서(철관주2003.1.30최종)_수어댐(작업용)1117" xfId="7283" xr:uid="{00000000-0005-0000-0000-00008D100000}"/>
    <cellStyle name="_2001예산배정액 및 내역2_경보국설계서(철관주2003.1.30최종)_수어댐1122333" xfId="7284" xr:uid="{00000000-0005-0000-0000-00008E100000}"/>
    <cellStyle name="_2001예산배정액 및 내역2_경보국설계서(철관주2003.1.30최종)_영천댐수량산출" xfId="7285" xr:uid="{00000000-0005-0000-0000-00008F100000}"/>
    <cellStyle name="_2001예산배정액 및 내역2_경보국설계서(철관주2003.1.30최종)_영천댐수량산출_사본 - 수어댐최종작업" xfId="7286" xr:uid="{00000000-0005-0000-0000-000090100000}"/>
    <cellStyle name="_2001예산배정액 및 내역2_경보국설계서(철관주2003.1.30최종)_영천댐수량산출_수량산출서(2003.4.1)" xfId="7287" xr:uid="{00000000-0005-0000-0000-000091100000}"/>
    <cellStyle name="_2001예산배정액 및 내역2_경보국설계서(철관주2003.1.30최종)_영천댐수량산출_수량산출서(2003.4.1)_사본 - 수어댐최종작업" xfId="7288" xr:uid="{00000000-0005-0000-0000-000092100000}"/>
    <cellStyle name="_2001예산배정액 및 내역2_경보국설계서(철관주2003.1.30최종)_영천댐수량산출_수량산출서(2003.4.1)_수어댐(작업용)" xfId="7289" xr:uid="{00000000-0005-0000-0000-000093100000}"/>
    <cellStyle name="_2001예산배정액 및 내역2_경보국설계서(철관주2003.1.30최종)_영천댐수량산출_수량산출서(2003.4.1)_수어댐(작업용)1117" xfId="7290" xr:uid="{00000000-0005-0000-0000-000094100000}"/>
    <cellStyle name="_2001예산배정액 및 내역2_경보국설계서(철관주2003.1.30최종)_영천댐수량산출_수량산출서(2003.4.1)_수어댐1122333" xfId="7291" xr:uid="{00000000-0005-0000-0000-000095100000}"/>
    <cellStyle name="_2001예산배정액 및 내역2_경보국설계서(철관주2003.1.30최종)_영천댐수량산출_수어댐(작업용)" xfId="7292" xr:uid="{00000000-0005-0000-0000-000096100000}"/>
    <cellStyle name="_2001예산배정액 및 내역2_경보국설계서(철관주2003.1.30최종)_영천댐수량산출_수어댐(작업용)1117" xfId="7293" xr:uid="{00000000-0005-0000-0000-000097100000}"/>
    <cellStyle name="_2001예산배정액 및 내역2_경보국설계서(철관주2003.1.30최종)_영천댐수량산출_수어댐1122333" xfId="7294" xr:uid="{00000000-0005-0000-0000-000098100000}"/>
    <cellStyle name="_2001예산배정액 및 내역2_대곡내역서0329(전기)-기계설비금액확인" xfId="7295" xr:uid="{00000000-0005-0000-0000-000099100000}"/>
    <cellStyle name="_2001예산배정액 및 내역2_대곡내역서0329(전기)-기계설비금액확인_사본 - 수어댐최종작업" xfId="7296" xr:uid="{00000000-0005-0000-0000-00009A100000}"/>
    <cellStyle name="_2001예산배정액 및 내역2_대곡내역서0329(전기)-기계설비금액확인_수어댐(작업용)" xfId="7297" xr:uid="{00000000-0005-0000-0000-00009B100000}"/>
    <cellStyle name="_2001예산배정액 및 내역2_대곡내역서0329(전기)-기계설비금액확인_수어댐(작업용)1117" xfId="7298" xr:uid="{00000000-0005-0000-0000-00009C100000}"/>
    <cellStyle name="_2001예산배정액 및 내역2_대곡내역서0329(전기)-기계설비금액확인_수어댐1122333" xfId="7299" xr:uid="{00000000-0005-0000-0000-00009D100000}"/>
    <cellStyle name="_2001예산배정액 및 내역2_수량산출서(2003.4.1)" xfId="7300" xr:uid="{00000000-0005-0000-0000-00009E100000}"/>
    <cellStyle name="_2001예산배정액 및 내역2_수량산출서(2003.4.1)_사본 - 수어댐최종작업" xfId="7301" xr:uid="{00000000-0005-0000-0000-00009F100000}"/>
    <cellStyle name="_2001예산배정액 및 내역2_수량산출서(2003.4.1)_수어댐(작업용)" xfId="7302" xr:uid="{00000000-0005-0000-0000-0000A0100000}"/>
    <cellStyle name="_2001예산배정액 및 내역2_수량산출서(2003.4.1)_수어댐(작업용)1117" xfId="7303" xr:uid="{00000000-0005-0000-0000-0000A1100000}"/>
    <cellStyle name="_2001예산배정액 및 내역2_수량산출서(2003.4.1)_수어댐1122333" xfId="7304" xr:uid="{00000000-0005-0000-0000-0000A2100000}"/>
    <cellStyle name="_2001예산배정액 및 내역2_영구동력수량산출" xfId="7305" xr:uid="{00000000-0005-0000-0000-0000A3100000}"/>
    <cellStyle name="_2001예산배정액 및 내역2_영구동력수량산출_사본 - 수어댐최종작업" xfId="7306" xr:uid="{00000000-0005-0000-0000-0000A4100000}"/>
    <cellStyle name="_2001예산배정액 및 내역2_영구동력수량산출_수량산출서(2003.4.1)" xfId="7307" xr:uid="{00000000-0005-0000-0000-0000A5100000}"/>
    <cellStyle name="_2001예산배정액 및 내역2_영구동력수량산출_수량산출서(2003.4.1)_사본 - 수어댐최종작업" xfId="7308" xr:uid="{00000000-0005-0000-0000-0000A6100000}"/>
    <cellStyle name="_2001예산배정액 및 내역2_영구동력수량산출_수량산출서(2003.4.1)_수어댐(작업용)" xfId="7309" xr:uid="{00000000-0005-0000-0000-0000A7100000}"/>
    <cellStyle name="_2001예산배정액 및 내역2_영구동력수량산출_수량산출서(2003.4.1)_수어댐(작업용)1117" xfId="7310" xr:uid="{00000000-0005-0000-0000-0000A8100000}"/>
    <cellStyle name="_2001예산배정액 및 내역2_영구동력수량산출_수량산출서(2003.4.1)_수어댐1122333" xfId="7311" xr:uid="{00000000-0005-0000-0000-0000A9100000}"/>
    <cellStyle name="_2001예산배정액 및 내역2_영구동력수량산출_수어댐(작업용)" xfId="7312" xr:uid="{00000000-0005-0000-0000-0000AA100000}"/>
    <cellStyle name="_2001예산배정액 및 내역2_영구동력수량산출_수어댐(작업용)1117" xfId="7313" xr:uid="{00000000-0005-0000-0000-0000AB100000}"/>
    <cellStyle name="_2001예산배정액 및 내역2_영구동력수량산출_수어댐1122333" xfId="7314" xr:uid="{00000000-0005-0000-0000-0000AC100000}"/>
    <cellStyle name="_2001예산배정액 및 내역2_영천댐수량산출" xfId="7315" xr:uid="{00000000-0005-0000-0000-0000AD100000}"/>
    <cellStyle name="_2001예산배정액 및 내역2_영천댐수량산출_사본 - 수어댐최종작업" xfId="7316" xr:uid="{00000000-0005-0000-0000-0000AE100000}"/>
    <cellStyle name="_2001예산배정액 및 내역2_영천댐수량산출_수량산출서(2003.4.1)" xfId="7317" xr:uid="{00000000-0005-0000-0000-0000AF100000}"/>
    <cellStyle name="_2001예산배정액 및 내역2_영천댐수량산출_수량산출서(2003.4.1)_사본 - 수어댐최종작업" xfId="7318" xr:uid="{00000000-0005-0000-0000-0000B0100000}"/>
    <cellStyle name="_2001예산배정액 및 내역2_영천댐수량산출_수량산출서(2003.4.1)_수어댐(작업용)" xfId="7319" xr:uid="{00000000-0005-0000-0000-0000B1100000}"/>
    <cellStyle name="_2001예산배정액 및 내역2_영천댐수량산출_수량산출서(2003.4.1)_수어댐(작업용)1117" xfId="7320" xr:uid="{00000000-0005-0000-0000-0000B2100000}"/>
    <cellStyle name="_2001예산배정액 및 내역2_영천댐수량산출_수량산출서(2003.4.1)_수어댐1122333" xfId="7321" xr:uid="{00000000-0005-0000-0000-0000B3100000}"/>
    <cellStyle name="_2001예산배정액 및 내역2_영천댐수량산출_수어댐(작업용)" xfId="7322" xr:uid="{00000000-0005-0000-0000-0000B4100000}"/>
    <cellStyle name="_2001예산배정액 및 내역2_영천댐수량산출_수어댐(작업용)1117" xfId="7323" xr:uid="{00000000-0005-0000-0000-0000B5100000}"/>
    <cellStyle name="_2001예산배정액 및 내역2_영천댐수량산출_수어댐1122333" xfId="7324" xr:uid="{00000000-0005-0000-0000-0000B6100000}"/>
    <cellStyle name="_2001예산배정액 및 내역2_영천댐최종(감시및CCTV)" xfId="7325" xr:uid="{00000000-0005-0000-0000-0000B7100000}"/>
    <cellStyle name="_2001예산배정액 및 내역2_영천댐최종(감시및CCTV)_사본 - 수어댐최종작업" xfId="7326" xr:uid="{00000000-0005-0000-0000-0000B8100000}"/>
    <cellStyle name="_2001예산배정액 및 내역2_영천댐최종(감시및CCTV)_수어댐(작업용)" xfId="7327" xr:uid="{00000000-0005-0000-0000-0000B9100000}"/>
    <cellStyle name="_2001예산배정액 및 내역2_영천댐최종(감시및CCTV)_수어댐(작업용)1117" xfId="7328" xr:uid="{00000000-0005-0000-0000-0000BA100000}"/>
    <cellStyle name="_2001예산배정액 및 내역2_영천댐최종(감시및CCTV)_수어댐1122333" xfId="7329" xr:uid="{00000000-0005-0000-0000-0000BB100000}"/>
    <cellStyle name="_2001예산배정액 및 내역2_영천댐최종(홍수예설비공사)" xfId="7330" xr:uid="{00000000-0005-0000-0000-0000BC100000}"/>
    <cellStyle name="_2001예산배정액 및 내역2_영천댐최종(홍수예설비공사)_사본 - 수어댐최종작업" xfId="7331" xr:uid="{00000000-0005-0000-0000-0000BD100000}"/>
    <cellStyle name="_2001예산배정액 및 내역2_영천댐최종(홍수예설비공사)_수어댐(작업용)" xfId="7332" xr:uid="{00000000-0005-0000-0000-0000BE100000}"/>
    <cellStyle name="_2001예산배정액 및 내역2_영천댐최종(홍수예설비공사)_수어댐(작업용)1117" xfId="7333" xr:uid="{00000000-0005-0000-0000-0000BF100000}"/>
    <cellStyle name="_2001예산배정액 및 내역2_영천댐최종(홍수예설비공사)_수어댐1122333" xfId="7334" xr:uid="{00000000-0005-0000-0000-0000C0100000}"/>
    <cellStyle name="_2001예산배정액 및 내역2_오리지날최종-경보국설계서(철관주2003.2.13) (version 3) (version 1)" xfId="7335" xr:uid="{00000000-0005-0000-0000-0000C1100000}"/>
    <cellStyle name="_2001예산배정액 및 내역2_오리지날최종-경보국설계서(철관주2003.2.13) (version 3) (version 1)_사본 - 수어댐최종작업" xfId="7336" xr:uid="{00000000-0005-0000-0000-0000C2100000}"/>
    <cellStyle name="_2001예산배정액 및 내역2_오리지날최종-경보국설계서(철관주2003.2.13) (version 3) (version 1)_수량산출서(2003.4.1)" xfId="7337" xr:uid="{00000000-0005-0000-0000-0000C3100000}"/>
    <cellStyle name="_2001예산배정액 및 내역2_오리지날최종-경보국설계서(철관주2003.2.13) (version 3) (version 1)_수량산출서(2003.4.1)_사본 - 수어댐최종작업" xfId="7338" xr:uid="{00000000-0005-0000-0000-0000C4100000}"/>
    <cellStyle name="_2001예산배정액 및 내역2_오리지날최종-경보국설계서(철관주2003.2.13) (version 3) (version 1)_수량산출서(2003.4.1)_수어댐(작업용)" xfId="7339" xr:uid="{00000000-0005-0000-0000-0000C5100000}"/>
    <cellStyle name="_2001예산배정액 및 내역2_오리지날최종-경보국설계서(철관주2003.2.13) (version 3) (version 1)_수량산출서(2003.4.1)_수어댐(작업용)1117" xfId="7340" xr:uid="{00000000-0005-0000-0000-0000C6100000}"/>
    <cellStyle name="_2001예산배정액 및 내역2_오리지날최종-경보국설계서(철관주2003.2.13) (version 3) (version 1)_수량산출서(2003.4.1)_수어댐1122333" xfId="7341" xr:uid="{00000000-0005-0000-0000-0000C7100000}"/>
    <cellStyle name="_2001예산배정액 및 내역2_오리지날최종-경보국설계서(철관주2003.2.13) (version 3) (version 1)_수어댐(작업용)" xfId="7342" xr:uid="{00000000-0005-0000-0000-0000C8100000}"/>
    <cellStyle name="_2001예산배정액 및 내역2_오리지날최종-경보국설계서(철관주2003.2.13) (version 3) (version 1)_수어댐(작업용)1117" xfId="7343" xr:uid="{00000000-0005-0000-0000-0000C9100000}"/>
    <cellStyle name="_2001예산배정액 및 내역2_오리지날최종-경보국설계서(철관주2003.2.13) (version 3) (version 1)_수어댐1122333" xfId="7344" xr:uid="{00000000-0005-0000-0000-0000CA100000}"/>
    <cellStyle name="_2001예산배정액 및 내역2_오리지날최종-경보국설계서(철관주2003.2.6)" xfId="7345" xr:uid="{00000000-0005-0000-0000-0000CB100000}"/>
    <cellStyle name="_2001예산배정액 및 내역2_오리지날최종-경보국설계서(철관주2003.2.6)_사본 - 수어댐최종작업" xfId="7346" xr:uid="{00000000-0005-0000-0000-0000CC100000}"/>
    <cellStyle name="_2001예산배정액 및 내역2_오리지날최종-경보국설계서(철관주2003.2.6)_수량산출서(2003.4.1)" xfId="7347" xr:uid="{00000000-0005-0000-0000-0000CD100000}"/>
    <cellStyle name="_2001예산배정액 및 내역2_오리지날최종-경보국설계서(철관주2003.2.6)_수량산출서(2003.4.1)_사본 - 수어댐최종작업" xfId="7348" xr:uid="{00000000-0005-0000-0000-0000CE100000}"/>
    <cellStyle name="_2001예산배정액 및 내역2_오리지날최종-경보국설계서(철관주2003.2.6)_수량산출서(2003.4.1)_수어댐(작업용)" xfId="7349" xr:uid="{00000000-0005-0000-0000-0000CF100000}"/>
    <cellStyle name="_2001예산배정액 및 내역2_오리지날최종-경보국설계서(철관주2003.2.6)_수량산출서(2003.4.1)_수어댐(작업용)1117" xfId="7350" xr:uid="{00000000-0005-0000-0000-0000D0100000}"/>
    <cellStyle name="_2001예산배정액 및 내역2_오리지날최종-경보국설계서(철관주2003.2.6)_수량산출서(2003.4.1)_수어댐1122333" xfId="7351" xr:uid="{00000000-0005-0000-0000-0000D1100000}"/>
    <cellStyle name="_2001예산배정액 및 내역2_오리지날최종-경보국설계서(철관주2003.2.6)_수어댐(작업용)" xfId="7352" xr:uid="{00000000-0005-0000-0000-0000D2100000}"/>
    <cellStyle name="_2001예산배정액 및 내역2_오리지날최종-경보국설계서(철관주2003.2.6)_수어댐(작업용)1117" xfId="7353" xr:uid="{00000000-0005-0000-0000-0000D3100000}"/>
    <cellStyle name="_2001예산배정액 및 내역2_오리지날최종-경보국설계서(철관주2003.2.6)_수어댐1122333" xfId="7354" xr:uid="{00000000-0005-0000-0000-0000D4100000}"/>
    <cellStyle name="_2001예산배정액 및 내역2_오리지날최종-경보국설계서(철관주2003.2.9) (version 2)" xfId="7355" xr:uid="{00000000-0005-0000-0000-0000D5100000}"/>
    <cellStyle name="_2001예산배정액 및 내역2_오리지날최종-경보국설계서(철관주2003.2.9) (version 2)_사본 - 수어댐최종작업" xfId="7356" xr:uid="{00000000-0005-0000-0000-0000D6100000}"/>
    <cellStyle name="_2001예산배정액 및 내역2_오리지날최종-경보국설계서(철관주2003.2.9) (version 2)_수량산출서(2003.4.1)" xfId="7357" xr:uid="{00000000-0005-0000-0000-0000D7100000}"/>
    <cellStyle name="_2001예산배정액 및 내역2_오리지날최종-경보국설계서(철관주2003.2.9) (version 2)_수량산출서(2003.4.1)_사본 - 수어댐최종작업" xfId="7358" xr:uid="{00000000-0005-0000-0000-0000D8100000}"/>
    <cellStyle name="_2001예산배정액 및 내역2_오리지날최종-경보국설계서(철관주2003.2.9) (version 2)_수량산출서(2003.4.1)_수어댐(작업용)" xfId="7359" xr:uid="{00000000-0005-0000-0000-0000D9100000}"/>
    <cellStyle name="_2001예산배정액 및 내역2_오리지날최종-경보국설계서(철관주2003.2.9) (version 2)_수량산출서(2003.4.1)_수어댐(작업용)1117" xfId="7360" xr:uid="{00000000-0005-0000-0000-0000DA100000}"/>
    <cellStyle name="_2001예산배정액 및 내역2_오리지날최종-경보국설계서(철관주2003.2.9) (version 2)_수량산출서(2003.4.1)_수어댐1122333" xfId="7361" xr:uid="{00000000-0005-0000-0000-0000DB100000}"/>
    <cellStyle name="_2001예산배정액 및 내역2_오리지날최종-경보국설계서(철관주2003.2.9) (version 2)_수어댐(작업용)" xfId="7362" xr:uid="{00000000-0005-0000-0000-0000DC100000}"/>
    <cellStyle name="_2001예산배정액 및 내역2_오리지날최종-경보국설계서(철관주2003.2.9) (version 2)_수어댐(작업용)1117" xfId="7363" xr:uid="{00000000-0005-0000-0000-0000DD100000}"/>
    <cellStyle name="_2001예산배정액 및 내역2_오리지날최종-경보국설계서(철관주2003.2.9) (version 2)_수어댐1122333" xfId="7364" xr:uid="{00000000-0005-0000-0000-0000DE100000}"/>
    <cellStyle name="_2001예산배정액 및 내역2_옥곡수량" xfId="7365" xr:uid="{00000000-0005-0000-0000-0000DF100000}"/>
    <cellStyle name="_2001예산배정액 및 내역2_옥곡수량_사본 - 수어댐최종작업" xfId="7366" xr:uid="{00000000-0005-0000-0000-0000E0100000}"/>
    <cellStyle name="_2001예산배정액 및 내역2_옥곡수량_수어댐(작업용)" xfId="7367" xr:uid="{00000000-0005-0000-0000-0000E1100000}"/>
    <cellStyle name="_2001예산배정액 및 내역2_옥곡수량_수어댐(작업용)1117" xfId="7368" xr:uid="{00000000-0005-0000-0000-0000E2100000}"/>
    <cellStyle name="_2001예산배정액 및 내역2_옥곡수량_수어댐1122333" xfId="7369" xr:uid="{00000000-0005-0000-0000-0000E3100000}"/>
    <cellStyle name="_2001예산배정액 및 내역2_전기-광양3단계(옥곡가압장)" xfId="7370" xr:uid="{00000000-0005-0000-0000-0000E4100000}"/>
    <cellStyle name="_2001예산배정액 및 내역2_전기-광양3단계(옥곡가압장)_사본 - 수어댐최종작업" xfId="7371" xr:uid="{00000000-0005-0000-0000-0000E5100000}"/>
    <cellStyle name="_2001예산배정액 및 내역2_전기-광양3단계(옥곡가압장)_수어댐(작업용)" xfId="7372" xr:uid="{00000000-0005-0000-0000-0000E6100000}"/>
    <cellStyle name="_2001예산배정액 및 내역2_전기-광양3단계(옥곡가압장)_수어댐(작업용)1117" xfId="7373" xr:uid="{00000000-0005-0000-0000-0000E7100000}"/>
    <cellStyle name="_2001예산배정액 및 내역2_전기-광양3단계(옥곡가압장)_수어댐1122333" xfId="7374" xr:uid="{00000000-0005-0000-0000-0000E8100000}"/>
    <cellStyle name="_2001예산배정액 및 내역2_전기및계장-영천댐취수능력(2003.4.8전기및계장)" xfId="7375" xr:uid="{00000000-0005-0000-0000-0000E9100000}"/>
    <cellStyle name="_2001예산배정액 및 내역2_전기및계장-영천댐취수능력(2003.4.8전기및계장)_사본 - 수어댐최종작업" xfId="7376" xr:uid="{00000000-0005-0000-0000-0000EA100000}"/>
    <cellStyle name="_2001예산배정액 및 내역2_전기및계장-영천댐취수능력(2003.4.8전기및계장)_수어댐(작업용)" xfId="7377" xr:uid="{00000000-0005-0000-0000-0000EB100000}"/>
    <cellStyle name="_2001예산배정액 및 내역2_전기및계장-영천댐취수능력(2003.4.8전기및계장)_수어댐(작업용)1117" xfId="7378" xr:uid="{00000000-0005-0000-0000-0000EC100000}"/>
    <cellStyle name="_2001예산배정액 및 내역2_전기및계장-영천댐취수능력(2003.4.8전기및계장)_수어댐1122333" xfId="7379" xr:uid="{00000000-0005-0000-0000-0000ED100000}"/>
    <cellStyle name="_2001예산배정액 및 내역2_전기방식" xfId="7380" xr:uid="{00000000-0005-0000-0000-0000EE100000}"/>
    <cellStyle name="_2001예산배정액 및 내역2_전기방식_사본 - 수어댐최종작업" xfId="7381" xr:uid="{00000000-0005-0000-0000-0000EF100000}"/>
    <cellStyle name="_2001예산배정액 및 내역2_전기방식_수량산출서(2003.4.1)" xfId="7382" xr:uid="{00000000-0005-0000-0000-0000F0100000}"/>
    <cellStyle name="_2001예산배정액 및 내역2_전기방식_수량산출서(2003.4.1)_사본 - 수어댐최종작업" xfId="7383" xr:uid="{00000000-0005-0000-0000-0000F1100000}"/>
    <cellStyle name="_2001예산배정액 및 내역2_전기방식_수량산출서(2003.4.1)_수어댐(작업용)" xfId="7384" xr:uid="{00000000-0005-0000-0000-0000F2100000}"/>
    <cellStyle name="_2001예산배정액 및 내역2_전기방식_수량산출서(2003.4.1)_수어댐(작업용)1117" xfId="7385" xr:uid="{00000000-0005-0000-0000-0000F3100000}"/>
    <cellStyle name="_2001예산배정액 및 내역2_전기방식_수량산출서(2003.4.1)_수어댐1122333" xfId="7386" xr:uid="{00000000-0005-0000-0000-0000F4100000}"/>
    <cellStyle name="_2001예산배정액 및 내역2_전기방식_수어댐(작업용)" xfId="7387" xr:uid="{00000000-0005-0000-0000-0000F5100000}"/>
    <cellStyle name="_2001예산배정액 및 내역2_전기방식_수어댐(작업용)1117" xfId="7388" xr:uid="{00000000-0005-0000-0000-0000F6100000}"/>
    <cellStyle name="_2001예산배정액 및 내역2_전기방식_수어댐1122333" xfId="7389" xr:uid="{00000000-0005-0000-0000-0000F7100000}"/>
    <cellStyle name="_2001예산배정액 및 내역2_전기-영천댐취수능력(2003.2.10) (version 1)" xfId="7390" xr:uid="{00000000-0005-0000-0000-0000F8100000}"/>
    <cellStyle name="_2001예산배정액 및 내역2_전기-영천댐취수능력(2003.2.10) (version 1)_사본 - 수어댐최종작업" xfId="7391" xr:uid="{00000000-0005-0000-0000-0000F9100000}"/>
    <cellStyle name="_2001예산배정액 및 내역2_전기-영천댐취수능력(2003.2.10) (version 1)_수량산출서(2003.4.1)" xfId="7392" xr:uid="{00000000-0005-0000-0000-0000FA100000}"/>
    <cellStyle name="_2001예산배정액 및 내역2_전기-영천댐취수능력(2003.2.10) (version 1)_수량산출서(2003.4.1)_사본 - 수어댐최종작업" xfId="7393" xr:uid="{00000000-0005-0000-0000-0000FB100000}"/>
    <cellStyle name="_2001예산배정액 및 내역2_전기-영천댐취수능력(2003.2.10) (version 1)_수량산출서(2003.4.1)_수어댐(작업용)" xfId="7394" xr:uid="{00000000-0005-0000-0000-0000FC100000}"/>
    <cellStyle name="_2001예산배정액 및 내역2_전기-영천댐취수능력(2003.2.10) (version 1)_수량산출서(2003.4.1)_수어댐(작업용)1117" xfId="7395" xr:uid="{00000000-0005-0000-0000-0000FD100000}"/>
    <cellStyle name="_2001예산배정액 및 내역2_전기-영천댐취수능력(2003.2.10) (version 1)_수량산출서(2003.4.1)_수어댐1122333" xfId="7396" xr:uid="{00000000-0005-0000-0000-0000FE100000}"/>
    <cellStyle name="_2001예산배정액 및 내역2_전기-영천댐취수능력(2003.2.10) (version 1)_수어댐(작업용)" xfId="7397" xr:uid="{00000000-0005-0000-0000-0000FF100000}"/>
    <cellStyle name="_2001예산배정액 및 내역2_전기-영천댐취수능력(2003.2.10) (version 1)_수어댐(작업용)1117" xfId="7398" xr:uid="{00000000-0005-0000-0000-000000110000}"/>
    <cellStyle name="_2001예산배정액 및 내역2_전기-영천댐취수능력(2003.2.10) (version 1)_수어댐1122333" xfId="7399" xr:uid="{00000000-0005-0000-0000-000001110000}"/>
    <cellStyle name="_2001예산배정액 및 내역2_최종실적(최종)" xfId="7400" xr:uid="{00000000-0005-0000-0000-000002110000}"/>
    <cellStyle name="_2001예산배정액 및 내역2_최종실적(최종)_사본 - 수어댐최종작업" xfId="7401" xr:uid="{00000000-0005-0000-0000-000003110000}"/>
    <cellStyle name="_2001예산배정액 및 내역2_최종실적(최종)_수량산출서(2003.4.1)" xfId="7402" xr:uid="{00000000-0005-0000-0000-000004110000}"/>
    <cellStyle name="_2001예산배정액 및 내역2_최종실적(최종)_수량산출서(2003.4.1)_사본 - 수어댐최종작업" xfId="7403" xr:uid="{00000000-0005-0000-0000-000005110000}"/>
    <cellStyle name="_2001예산배정액 및 내역2_최종실적(최종)_수량산출서(2003.4.1)_수어댐(작업용)" xfId="7404" xr:uid="{00000000-0005-0000-0000-000006110000}"/>
    <cellStyle name="_2001예산배정액 및 내역2_최종실적(최종)_수량산출서(2003.4.1)_수어댐(작업용)1117" xfId="7405" xr:uid="{00000000-0005-0000-0000-000007110000}"/>
    <cellStyle name="_2001예산배정액 및 내역2_최종실적(최종)_수량산출서(2003.4.1)_수어댐1122333" xfId="7406" xr:uid="{00000000-0005-0000-0000-000008110000}"/>
    <cellStyle name="_2001예산배정액 및 내역2_최종실적(최종)_수어댐(작업용)" xfId="7407" xr:uid="{00000000-0005-0000-0000-000009110000}"/>
    <cellStyle name="_2001예산배정액 및 내역2_최종실적(최종)_수어댐(작업용)1117" xfId="7408" xr:uid="{00000000-0005-0000-0000-00000A110000}"/>
    <cellStyle name="_2001예산배정액 및 내역2_최종실적(최종)_수어댐1122333" xfId="7409" xr:uid="{00000000-0005-0000-0000-00000B110000}"/>
    <cellStyle name="_2001예산배정액 및 내역2_최종실적(최종)_영천댐수량산출" xfId="7410" xr:uid="{00000000-0005-0000-0000-00000C110000}"/>
    <cellStyle name="_2001예산배정액 및 내역2_최종실적(최종)_영천댐수량산출_사본 - 수어댐최종작업" xfId="7411" xr:uid="{00000000-0005-0000-0000-00000D110000}"/>
    <cellStyle name="_2001예산배정액 및 내역2_최종실적(최종)_영천댐수량산출_수량산출서(2003.4.1)" xfId="7412" xr:uid="{00000000-0005-0000-0000-00000E110000}"/>
    <cellStyle name="_2001예산배정액 및 내역2_최종실적(최종)_영천댐수량산출_수량산출서(2003.4.1)_사본 - 수어댐최종작업" xfId="7413" xr:uid="{00000000-0005-0000-0000-00000F110000}"/>
    <cellStyle name="_2001예산배정액 및 내역2_최종실적(최종)_영천댐수량산출_수량산출서(2003.4.1)_수어댐(작업용)" xfId="7414" xr:uid="{00000000-0005-0000-0000-000010110000}"/>
    <cellStyle name="_2001예산배정액 및 내역2_최종실적(최종)_영천댐수량산출_수량산출서(2003.4.1)_수어댐(작업용)1117" xfId="7415" xr:uid="{00000000-0005-0000-0000-000011110000}"/>
    <cellStyle name="_2001예산배정액 및 내역2_최종실적(최종)_영천댐수량산출_수량산출서(2003.4.1)_수어댐1122333" xfId="7416" xr:uid="{00000000-0005-0000-0000-000012110000}"/>
    <cellStyle name="_2001예산배정액 및 내역2_최종실적(최종)_영천댐수량산출_수어댐(작업용)" xfId="7417" xr:uid="{00000000-0005-0000-0000-000013110000}"/>
    <cellStyle name="_2001예산배정액 및 내역2_최종실적(최종)_영천댐수량산출_수어댐(작업용)1117" xfId="7418" xr:uid="{00000000-0005-0000-0000-000014110000}"/>
    <cellStyle name="_2001예산배정액 및 내역2_최종실적(최종)_영천댐수량산출_수어댐1122333" xfId="7419" xr:uid="{00000000-0005-0000-0000-000015110000}"/>
    <cellStyle name="_20030218144011020-E1C865BF" xfId="7420" xr:uid="{00000000-0005-0000-0000-000016110000}"/>
    <cellStyle name="_2003ES산출" xfId="41196" xr:uid="{00000000-0005-0000-0000-000017110000}"/>
    <cellStyle name="_2004-1120" xfId="7421" xr:uid="{00000000-0005-0000-0000-000018110000}"/>
    <cellStyle name="_2005년상반기장비" xfId="7422" xr:uid="{00000000-0005-0000-0000-000019110000}"/>
    <cellStyle name="_2005-대구여상화장실환경개선설비-내역-1" xfId="23" xr:uid="{00000000-0005-0000-0000-00001A110000}"/>
    <cellStyle name="_2006년 교통신호제어기 유지보수 공사(안산)최종" xfId="7423" xr:uid="{00000000-0005-0000-0000-00001B110000}"/>
    <cellStyle name="_2007년 안양시(동안구) 차선도색 년간단가" xfId="7424" xr:uid="{00000000-0005-0000-0000-00001C110000}"/>
    <cellStyle name="_2-4.상반기실적부문별요약" xfId="2552" xr:uid="{00000000-0005-0000-0000-00001D110000}"/>
    <cellStyle name="_2-4.상반기실적부문별요약(표지및목차포함)" xfId="2553" xr:uid="{00000000-0005-0000-0000-00001E110000}"/>
    <cellStyle name="_2-4.상반기실적부문별요약(표지및목차포함)_1" xfId="2554" xr:uid="{00000000-0005-0000-0000-00001F110000}"/>
    <cellStyle name="_2-4.상반기실적부문별요약_1" xfId="2555" xr:uid="{00000000-0005-0000-0000-000020110000}"/>
    <cellStyle name="_2공구단위수량산출(시설물)" xfId="41197" xr:uid="{00000000-0005-0000-0000-000021110000}"/>
    <cellStyle name="_2공구단위수량산출(시설물)jini" xfId="41198" xr:uid="{00000000-0005-0000-0000-000022110000}"/>
    <cellStyle name="_2공구자재집계표" xfId="7425" xr:uid="{00000000-0005-0000-0000-000023110000}"/>
    <cellStyle name="_2-배수공(신녹산)" xfId="41199" xr:uid="{00000000-0005-0000-0000-000024110000}"/>
    <cellStyle name="_2-우수공(남양주)" xfId="41200" xr:uid="{00000000-0005-0000-0000-000025110000}"/>
    <cellStyle name="_2-우수공(하갈리)" xfId="41201" xr:uid="{00000000-0005-0000-0000-000026110000}"/>
    <cellStyle name="_2-우수공-1집계(용평프라다지아)" xfId="41202" xr:uid="{00000000-0005-0000-0000-000027110000}"/>
    <cellStyle name="_2-우수공-4암거공및비상여수로(용평프라다지아)" xfId="41203" xr:uid="{00000000-0005-0000-0000-000028110000}"/>
    <cellStyle name="_2-우수공-5시설물(용평프라다지아)" xfId="41204" xr:uid="{00000000-0005-0000-0000-000029110000}"/>
    <cellStyle name="_2차준공내역" xfId="7426" xr:uid="{00000000-0005-0000-0000-00002A110000}"/>
    <cellStyle name="_2호기ACB SWGB옥상방수 공사설계서" xfId="7427" xr:uid="{00000000-0005-0000-0000-00002B110000}"/>
    <cellStyle name="_2회변경 내역" xfId="41205" xr:uid="{00000000-0005-0000-0000-00002C110000}"/>
    <cellStyle name="_3-04포장공" xfId="41206" xr:uid="{00000000-0005-0000-0000-00002D110000}"/>
    <cellStyle name="_3-04포장공_06.벽제포장" xfId="41207" xr:uid="{00000000-0005-0000-0000-00002E110000}"/>
    <cellStyle name="_3-1배수총괄" xfId="7428" xr:uid="{00000000-0005-0000-0000-00002F110000}"/>
    <cellStyle name="_3-우수공(공항세탁시설)" xfId="41208" xr:uid="{00000000-0005-0000-0000-000030110000}"/>
    <cellStyle name="_3-우수공(구평동)" xfId="41209" xr:uid="{00000000-0005-0000-0000-000031110000}"/>
    <cellStyle name="_3-우수공(북포항)" xfId="41210" xr:uid="{00000000-0005-0000-0000-000032110000}"/>
    <cellStyle name="_3월 기성(사정서류)" xfId="41211" xr:uid="{00000000-0005-0000-0000-000033110000}"/>
    <cellStyle name="_3-토공(서귀포)" xfId="41212" xr:uid="{00000000-0005-0000-0000-000034110000}"/>
    <cellStyle name="_3-토공(영덕)" xfId="41213" xr:uid="{00000000-0005-0000-0000-000035110000}"/>
    <cellStyle name="_3-토공(해남)" xfId="41214" xr:uid="{00000000-0005-0000-0000-000036110000}"/>
    <cellStyle name="_3-토공(해남)_2.우수공" xfId="41215" xr:uid="{00000000-0005-0000-0000-000037110000}"/>
    <cellStyle name="_3-토공(해남)_5-배수공(신파주)" xfId="41216" xr:uid="{00000000-0005-0000-0000-000038110000}"/>
    <cellStyle name="_3-토공집계(대전)" xfId="41217" xr:uid="{00000000-0005-0000-0000-000039110000}"/>
    <cellStyle name="_4.상수공" xfId="41218" xr:uid="{00000000-0005-0000-0000-00003A110000}"/>
    <cellStyle name="_4.운동시설공(남양주)" xfId="41219" xr:uid="{00000000-0005-0000-0000-00003B110000}"/>
    <cellStyle name="_4.운동시설공(남양주)_5-배수공(신파주)" xfId="41220" xr:uid="{00000000-0005-0000-0000-00003C110000}"/>
    <cellStyle name="_4-오수공(구평동)" xfId="41221" xr:uid="{00000000-0005-0000-0000-00003D110000}"/>
    <cellStyle name="_4-오수공(컬리수)" xfId="41222" xr:uid="{00000000-0005-0000-0000-00003E110000}"/>
    <cellStyle name="_4-우수공(일산)" xfId="41223" xr:uid="{00000000-0005-0000-0000-00003F110000}"/>
    <cellStyle name="_4-우수공-1우수공집계(당진)" xfId="41224" xr:uid="{00000000-0005-0000-0000-000040110000}"/>
    <cellStyle name="_5-배수공(신파주)" xfId="41225" xr:uid="{00000000-0005-0000-0000-000041110000}"/>
    <cellStyle name="_5-오수공(영덕)" xfId="41226" xr:uid="{00000000-0005-0000-0000-000042110000}"/>
    <cellStyle name="_5-오수공(태안)" xfId="41227" xr:uid="{00000000-0005-0000-0000-000043110000}"/>
    <cellStyle name="_5-포장공(공항세탁시설)" xfId="41228" xr:uid="{00000000-0005-0000-0000-000044110000}"/>
    <cellStyle name="_5-포장공(공항세탁시설)_5-배수공(신파주)" xfId="41229" xr:uid="{00000000-0005-0000-0000-000045110000}"/>
    <cellStyle name="_5-포장공(신녹산)" xfId="41230" xr:uid="{00000000-0005-0000-0000-000046110000}"/>
    <cellStyle name="_5-포장공(오산)" xfId="41231" xr:uid="{00000000-0005-0000-0000-000047110000}"/>
    <cellStyle name="_5-포장공(컬리수)" xfId="41232" xr:uid="{00000000-0005-0000-0000-000048110000}"/>
    <cellStyle name="_5-포장공(컬리수)_2.우수공" xfId="41233" xr:uid="{00000000-0005-0000-0000-000049110000}"/>
    <cellStyle name="_5-포장공(컬리수)_5-배수공(신파주)" xfId="41234" xr:uid="{00000000-0005-0000-0000-00004A110000}"/>
    <cellStyle name="_5-포장공(풍물시장)" xfId="41235" xr:uid="{00000000-0005-0000-0000-00004B110000}"/>
    <cellStyle name="_6.03-1산출내역-1)본선부" xfId="41236" xr:uid="{00000000-0005-0000-0000-00004C110000}"/>
    <cellStyle name="_6.옹벽공" xfId="41237" xr:uid="{00000000-0005-0000-0000-00004D110000}"/>
    <cellStyle name="_6M" xfId="41238" xr:uid="{00000000-0005-0000-0000-00004E110000}"/>
    <cellStyle name="_6M-1" xfId="41239" xr:uid="{00000000-0005-0000-0000-00004F110000}"/>
    <cellStyle name="_6M목교" xfId="41240" xr:uid="{00000000-0005-0000-0000-000050110000}"/>
    <cellStyle name="_6월실적기성(안전불포함-제출)" xfId="41241" xr:uid="{00000000-0005-0000-0000-000051110000}"/>
    <cellStyle name="_6-포장공(태안)" xfId="41242" xr:uid="{00000000-0005-0000-0000-000052110000}"/>
    <cellStyle name="_7-포장공(골프연습장)" xfId="41243" xr:uid="{00000000-0005-0000-0000-000053110000}"/>
    <cellStyle name="_7-포장공(골프연습장)_2.우수공" xfId="41244" xr:uid="{00000000-0005-0000-0000-000054110000}"/>
    <cellStyle name="_7-포장공(골프연습장)_5-배수공(신파주)" xfId="41245" xr:uid="{00000000-0005-0000-0000-000055110000}"/>
    <cellStyle name="_7-포장공(양촌)" xfId="41246" xr:uid="{00000000-0005-0000-0000-000056110000}"/>
    <cellStyle name="_7-포장공(양촌)_5-배수공(신파주)" xfId="41247" xr:uid="{00000000-0005-0000-0000-000057110000}"/>
    <cellStyle name="_7-포장공(호남)" xfId="41248" xr:uid="{00000000-0005-0000-0000-000058110000}"/>
    <cellStyle name="_7-포장공(호남)_2.우수공" xfId="41249" xr:uid="{00000000-0005-0000-0000-000059110000}"/>
    <cellStyle name="_7-포장공(호남)_5-배수공(신파주)" xfId="41250" xr:uid="{00000000-0005-0000-0000-00005A110000}"/>
    <cellStyle name="_8.부대공사(양촌)" xfId="41251" xr:uid="{00000000-0005-0000-0000-00005B110000}"/>
    <cellStyle name="_8-구조물공(동해)" xfId="41252" xr:uid="{00000000-0005-0000-0000-00005C110000}"/>
    <cellStyle name="_8월 기성" xfId="41253" xr:uid="{00000000-0005-0000-0000-00005D110000}"/>
    <cellStyle name="_8-토목분-포장공(청송)" xfId="41254" xr:uid="{00000000-0005-0000-0000-00005E110000}"/>
    <cellStyle name="_8-토목분-포장공(청송)_2.우수공" xfId="41255" xr:uid="{00000000-0005-0000-0000-00005F110000}"/>
    <cellStyle name="_8-토목분-포장공(청송)_5-배수공(신파주)" xfId="41256" xr:uid="{00000000-0005-0000-0000-000060110000}"/>
    <cellStyle name="_8-포장공(영덕)" xfId="41257" xr:uid="{00000000-0005-0000-0000-000061110000}"/>
    <cellStyle name="_'99상반기경영개선활동결과(게시용)" xfId="2556" xr:uid="{00000000-0005-0000-0000-000062110000}"/>
    <cellStyle name="_9월" xfId="24" xr:uid="{00000000-0005-0000-0000-000063110000}"/>
    <cellStyle name="_9-조경공(동해)" xfId="41258" xr:uid="{00000000-0005-0000-0000-000064110000}"/>
    <cellStyle name="_A" xfId="41259" xr:uid="{00000000-0005-0000-0000-000065110000}"/>
    <cellStyle name="_AC-01 계획서" xfId="41260" xr:uid="{00000000-0005-0000-0000-000066110000}"/>
    <cellStyle name="_AC-01 보일러 설계서 수정" xfId="41261" xr:uid="{00000000-0005-0000-0000-000067110000}"/>
    <cellStyle name="_AC-01 보일러 설계서(최종확정)" xfId="41262" xr:uid="{00000000-0005-0000-0000-000068110000}"/>
    <cellStyle name="_AC-01 본관기초공사 가설계서(최종확정)" xfId="41263" xr:uid="{00000000-0005-0000-0000-000069110000}"/>
    <cellStyle name="_AC-03(3월 기성)" xfId="41264" xr:uid="{00000000-0005-0000-0000-00006A110000}"/>
    <cellStyle name="_AC04" xfId="41265" xr:uid="{00000000-0005-0000-0000-00006B110000}"/>
    <cellStyle name="_AC-04('02.3월기성 및 단위공사예정표)" xfId="41266" xr:uid="{00000000-0005-0000-0000-00006C110000}"/>
    <cellStyle name="_AC-04(020329)" xfId="41267" xr:uid="{00000000-0005-0000-0000-00006D110000}"/>
    <cellStyle name="_AC-04(3월기성 및 단위공사예정표)" xfId="41268" xr:uid="{00000000-0005-0000-0000-00006E110000}"/>
    <cellStyle name="_AC-04-12월" xfId="41269" xr:uid="{00000000-0005-0000-0000-00006F110000}"/>
    <cellStyle name="_AC04실적기성" xfId="41270" xr:uid="{00000000-0005-0000-0000-000070110000}"/>
    <cellStyle name="_AC-05 공사비대비" xfId="41271" xr:uid="{00000000-0005-0000-0000-000071110000}"/>
    <cellStyle name="_AC-06_변경설계서(본설계서최종수정분)" xfId="41272" xr:uid="{00000000-0005-0000-0000-000072110000}"/>
    <cellStyle name="_AC06실적기성" xfId="41273" xr:uid="{00000000-0005-0000-0000-000073110000}"/>
    <cellStyle name="_AC-07" xfId="41274" xr:uid="{00000000-0005-0000-0000-000074110000}"/>
    <cellStyle name="_AC-07(3월실적)" xfId="41275" xr:uid="{00000000-0005-0000-0000-000075110000}"/>
    <cellStyle name="_AC08실적기성" xfId="41276" xr:uid="{00000000-0005-0000-0000-000076110000}"/>
    <cellStyle name="_AC-14 건설사무소 환경개선공사 설계서(제출)" xfId="41277" xr:uid="{00000000-0005-0000-0000-000077110000}"/>
    <cellStyle name="_AC-19" xfId="41278" xr:uid="{00000000-0005-0000-0000-000078110000}"/>
    <cellStyle name="_BASF Change실행20021211" xfId="7429" xr:uid="{00000000-0005-0000-0000-000079110000}"/>
    <cellStyle name="_BASF TDI(변경)실행20021211" xfId="7430" xr:uid="{00000000-0005-0000-0000-00007A110000}"/>
    <cellStyle name="_Book1" xfId="2557" xr:uid="{00000000-0005-0000-0000-00007B110000}"/>
    <cellStyle name="_Book1 2" xfId="7431" xr:uid="{00000000-0005-0000-0000-00007C110000}"/>
    <cellStyle name="_Book1 3" xfId="7432" xr:uid="{00000000-0005-0000-0000-00007D110000}"/>
    <cellStyle name="_Book1_1" xfId="2558" xr:uid="{00000000-0005-0000-0000-00007E110000}"/>
    <cellStyle name="_Book1_2" xfId="2559" xr:uid="{00000000-0005-0000-0000-00007F110000}"/>
    <cellStyle name="_Book1_Book1" xfId="2560" xr:uid="{00000000-0005-0000-0000-000080110000}"/>
    <cellStyle name="_Book1_물량산출서(삼보APT)" xfId="2561" xr:uid="{00000000-0005-0000-0000-000081110000}"/>
    <cellStyle name="_Book1_상현교회견적내역서" xfId="2562" xr:uid="{00000000-0005-0000-0000-000082110000}"/>
    <cellStyle name="_Book1_상현교회내역서(구자료)" xfId="2563" xr:uid="{00000000-0005-0000-0000-000083110000}"/>
    <cellStyle name="_Book1_입찰내역_진서 하수종말처리시설 건설공사(전기공사)" xfId="2564" xr:uid="{00000000-0005-0000-0000-000084110000}"/>
    <cellStyle name="_Book2" xfId="2565" xr:uid="{00000000-0005-0000-0000-000085110000}"/>
    <cellStyle name="_Book3" xfId="7433" xr:uid="{00000000-0005-0000-0000-000086110000}"/>
    <cellStyle name="_Book3_05년 7월1일~8월31일견적서" xfId="7434" xr:uid="{00000000-0005-0000-0000-000087110000}"/>
    <cellStyle name="_Book3_05년 7월1일~8월31일견적서_05년 7월1일~8월31일견적서" xfId="7435" xr:uid="{00000000-0005-0000-0000-000088110000}"/>
    <cellStyle name="_Book3_05년 7월1일~8월31일견적서_05년 7월1일~8월31일견적서_05년 9월1일~10월31일견적서" xfId="7436" xr:uid="{00000000-0005-0000-0000-000089110000}"/>
    <cellStyle name="_Book3_05년 7월1일~8월31일견적서_05년 7월1일~8월31일견적서_05년 9월1일~10월31일견적서_05년 11월1일~12월31일견적서" xfId="7437" xr:uid="{00000000-0005-0000-0000-00008A110000}"/>
    <cellStyle name="_Book3_05년 7월1일~8월31일견적서_05년 7월1일~8월31일견적서_05년 9월1일~10월31일견적서_05년 9월1일~10월31일견적서" xfId="7438" xr:uid="{00000000-0005-0000-0000-00008B110000}"/>
    <cellStyle name="_Book3_05년 7월1일~8월31일견적서_05년 7월1일~8월31일견적서_05년 9월1일~10월31일견적서_06년 1월1일~2월28일견적서" xfId="7439" xr:uid="{00000000-0005-0000-0000-00008C110000}"/>
    <cellStyle name="_Book3_05년 7월1일~8월31일견적서_05년 9월1일~10월31일견적서" xfId="7440" xr:uid="{00000000-0005-0000-0000-00008D110000}"/>
    <cellStyle name="_Book3_05년 7월1일~8월31일견적서_05년 9월1일~10월31일견적서_05년 11월1일~12월31일견적서" xfId="7441" xr:uid="{00000000-0005-0000-0000-00008E110000}"/>
    <cellStyle name="_Book3_05년 7월1일~8월31일견적서_05년 9월1일~10월31일견적서_05년 9월1일~10월31일견적서" xfId="7442" xr:uid="{00000000-0005-0000-0000-00008F110000}"/>
    <cellStyle name="_Book3_05년 7월1일~8월31일견적서_05년 9월1일~10월31일견적서_06년 1월1일~2월28일견적서" xfId="7443" xr:uid="{00000000-0005-0000-0000-000090110000}"/>
    <cellStyle name="_Book3_05년 9월1일~10월31일견적서" xfId="7444" xr:uid="{00000000-0005-0000-0000-000091110000}"/>
    <cellStyle name="_Book3_05년 9월1일~10월31일견적서_05년 11월1일~12월31일견적서" xfId="7445" xr:uid="{00000000-0005-0000-0000-000092110000}"/>
    <cellStyle name="_Book3_05년 9월1일~10월31일견적서_05년 9월1일~10월31일견적서" xfId="7446" xr:uid="{00000000-0005-0000-0000-000093110000}"/>
    <cellStyle name="_Book3_05년 9월1일~10월31일견적서_06년 1월1일~2월28일견적서" xfId="7447" xr:uid="{00000000-0005-0000-0000-000094110000}"/>
    <cellStyle name="_Book3_가실행(간접비)" xfId="7448" xr:uid="{00000000-0005-0000-0000-000095110000}"/>
    <cellStyle name="_Book3_가실행(간접비)_05년 7월1일~8월31일견적서" xfId="7449" xr:uid="{00000000-0005-0000-0000-000096110000}"/>
    <cellStyle name="_Book3_가실행(간접비)_05년 7월1일~8월31일견적서_05년 7월1일~8월31일견적서" xfId="7450" xr:uid="{00000000-0005-0000-0000-000097110000}"/>
    <cellStyle name="_Book3_가실행(간접비)_05년 7월1일~8월31일견적서_05년 7월1일~8월31일견적서_05년 9월1일~10월31일견적서" xfId="7451" xr:uid="{00000000-0005-0000-0000-000098110000}"/>
    <cellStyle name="_Book3_가실행(간접비)_05년 7월1일~8월31일견적서_05년 7월1일~8월31일견적서_05년 9월1일~10월31일견적서_05년 11월1일~12월31일견적서" xfId="7452" xr:uid="{00000000-0005-0000-0000-000099110000}"/>
    <cellStyle name="_Book3_가실행(간접비)_05년 7월1일~8월31일견적서_05년 7월1일~8월31일견적서_05년 9월1일~10월31일견적서_05년 9월1일~10월31일견적서" xfId="7453" xr:uid="{00000000-0005-0000-0000-00009A110000}"/>
    <cellStyle name="_Book3_가실행(간접비)_05년 7월1일~8월31일견적서_05년 7월1일~8월31일견적서_05년 9월1일~10월31일견적서_06년 1월1일~2월28일견적서" xfId="7454" xr:uid="{00000000-0005-0000-0000-00009B110000}"/>
    <cellStyle name="_Book3_가실행(간접비)_05년 7월1일~8월31일견적서_05년 9월1일~10월31일견적서" xfId="7455" xr:uid="{00000000-0005-0000-0000-00009C110000}"/>
    <cellStyle name="_Book3_가실행(간접비)_05년 7월1일~8월31일견적서_05년 9월1일~10월31일견적서_05년 11월1일~12월31일견적서" xfId="7456" xr:uid="{00000000-0005-0000-0000-00009D110000}"/>
    <cellStyle name="_Book3_가실행(간접비)_05년 7월1일~8월31일견적서_05년 9월1일~10월31일견적서_05년 9월1일~10월31일견적서" xfId="7457" xr:uid="{00000000-0005-0000-0000-00009E110000}"/>
    <cellStyle name="_Book3_가실행(간접비)_05년 7월1일~8월31일견적서_05년 9월1일~10월31일견적서_06년 1월1일~2월28일견적서" xfId="7458" xr:uid="{00000000-0005-0000-0000-00009F110000}"/>
    <cellStyle name="_Book3_가실행(간접비)_05년 9월1일~10월31일견적서" xfId="7459" xr:uid="{00000000-0005-0000-0000-0000A0110000}"/>
    <cellStyle name="_Book3_가실행(간접비)_05년 9월1일~10월31일견적서_05년 11월1일~12월31일견적서" xfId="7460" xr:uid="{00000000-0005-0000-0000-0000A1110000}"/>
    <cellStyle name="_Book3_가실행(간접비)_05년 9월1일~10월31일견적서_05년 9월1일~10월31일견적서" xfId="7461" xr:uid="{00000000-0005-0000-0000-0000A2110000}"/>
    <cellStyle name="_Book3_가실행(간접비)_05년 9월1일~10월31일견적서_06년 1월1일~2월28일견적서" xfId="7462" xr:uid="{00000000-0005-0000-0000-0000A3110000}"/>
    <cellStyle name="_Book3_실행(간접비)" xfId="7463" xr:uid="{00000000-0005-0000-0000-0000A4110000}"/>
    <cellStyle name="_Book3_실행(간접비)_05년 7월1일~8월31일견적서" xfId="7464" xr:uid="{00000000-0005-0000-0000-0000A5110000}"/>
    <cellStyle name="_Book3_실행(간접비)_05년 7월1일~8월31일견적서_05년 7월1일~8월31일견적서" xfId="7465" xr:uid="{00000000-0005-0000-0000-0000A6110000}"/>
    <cellStyle name="_Book3_실행(간접비)_05년 7월1일~8월31일견적서_05년 7월1일~8월31일견적서_05년 9월1일~10월31일견적서" xfId="7466" xr:uid="{00000000-0005-0000-0000-0000A7110000}"/>
    <cellStyle name="_Book3_실행(간접비)_05년 7월1일~8월31일견적서_05년 7월1일~8월31일견적서_05년 9월1일~10월31일견적서_05년 11월1일~12월31일견적서" xfId="7467" xr:uid="{00000000-0005-0000-0000-0000A8110000}"/>
    <cellStyle name="_Book3_실행(간접비)_05년 7월1일~8월31일견적서_05년 7월1일~8월31일견적서_05년 9월1일~10월31일견적서_05년 9월1일~10월31일견적서" xfId="7468" xr:uid="{00000000-0005-0000-0000-0000A9110000}"/>
    <cellStyle name="_Book3_실행(간접비)_05년 7월1일~8월31일견적서_05년 7월1일~8월31일견적서_05년 9월1일~10월31일견적서_06년 1월1일~2월28일견적서" xfId="7469" xr:uid="{00000000-0005-0000-0000-0000AA110000}"/>
    <cellStyle name="_Book3_실행(간접비)_05년 7월1일~8월31일견적서_05년 9월1일~10월31일견적서" xfId="7470" xr:uid="{00000000-0005-0000-0000-0000AB110000}"/>
    <cellStyle name="_Book3_실행(간접비)_05년 7월1일~8월31일견적서_05년 9월1일~10월31일견적서_05년 11월1일~12월31일견적서" xfId="7471" xr:uid="{00000000-0005-0000-0000-0000AC110000}"/>
    <cellStyle name="_Book3_실행(간접비)_05년 7월1일~8월31일견적서_05년 9월1일~10월31일견적서_05년 9월1일~10월31일견적서" xfId="7472" xr:uid="{00000000-0005-0000-0000-0000AD110000}"/>
    <cellStyle name="_Book3_실행(간접비)_05년 7월1일~8월31일견적서_05년 9월1일~10월31일견적서_06년 1월1일~2월28일견적서" xfId="7473" xr:uid="{00000000-0005-0000-0000-0000AE110000}"/>
    <cellStyle name="_Book3_실행(간접비)_05년 9월1일~10월31일견적서" xfId="7474" xr:uid="{00000000-0005-0000-0000-0000AF110000}"/>
    <cellStyle name="_Book3_실행(간접비)_05년 9월1일~10월31일견적서_05년 11월1일~12월31일견적서" xfId="7475" xr:uid="{00000000-0005-0000-0000-0000B0110000}"/>
    <cellStyle name="_Book3_실행(간접비)_05년 9월1일~10월31일견적서_05년 9월1일~10월31일견적서" xfId="7476" xr:uid="{00000000-0005-0000-0000-0000B1110000}"/>
    <cellStyle name="_Book3_실행(간접비)_05년 9월1일~10월31일견적서_06년 1월1일~2월28일견적서" xfId="7477" xr:uid="{00000000-0005-0000-0000-0000B2110000}"/>
    <cellStyle name="_Book5" xfId="2566" xr:uid="{00000000-0005-0000-0000-0000B3110000}"/>
    <cellStyle name="_BTL" xfId="2567" xr:uid="{00000000-0005-0000-0000-0000B4110000}"/>
    <cellStyle name="_CC01 본관기초굴착 도급내역서" xfId="41279" xr:uid="{00000000-0005-0000-0000-0000B5110000}"/>
    <cellStyle name="_cctv내역서" xfId="1234" xr:uid="{00000000-0005-0000-0000-0000B6110000}"/>
    <cellStyle name="_EGI휀스설변자료" xfId="7478" xr:uid="{00000000-0005-0000-0000-0000B7110000}"/>
    <cellStyle name="_ESC(김향호GJN안)" xfId="41280" xr:uid="{00000000-0005-0000-0000-0000B8110000}"/>
    <cellStyle name="_ESC산출(3차)" xfId="7479" xr:uid="{00000000-0005-0000-0000-0000B9110000}"/>
    <cellStyle name="_ESC산출(rev.0)" xfId="7480" xr:uid="{00000000-0005-0000-0000-0000BA110000}"/>
    <cellStyle name="_FAX" xfId="7481" xr:uid="{00000000-0005-0000-0000-0000BB110000}"/>
    <cellStyle name="_FAX COVER" xfId="2568" xr:uid="{00000000-0005-0000-0000-0000BC110000}"/>
    <cellStyle name="_FCST (2)" xfId="7482" xr:uid="{00000000-0005-0000-0000-0000BD110000}"/>
    <cellStyle name="_g-i. 낙하물방지공" xfId="7483" xr:uid="{00000000-0005-0000-0000-0000BE110000}"/>
    <cellStyle name="_GUARDHOUSE#7-4" xfId="2569" xr:uid="{00000000-0005-0000-0000-0000BF110000}"/>
    <cellStyle name="_laroux" xfId="2570" xr:uid="{00000000-0005-0000-0000-0000C0110000}"/>
    <cellStyle name="_LG아파트 계약내역서" xfId="7484" xr:uid="{00000000-0005-0000-0000-0000C1110000}"/>
    <cellStyle name="_MSP정산초안1" xfId="7485" xr:uid="{00000000-0005-0000-0000-0000C2110000}"/>
    <cellStyle name="_R-0030(신성-제출)" xfId="2571" xr:uid="{00000000-0005-0000-0000-0000C3110000}"/>
    <cellStyle name="_R-0031견적서" xfId="2572" xr:uid="{00000000-0005-0000-0000-0000C4110000}"/>
    <cellStyle name="_RE" xfId="41281" xr:uid="{00000000-0005-0000-0000-0000C5110000}"/>
    <cellStyle name="_RESULTS" xfId="2573" xr:uid="{00000000-0005-0000-0000-0000C6110000}"/>
    <cellStyle name="_Sheet1" xfId="2574" xr:uid="{00000000-0005-0000-0000-0000C7110000}"/>
    <cellStyle name="_Sheet1_공내역서" xfId="2575" xr:uid="{00000000-0005-0000-0000-0000C8110000}"/>
    <cellStyle name="_Sheet1_공내역서_선투입비 본사보고" xfId="2576" xr:uid="{00000000-0005-0000-0000-0000C9110000}"/>
    <cellStyle name="_Sheet1_공내역서_선투입비 본사보고_선투입비 본사보고" xfId="2577" xr:uid="{00000000-0005-0000-0000-0000CA110000}"/>
    <cellStyle name="_Sheet1_공내역서_선투입비 본사보고_선투입비 본사보고-0330" xfId="2578" xr:uid="{00000000-0005-0000-0000-0000CB110000}"/>
    <cellStyle name="_Sheet1_선투입비 본사보고" xfId="2579" xr:uid="{00000000-0005-0000-0000-0000CC110000}"/>
    <cellStyle name="_Sheet1_선투입비 본사보고_선투입비 본사보고" xfId="2580" xr:uid="{00000000-0005-0000-0000-0000CD110000}"/>
    <cellStyle name="_Sheet1_선투입비 본사보고_선투입비 본사보고-0330" xfId="2581" xr:uid="{00000000-0005-0000-0000-0000CE110000}"/>
    <cellStyle name="_SM타워" xfId="41282" xr:uid="{00000000-0005-0000-0000-0000CF110000}"/>
    <cellStyle name="_Waterproof" xfId="2582" xr:uid="{00000000-0005-0000-0000-0000D0110000}"/>
    <cellStyle name="_YNCC토목(가실행)R2-본사안" xfId="7486" xr:uid="{00000000-0005-0000-0000-0000D1110000}"/>
    <cellStyle name="_YNCC토목(가실행)R2-본사안_평택탈황-구조물공-(가)실행-본사안" xfId="7487" xr:uid="{00000000-0005-0000-0000-0000D2110000}"/>
    <cellStyle name="_YNCC토목(가실행)R2-본사안_평택탈황-구조물공-(가)실행-본사안(정과장님)" xfId="7488" xr:uid="{00000000-0005-0000-0000-0000D3110000}"/>
    <cellStyle name="_YNCC토목(가실행)R2-본사안_평택탈황-구조물공-(가)실행-본사안3(정과장님)" xfId="7489" xr:uid="{00000000-0005-0000-0000-0000D4110000}"/>
    <cellStyle name="_YTT" xfId="7490" xr:uid="{00000000-0005-0000-0000-0000D5110000}"/>
    <cellStyle name="_가(내역서)기본형식" xfId="2583" xr:uid="{00000000-0005-0000-0000-0000D6110000}"/>
    <cellStyle name="_가설건축전기산출서" xfId="7491" xr:uid="{00000000-0005-0000-0000-0000D7110000}"/>
    <cellStyle name="_가설건축전기산출서_사본 - 수어댐최종작업" xfId="7492" xr:uid="{00000000-0005-0000-0000-0000D8110000}"/>
    <cellStyle name="_가설건축전기산출서_수량산출서(2003.4.1)" xfId="7493" xr:uid="{00000000-0005-0000-0000-0000D9110000}"/>
    <cellStyle name="_가설건축전기산출서_수량산출서(2003.4.1)_사본 - 수어댐최종작업" xfId="7494" xr:uid="{00000000-0005-0000-0000-0000DA110000}"/>
    <cellStyle name="_가설건축전기산출서_수량산출서(2003.4.1)_수어댐(작업용)" xfId="7495" xr:uid="{00000000-0005-0000-0000-0000DB110000}"/>
    <cellStyle name="_가설건축전기산출서_수량산출서(2003.4.1)_수어댐(작업용)1117" xfId="7496" xr:uid="{00000000-0005-0000-0000-0000DC110000}"/>
    <cellStyle name="_가설건축전기산출서_수량산출서(2003.4.1)_수어댐1122333" xfId="7497" xr:uid="{00000000-0005-0000-0000-0000DD110000}"/>
    <cellStyle name="_가설건축전기산출서_수어댐(작업용)" xfId="7498" xr:uid="{00000000-0005-0000-0000-0000DE110000}"/>
    <cellStyle name="_가설건축전기산출서_수어댐(작업용)1117" xfId="7499" xr:uid="{00000000-0005-0000-0000-0000DF110000}"/>
    <cellStyle name="_가설건축전기산출서_수어댐1122333" xfId="7500" xr:uid="{00000000-0005-0000-0000-0000E0110000}"/>
    <cellStyle name="_가설동력수량산출" xfId="7501" xr:uid="{00000000-0005-0000-0000-0000E1110000}"/>
    <cellStyle name="_가설동력수량산출_사본 - 수어댐최종작업" xfId="7502" xr:uid="{00000000-0005-0000-0000-0000E2110000}"/>
    <cellStyle name="_가설동력수량산출_수량산출서(2003.4.1)" xfId="7503" xr:uid="{00000000-0005-0000-0000-0000E3110000}"/>
    <cellStyle name="_가설동력수량산출_수량산출서(2003.4.1)_사본 - 수어댐최종작업" xfId="7504" xr:uid="{00000000-0005-0000-0000-0000E4110000}"/>
    <cellStyle name="_가설동력수량산출_수량산출서(2003.4.1)_수어댐(작업용)" xfId="7505" xr:uid="{00000000-0005-0000-0000-0000E5110000}"/>
    <cellStyle name="_가설동력수량산출_수량산출서(2003.4.1)_수어댐(작업용)1117" xfId="7506" xr:uid="{00000000-0005-0000-0000-0000E6110000}"/>
    <cellStyle name="_가설동력수량산출_수량산출서(2003.4.1)_수어댐1122333" xfId="7507" xr:uid="{00000000-0005-0000-0000-0000E7110000}"/>
    <cellStyle name="_가설동력수량산출_수어댐(작업용)" xfId="7508" xr:uid="{00000000-0005-0000-0000-0000E8110000}"/>
    <cellStyle name="_가설동력수량산출_수어댐(작업용)1117" xfId="7509" xr:uid="{00000000-0005-0000-0000-0000E9110000}"/>
    <cellStyle name="_가설동력수량산출_수어댐1122333" xfId="7510" xr:uid="{00000000-0005-0000-0000-0000EA110000}"/>
    <cellStyle name="_가설통신수량" xfId="7511" xr:uid="{00000000-0005-0000-0000-0000EB110000}"/>
    <cellStyle name="_가설통신수량_사본 - 수어댐최종작업" xfId="7512" xr:uid="{00000000-0005-0000-0000-0000EC110000}"/>
    <cellStyle name="_가설통신수량_수량산출서(2003.4.1)" xfId="7513" xr:uid="{00000000-0005-0000-0000-0000ED110000}"/>
    <cellStyle name="_가설통신수량_수량산출서(2003.4.1)_사본 - 수어댐최종작업" xfId="7514" xr:uid="{00000000-0005-0000-0000-0000EE110000}"/>
    <cellStyle name="_가설통신수량_수량산출서(2003.4.1)_수어댐(작업용)" xfId="7515" xr:uid="{00000000-0005-0000-0000-0000EF110000}"/>
    <cellStyle name="_가설통신수량_수량산출서(2003.4.1)_수어댐(작업용)1117" xfId="7516" xr:uid="{00000000-0005-0000-0000-0000F0110000}"/>
    <cellStyle name="_가설통신수량_수량산출서(2003.4.1)_수어댐1122333" xfId="7517" xr:uid="{00000000-0005-0000-0000-0000F1110000}"/>
    <cellStyle name="_가설통신수량_수어댐(작업용)" xfId="7518" xr:uid="{00000000-0005-0000-0000-0000F2110000}"/>
    <cellStyle name="_가설통신수량_수어댐(작업용)1117" xfId="7519" xr:uid="{00000000-0005-0000-0000-0000F3110000}"/>
    <cellStyle name="_가설통신수량_수어댐1122333" xfId="7520" xr:uid="{00000000-0005-0000-0000-0000F4110000}"/>
    <cellStyle name="_가실행(간접비)" xfId="7521" xr:uid="{00000000-0005-0000-0000-0000F5110000}"/>
    <cellStyle name="_가실행(간접비)_05년 7월1일~8월31일견적서" xfId="7522" xr:uid="{00000000-0005-0000-0000-0000F6110000}"/>
    <cellStyle name="_가실행(간접비)_05년 7월1일~8월31일견적서_05년 7월1일~8월31일견적서" xfId="7523" xr:uid="{00000000-0005-0000-0000-0000F7110000}"/>
    <cellStyle name="_가실행(간접비)_05년 7월1일~8월31일견적서_05년 7월1일~8월31일견적서_05년 9월1일~10월31일견적서" xfId="7524" xr:uid="{00000000-0005-0000-0000-0000F8110000}"/>
    <cellStyle name="_가실행(간접비)_05년 7월1일~8월31일견적서_05년 7월1일~8월31일견적서_05년 9월1일~10월31일견적서_05년 11월1일~12월31일견적서" xfId="7525" xr:uid="{00000000-0005-0000-0000-0000F9110000}"/>
    <cellStyle name="_가실행(간접비)_05년 7월1일~8월31일견적서_05년 7월1일~8월31일견적서_05년 9월1일~10월31일견적서_05년 9월1일~10월31일견적서" xfId="7526" xr:uid="{00000000-0005-0000-0000-0000FA110000}"/>
    <cellStyle name="_가실행(간접비)_05년 7월1일~8월31일견적서_05년 7월1일~8월31일견적서_05년 9월1일~10월31일견적서_06년 1월1일~2월28일견적서" xfId="7527" xr:uid="{00000000-0005-0000-0000-0000FB110000}"/>
    <cellStyle name="_가실행(간접비)_05년 7월1일~8월31일견적서_05년 9월1일~10월31일견적서" xfId="7528" xr:uid="{00000000-0005-0000-0000-0000FC110000}"/>
    <cellStyle name="_가실행(간접비)_05년 7월1일~8월31일견적서_05년 9월1일~10월31일견적서_05년 11월1일~12월31일견적서" xfId="7529" xr:uid="{00000000-0005-0000-0000-0000FD110000}"/>
    <cellStyle name="_가실행(간접비)_05년 7월1일~8월31일견적서_05년 9월1일~10월31일견적서_05년 9월1일~10월31일견적서" xfId="7530" xr:uid="{00000000-0005-0000-0000-0000FE110000}"/>
    <cellStyle name="_가실행(간접비)_05년 7월1일~8월31일견적서_05년 9월1일~10월31일견적서_06년 1월1일~2월28일견적서" xfId="7531" xr:uid="{00000000-0005-0000-0000-0000FF110000}"/>
    <cellStyle name="_가실행(간접비)_05년 9월1일~10월31일견적서" xfId="7532" xr:uid="{00000000-0005-0000-0000-000000120000}"/>
    <cellStyle name="_가실행(간접비)_05년 9월1일~10월31일견적서_05년 11월1일~12월31일견적서" xfId="7533" xr:uid="{00000000-0005-0000-0000-000001120000}"/>
    <cellStyle name="_가실행(간접비)_05년 9월1일~10월31일견적서_05년 9월1일~10월31일견적서" xfId="7534" xr:uid="{00000000-0005-0000-0000-000002120000}"/>
    <cellStyle name="_가실행(간접비)_05년 9월1일~10월31일견적서_06년 1월1일~2월28일견적서" xfId="7535" xr:uid="{00000000-0005-0000-0000-000003120000}"/>
    <cellStyle name="_가실행대비(신안.보성)" xfId="7536" xr:uid="{00000000-0005-0000-0000-000004120000}"/>
    <cellStyle name="_가실행대비(신안.보성)_05년 7월1일~8월31일견적서" xfId="7537" xr:uid="{00000000-0005-0000-0000-000005120000}"/>
    <cellStyle name="_가실행대비(신안.보성)_05년 7월1일~8월31일견적서_05년 7월1일~8월31일견적서" xfId="7538" xr:uid="{00000000-0005-0000-0000-000006120000}"/>
    <cellStyle name="_가실행대비(신안.보성)_05년 7월1일~8월31일견적서_05년 7월1일~8월31일견적서_05년 9월1일~10월31일견적서" xfId="7539" xr:uid="{00000000-0005-0000-0000-000007120000}"/>
    <cellStyle name="_가실행대비(신안.보성)_05년 7월1일~8월31일견적서_05년 7월1일~8월31일견적서_05년 9월1일~10월31일견적서_05년 11월1일~12월31일견적서" xfId="7540" xr:uid="{00000000-0005-0000-0000-000008120000}"/>
    <cellStyle name="_가실행대비(신안.보성)_05년 7월1일~8월31일견적서_05년 7월1일~8월31일견적서_05년 9월1일~10월31일견적서_05년 9월1일~10월31일견적서" xfId="7541" xr:uid="{00000000-0005-0000-0000-000009120000}"/>
    <cellStyle name="_가실행대비(신안.보성)_05년 7월1일~8월31일견적서_05년 7월1일~8월31일견적서_05년 9월1일~10월31일견적서_06년 1월1일~2월28일견적서" xfId="7542" xr:uid="{00000000-0005-0000-0000-00000A120000}"/>
    <cellStyle name="_가실행대비(신안.보성)_05년 7월1일~8월31일견적서_05년 9월1일~10월31일견적서" xfId="7543" xr:uid="{00000000-0005-0000-0000-00000B120000}"/>
    <cellStyle name="_가실행대비(신안.보성)_05년 7월1일~8월31일견적서_05년 9월1일~10월31일견적서_05년 11월1일~12월31일견적서" xfId="7544" xr:uid="{00000000-0005-0000-0000-00000C120000}"/>
    <cellStyle name="_가실행대비(신안.보성)_05년 7월1일~8월31일견적서_05년 9월1일~10월31일견적서_05년 9월1일~10월31일견적서" xfId="7545" xr:uid="{00000000-0005-0000-0000-00000D120000}"/>
    <cellStyle name="_가실행대비(신안.보성)_05년 7월1일~8월31일견적서_05년 9월1일~10월31일견적서_06년 1월1일~2월28일견적서" xfId="7546" xr:uid="{00000000-0005-0000-0000-00000E120000}"/>
    <cellStyle name="_가실행대비(신안.보성)_05년 9월1일~10월31일견적서" xfId="7547" xr:uid="{00000000-0005-0000-0000-00000F120000}"/>
    <cellStyle name="_가실행대비(신안.보성)_05년 9월1일~10월31일견적서_05년 11월1일~12월31일견적서" xfId="7548" xr:uid="{00000000-0005-0000-0000-000010120000}"/>
    <cellStyle name="_가실행대비(신안.보성)_05년 9월1일~10월31일견적서_05년 9월1일~10월31일견적서" xfId="7549" xr:uid="{00000000-0005-0000-0000-000011120000}"/>
    <cellStyle name="_가실행대비(신안.보성)_05년 9월1일~10월31일견적서_06년 1월1일~2월28일견적서" xfId="7550" xr:uid="{00000000-0005-0000-0000-000012120000}"/>
    <cellStyle name="_가실행대비(신안.보성)_가실행(간접비)" xfId="7551" xr:uid="{00000000-0005-0000-0000-000013120000}"/>
    <cellStyle name="_가실행대비(신안.보성)_가실행(간접비)_05년 7월1일~8월31일견적서" xfId="7552" xr:uid="{00000000-0005-0000-0000-000014120000}"/>
    <cellStyle name="_가실행대비(신안.보성)_가실행(간접비)_05년 7월1일~8월31일견적서_05년 7월1일~8월31일견적서" xfId="7553" xr:uid="{00000000-0005-0000-0000-000015120000}"/>
    <cellStyle name="_가실행대비(신안.보성)_가실행(간접비)_05년 7월1일~8월31일견적서_05년 7월1일~8월31일견적서_05년 9월1일~10월31일견적서" xfId="7554" xr:uid="{00000000-0005-0000-0000-000016120000}"/>
    <cellStyle name="_가실행대비(신안.보성)_가실행(간접비)_05년 7월1일~8월31일견적서_05년 7월1일~8월31일견적서_05년 9월1일~10월31일견적서_05년 11월1일~12월31일견적서" xfId="7555" xr:uid="{00000000-0005-0000-0000-000017120000}"/>
    <cellStyle name="_가실행대비(신안.보성)_가실행(간접비)_05년 7월1일~8월31일견적서_05년 7월1일~8월31일견적서_05년 9월1일~10월31일견적서_05년 9월1일~10월31일견적서" xfId="7556" xr:uid="{00000000-0005-0000-0000-000018120000}"/>
    <cellStyle name="_가실행대비(신안.보성)_가실행(간접비)_05년 7월1일~8월31일견적서_05년 7월1일~8월31일견적서_05년 9월1일~10월31일견적서_06년 1월1일~2월28일견적서" xfId="7557" xr:uid="{00000000-0005-0000-0000-000019120000}"/>
    <cellStyle name="_가실행대비(신안.보성)_가실행(간접비)_05년 7월1일~8월31일견적서_05년 9월1일~10월31일견적서" xfId="7558" xr:uid="{00000000-0005-0000-0000-00001A120000}"/>
    <cellStyle name="_가실행대비(신안.보성)_가실행(간접비)_05년 7월1일~8월31일견적서_05년 9월1일~10월31일견적서_05년 11월1일~12월31일견적서" xfId="7559" xr:uid="{00000000-0005-0000-0000-00001B120000}"/>
    <cellStyle name="_가실행대비(신안.보성)_가실행(간접비)_05년 7월1일~8월31일견적서_05년 9월1일~10월31일견적서_05년 9월1일~10월31일견적서" xfId="7560" xr:uid="{00000000-0005-0000-0000-00001C120000}"/>
    <cellStyle name="_가실행대비(신안.보성)_가실행(간접비)_05년 7월1일~8월31일견적서_05년 9월1일~10월31일견적서_06년 1월1일~2월28일견적서" xfId="7561" xr:uid="{00000000-0005-0000-0000-00001D120000}"/>
    <cellStyle name="_가실행대비(신안.보성)_가실행(간접비)_05년 9월1일~10월31일견적서" xfId="7562" xr:uid="{00000000-0005-0000-0000-00001E120000}"/>
    <cellStyle name="_가실행대비(신안.보성)_가실행(간접비)_05년 9월1일~10월31일견적서_05년 11월1일~12월31일견적서" xfId="7563" xr:uid="{00000000-0005-0000-0000-00001F120000}"/>
    <cellStyle name="_가실행대비(신안.보성)_가실행(간접비)_05년 9월1일~10월31일견적서_05년 9월1일~10월31일견적서" xfId="7564" xr:uid="{00000000-0005-0000-0000-000020120000}"/>
    <cellStyle name="_가실행대비(신안.보성)_가실행(간접비)_05년 9월1일~10월31일견적서_06년 1월1일~2월28일견적서" xfId="7565" xr:uid="{00000000-0005-0000-0000-000021120000}"/>
    <cellStyle name="_가실행대비(신안.보성)_실행(간접비)" xfId="7566" xr:uid="{00000000-0005-0000-0000-000022120000}"/>
    <cellStyle name="_가실행대비(신안.보성)_실행(간접비)_05년 7월1일~8월31일견적서" xfId="7567" xr:uid="{00000000-0005-0000-0000-000023120000}"/>
    <cellStyle name="_가실행대비(신안.보성)_실행(간접비)_05년 7월1일~8월31일견적서_05년 7월1일~8월31일견적서" xfId="7568" xr:uid="{00000000-0005-0000-0000-000024120000}"/>
    <cellStyle name="_가실행대비(신안.보성)_실행(간접비)_05년 7월1일~8월31일견적서_05년 7월1일~8월31일견적서_05년 9월1일~10월31일견적서" xfId="7569" xr:uid="{00000000-0005-0000-0000-000025120000}"/>
    <cellStyle name="_가실행대비(신안.보성)_실행(간접비)_05년 7월1일~8월31일견적서_05년 7월1일~8월31일견적서_05년 9월1일~10월31일견적서_05년 11월1일~12월31일견적서" xfId="7570" xr:uid="{00000000-0005-0000-0000-000026120000}"/>
    <cellStyle name="_가실행대비(신안.보성)_실행(간접비)_05년 7월1일~8월31일견적서_05년 7월1일~8월31일견적서_05년 9월1일~10월31일견적서_05년 9월1일~10월31일견적서" xfId="7571" xr:uid="{00000000-0005-0000-0000-000027120000}"/>
    <cellStyle name="_가실행대비(신안.보성)_실행(간접비)_05년 7월1일~8월31일견적서_05년 7월1일~8월31일견적서_05년 9월1일~10월31일견적서_06년 1월1일~2월28일견적서" xfId="7572" xr:uid="{00000000-0005-0000-0000-000028120000}"/>
    <cellStyle name="_가실행대비(신안.보성)_실행(간접비)_05년 7월1일~8월31일견적서_05년 9월1일~10월31일견적서" xfId="7573" xr:uid="{00000000-0005-0000-0000-000029120000}"/>
    <cellStyle name="_가실행대비(신안.보성)_실행(간접비)_05년 7월1일~8월31일견적서_05년 9월1일~10월31일견적서_05년 11월1일~12월31일견적서" xfId="7574" xr:uid="{00000000-0005-0000-0000-00002A120000}"/>
    <cellStyle name="_가실행대비(신안.보성)_실행(간접비)_05년 7월1일~8월31일견적서_05년 9월1일~10월31일견적서_05년 9월1일~10월31일견적서" xfId="7575" xr:uid="{00000000-0005-0000-0000-00002B120000}"/>
    <cellStyle name="_가실행대비(신안.보성)_실행(간접비)_05년 7월1일~8월31일견적서_05년 9월1일~10월31일견적서_06년 1월1일~2월28일견적서" xfId="7576" xr:uid="{00000000-0005-0000-0000-00002C120000}"/>
    <cellStyle name="_가실행대비(신안.보성)_실행(간접비)_05년 9월1일~10월31일견적서" xfId="7577" xr:uid="{00000000-0005-0000-0000-00002D120000}"/>
    <cellStyle name="_가실행대비(신안.보성)_실행(간접비)_05년 9월1일~10월31일견적서_05년 11월1일~12월31일견적서" xfId="7578" xr:uid="{00000000-0005-0000-0000-00002E120000}"/>
    <cellStyle name="_가실행대비(신안.보성)_실행(간접비)_05년 9월1일~10월31일견적서_05년 9월1일~10월31일견적서" xfId="7579" xr:uid="{00000000-0005-0000-0000-00002F120000}"/>
    <cellStyle name="_가실행대비(신안.보성)_실행(간접비)_05년 9월1일~10월31일견적서_06년 1월1일~2월28일견적서" xfId="7580" xr:uid="{00000000-0005-0000-0000-000030120000}"/>
    <cellStyle name="_가실행대비(신안.보성-1) (version 1)" xfId="7581" xr:uid="{00000000-0005-0000-0000-000031120000}"/>
    <cellStyle name="_가실행대비(신안.보성-1) (version 1)_05년 7월1일~8월31일견적서" xfId="7582" xr:uid="{00000000-0005-0000-0000-000032120000}"/>
    <cellStyle name="_가실행대비(신안.보성-1) (version 1)_05년 7월1일~8월31일견적서_05년 7월1일~8월31일견적서" xfId="7583" xr:uid="{00000000-0005-0000-0000-000033120000}"/>
    <cellStyle name="_가실행대비(신안.보성-1) (version 1)_05년 7월1일~8월31일견적서_05년 7월1일~8월31일견적서_05년 9월1일~10월31일견적서" xfId="7584" xr:uid="{00000000-0005-0000-0000-000034120000}"/>
    <cellStyle name="_가실행대비(신안.보성-1) (version 1)_05년 7월1일~8월31일견적서_05년 7월1일~8월31일견적서_05년 9월1일~10월31일견적서_05년 11월1일~12월31일견적서" xfId="7585" xr:uid="{00000000-0005-0000-0000-000035120000}"/>
    <cellStyle name="_가실행대비(신안.보성-1) (version 1)_05년 7월1일~8월31일견적서_05년 7월1일~8월31일견적서_05년 9월1일~10월31일견적서_05년 9월1일~10월31일견적서" xfId="7586" xr:uid="{00000000-0005-0000-0000-000036120000}"/>
    <cellStyle name="_가실행대비(신안.보성-1) (version 1)_05년 7월1일~8월31일견적서_05년 7월1일~8월31일견적서_05년 9월1일~10월31일견적서_06년 1월1일~2월28일견적서" xfId="7587" xr:uid="{00000000-0005-0000-0000-000037120000}"/>
    <cellStyle name="_가실행대비(신안.보성-1) (version 1)_05년 7월1일~8월31일견적서_05년 9월1일~10월31일견적서" xfId="7588" xr:uid="{00000000-0005-0000-0000-000038120000}"/>
    <cellStyle name="_가실행대비(신안.보성-1) (version 1)_05년 7월1일~8월31일견적서_05년 9월1일~10월31일견적서_05년 11월1일~12월31일견적서" xfId="7589" xr:uid="{00000000-0005-0000-0000-000039120000}"/>
    <cellStyle name="_가실행대비(신안.보성-1) (version 1)_05년 7월1일~8월31일견적서_05년 9월1일~10월31일견적서_05년 9월1일~10월31일견적서" xfId="7590" xr:uid="{00000000-0005-0000-0000-00003A120000}"/>
    <cellStyle name="_가실행대비(신안.보성-1) (version 1)_05년 7월1일~8월31일견적서_05년 9월1일~10월31일견적서_06년 1월1일~2월28일견적서" xfId="7591" xr:uid="{00000000-0005-0000-0000-00003B120000}"/>
    <cellStyle name="_가실행대비(신안.보성-1) (version 1)_05년 9월1일~10월31일견적서" xfId="7592" xr:uid="{00000000-0005-0000-0000-00003C120000}"/>
    <cellStyle name="_가실행대비(신안.보성-1) (version 1)_05년 9월1일~10월31일견적서_05년 11월1일~12월31일견적서" xfId="7593" xr:uid="{00000000-0005-0000-0000-00003D120000}"/>
    <cellStyle name="_가실행대비(신안.보성-1) (version 1)_05년 9월1일~10월31일견적서_05년 9월1일~10월31일견적서" xfId="7594" xr:uid="{00000000-0005-0000-0000-00003E120000}"/>
    <cellStyle name="_가실행대비(신안.보성-1) (version 1)_05년 9월1일~10월31일견적서_06년 1월1일~2월28일견적서" xfId="7595" xr:uid="{00000000-0005-0000-0000-00003F120000}"/>
    <cellStyle name="_가실행대비(신안.보성-1) (version 1)_가실행(간접비)" xfId="7596" xr:uid="{00000000-0005-0000-0000-000040120000}"/>
    <cellStyle name="_가실행대비(신안.보성-1) (version 1)_가실행(간접비)_05년 7월1일~8월31일견적서" xfId="7597" xr:uid="{00000000-0005-0000-0000-000041120000}"/>
    <cellStyle name="_가실행대비(신안.보성-1) (version 1)_가실행(간접비)_05년 7월1일~8월31일견적서_05년 7월1일~8월31일견적서" xfId="7598" xr:uid="{00000000-0005-0000-0000-000042120000}"/>
    <cellStyle name="_가실행대비(신안.보성-1) (version 1)_가실행(간접비)_05년 7월1일~8월31일견적서_05년 7월1일~8월31일견적서_05년 9월1일~10월31일견적서" xfId="7599" xr:uid="{00000000-0005-0000-0000-000043120000}"/>
    <cellStyle name="_가실행대비(신안.보성-1) (version 1)_가실행(간접비)_05년 7월1일~8월31일견적서_05년 7월1일~8월31일견적서_05년 9월1일~10월31일견적서_05년 11월1일~12월31일견적서" xfId="7600" xr:uid="{00000000-0005-0000-0000-000044120000}"/>
    <cellStyle name="_가실행대비(신안.보성-1) (version 1)_가실행(간접비)_05년 7월1일~8월31일견적서_05년 7월1일~8월31일견적서_05년 9월1일~10월31일견적서_05년 9월1일~10월31일견적서" xfId="7601" xr:uid="{00000000-0005-0000-0000-000045120000}"/>
    <cellStyle name="_가실행대비(신안.보성-1) (version 1)_가실행(간접비)_05년 7월1일~8월31일견적서_05년 7월1일~8월31일견적서_05년 9월1일~10월31일견적서_06년 1월1일~2월28일견적서" xfId="7602" xr:uid="{00000000-0005-0000-0000-000046120000}"/>
    <cellStyle name="_가실행대비(신안.보성-1) (version 1)_가실행(간접비)_05년 7월1일~8월31일견적서_05년 9월1일~10월31일견적서" xfId="7603" xr:uid="{00000000-0005-0000-0000-000047120000}"/>
    <cellStyle name="_가실행대비(신안.보성-1) (version 1)_가실행(간접비)_05년 7월1일~8월31일견적서_05년 9월1일~10월31일견적서_05년 11월1일~12월31일견적서" xfId="7604" xr:uid="{00000000-0005-0000-0000-000048120000}"/>
    <cellStyle name="_가실행대비(신안.보성-1) (version 1)_가실행(간접비)_05년 7월1일~8월31일견적서_05년 9월1일~10월31일견적서_05년 9월1일~10월31일견적서" xfId="7605" xr:uid="{00000000-0005-0000-0000-000049120000}"/>
    <cellStyle name="_가실행대비(신안.보성-1) (version 1)_가실행(간접비)_05년 7월1일~8월31일견적서_05년 9월1일~10월31일견적서_06년 1월1일~2월28일견적서" xfId="7606" xr:uid="{00000000-0005-0000-0000-00004A120000}"/>
    <cellStyle name="_가실행대비(신안.보성-1) (version 1)_가실행(간접비)_05년 9월1일~10월31일견적서" xfId="7607" xr:uid="{00000000-0005-0000-0000-00004B120000}"/>
    <cellStyle name="_가실행대비(신안.보성-1) (version 1)_가실행(간접비)_05년 9월1일~10월31일견적서_05년 11월1일~12월31일견적서" xfId="7608" xr:uid="{00000000-0005-0000-0000-00004C120000}"/>
    <cellStyle name="_가실행대비(신안.보성-1) (version 1)_가실행(간접비)_05년 9월1일~10월31일견적서_05년 9월1일~10월31일견적서" xfId="7609" xr:uid="{00000000-0005-0000-0000-00004D120000}"/>
    <cellStyle name="_가실행대비(신안.보성-1) (version 1)_가실행(간접비)_05년 9월1일~10월31일견적서_06년 1월1일~2월28일견적서" xfId="7610" xr:uid="{00000000-0005-0000-0000-00004E120000}"/>
    <cellStyle name="_가실행대비(신안.보성-1) (version 1)_실행(간접비)" xfId="7611" xr:uid="{00000000-0005-0000-0000-00004F120000}"/>
    <cellStyle name="_가실행대비(신안.보성-1) (version 1)_실행(간접비)_05년 7월1일~8월31일견적서" xfId="7612" xr:uid="{00000000-0005-0000-0000-000050120000}"/>
    <cellStyle name="_가실행대비(신안.보성-1) (version 1)_실행(간접비)_05년 7월1일~8월31일견적서_05년 7월1일~8월31일견적서" xfId="7613" xr:uid="{00000000-0005-0000-0000-000051120000}"/>
    <cellStyle name="_가실행대비(신안.보성-1) (version 1)_실행(간접비)_05년 7월1일~8월31일견적서_05년 7월1일~8월31일견적서_05년 9월1일~10월31일견적서" xfId="7614" xr:uid="{00000000-0005-0000-0000-000052120000}"/>
    <cellStyle name="_가실행대비(신안.보성-1) (version 1)_실행(간접비)_05년 7월1일~8월31일견적서_05년 7월1일~8월31일견적서_05년 9월1일~10월31일견적서_05년 11월1일~12월31일견적서" xfId="7615" xr:uid="{00000000-0005-0000-0000-000053120000}"/>
    <cellStyle name="_가실행대비(신안.보성-1) (version 1)_실행(간접비)_05년 7월1일~8월31일견적서_05년 7월1일~8월31일견적서_05년 9월1일~10월31일견적서_05년 9월1일~10월31일견적서" xfId="7616" xr:uid="{00000000-0005-0000-0000-000054120000}"/>
    <cellStyle name="_가실행대비(신안.보성-1) (version 1)_실행(간접비)_05년 7월1일~8월31일견적서_05년 7월1일~8월31일견적서_05년 9월1일~10월31일견적서_06년 1월1일~2월28일견적서" xfId="7617" xr:uid="{00000000-0005-0000-0000-000055120000}"/>
    <cellStyle name="_가실행대비(신안.보성-1) (version 1)_실행(간접비)_05년 7월1일~8월31일견적서_05년 9월1일~10월31일견적서" xfId="7618" xr:uid="{00000000-0005-0000-0000-000056120000}"/>
    <cellStyle name="_가실행대비(신안.보성-1) (version 1)_실행(간접비)_05년 7월1일~8월31일견적서_05년 9월1일~10월31일견적서_05년 11월1일~12월31일견적서" xfId="7619" xr:uid="{00000000-0005-0000-0000-000057120000}"/>
    <cellStyle name="_가실행대비(신안.보성-1) (version 1)_실행(간접비)_05년 7월1일~8월31일견적서_05년 9월1일~10월31일견적서_05년 9월1일~10월31일견적서" xfId="7620" xr:uid="{00000000-0005-0000-0000-000058120000}"/>
    <cellStyle name="_가실행대비(신안.보성-1) (version 1)_실행(간접비)_05년 7월1일~8월31일견적서_05년 9월1일~10월31일견적서_06년 1월1일~2월28일견적서" xfId="7621" xr:uid="{00000000-0005-0000-0000-000059120000}"/>
    <cellStyle name="_가실행대비(신안.보성-1) (version 1)_실행(간접비)_05년 9월1일~10월31일견적서" xfId="7622" xr:uid="{00000000-0005-0000-0000-00005A120000}"/>
    <cellStyle name="_가실행대비(신안.보성-1) (version 1)_실행(간접비)_05년 9월1일~10월31일견적서_05년 11월1일~12월31일견적서" xfId="7623" xr:uid="{00000000-0005-0000-0000-00005B120000}"/>
    <cellStyle name="_가실행대비(신안.보성-1) (version 1)_실행(간접비)_05년 9월1일~10월31일견적서_05년 9월1일~10월31일견적서" xfId="7624" xr:uid="{00000000-0005-0000-0000-00005C120000}"/>
    <cellStyle name="_가실행대비(신안.보성-1) (version 1)_실행(간접비)_05년 9월1일~10월31일견적서_06년 1월1일~2월28일견적서" xfId="7625" xr:uid="{00000000-0005-0000-0000-00005D120000}"/>
    <cellStyle name="_가실행대비(신안.보성-2)" xfId="7626" xr:uid="{00000000-0005-0000-0000-00005E120000}"/>
    <cellStyle name="_가실행대비(신안.보성-2)_05년 7월1일~8월31일견적서" xfId="7627" xr:uid="{00000000-0005-0000-0000-00005F120000}"/>
    <cellStyle name="_가실행대비(신안.보성-2)_05년 7월1일~8월31일견적서_05년 7월1일~8월31일견적서" xfId="7628" xr:uid="{00000000-0005-0000-0000-000060120000}"/>
    <cellStyle name="_가실행대비(신안.보성-2)_05년 7월1일~8월31일견적서_05년 7월1일~8월31일견적서_05년 9월1일~10월31일견적서" xfId="7629" xr:uid="{00000000-0005-0000-0000-000061120000}"/>
    <cellStyle name="_가실행대비(신안.보성-2)_05년 7월1일~8월31일견적서_05년 7월1일~8월31일견적서_05년 9월1일~10월31일견적서_05년 11월1일~12월31일견적서" xfId="7630" xr:uid="{00000000-0005-0000-0000-000062120000}"/>
    <cellStyle name="_가실행대비(신안.보성-2)_05년 7월1일~8월31일견적서_05년 7월1일~8월31일견적서_05년 9월1일~10월31일견적서_05년 9월1일~10월31일견적서" xfId="7631" xr:uid="{00000000-0005-0000-0000-000063120000}"/>
    <cellStyle name="_가실행대비(신안.보성-2)_05년 7월1일~8월31일견적서_05년 7월1일~8월31일견적서_05년 9월1일~10월31일견적서_06년 1월1일~2월28일견적서" xfId="7632" xr:uid="{00000000-0005-0000-0000-000064120000}"/>
    <cellStyle name="_가실행대비(신안.보성-2)_05년 7월1일~8월31일견적서_05년 9월1일~10월31일견적서" xfId="7633" xr:uid="{00000000-0005-0000-0000-000065120000}"/>
    <cellStyle name="_가실행대비(신안.보성-2)_05년 7월1일~8월31일견적서_05년 9월1일~10월31일견적서_05년 11월1일~12월31일견적서" xfId="7634" xr:uid="{00000000-0005-0000-0000-000066120000}"/>
    <cellStyle name="_가실행대비(신안.보성-2)_05년 7월1일~8월31일견적서_05년 9월1일~10월31일견적서_05년 9월1일~10월31일견적서" xfId="7635" xr:uid="{00000000-0005-0000-0000-000067120000}"/>
    <cellStyle name="_가실행대비(신안.보성-2)_05년 7월1일~8월31일견적서_05년 9월1일~10월31일견적서_06년 1월1일~2월28일견적서" xfId="7636" xr:uid="{00000000-0005-0000-0000-000068120000}"/>
    <cellStyle name="_가실행대비(신안.보성-2)_05년 9월1일~10월31일견적서" xfId="7637" xr:uid="{00000000-0005-0000-0000-000069120000}"/>
    <cellStyle name="_가실행대비(신안.보성-2)_05년 9월1일~10월31일견적서_05년 11월1일~12월31일견적서" xfId="7638" xr:uid="{00000000-0005-0000-0000-00006A120000}"/>
    <cellStyle name="_가실행대비(신안.보성-2)_05년 9월1일~10월31일견적서_05년 9월1일~10월31일견적서" xfId="7639" xr:uid="{00000000-0005-0000-0000-00006B120000}"/>
    <cellStyle name="_가실행대비(신안.보성-2)_05년 9월1일~10월31일견적서_06년 1월1일~2월28일견적서" xfId="7640" xr:uid="{00000000-0005-0000-0000-00006C120000}"/>
    <cellStyle name="_가실행대비(신안.보성-2)_가실행(간접비)" xfId="7641" xr:uid="{00000000-0005-0000-0000-00006D120000}"/>
    <cellStyle name="_가실행대비(신안.보성-2)_가실행(간접비)_05년 7월1일~8월31일견적서" xfId="7642" xr:uid="{00000000-0005-0000-0000-00006E120000}"/>
    <cellStyle name="_가실행대비(신안.보성-2)_가실행(간접비)_05년 7월1일~8월31일견적서_05년 7월1일~8월31일견적서" xfId="7643" xr:uid="{00000000-0005-0000-0000-00006F120000}"/>
    <cellStyle name="_가실행대비(신안.보성-2)_가실행(간접비)_05년 7월1일~8월31일견적서_05년 7월1일~8월31일견적서_05년 9월1일~10월31일견적서" xfId="7644" xr:uid="{00000000-0005-0000-0000-000070120000}"/>
    <cellStyle name="_가실행대비(신안.보성-2)_가실행(간접비)_05년 7월1일~8월31일견적서_05년 7월1일~8월31일견적서_05년 9월1일~10월31일견적서_05년 11월1일~12월31일견적서" xfId="7645" xr:uid="{00000000-0005-0000-0000-000071120000}"/>
    <cellStyle name="_가실행대비(신안.보성-2)_가실행(간접비)_05년 7월1일~8월31일견적서_05년 7월1일~8월31일견적서_05년 9월1일~10월31일견적서_05년 9월1일~10월31일견적서" xfId="7646" xr:uid="{00000000-0005-0000-0000-000072120000}"/>
    <cellStyle name="_가실행대비(신안.보성-2)_가실행(간접비)_05년 7월1일~8월31일견적서_05년 7월1일~8월31일견적서_05년 9월1일~10월31일견적서_06년 1월1일~2월28일견적서" xfId="7647" xr:uid="{00000000-0005-0000-0000-000073120000}"/>
    <cellStyle name="_가실행대비(신안.보성-2)_가실행(간접비)_05년 7월1일~8월31일견적서_05년 9월1일~10월31일견적서" xfId="7648" xr:uid="{00000000-0005-0000-0000-000074120000}"/>
    <cellStyle name="_가실행대비(신안.보성-2)_가실행(간접비)_05년 7월1일~8월31일견적서_05년 9월1일~10월31일견적서_05년 11월1일~12월31일견적서" xfId="7649" xr:uid="{00000000-0005-0000-0000-000075120000}"/>
    <cellStyle name="_가실행대비(신안.보성-2)_가실행(간접비)_05년 7월1일~8월31일견적서_05년 9월1일~10월31일견적서_05년 9월1일~10월31일견적서" xfId="7650" xr:uid="{00000000-0005-0000-0000-000076120000}"/>
    <cellStyle name="_가실행대비(신안.보성-2)_가실행(간접비)_05년 7월1일~8월31일견적서_05년 9월1일~10월31일견적서_06년 1월1일~2월28일견적서" xfId="7651" xr:uid="{00000000-0005-0000-0000-000077120000}"/>
    <cellStyle name="_가실행대비(신안.보성-2)_가실행(간접비)_05년 9월1일~10월31일견적서" xfId="7652" xr:uid="{00000000-0005-0000-0000-000078120000}"/>
    <cellStyle name="_가실행대비(신안.보성-2)_가실행(간접비)_05년 9월1일~10월31일견적서_05년 11월1일~12월31일견적서" xfId="7653" xr:uid="{00000000-0005-0000-0000-000079120000}"/>
    <cellStyle name="_가실행대비(신안.보성-2)_가실행(간접비)_05년 9월1일~10월31일견적서_05년 9월1일~10월31일견적서" xfId="7654" xr:uid="{00000000-0005-0000-0000-00007A120000}"/>
    <cellStyle name="_가실행대비(신안.보성-2)_가실행(간접비)_05년 9월1일~10월31일견적서_06년 1월1일~2월28일견적서" xfId="7655" xr:uid="{00000000-0005-0000-0000-00007B120000}"/>
    <cellStyle name="_가실행대비(신안.보성-2)_실행(간접비)" xfId="7656" xr:uid="{00000000-0005-0000-0000-00007C120000}"/>
    <cellStyle name="_가실행대비(신안.보성-2)_실행(간접비)_05년 7월1일~8월31일견적서" xfId="7657" xr:uid="{00000000-0005-0000-0000-00007D120000}"/>
    <cellStyle name="_가실행대비(신안.보성-2)_실행(간접비)_05년 7월1일~8월31일견적서_05년 7월1일~8월31일견적서" xfId="7658" xr:uid="{00000000-0005-0000-0000-00007E120000}"/>
    <cellStyle name="_가실행대비(신안.보성-2)_실행(간접비)_05년 7월1일~8월31일견적서_05년 7월1일~8월31일견적서_05년 9월1일~10월31일견적서" xfId="7659" xr:uid="{00000000-0005-0000-0000-00007F120000}"/>
    <cellStyle name="_가실행대비(신안.보성-2)_실행(간접비)_05년 7월1일~8월31일견적서_05년 7월1일~8월31일견적서_05년 9월1일~10월31일견적서_05년 11월1일~12월31일견적서" xfId="7660" xr:uid="{00000000-0005-0000-0000-000080120000}"/>
    <cellStyle name="_가실행대비(신안.보성-2)_실행(간접비)_05년 7월1일~8월31일견적서_05년 7월1일~8월31일견적서_05년 9월1일~10월31일견적서_05년 9월1일~10월31일견적서" xfId="7661" xr:uid="{00000000-0005-0000-0000-000081120000}"/>
    <cellStyle name="_가실행대비(신안.보성-2)_실행(간접비)_05년 7월1일~8월31일견적서_05년 7월1일~8월31일견적서_05년 9월1일~10월31일견적서_06년 1월1일~2월28일견적서" xfId="7662" xr:uid="{00000000-0005-0000-0000-000082120000}"/>
    <cellStyle name="_가실행대비(신안.보성-2)_실행(간접비)_05년 7월1일~8월31일견적서_05년 9월1일~10월31일견적서" xfId="7663" xr:uid="{00000000-0005-0000-0000-000083120000}"/>
    <cellStyle name="_가실행대비(신안.보성-2)_실행(간접비)_05년 7월1일~8월31일견적서_05년 9월1일~10월31일견적서_05년 11월1일~12월31일견적서" xfId="7664" xr:uid="{00000000-0005-0000-0000-000084120000}"/>
    <cellStyle name="_가실행대비(신안.보성-2)_실행(간접비)_05년 7월1일~8월31일견적서_05년 9월1일~10월31일견적서_05년 9월1일~10월31일견적서" xfId="7665" xr:uid="{00000000-0005-0000-0000-000085120000}"/>
    <cellStyle name="_가실행대비(신안.보성-2)_실행(간접비)_05년 7월1일~8월31일견적서_05년 9월1일~10월31일견적서_06년 1월1일~2월28일견적서" xfId="7666" xr:uid="{00000000-0005-0000-0000-000086120000}"/>
    <cellStyle name="_가실행대비(신안.보성-2)_실행(간접비)_05년 9월1일~10월31일견적서" xfId="7667" xr:uid="{00000000-0005-0000-0000-000087120000}"/>
    <cellStyle name="_가실행대비(신안.보성-2)_실행(간접비)_05년 9월1일~10월31일견적서_05년 11월1일~12월31일견적서" xfId="7668" xr:uid="{00000000-0005-0000-0000-000088120000}"/>
    <cellStyle name="_가실행대비(신안.보성-2)_실행(간접비)_05년 9월1일~10월31일견적서_05년 9월1일~10월31일견적서" xfId="7669" xr:uid="{00000000-0005-0000-0000-000089120000}"/>
    <cellStyle name="_가실행대비(신안.보성-2)_실행(간접비)_05년 9월1일~10월31일견적서_06년 1월1일~2월28일견적서" xfId="7670" xr:uid="{00000000-0005-0000-0000-00008A120000}"/>
    <cellStyle name="_가실행대비(신안.보성-3)" xfId="7671" xr:uid="{00000000-0005-0000-0000-00008B120000}"/>
    <cellStyle name="_가실행대비(신안.보성-3)_05년 7월1일~8월31일견적서" xfId="7672" xr:uid="{00000000-0005-0000-0000-00008C120000}"/>
    <cellStyle name="_가실행대비(신안.보성-3)_05년 7월1일~8월31일견적서_05년 7월1일~8월31일견적서" xfId="7673" xr:uid="{00000000-0005-0000-0000-00008D120000}"/>
    <cellStyle name="_가실행대비(신안.보성-3)_05년 7월1일~8월31일견적서_05년 7월1일~8월31일견적서_05년 9월1일~10월31일견적서" xfId="7674" xr:uid="{00000000-0005-0000-0000-00008E120000}"/>
    <cellStyle name="_가실행대비(신안.보성-3)_05년 7월1일~8월31일견적서_05년 7월1일~8월31일견적서_05년 9월1일~10월31일견적서_05년 11월1일~12월31일견적서" xfId="7675" xr:uid="{00000000-0005-0000-0000-00008F120000}"/>
    <cellStyle name="_가실행대비(신안.보성-3)_05년 7월1일~8월31일견적서_05년 7월1일~8월31일견적서_05년 9월1일~10월31일견적서_05년 9월1일~10월31일견적서" xfId="7676" xr:uid="{00000000-0005-0000-0000-000090120000}"/>
    <cellStyle name="_가실행대비(신안.보성-3)_05년 7월1일~8월31일견적서_05년 7월1일~8월31일견적서_05년 9월1일~10월31일견적서_06년 1월1일~2월28일견적서" xfId="7677" xr:uid="{00000000-0005-0000-0000-000091120000}"/>
    <cellStyle name="_가실행대비(신안.보성-3)_05년 7월1일~8월31일견적서_05년 9월1일~10월31일견적서" xfId="7678" xr:uid="{00000000-0005-0000-0000-000092120000}"/>
    <cellStyle name="_가실행대비(신안.보성-3)_05년 7월1일~8월31일견적서_05년 9월1일~10월31일견적서_05년 11월1일~12월31일견적서" xfId="7679" xr:uid="{00000000-0005-0000-0000-000093120000}"/>
    <cellStyle name="_가실행대비(신안.보성-3)_05년 7월1일~8월31일견적서_05년 9월1일~10월31일견적서_05년 9월1일~10월31일견적서" xfId="7680" xr:uid="{00000000-0005-0000-0000-000094120000}"/>
    <cellStyle name="_가실행대비(신안.보성-3)_05년 7월1일~8월31일견적서_05년 9월1일~10월31일견적서_06년 1월1일~2월28일견적서" xfId="7681" xr:uid="{00000000-0005-0000-0000-000095120000}"/>
    <cellStyle name="_가실행대비(신안.보성-3)_05년 9월1일~10월31일견적서" xfId="7682" xr:uid="{00000000-0005-0000-0000-000096120000}"/>
    <cellStyle name="_가실행대비(신안.보성-3)_05년 9월1일~10월31일견적서_05년 11월1일~12월31일견적서" xfId="7683" xr:uid="{00000000-0005-0000-0000-000097120000}"/>
    <cellStyle name="_가실행대비(신안.보성-3)_05년 9월1일~10월31일견적서_05년 9월1일~10월31일견적서" xfId="7684" xr:uid="{00000000-0005-0000-0000-000098120000}"/>
    <cellStyle name="_가실행대비(신안.보성-3)_05년 9월1일~10월31일견적서_06년 1월1일~2월28일견적서" xfId="7685" xr:uid="{00000000-0005-0000-0000-000099120000}"/>
    <cellStyle name="_가실행대비(신안.보성-3)_가실행(간접비)" xfId="7686" xr:uid="{00000000-0005-0000-0000-00009A120000}"/>
    <cellStyle name="_가실행대비(신안.보성-3)_가실행(간접비)_05년 7월1일~8월31일견적서" xfId="7687" xr:uid="{00000000-0005-0000-0000-00009B120000}"/>
    <cellStyle name="_가실행대비(신안.보성-3)_가실행(간접비)_05년 7월1일~8월31일견적서_05년 7월1일~8월31일견적서" xfId="7688" xr:uid="{00000000-0005-0000-0000-00009C120000}"/>
    <cellStyle name="_가실행대비(신안.보성-3)_가실행(간접비)_05년 7월1일~8월31일견적서_05년 7월1일~8월31일견적서_05년 9월1일~10월31일견적서" xfId="7689" xr:uid="{00000000-0005-0000-0000-00009D120000}"/>
    <cellStyle name="_가실행대비(신안.보성-3)_가실행(간접비)_05년 7월1일~8월31일견적서_05년 7월1일~8월31일견적서_05년 9월1일~10월31일견적서_05년 11월1일~12월31일견적서" xfId="7690" xr:uid="{00000000-0005-0000-0000-00009E120000}"/>
    <cellStyle name="_가실행대비(신안.보성-3)_가실행(간접비)_05년 7월1일~8월31일견적서_05년 7월1일~8월31일견적서_05년 9월1일~10월31일견적서_05년 9월1일~10월31일견적서" xfId="7691" xr:uid="{00000000-0005-0000-0000-00009F120000}"/>
    <cellStyle name="_가실행대비(신안.보성-3)_가실행(간접비)_05년 7월1일~8월31일견적서_05년 7월1일~8월31일견적서_05년 9월1일~10월31일견적서_06년 1월1일~2월28일견적서" xfId="7692" xr:uid="{00000000-0005-0000-0000-0000A0120000}"/>
    <cellStyle name="_가실행대비(신안.보성-3)_가실행(간접비)_05년 7월1일~8월31일견적서_05년 9월1일~10월31일견적서" xfId="7693" xr:uid="{00000000-0005-0000-0000-0000A1120000}"/>
    <cellStyle name="_가실행대비(신안.보성-3)_가실행(간접비)_05년 7월1일~8월31일견적서_05년 9월1일~10월31일견적서_05년 11월1일~12월31일견적서" xfId="7694" xr:uid="{00000000-0005-0000-0000-0000A2120000}"/>
    <cellStyle name="_가실행대비(신안.보성-3)_가실행(간접비)_05년 7월1일~8월31일견적서_05년 9월1일~10월31일견적서_05년 9월1일~10월31일견적서" xfId="7695" xr:uid="{00000000-0005-0000-0000-0000A3120000}"/>
    <cellStyle name="_가실행대비(신안.보성-3)_가실행(간접비)_05년 7월1일~8월31일견적서_05년 9월1일~10월31일견적서_06년 1월1일~2월28일견적서" xfId="7696" xr:uid="{00000000-0005-0000-0000-0000A4120000}"/>
    <cellStyle name="_가실행대비(신안.보성-3)_가실행(간접비)_05년 9월1일~10월31일견적서" xfId="7697" xr:uid="{00000000-0005-0000-0000-0000A5120000}"/>
    <cellStyle name="_가실행대비(신안.보성-3)_가실행(간접비)_05년 9월1일~10월31일견적서_05년 11월1일~12월31일견적서" xfId="7698" xr:uid="{00000000-0005-0000-0000-0000A6120000}"/>
    <cellStyle name="_가실행대비(신안.보성-3)_가실행(간접비)_05년 9월1일~10월31일견적서_05년 9월1일~10월31일견적서" xfId="7699" xr:uid="{00000000-0005-0000-0000-0000A7120000}"/>
    <cellStyle name="_가실행대비(신안.보성-3)_가실행(간접비)_05년 9월1일~10월31일견적서_06년 1월1일~2월28일견적서" xfId="7700" xr:uid="{00000000-0005-0000-0000-0000A8120000}"/>
    <cellStyle name="_가실행대비(신안.보성-3)_실행(간접비)" xfId="7701" xr:uid="{00000000-0005-0000-0000-0000A9120000}"/>
    <cellStyle name="_가실행대비(신안.보성-3)_실행(간접비)_05년 7월1일~8월31일견적서" xfId="7702" xr:uid="{00000000-0005-0000-0000-0000AA120000}"/>
    <cellStyle name="_가실행대비(신안.보성-3)_실행(간접비)_05년 7월1일~8월31일견적서_05년 7월1일~8월31일견적서" xfId="7703" xr:uid="{00000000-0005-0000-0000-0000AB120000}"/>
    <cellStyle name="_가실행대비(신안.보성-3)_실행(간접비)_05년 7월1일~8월31일견적서_05년 7월1일~8월31일견적서_05년 9월1일~10월31일견적서" xfId="7704" xr:uid="{00000000-0005-0000-0000-0000AC120000}"/>
    <cellStyle name="_가실행대비(신안.보성-3)_실행(간접비)_05년 7월1일~8월31일견적서_05년 7월1일~8월31일견적서_05년 9월1일~10월31일견적서_05년 11월1일~12월31일견적서" xfId="7705" xr:uid="{00000000-0005-0000-0000-0000AD120000}"/>
    <cellStyle name="_가실행대비(신안.보성-3)_실행(간접비)_05년 7월1일~8월31일견적서_05년 7월1일~8월31일견적서_05년 9월1일~10월31일견적서_05년 9월1일~10월31일견적서" xfId="7706" xr:uid="{00000000-0005-0000-0000-0000AE120000}"/>
    <cellStyle name="_가실행대비(신안.보성-3)_실행(간접비)_05년 7월1일~8월31일견적서_05년 7월1일~8월31일견적서_05년 9월1일~10월31일견적서_06년 1월1일~2월28일견적서" xfId="7707" xr:uid="{00000000-0005-0000-0000-0000AF120000}"/>
    <cellStyle name="_가실행대비(신안.보성-3)_실행(간접비)_05년 7월1일~8월31일견적서_05년 9월1일~10월31일견적서" xfId="7708" xr:uid="{00000000-0005-0000-0000-0000B0120000}"/>
    <cellStyle name="_가실행대비(신안.보성-3)_실행(간접비)_05년 7월1일~8월31일견적서_05년 9월1일~10월31일견적서_05년 11월1일~12월31일견적서" xfId="7709" xr:uid="{00000000-0005-0000-0000-0000B1120000}"/>
    <cellStyle name="_가실행대비(신안.보성-3)_실행(간접비)_05년 7월1일~8월31일견적서_05년 9월1일~10월31일견적서_05년 9월1일~10월31일견적서" xfId="7710" xr:uid="{00000000-0005-0000-0000-0000B2120000}"/>
    <cellStyle name="_가실행대비(신안.보성-3)_실행(간접비)_05년 7월1일~8월31일견적서_05년 9월1일~10월31일견적서_06년 1월1일~2월28일견적서" xfId="7711" xr:uid="{00000000-0005-0000-0000-0000B3120000}"/>
    <cellStyle name="_가실행대비(신안.보성-3)_실행(간접비)_05년 9월1일~10월31일견적서" xfId="7712" xr:uid="{00000000-0005-0000-0000-0000B4120000}"/>
    <cellStyle name="_가실행대비(신안.보성-3)_실행(간접비)_05년 9월1일~10월31일견적서_05년 11월1일~12월31일견적서" xfId="7713" xr:uid="{00000000-0005-0000-0000-0000B5120000}"/>
    <cellStyle name="_가실행대비(신안.보성-3)_실행(간접비)_05년 9월1일~10월31일견적서_05년 9월1일~10월31일견적서" xfId="7714" xr:uid="{00000000-0005-0000-0000-0000B6120000}"/>
    <cellStyle name="_가실행대비(신안.보성-3)_실행(간접비)_05년 9월1일~10월31일견적서_06년 1월1일~2월28일견적서" xfId="7715" xr:uid="{00000000-0005-0000-0000-0000B7120000}"/>
    <cellStyle name="_가실행산출근거(본사안)-평택탈황대비공사" xfId="7716" xr:uid="{00000000-0005-0000-0000-0000B8120000}"/>
    <cellStyle name="_가실행산출근거(본사안)-평택탈황대비공사_평택탈황-구조물공-(가)실행-본사안" xfId="7717" xr:uid="{00000000-0005-0000-0000-0000B9120000}"/>
    <cellStyle name="_가실행산출근거(본사안)-평택탈황대비공사_평택탈황-구조물공-(가)실행-본사안(정과장님)" xfId="7718" xr:uid="{00000000-0005-0000-0000-0000BA120000}"/>
    <cellStyle name="_가실행산출근거(본사안)-평택탈황대비공사_평택탈황-구조물공-(가)실행-본사안3(정과장님)" xfId="7719" xr:uid="{00000000-0005-0000-0000-0000BB120000}"/>
    <cellStyle name="_가중치- 1차" xfId="41283" xr:uid="{00000000-0005-0000-0000-0000BC120000}"/>
    <cellStyle name="_간접부대공+공통" xfId="7720" xr:uid="{00000000-0005-0000-0000-0000BD120000}"/>
    <cellStyle name="_간접부대공+공통_견적 방문 제출시-SAMPLE" xfId="7721" xr:uid="{00000000-0005-0000-0000-0000BE120000}"/>
    <cellStyle name="_간접부대공+공통_견적 방문 제출시-SAMPLE_신호등견적서" xfId="7722" xr:uid="{00000000-0005-0000-0000-0000BF120000}"/>
    <cellStyle name="_간접부대공+공통_신호등견적서" xfId="7723" xr:uid="{00000000-0005-0000-0000-0000C0120000}"/>
    <cellStyle name="_갑지(0127)" xfId="41284" xr:uid="{00000000-0005-0000-0000-0000C1120000}"/>
    <cellStyle name="_강3" xfId="41285" xr:uid="{00000000-0005-0000-0000-0000C2120000}"/>
    <cellStyle name="_강릉대학술정보지원센터총괄(월드2낙찰)" xfId="2584" xr:uid="{00000000-0005-0000-0000-0000C3120000}"/>
    <cellStyle name="_강산-지압보도-1020" xfId="41286" xr:uid="{00000000-0005-0000-0000-0000C4120000}"/>
    <cellStyle name="_강산-지압보도-1020_대치유수지수경설비-설계내역-0715" xfId="41287" xr:uid="{00000000-0005-0000-0000-0000C5120000}"/>
    <cellStyle name="_강산-지압보도-1020_대치유수지수경설비-설계내역-0715_이수교차로주변친수시설-인공폭포설비" xfId="41288" xr:uid="{00000000-0005-0000-0000-0000C6120000}"/>
    <cellStyle name="_강산-지압보도-1020_대치유수지수경설비-설계내역-0715_이수교차로주변친수시설-인공폭포설비-0907" xfId="41289" xr:uid="{00000000-0005-0000-0000-0000C7120000}"/>
    <cellStyle name="_강산-지압보도-1020_대치유수지수경설비-설계내역-2차발송-0811" xfId="41290" xr:uid="{00000000-0005-0000-0000-0000C8120000}"/>
    <cellStyle name="_강산-지압보도-1020_대치유수지수경설비-설계내역-2차발송-0811_이수교차로주변친수시설-인공폭포설비" xfId="41291" xr:uid="{00000000-0005-0000-0000-0000C9120000}"/>
    <cellStyle name="_강산-지압보도-1020_대치유수지수경설비-설계내역-2차발송-0811_이수교차로주변친수시설-인공폭포설비-0907" xfId="41292" xr:uid="{00000000-0005-0000-0000-0000CA120000}"/>
    <cellStyle name="_강산-지압보도-1023" xfId="41293" xr:uid="{00000000-0005-0000-0000-0000CB120000}"/>
    <cellStyle name="_강산-지압보도-1023_대치유수지수경설비-설계내역-0715" xfId="41294" xr:uid="{00000000-0005-0000-0000-0000CC120000}"/>
    <cellStyle name="_강산-지압보도-1023_대치유수지수경설비-설계내역-0715_이수교차로주변친수시설-인공폭포설비" xfId="41295" xr:uid="{00000000-0005-0000-0000-0000CD120000}"/>
    <cellStyle name="_강산-지압보도-1023_대치유수지수경설비-설계내역-0715_이수교차로주변친수시설-인공폭포설비-0907" xfId="41296" xr:uid="{00000000-0005-0000-0000-0000CE120000}"/>
    <cellStyle name="_강산-지압보도-1023_대치유수지수경설비-설계내역-2차발송-0811" xfId="41297" xr:uid="{00000000-0005-0000-0000-0000CF120000}"/>
    <cellStyle name="_강산-지압보도-1023_대치유수지수경설비-설계내역-2차발송-0811_이수교차로주변친수시설-인공폭포설비" xfId="41298" xr:uid="{00000000-0005-0000-0000-0000D0120000}"/>
    <cellStyle name="_강산-지압보도-1023_대치유수지수경설비-설계내역-2차발송-0811_이수교차로주변친수시설-인공폭포설비-0907" xfId="41299" xr:uid="{00000000-0005-0000-0000-0000D1120000}"/>
    <cellStyle name="_강서노인복지관통신관급내역서(방송)" xfId="25" xr:uid="{00000000-0005-0000-0000-0000D2120000}"/>
    <cellStyle name="_개신초등학교 다목적강당 방송설비" xfId="26" xr:uid="{00000000-0005-0000-0000-0000D3120000}"/>
    <cellStyle name="_개정설계서-050311" xfId="7724" xr:uid="{00000000-0005-0000-0000-0000D4120000}"/>
    <cellStyle name="_개정설계서-050325일금요일" xfId="7725" xr:uid="{00000000-0005-0000-0000-0000D5120000}"/>
    <cellStyle name="_거게관광호텔 일위대가" xfId="27" xr:uid="{00000000-0005-0000-0000-0000D6120000}"/>
    <cellStyle name="_건설사무소 환경개선공사 설계서" xfId="41300" xr:uid="{00000000-0005-0000-0000-0000D7120000}"/>
    <cellStyle name="_건천2교수량" xfId="41301" xr:uid="{00000000-0005-0000-0000-0000D8120000}"/>
    <cellStyle name="_건축내역" xfId="28" xr:uid="{00000000-0005-0000-0000-0000D9120000}"/>
    <cellStyle name="_건축실행(보령78)" xfId="7726" xr:uid="{00000000-0005-0000-0000-0000DA120000}"/>
    <cellStyle name="_건축실행(보령78)_기본" xfId="7727" xr:uid="{00000000-0005-0000-0000-0000DB120000}"/>
    <cellStyle name="_건축실행내역서(1)" xfId="7728" xr:uid="{00000000-0005-0000-0000-0000DC120000}"/>
    <cellStyle name="_검암2차사전공사(본사검토) " xfId="7729" xr:uid="{00000000-0005-0000-0000-0000DD120000}"/>
    <cellStyle name="_게다블럭" xfId="41302" xr:uid="{00000000-0005-0000-0000-0000DE120000}"/>
    <cellStyle name="_견적 방문 제출시-SAMPLE" xfId="7730" xr:uid="{00000000-0005-0000-0000-0000DF120000}"/>
    <cellStyle name="_견적 방문 제출시-SAMPLE_신호등견적서" xfId="7731" xr:uid="{00000000-0005-0000-0000-0000E0120000}"/>
    <cellStyle name="_견적22-콤텍-20050811" xfId="7732" xr:uid="{00000000-0005-0000-0000-0000E1120000}"/>
    <cellStyle name="_견적결과" xfId="2585" xr:uid="{00000000-0005-0000-0000-0000E2120000}"/>
    <cellStyle name="_견적보고" xfId="7733" xr:uid="{00000000-0005-0000-0000-0000E3120000}"/>
    <cellStyle name="_견적보고_1" xfId="7734" xr:uid="{00000000-0005-0000-0000-0000E4120000}"/>
    <cellStyle name="_견적보고-순창1공구" xfId="7735" xr:uid="{00000000-0005-0000-0000-0000E5120000}"/>
    <cellStyle name="_견적보고-순창1공구_탱크(12,13)토목공사(견적)대비비교" xfId="7736" xr:uid="{00000000-0005-0000-0000-0000E6120000}"/>
    <cellStyle name="_견적보고-회진용산간도로" xfId="7737" xr:uid="{00000000-0005-0000-0000-0000E7120000}"/>
    <cellStyle name="_견적샘플" xfId="29" xr:uid="{00000000-0005-0000-0000-0000E8120000}"/>
    <cellStyle name="_견적서" xfId="2586" xr:uid="{00000000-0005-0000-0000-0000E9120000}"/>
    <cellStyle name="_견적서2" xfId="41303" xr:uid="{00000000-0005-0000-0000-0000EA120000}"/>
    <cellStyle name="_견적서갑지" xfId="2587" xr:uid="{00000000-0005-0000-0000-0000EB120000}"/>
    <cellStyle name="_견적서갑지제출" xfId="2588" xr:uid="{00000000-0005-0000-0000-0000EC120000}"/>
    <cellStyle name="_견적서및 내역서(전기,자탐)" xfId="2589" xr:uid="{00000000-0005-0000-0000-0000ED120000}"/>
    <cellStyle name="_견적업체리스트" xfId="7738" xr:uid="{00000000-0005-0000-0000-0000EE120000}"/>
    <cellStyle name="_견적조건" xfId="2590" xr:uid="{00000000-0005-0000-0000-0000EF120000}"/>
    <cellStyle name="_견적조건_서계오피스텔_대한유화(현설용BM)" xfId="2591" xr:uid="{00000000-0005-0000-0000-0000F0120000}"/>
    <cellStyle name="_견적조건_서계오피스텔_대한유화(현설용BM)_선투입비 본사보고" xfId="2592" xr:uid="{00000000-0005-0000-0000-0000F1120000}"/>
    <cellStyle name="_견적조건_서계오피스텔_대한유화(현설용BM)_선투입비 본사보고_선투입비 본사보고" xfId="2593" xr:uid="{00000000-0005-0000-0000-0000F2120000}"/>
    <cellStyle name="_견적조건_서계오피스텔_대한유화(현설용BM)_선투입비 본사보고_선투입비 본사보고_잠실설비현장설명(0402)" xfId="2594" xr:uid="{00000000-0005-0000-0000-0000F3120000}"/>
    <cellStyle name="_견적조건_서계오피스텔_대한유화(현설용BM)_선투입비 본사보고_선투입비 본사보고-0330" xfId="2595" xr:uid="{00000000-0005-0000-0000-0000F4120000}"/>
    <cellStyle name="_견적조건_서계오피스텔_대한유화(현설용BM)_선투입비 본사보고_선투입비 본사보고-0330_잠실설비현장설명(0402)" xfId="2596" xr:uid="{00000000-0005-0000-0000-0000F5120000}"/>
    <cellStyle name="_견적조건_서계오피스텔_대한유화(현설용BM)_선투입비 본사보고_잠실설비현장설명(0402)" xfId="2597" xr:uid="{00000000-0005-0000-0000-0000F6120000}"/>
    <cellStyle name="_견적조건_서계오피스텔_대한유화(현설용BM)_잠실설비현장설명(0402)" xfId="2598" xr:uid="{00000000-0005-0000-0000-0000F7120000}"/>
    <cellStyle name="_견적조건_선투입비 본사보고" xfId="2599" xr:uid="{00000000-0005-0000-0000-0000F8120000}"/>
    <cellStyle name="_견적조건_선투입비 본사보고_선투입비 본사보고" xfId="2600" xr:uid="{00000000-0005-0000-0000-0000F9120000}"/>
    <cellStyle name="_견적조건_선투입비 본사보고_선투입비 본사보고_잠실설비현장설명(0402)" xfId="2601" xr:uid="{00000000-0005-0000-0000-0000FA120000}"/>
    <cellStyle name="_견적조건_선투입비 본사보고_선투입비 본사보고-0330" xfId="2602" xr:uid="{00000000-0005-0000-0000-0000FB120000}"/>
    <cellStyle name="_견적조건_선투입비 본사보고_선투입비 본사보고-0330_잠실설비현장설명(0402)" xfId="2603" xr:uid="{00000000-0005-0000-0000-0000FC120000}"/>
    <cellStyle name="_견적조건_선투입비 본사보고_잠실설비현장설명(0402)" xfId="2604" xr:uid="{00000000-0005-0000-0000-0000FD120000}"/>
    <cellStyle name="_견적조건_잠실설비현장설명(0402)" xfId="2605" xr:uid="{00000000-0005-0000-0000-0000FE120000}"/>
    <cellStyle name="_경기교육원_일반설비공사 대비내역서" xfId="2606" xr:uid="{00000000-0005-0000-0000-0000FF120000}"/>
    <cellStyle name="_경기교육원_일반설비공사 대비내역서_공내역서" xfId="2607" xr:uid="{00000000-0005-0000-0000-000000130000}"/>
    <cellStyle name="_경기교육원_일반설비공사 대비내역서_공내역서_선투입비 본사보고" xfId="2608" xr:uid="{00000000-0005-0000-0000-000001130000}"/>
    <cellStyle name="_경기교육원_일반설비공사 대비내역서_공내역서_선투입비 본사보고_선투입비 본사보고" xfId="2609" xr:uid="{00000000-0005-0000-0000-000002130000}"/>
    <cellStyle name="_경기교육원_일반설비공사 대비내역서_공내역서_선투입비 본사보고_선투입비 본사보고_잠실설비현장설명(0402)" xfId="2610" xr:uid="{00000000-0005-0000-0000-000003130000}"/>
    <cellStyle name="_경기교육원_일반설비공사 대비내역서_공내역서_선투입비 본사보고_선투입비 본사보고-0330" xfId="2611" xr:uid="{00000000-0005-0000-0000-000004130000}"/>
    <cellStyle name="_경기교육원_일반설비공사 대비내역서_공내역서_선투입비 본사보고_선투입비 본사보고-0330_잠실설비현장설명(0402)" xfId="2612" xr:uid="{00000000-0005-0000-0000-000005130000}"/>
    <cellStyle name="_경기교육원_일반설비공사 대비내역서_공내역서_선투입비 본사보고_잠실설비현장설명(0402)" xfId="2613" xr:uid="{00000000-0005-0000-0000-000006130000}"/>
    <cellStyle name="_경기교육원_일반설비공사 대비내역서_공내역서_잠실설비현장설명(0402)" xfId="2614" xr:uid="{00000000-0005-0000-0000-000007130000}"/>
    <cellStyle name="_경기교육원_일반설비공사 대비내역서_선투입비 본사보고" xfId="2615" xr:uid="{00000000-0005-0000-0000-000008130000}"/>
    <cellStyle name="_경기교육원_일반설비공사 대비내역서_선투입비 본사보고_선투입비 본사보고" xfId="2616" xr:uid="{00000000-0005-0000-0000-000009130000}"/>
    <cellStyle name="_경기교육원_일반설비공사 대비내역서_선투입비 본사보고_선투입비 본사보고_잠실설비현장설명(0402)" xfId="2617" xr:uid="{00000000-0005-0000-0000-00000A130000}"/>
    <cellStyle name="_경기교육원_일반설비공사 대비내역서_선투입비 본사보고_선투입비 본사보고-0330" xfId="2618" xr:uid="{00000000-0005-0000-0000-00000B130000}"/>
    <cellStyle name="_경기교육원_일반설비공사 대비내역서_선투입비 본사보고_선투입비 본사보고-0330_잠실설비현장설명(0402)" xfId="2619" xr:uid="{00000000-0005-0000-0000-00000C130000}"/>
    <cellStyle name="_경기교육원_일반설비공사 대비내역서_선투입비 본사보고_잠실설비현장설명(0402)" xfId="2620" xr:uid="{00000000-0005-0000-0000-00000D130000}"/>
    <cellStyle name="_경기교육원_일반설비공사 대비내역서_잠실설비현장설명(0402)" xfId="2621" xr:uid="{00000000-0005-0000-0000-00000E130000}"/>
    <cellStyle name="_경기교육원_집행내역(REV1)" xfId="2622" xr:uid="{00000000-0005-0000-0000-00000F130000}"/>
    <cellStyle name="_경기교육원_집행내역(REV1)_공내역서" xfId="2623" xr:uid="{00000000-0005-0000-0000-000010130000}"/>
    <cellStyle name="_경기교육원_집행내역(REV1)_공내역서_선투입비 본사보고" xfId="2624" xr:uid="{00000000-0005-0000-0000-000011130000}"/>
    <cellStyle name="_경기교육원_집행내역(REV1)_공내역서_선투입비 본사보고_선투입비 본사보고" xfId="2625" xr:uid="{00000000-0005-0000-0000-000012130000}"/>
    <cellStyle name="_경기교육원_집행내역(REV1)_공내역서_선투입비 본사보고_선투입비 본사보고_잠실설비현장설명(0402)" xfId="2626" xr:uid="{00000000-0005-0000-0000-000013130000}"/>
    <cellStyle name="_경기교육원_집행내역(REV1)_공내역서_선투입비 본사보고_선투입비 본사보고-0330" xfId="2627" xr:uid="{00000000-0005-0000-0000-000014130000}"/>
    <cellStyle name="_경기교육원_집행내역(REV1)_공내역서_선투입비 본사보고_선투입비 본사보고-0330_잠실설비현장설명(0402)" xfId="2628" xr:uid="{00000000-0005-0000-0000-000015130000}"/>
    <cellStyle name="_경기교육원_집행내역(REV1)_공내역서_선투입비 본사보고_잠실설비현장설명(0402)" xfId="2629" xr:uid="{00000000-0005-0000-0000-000016130000}"/>
    <cellStyle name="_경기교육원_집행내역(REV1)_공내역서_잠실설비현장설명(0402)" xfId="2630" xr:uid="{00000000-0005-0000-0000-000017130000}"/>
    <cellStyle name="_경기교육원_집행내역(REV1)_선투입비 본사보고" xfId="2631" xr:uid="{00000000-0005-0000-0000-000018130000}"/>
    <cellStyle name="_경기교육원_집행내역(REV1)_선투입비 본사보고_선투입비 본사보고" xfId="2632" xr:uid="{00000000-0005-0000-0000-000019130000}"/>
    <cellStyle name="_경기교육원_집행내역(REV1)_선투입비 본사보고_선투입비 본사보고_잠실설비현장설명(0402)" xfId="2633" xr:uid="{00000000-0005-0000-0000-00001A130000}"/>
    <cellStyle name="_경기교육원_집행내역(REV1)_선투입비 본사보고_선투입비 본사보고-0330" xfId="2634" xr:uid="{00000000-0005-0000-0000-00001B130000}"/>
    <cellStyle name="_경기교육원_집행내역(REV1)_선투입비 본사보고_선투입비 본사보고-0330_잠실설비현장설명(0402)" xfId="2635" xr:uid="{00000000-0005-0000-0000-00001C130000}"/>
    <cellStyle name="_경기교육원_집행내역(REV1)_선투입비 본사보고_잠실설비현장설명(0402)" xfId="2636" xr:uid="{00000000-0005-0000-0000-00001D130000}"/>
    <cellStyle name="_경기교육원_집행내역(REV1)_잠실설비현장설명(0402)" xfId="2637" xr:uid="{00000000-0005-0000-0000-00001E130000}"/>
    <cellStyle name="_경기교육원_집행내역(최종)(설비사전공사)(REV1)" xfId="2638" xr:uid="{00000000-0005-0000-0000-00001F130000}"/>
    <cellStyle name="_경기교육원_집행내역(최종)(설비사전공사)(REV1)_공내역서" xfId="2639" xr:uid="{00000000-0005-0000-0000-000020130000}"/>
    <cellStyle name="_경기교육원_집행내역(최종)(설비사전공사)(REV1)_공내역서_선투입비 본사보고" xfId="2640" xr:uid="{00000000-0005-0000-0000-000021130000}"/>
    <cellStyle name="_경기교육원_집행내역(최종)(설비사전공사)(REV1)_공내역서_선투입비 본사보고_선투입비 본사보고" xfId="2641" xr:uid="{00000000-0005-0000-0000-000022130000}"/>
    <cellStyle name="_경기교육원_집행내역(최종)(설비사전공사)(REV1)_공내역서_선투입비 본사보고_선투입비 본사보고_잠실설비현장설명(0402)" xfId="2642" xr:uid="{00000000-0005-0000-0000-000023130000}"/>
    <cellStyle name="_경기교육원_집행내역(최종)(설비사전공사)(REV1)_공내역서_선투입비 본사보고_선투입비 본사보고-0330" xfId="2643" xr:uid="{00000000-0005-0000-0000-000024130000}"/>
    <cellStyle name="_경기교육원_집행내역(최종)(설비사전공사)(REV1)_공내역서_선투입비 본사보고_선투입비 본사보고-0330_잠실설비현장설명(0402)" xfId="2644" xr:uid="{00000000-0005-0000-0000-000025130000}"/>
    <cellStyle name="_경기교육원_집행내역(최종)(설비사전공사)(REV1)_공내역서_선투입비 본사보고_잠실설비현장설명(0402)" xfId="2645" xr:uid="{00000000-0005-0000-0000-000026130000}"/>
    <cellStyle name="_경기교육원_집행내역(최종)(설비사전공사)(REV1)_공내역서_잠실설비현장설명(0402)" xfId="2646" xr:uid="{00000000-0005-0000-0000-000027130000}"/>
    <cellStyle name="_경기교육원_집행내역(최종)(설비사전공사)(REV1)_선투입비 본사보고" xfId="2647" xr:uid="{00000000-0005-0000-0000-000028130000}"/>
    <cellStyle name="_경기교육원_집행내역(최종)(설비사전공사)(REV1)_선투입비 본사보고_선투입비 본사보고" xfId="2648" xr:uid="{00000000-0005-0000-0000-000029130000}"/>
    <cellStyle name="_경기교육원_집행내역(최종)(설비사전공사)(REV1)_선투입비 본사보고_선투입비 본사보고_잠실설비현장설명(0402)" xfId="2649" xr:uid="{00000000-0005-0000-0000-00002A130000}"/>
    <cellStyle name="_경기교육원_집행내역(최종)(설비사전공사)(REV1)_선투입비 본사보고_선투입비 본사보고-0330" xfId="2650" xr:uid="{00000000-0005-0000-0000-00002B130000}"/>
    <cellStyle name="_경기교육원_집행내역(최종)(설비사전공사)(REV1)_선투입비 본사보고_선투입비 본사보고-0330_잠실설비현장설명(0402)" xfId="2651" xr:uid="{00000000-0005-0000-0000-00002C130000}"/>
    <cellStyle name="_경기교육원_집행내역(최종)(설비사전공사)(REV1)_선투입비 본사보고_잠실설비현장설명(0402)" xfId="2652" xr:uid="{00000000-0005-0000-0000-00002D130000}"/>
    <cellStyle name="_경기교육원_집행내역(최종)(설비사전공사)(REV1)_잠실설비현장설명(0402)" xfId="2653" xr:uid="{00000000-0005-0000-0000-00002E130000}"/>
    <cellStyle name="_경량기포콘크리트 일위대가" xfId="2654" xr:uid="{00000000-0005-0000-0000-00002F130000}"/>
    <cellStyle name="_경보국설계서(철관주2003.1.30최종)" xfId="7739" xr:uid="{00000000-0005-0000-0000-000030130000}"/>
    <cellStyle name="_경보국설계서(철관주2003.1.30최종)_사본 - 수어댐최종작업" xfId="7740" xr:uid="{00000000-0005-0000-0000-000031130000}"/>
    <cellStyle name="_경보국설계서(철관주2003.1.30최종)_수량산출서(2003.4.1)" xfId="7741" xr:uid="{00000000-0005-0000-0000-000032130000}"/>
    <cellStyle name="_경보국설계서(철관주2003.1.30최종)_수량산출서(2003.4.1)_사본 - 수어댐최종작업" xfId="7742" xr:uid="{00000000-0005-0000-0000-000033130000}"/>
    <cellStyle name="_경보국설계서(철관주2003.1.30최종)_수량산출서(2003.4.1)_수어댐(작업용)" xfId="7743" xr:uid="{00000000-0005-0000-0000-000034130000}"/>
    <cellStyle name="_경보국설계서(철관주2003.1.30최종)_수량산출서(2003.4.1)_수어댐(작업용)1117" xfId="7744" xr:uid="{00000000-0005-0000-0000-000035130000}"/>
    <cellStyle name="_경보국설계서(철관주2003.1.30최종)_수량산출서(2003.4.1)_수어댐1122333" xfId="7745" xr:uid="{00000000-0005-0000-0000-000036130000}"/>
    <cellStyle name="_경보국설계서(철관주2003.1.30최종)_수어댐(작업용)" xfId="7746" xr:uid="{00000000-0005-0000-0000-000037130000}"/>
    <cellStyle name="_경보국설계서(철관주2003.1.30최종)_수어댐(작업용)1117" xfId="7747" xr:uid="{00000000-0005-0000-0000-000038130000}"/>
    <cellStyle name="_경보국설계서(철관주2003.1.30최종)_수어댐1122333" xfId="7748" xr:uid="{00000000-0005-0000-0000-000039130000}"/>
    <cellStyle name="_경보국설계서(철관주2003.1.30최종)_영천댐수량산출" xfId="7749" xr:uid="{00000000-0005-0000-0000-00003A130000}"/>
    <cellStyle name="_경보국설계서(철관주2003.1.30최종)_영천댐수량산출_사본 - 수어댐최종작업" xfId="7750" xr:uid="{00000000-0005-0000-0000-00003B130000}"/>
    <cellStyle name="_경보국설계서(철관주2003.1.30최종)_영천댐수량산출_수량산출서(2003.4.1)" xfId="7751" xr:uid="{00000000-0005-0000-0000-00003C130000}"/>
    <cellStyle name="_경보국설계서(철관주2003.1.30최종)_영천댐수량산출_수량산출서(2003.4.1)_사본 - 수어댐최종작업" xfId="7752" xr:uid="{00000000-0005-0000-0000-00003D130000}"/>
    <cellStyle name="_경보국설계서(철관주2003.1.30최종)_영천댐수량산출_수량산출서(2003.4.1)_수어댐(작업용)" xfId="7753" xr:uid="{00000000-0005-0000-0000-00003E130000}"/>
    <cellStyle name="_경보국설계서(철관주2003.1.30최종)_영천댐수량산출_수량산출서(2003.4.1)_수어댐(작업용)1117" xfId="7754" xr:uid="{00000000-0005-0000-0000-00003F130000}"/>
    <cellStyle name="_경보국설계서(철관주2003.1.30최종)_영천댐수량산출_수량산출서(2003.4.1)_수어댐1122333" xfId="7755" xr:uid="{00000000-0005-0000-0000-000040130000}"/>
    <cellStyle name="_경보국설계서(철관주2003.1.30최종)_영천댐수량산출_수어댐(작업용)" xfId="7756" xr:uid="{00000000-0005-0000-0000-000041130000}"/>
    <cellStyle name="_경보국설계서(철관주2003.1.30최종)_영천댐수량산출_수어댐(작업용)1117" xfId="7757" xr:uid="{00000000-0005-0000-0000-000042130000}"/>
    <cellStyle name="_경보국설계서(철관주2003.1.30최종)_영천댐수량산출_수어댐1122333" xfId="7758" xr:uid="{00000000-0005-0000-0000-000043130000}"/>
    <cellStyle name="_경북교육연수원 식당 증축공사" xfId="30" xr:uid="{00000000-0005-0000-0000-000044130000}"/>
    <cellStyle name="_경상정비설계서(내역)(0312)" xfId="41304" xr:uid="{00000000-0005-0000-0000-000045130000}"/>
    <cellStyle name="_경영개선활동상반기실적(990708)" xfId="2655" xr:uid="{00000000-0005-0000-0000-000046130000}"/>
    <cellStyle name="_경영개선활동상반기실적(990708)_1" xfId="2656" xr:uid="{00000000-0005-0000-0000-000047130000}"/>
    <cellStyle name="_경영개선활동상반기실적(990708)_2" xfId="2657" xr:uid="{00000000-0005-0000-0000-000048130000}"/>
    <cellStyle name="_경영개선활성화방안(990802)" xfId="2658" xr:uid="{00000000-0005-0000-0000-000049130000}"/>
    <cellStyle name="_경영개선활성화방안(990802)_1" xfId="2659" xr:uid="{00000000-0005-0000-0000-00004A130000}"/>
    <cellStyle name="_경주외동물류단지" xfId="41305" xr:uid="{00000000-0005-0000-0000-00004B130000}"/>
    <cellStyle name="_경찰청입찰시개략실행(05-09-29)" xfId="7759" xr:uid="{00000000-0005-0000-0000-00004C130000}"/>
    <cellStyle name="_계룡네거리원설계" xfId="41306" xr:uid="{00000000-0005-0000-0000-00004D130000}"/>
    <cellStyle name="_계약내역서(0531)" xfId="41307" xr:uid="{00000000-0005-0000-0000-00004E130000}"/>
    <cellStyle name="_계약내역서1" xfId="7760" xr:uid="{00000000-0005-0000-0000-00004F130000}"/>
    <cellStyle name="_계장(SK)" xfId="2660" xr:uid="{00000000-0005-0000-0000-000050130000}"/>
    <cellStyle name="_고군견적보고" xfId="7761" xr:uid="{00000000-0005-0000-0000-000051130000}"/>
    <cellStyle name="_고달교_투찰서" xfId="7762" xr:uid="{00000000-0005-0000-0000-000052130000}"/>
    <cellStyle name="_고산초등수량산출" xfId="41308" xr:uid="{00000000-0005-0000-0000-000053130000}"/>
    <cellStyle name="_고척동사옥 환경개선공사(등기구신설)" xfId="7763" xr:uid="{00000000-0005-0000-0000-000054130000}"/>
    <cellStyle name="_공내역서-3(1)(1). 조경" xfId="2661" xr:uid="{00000000-0005-0000-0000-000055130000}"/>
    <cellStyle name="_공문" xfId="7764" xr:uid="{00000000-0005-0000-0000-000056130000}"/>
    <cellStyle name="_공문 " xfId="2662" xr:uid="{00000000-0005-0000-0000-000057130000}"/>
    <cellStyle name="_공문 _내역서" xfId="2663" xr:uid="{00000000-0005-0000-0000-000058130000}"/>
    <cellStyle name="_공문_공문1" xfId="7765" xr:uid="{00000000-0005-0000-0000-000059130000}"/>
    <cellStyle name="_공문_공문1_수량산출서" xfId="7766" xr:uid="{00000000-0005-0000-0000-00005A130000}"/>
    <cellStyle name="_공문_공문1_수량산출서_수량산출서" xfId="7767" xr:uid="{00000000-0005-0000-0000-00005B130000}"/>
    <cellStyle name="_공문_대외공문" xfId="7768" xr:uid="{00000000-0005-0000-0000-00005C130000}"/>
    <cellStyle name="_공문_대외공문_수량산출서" xfId="7769" xr:uid="{00000000-0005-0000-0000-00005D130000}"/>
    <cellStyle name="_공문_대외공문_수량산출서_수량산출서" xfId="7770" xr:uid="{00000000-0005-0000-0000-00005E130000}"/>
    <cellStyle name="_공문_대외공문2004" xfId="7771" xr:uid="{00000000-0005-0000-0000-00005F130000}"/>
    <cellStyle name="_공문_대외공문2004_수량산출서" xfId="7772" xr:uid="{00000000-0005-0000-0000-000060130000}"/>
    <cellStyle name="_공문_대외공문2004_수량산출서_수량산출서" xfId="7773" xr:uid="{00000000-0005-0000-0000-000061130000}"/>
    <cellStyle name="_공문_수량산출서" xfId="7774" xr:uid="{00000000-0005-0000-0000-000062130000}"/>
    <cellStyle name="_공문_수량산출서_수량산출서" xfId="7775" xr:uid="{00000000-0005-0000-0000-000063130000}"/>
    <cellStyle name="_공문양식" xfId="2664" xr:uid="{00000000-0005-0000-0000-000064130000}"/>
    <cellStyle name="_공사개요(1,2공구)" xfId="7776" xr:uid="{00000000-0005-0000-0000-000065130000}"/>
    <cellStyle name="_공사비산출" xfId="31" xr:uid="{00000000-0005-0000-0000-000066130000}"/>
    <cellStyle name="_공사설계서" xfId="7777" xr:uid="{00000000-0005-0000-0000-000067130000}"/>
    <cellStyle name="_공사설계서(2호기ACB SWGB옥상방수)" xfId="7778" xr:uid="{00000000-0005-0000-0000-000068130000}"/>
    <cellStyle name="_공사설계서(건축토목)" xfId="7779" xr:uid="{00000000-0005-0000-0000-000069130000}"/>
    <cellStyle name="_공사설계서-건축" xfId="7780" xr:uid="{00000000-0005-0000-0000-00006A130000}"/>
    <cellStyle name="_공사용동력(임시150kva)" xfId="7781" xr:uid="{00000000-0005-0000-0000-00006B130000}"/>
    <cellStyle name="_공양식(레인보우스케이프)" xfId="41309" xr:uid="{00000000-0005-0000-0000-00006C130000}"/>
    <cellStyle name="_공원시설정비공사" xfId="41310" xr:uid="{00000000-0005-0000-0000-00006D130000}"/>
    <cellStyle name="_공정표" xfId="2665" xr:uid="{00000000-0005-0000-0000-00006E130000}"/>
    <cellStyle name="_관급-(수배전반)" xfId="41311" xr:uid="{00000000-0005-0000-0000-00006F130000}"/>
    <cellStyle name="_광주평동실행" xfId="7782" xr:uid="{00000000-0005-0000-0000-000070130000}"/>
    <cellStyle name="_광주평동실행_탱크(12,13)토목공사(견적)대비비교" xfId="7783" xr:uid="{00000000-0005-0000-0000-000071130000}"/>
    <cellStyle name="_광주평동투찰" xfId="32" xr:uid="{00000000-0005-0000-0000-000072130000}"/>
    <cellStyle name="_광주평동투찰 2" xfId="33" xr:uid="{00000000-0005-0000-0000-000073130000}"/>
    <cellStyle name="_광주평동투찰_2011년 소백산 자락길 홍보관 신축공사(건축)" xfId="34" xr:uid="{00000000-0005-0000-0000-000074130000}"/>
    <cellStyle name="_광주평동투찰_갑지(건축 (2)" xfId="35" xr:uid="{00000000-0005-0000-0000-000075130000}"/>
    <cellStyle name="_광주평동투찰_갑지(건축 (2) 2" xfId="36" xr:uid="{00000000-0005-0000-0000-000076130000}"/>
    <cellStyle name="_광주평동투찰_경북능금농협(북촌)골판지공장 " xfId="37" xr:uid="{00000000-0005-0000-0000-000077130000}"/>
    <cellStyle name="_광주평동투찰_관급자재 명세" xfId="38" xr:uid="{00000000-0005-0000-0000-000078130000}"/>
    <cellStyle name="_광주평동투찰_삼성생활예술고 생활관(3층수정15%)공사" xfId="39" xr:uid="{00000000-0005-0000-0000-000079130000}"/>
    <cellStyle name="_광주평동투찰_삼성생활예술고 생활관(3층수정15%)공사 2" xfId="40" xr:uid="{00000000-0005-0000-0000-00007A130000}"/>
    <cellStyle name="_광주평동투찰_안강여고 화장실 개선공사" xfId="41" xr:uid="{00000000-0005-0000-0000-00007B130000}"/>
    <cellStyle name="_광주평동투찰_영주서부초등학교 교사동 방수공사" xfId="42" xr:uid="{00000000-0005-0000-0000-00007C130000}"/>
    <cellStyle name="_광주평동투찰_용곡지구_보건진료소_신축설비공사" xfId="43" xr:uid="{00000000-0005-0000-0000-00007D130000}"/>
    <cellStyle name="_광주평동투찰_용곡지구_보건진료소_신축설비공사 2" xfId="44" xr:uid="{00000000-0005-0000-0000-00007E130000}"/>
    <cellStyle name="_광주평동투찰_우보초등학교 화장실보수및기타공사(건축)" xfId="45" xr:uid="{00000000-0005-0000-0000-00007F130000}"/>
    <cellStyle name="_광주평동투찰_우보초등학교 화장실보수및기타공사(건축) 2" xfId="46" xr:uid="{00000000-0005-0000-0000-000080130000}"/>
    <cellStyle name="_광주평동투찰_화령초등학교 다목적강당 증축공사(건축)" xfId="47" xr:uid="{00000000-0005-0000-0000-000081130000}"/>
    <cellStyle name="_광주평동투찰_화령초등학교 다목적강당 증축공사(건축) 2" xfId="48" xr:uid="{00000000-0005-0000-0000-000082130000}"/>
    <cellStyle name="_광주평동투찰_화령초등학교 다목적강당 증축공사(건축납품)" xfId="49" xr:uid="{00000000-0005-0000-0000-000083130000}"/>
    <cellStyle name="_광주평동투찰_화령초등학교 다목적강당 증축공사(건축납품) 2" xfId="50" xr:uid="{00000000-0005-0000-0000-000084130000}"/>
    <cellStyle name="_광주평동투찰3" xfId="51" xr:uid="{00000000-0005-0000-0000-000085130000}"/>
    <cellStyle name="_광주평동투찰3 2" xfId="52" xr:uid="{00000000-0005-0000-0000-000086130000}"/>
    <cellStyle name="_광주평동투찰3_2011년 소백산 자락길 홍보관 신축공사(건축)" xfId="53" xr:uid="{00000000-0005-0000-0000-000087130000}"/>
    <cellStyle name="_광주평동투찰3_갑지(건축 (2)" xfId="54" xr:uid="{00000000-0005-0000-0000-000088130000}"/>
    <cellStyle name="_광주평동투찰3_갑지(건축 (2) 2" xfId="55" xr:uid="{00000000-0005-0000-0000-000089130000}"/>
    <cellStyle name="_광주평동투찰3_경북능금농협(북촌)골판지공장 " xfId="56" xr:uid="{00000000-0005-0000-0000-00008A130000}"/>
    <cellStyle name="_광주평동투찰3_관급자재 명세" xfId="57" xr:uid="{00000000-0005-0000-0000-00008B130000}"/>
    <cellStyle name="_광주평동투찰3_삼성생활예술고 생활관(3층수정15%)공사" xfId="58" xr:uid="{00000000-0005-0000-0000-00008C130000}"/>
    <cellStyle name="_광주평동투찰3_삼성생활예술고 생활관(3층수정15%)공사 2" xfId="59" xr:uid="{00000000-0005-0000-0000-00008D130000}"/>
    <cellStyle name="_광주평동투찰3_안강여고 화장실 개선공사" xfId="60" xr:uid="{00000000-0005-0000-0000-00008E130000}"/>
    <cellStyle name="_광주평동투찰3_영주서부초등학교 교사동 방수공사" xfId="61" xr:uid="{00000000-0005-0000-0000-00008F130000}"/>
    <cellStyle name="_광주평동투찰3_용곡지구_보건진료소_신축설비공사" xfId="62" xr:uid="{00000000-0005-0000-0000-000090130000}"/>
    <cellStyle name="_광주평동투찰3_용곡지구_보건진료소_신축설비공사 2" xfId="63" xr:uid="{00000000-0005-0000-0000-000091130000}"/>
    <cellStyle name="_광주평동투찰3_우보초등학교 화장실보수및기타공사(건축)" xfId="64" xr:uid="{00000000-0005-0000-0000-000092130000}"/>
    <cellStyle name="_광주평동투찰3_우보초등학교 화장실보수및기타공사(건축) 2" xfId="65" xr:uid="{00000000-0005-0000-0000-000093130000}"/>
    <cellStyle name="_광주평동투찰3_화령초등학교 다목적강당 증축공사(건축)" xfId="66" xr:uid="{00000000-0005-0000-0000-000094130000}"/>
    <cellStyle name="_광주평동투찰3_화령초등학교 다목적강당 증축공사(건축) 2" xfId="67" xr:uid="{00000000-0005-0000-0000-000095130000}"/>
    <cellStyle name="_광주평동투찰3_화령초등학교 다목적강당 증축공사(건축납품)" xfId="68" xr:uid="{00000000-0005-0000-0000-000096130000}"/>
    <cellStyle name="_광주평동투찰3_화령초등학교 다목적강당 증축공사(건축납품) 2" xfId="69" xr:uid="{00000000-0005-0000-0000-000097130000}"/>
    <cellStyle name="_광주평동품의1" xfId="70" xr:uid="{00000000-0005-0000-0000-000098130000}"/>
    <cellStyle name="_광주평동품의1 2" xfId="71" xr:uid="{00000000-0005-0000-0000-000099130000}"/>
    <cellStyle name="_광주평동품의1_2011년 소백산 자락길 홍보관 신축공사(건축)" xfId="72" xr:uid="{00000000-0005-0000-0000-00009A130000}"/>
    <cellStyle name="_광주평동품의1_갑지(건축 (2)" xfId="73" xr:uid="{00000000-0005-0000-0000-00009B130000}"/>
    <cellStyle name="_광주평동품의1_갑지(건축 (2) 2" xfId="74" xr:uid="{00000000-0005-0000-0000-00009C130000}"/>
    <cellStyle name="_광주평동품의1_경북능금농협(북촌)골판지공장 " xfId="75" xr:uid="{00000000-0005-0000-0000-00009D130000}"/>
    <cellStyle name="_광주평동품의1_관급자재 명세" xfId="76" xr:uid="{00000000-0005-0000-0000-00009E130000}"/>
    <cellStyle name="_광주평동품의1_삼성생활예술고 생활관(3층수정15%)공사" xfId="77" xr:uid="{00000000-0005-0000-0000-00009F130000}"/>
    <cellStyle name="_광주평동품의1_삼성생활예술고 생활관(3층수정15%)공사 2" xfId="78" xr:uid="{00000000-0005-0000-0000-0000A0130000}"/>
    <cellStyle name="_광주평동품의1_안강여고 화장실 개선공사" xfId="79" xr:uid="{00000000-0005-0000-0000-0000A1130000}"/>
    <cellStyle name="_광주평동품의1_영주서부초등학교 교사동 방수공사" xfId="80" xr:uid="{00000000-0005-0000-0000-0000A2130000}"/>
    <cellStyle name="_광주평동품의1_용곡지구_보건진료소_신축설비공사" xfId="81" xr:uid="{00000000-0005-0000-0000-0000A3130000}"/>
    <cellStyle name="_광주평동품의1_용곡지구_보건진료소_신축설비공사 2" xfId="82" xr:uid="{00000000-0005-0000-0000-0000A4130000}"/>
    <cellStyle name="_광주평동품의1_우보초등학교 화장실보수및기타공사(건축)" xfId="83" xr:uid="{00000000-0005-0000-0000-0000A5130000}"/>
    <cellStyle name="_광주평동품의1_우보초등학교 화장실보수및기타공사(건축) 2" xfId="84" xr:uid="{00000000-0005-0000-0000-0000A6130000}"/>
    <cellStyle name="_광주평동품의1_탱크(12,13)토목공사(견적)대비비교" xfId="7784" xr:uid="{00000000-0005-0000-0000-0000A7130000}"/>
    <cellStyle name="_광주평동품의1_화령초등학교 다목적강당 증축공사(건축)" xfId="85" xr:uid="{00000000-0005-0000-0000-0000A8130000}"/>
    <cellStyle name="_광주평동품의1_화령초등학교 다목적강당 증축공사(건축) 2" xfId="86" xr:uid="{00000000-0005-0000-0000-0000A9130000}"/>
    <cellStyle name="_광주평동품의1_화령초등학교 다목적강당 증축공사(건축납품)" xfId="87" xr:uid="{00000000-0005-0000-0000-0000AA130000}"/>
    <cellStyle name="_광주평동품의1_화령초등학교 다목적강당 증축공사(건축납품) 2" xfId="88" xr:uid="{00000000-0005-0000-0000-0000AB130000}"/>
    <cellStyle name="_광평초등학교 도서실 리모델링공사(8.4)" xfId="2666" xr:uid="{00000000-0005-0000-0000-0000AC130000}"/>
    <cellStyle name="_교대토공" xfId="41312" xr:uid="{00000000-0005-0000-0000-0000AD130000}"/>
    <cellStyle name="_교대토공_1.여주JCT6교" xfId="41313" xr:uid="{00000000-0005-0000-0000-0000AE130000}"/>
    <cellStyle name="_교대토공_2.여주jc7교" xfId="41314" xr:uid="{00000000-0005-0000-0000-0000AF130000}"/>
    <cellStyle name="_교대토공수량" xfId="41315" xr:uid="{00000000-0005-0000-0000-0000B0130000}"/>
    <cellStyle name="_교대토공수량_1.여주JCT6교" xfId="41316" xr:uid="{00000000-0005-0000-0000-0000B1130000}"/>
    <cellStyle name="_교대토공수량_2.여주jc7교" xfId="41317" xr:uid="{00000000-0005-0000-0000-0000B2130000}"/>
    <cellStyle name="_교량별공통공사집계표최종" xfId="7785" xr:uid="{00000000-0005-0000-0000-0000B3130000}"/>
    <cellStyle name="_교하이식" xfId="41318" xr:uid="{00000000-0005-0000-0000-0000B4130000}"/>
    <cellStyle name="_구미고등학교외3개교 냉난방기 구매설치" xfId="2667" xr:uid="{00000000-0005-0000-0000-0000B5130000}"/>
    <cellStyle name="_구미도서관 냉난방(관급)" xfId="2668" xr:uid="{00000000-0005-0000-0000-0000B6130000}"/>
    <cellStyle name="_구즉내역서" xfId="2669" xr:uid="{00000000-0005-0000-0000-0000B7130000}"/>
    <cellStyle name="_구포3동공영주차장관급(주차관제)-1" xfId="89" xr:uid="{00000000-0005-0000-0000-0000B8130000}"/>
    <cellStyle name="_국도23호선영암연소지구내역서" xfId="90" xr:uid="{00000000-0005-0000-0000-0000B9130000}"/>
    <cellStyle name="_국도38호선통리지구내역서" xfId="91" xr:uid="{00000000-0005-0000-0000-0000BA130000}"/>
    <cellStyle name="_국도42호선여량지구오르막차로" xfId="92" xr:uid="{00000000-0005-0000-0000-0000BB130000}"/>
    <cellStyle name="_국수교수량" xfId="7786" xr:uid="{00000000-0005-0000-0000-0000BC130000}"/>
    <cellStyle name="_국수교수량_01-구조물께기집계" xfId="7787" xr:uid="{00000000-0005-0000-0000-0000BD130000}"/>
    <cellStyle name="_국수교수량_05-우수맨홀" xfId="41319" xr:uid="{00000000-0005-0000-0000-0000BE130000}"/>
    <cellStyle name="_국수교수량_암거" xfId="7788" xr:uid="{00000000-0005-0000-0000-0000BF130000}"/>
    <cellStyle name="_국수교수량_암거01" xfId="7789" xr:uid="{00000000-0005-0000-0000-0000C0130000}"/>
    <cellStyle name="_국수교수량_평촌교수량" xfId="7790" xr:uid="{00000000-0005-0000-0000-0000C1130000}"/>
    <cellStyle name="_국수교수량_평촌교수량_암거" xfId="7791" xr:uid="{00000000-0005-0000-0000-0000C2130000}"/>
    <cellStyle name="_국수교수량_평촌교수량_암거01" xfId="7792" xr:uid="{00000000-0005-0000-0000-0000C3130000}"/>
    <cellStyle name="_군위내역서(A동)" xfId="93" xr:uid="{00000000-0005-0000-0000-0000C4130000}"/>
    <cellStyle name="_굴착품(건축)" xfId="41320" xr:uid="{00000000-0005-0000-0000-0000C5130000}"/>
    <cellStyle name="_궁안교用" xfId="7793" xr:uid="{00000000-0005-0000-0000-0000C6130000}"/>
    <cellStyle name="_근로자 복지관(전기)-830납품" xfId="7794" xr:uid="{00000000-0005-0000-0000-0000C7130000}"/>
    <cellStyle name="_금강Ⅱ지구김제2-2공구토목공사(동도)" xfId="2670" xr:uid="{00000000-0005-0000-0000-0000C8130000}"/>
    <cellStyle name="_금광교교각(상행선)일반수량" xfId="7795" xr:uid="{00000000-0005-0000-0000-0000C9130000}"/>
    <cellStyle name="_금광교교각(상행선)일반수량_01-구조물께기집계" xfId="7796" xr:uid="{00000000-0005-0000-0000-0000CA130000}"/>
    <cellStyle name="_금광교교대(상행선)일반수량" xfId="7797" xr:uid="{00000000-0005-0000-0000-0000CB130000}"/>
    <cellStyle name="_금광교교대(상행선)일반수량_01-구조물께기집계" xfId="7798" xr:uid="{00000000-0005-0000-0000-0000CC130000}"/>
    <cellStyle name="_금광교상부교량공사" xfId="7799" xr:uid="{00000000-0005-0000-0000-0000CD130000}"/>
    <cellStyle name="_금광교상부교량공사_01-구조물께기집계" xfId="7800" xr:uid="{00000000-0005-0000-0000-0000CE130000}"/>
    <cellStyle name="_금구초.중 공 내역서0" xfId="2671" xr:uid="{00000000-0005-0000-0000-0000CF130000}"/>
    <cellStyle name="_금천청소년수련관(토목林)" xfId="94" xr:uid="{00000000-0005-0000-0000-0000D0130000}"/>
    <cellStyle name="_금태화건축-항공고등학교기숙사개수공사-산출" xfId="7801" xr:uid="{00000000-0005-0000-0000-0000D1130000}"/>
    <cellStyle name="_금호KPAIII(rev0_20030424)" xfId="7802" xr:uid="{00000000-0005-0000-0000-0000D2130000}"/>
    <cellStyle name="_기계고발주" xfId="2672" xr:uid="{00000000-0005-0000-0000-0000D3130000}"/>
    <cellStyle name="_기계공작실 설계서(남동 Rev.0)" xfId="41321" xr:uid="{00000000-0005-0000-0000-0000D4130000}"/>
    <cellStyle name="_기계공작실 설계서(남동 Rev.0)_월성복지관(내역090304)" xfId="41322" xr:uid="{00000000-0005-0000-0000-0000D5130000}"/>
    <cellStyle name="_기계공작실 수량산출서(현장)" xfId="41323" xr:uid="{00000000-0005-0000-0000-0000D6130000}"/>
    <cellStyle name="_기계공작실 위생배관공사" xfId="41324" xr:uid="{00000000-0005-0000-0000-0000D7130000}"/>
    <cellStyle name="_기계공작실 위생배관공사_월성복지관(내역090304)" xfId="41325" xr:uid="{00000000-0005-0000-0000-0000D8130000}"/>
    <cellStyle name="_기계시설유지관리비-(대소수선비수정0402최종)" xfId="2673" xr:uid="{00000000-0005-0000-0000-0000D9130000}"/>
    <cellStyle name="_기본단가" xfId="41326" xr:uid="{00000000-0005-0000-0000-0000DA130000}"/>
    <cellStyle name="_기본단가_서호지하차도입찰" xfId="41327" xr:uid="{00000000-0005-0000-0000-0000DB130000}"/>
    <cellStyle name="_기본단가_서호지하차도입찰_청오건설 하도급계약내역(식재.시설물)-2005.1.3" xfId="41328" xr:uid="{00000000-0005-0000-0000-0000DC130000}"/>
    <cellStyle name="_기본단가_서호지하차도입찰_청오하도급계약내역(식재,시설물)-2005.1.3" xfId="41329" xr:uid="{00000000-0005-0000-0000-0000DD130000}"/>
    <cellStyle name="_기본단가_청오건설 하도급계약내역(식재.시설물)-2005.1.3" xfId="41330" xr:uid="{00000000-0005-0000-0000-0000DE130000}"/>
    <cellStyle name="_기본단가_청오하도급계약내역(식재,시설물)-2005.1.3" xfId="41331" xr:uid="{00000000-0005-0000-0000-0000DF130000}"/>
    <cellStyle name="_기성" xfId="41332" xr:uid="{00000000-0005-0000-0000-0000E0130000}"/>
    <cellStyle name="_기성 검토 내역" xfId="41333" xr:uid="{00000000-0005-0000-0000-0000E1130000}"/>
    <cellStyle name="_기성검사원" xfId="2674" xr:uid="{00000000-0005-0000-0000-0000E2130000}"/>
    <cellStyle name="_기성검사원_내역서" xfId="2675" xr:uid="{00000000-0005-0000-0000-0000E3130000}"/>
    <cellStyle name="_기성-실적정산서류" xfId="41334" xr:uid="{00000000-0005-0000-0000-0000E4130000}"/>
    <cellStyle name="_기장하수실행1" xfId="7803" xr:uid="{00000000-0005-0000-0000-0000E5130000}"/>
    <cellStyle name="_기장하수실행1_탱크(12,13)토목공사(견적)대비비교" xfId="7804" xr:uid="{00000000-0005-0000-0000-0000E6130000}"/>
    <cellStyle name="_기흥읍청사신축공사(조원)" xfId="2676" xr:uid="{00000000-0005-0000-0000-0000E7130000}"/>
    <cellStyle name="_김해분성고(동성)" xfId="2677" xr:uid="{00000000-0005-0000-0000-0000E8130000}"/>
    <cellStyle name="_깨기수량" xfId="7805" xr:uid="{00000000-0005-0000-0000-0000E9130000}"/>
    <cellStyle name="_나원초등학교급식소확장공사" xfId="95" xr:uid="{00000000-0005-0000-0000-0000EA130000}"/>
    <cellStyle name="_난계국악당일위대가" xfId="96" xr:uid="{00000000-0005-0000-0000-0000EB130000}"/>
    <cellStyle name="_난계국악당일위대가_1" xfId="97" xr:uid="{00000000-0005-0000-0000-0000EC130000}"/>
    <cellStyle name="_난계국악당일위대가_2" xfId="98" xr:uid="{00000000-0005-0000-0000-0000ED130000}"/>
    <cellStyle name="_남면~봉암간도로(강산)" xfId="2678" xr:uid="{00000000-0005-0000-0000-0000EE130000}"/>
    <cellStyle name="_남산-전기" xfId="99" xr:uid="{00000000-0005-0000-0000-0000EF130000}"/>
    <cellStyle name="_남악1-1공구투찰(남도)" xfId="41335" xr:uid="{00000000-0005-0000-0000-0000F0130000}"/>
    <cellStyle name="_남악1-2공구투찰(남도)" xfId="41336" xr:uid="{00000000-0005-0000-0000-0000F1130000}"/>
    <cellStyle name="_남악1-3공구투찰(남도)" xfId="41337" xr:uid="{00000000-0005-0000-0000-0000F2130000}"/>
    <cellStyle name="_남양-팔탄(+0%)" xfId="7806" xr:uid="{00000000-0005-0000-0000-0000F3130000}"/>
    <cellStyle name="_남양-팔탄(+0%)_견적보고" xfId="7807" xr:uid="{00000000-0005-0000-0000-0000F4130000}"/>
    <cellStyle name="_남양-팔탄(+0%)_복사본 성대외국인기숙사설계내역서" xfId="41338" xr:uid="{00000000-0005-0000-0000-0000F5130000}"/>
    <cellStyle name="_남양-팔탄(+0%)_복사본 성대외국인기숙사설계내역서_고대구로병원수량산출서-1" xfId="41339" xr:uid="{00000000-0005-0000-0000-0000F6130000}"/>
    <cellStyle name="_남양-팔탄(+0%)_복사본 성대외국인기숙사설계내역서_성대외국인기숙사설계내역서0910" xfId="41340" xr:uid="{00000000-0005-0000-0000-0000F7130000}"/>
    <cellStyle name="_남하면사무소원가(기계)0500716" xfId="2679" xr:uid="{00000000-0005-0000-0000-0000F8130000}"/>
    <cellStyle name="_납품- 서북면파출소개축공사(건축)" xfId="100" xr:uid="{00000000-0005-0000-0000-0000F9130000}"/>
    <cellStyle name="_내북~운암도로건설공사(서림)" xfId="2680" xr:uid="{00000000-0005-0000-0000-0000FA130000}"/>
    <cellStyle name="_내북운암투찰(47216)" xfId="41341" xr:uid="{00000000-0005-0000-0000-0000FB130000}"/>
    <cellStyle name="_내북운암투찰(47216)_청오건설 하도급계약내역(식재.시설물)-2005.1.3" xfId="41342" xr:uid="{00000000-0005-0000-0000-0000FC130000}"/>
    <cellStyle name="_내북운암투찰(47216)_청오하도급계약내역(식재,시설물)-2005.1.3" xfId="41343" xr:uid="{00000000-0005-0000-0000-0000FD130000}"/>
    <cellStyle name="_내역-BASF_TDI-추가공사4(본)실행" xfId="7808" xr:uid="{00000000-0005-0000-0000-0000FE130000}"/>
    <cellStyle name="_내역B동" xfId="103" xr:uid="{00000000-0005-0000-0000-0000FF130000}"/>
    <cellStyle name="_내역서" xfId="7809" xr:uid="{00000000-0005-0000-0000-000000140000}"/>
    <cellStyle name="_내역서(남구청주차관제)" xfId="101" xr:uid="{00000000-0005-0000-0000-000001140000}"/>
    <cellStyle name="_내역서(실행)" xfId="2681" xr:uid="{00000000-0005-0000-0000-000002140000}"/>
    <cellStyle name="_내역서(전광판)-1" xfId="102" xr:uid="{00000000-0005-0000-0000-000003140000}"/>
    <cellStyle name="_내역서갑지" xfId="7810" xr:uid="{00000000-0005-0000-0000-000004140000}"/>
    <cellStyle name="_내역서등-행당지점" xfId="7811" xr:uid="{00000000-0005-0000-0000-000005140000}"/>
    <cellStyle name="_내역서및깨기량(무릉)" xfId="7812" xr:uid="{00000000-0005-0000-0000-000006140000}"/>
    <cellStyle name="_내역서및깨기량(무릉)_01-구조물께기집계" xfId="7813" xr:uid="{00000000-0005-0000-0000-000007140000}"/>
    <cellStyle name="_내역서제출" xfId="2682" xr:uid="{00000000-0005-0000-0000-000008140000}"/>
    <cellStyle name="_내역서-추후제외-타견적" xfId="7814" xr:uid="{00000000-0005-0000-0000-000009140000}"/>
    <cellStyle name="_노고봉-내역" xfId="41344" xr:uid="{00000000-0005-0000-0000-00000A140000}"/>
    <cellStyle name="_노고봉-내역_대치유수지수경설비-설계내역-0715" xfId="41345" xr:uid="{00000000-0005-0000-0000-00000B140000}"/>
    <cellStyle name="_노고봉-내역_대치유수지수경설비-설계내역-0715_이수교차로주변친수시설-인공폭포설비" xfId="41346" xr:uid="{00000000-0005-0000-0000-00000C140000}"/>
    <cellStyle name="_노고봉-내역_대치유수지수경설비-설계내역-0715_이수교차로주변친수시설-인공폭포설비-0907" xfId="41347" xr:uid="{00000000-0005-0000-0000-00000D140000}"/>
    <cellStyle name="_노고봉-내역_대치유수지수경설비-설계내역-2차발송-0811" xfId="41348" xr:uid="{00000000-0005-0000-0000-00000E140000}"/>
    <cellStyle name="_노고봉-내역_대치유수지수경설비-설계내역-2차발송-0811_이수교차로주변친수시설-인공폭포설비" xfId="41349" xr:uid="{00000000-0005-0000-0000-00000F140000}"/>
    <cellStyle name="_노고봉-내역_대치유수지수경설비-설계내역-2차발송-0811_이수교차로주변친수시설-인공폭포설비-0907" xfId="41350" xr:uid="{00000000-0005-0000-0000-000010140000}"/>
    <cellStyle name="_노량진근린공원수경시설-1016" xfId="41351" xr:uid="{00000000-0005-0000-0000-000011140000}"/>
    <cellStyle name="_노량진-분수설계서내역서(수정본)-1025" xfId="41352" xr:uid="{00000000-0005-0000-0000-000012140000}"/>
    <cellStyle name="_노외주차장 보안등 설치공사(팔곡2동 48호)(1)" xfId="7815" xr:uid="{00000000-0005-0000-0000-000013140000}"/>
    <cellStyle name="_노은리슈빌SKY건축공사내역서" xfId="7816" xr:uid="{00000000-0005-0000-0000-000014140000}"/>
    <cellStyle name="_노임단가및조정율(2006하반기)" xfId="7817" xr:uid="{00000000-0005-0000-0000-000015140000}"/>
    <cellStyle name="_노천1지구1공구" xfId="41353" xr:uid="{00000000-0005-0000-0000-000016140000}"/>
    <cellStyle name="_노천1지구2공구" xfId="41354" xr:uid="{00000000-0005-0000-0000-000017140000}"/>
    <cellStyle name="_노천1지구2공구_06.벽제포장" xfId="41355" xr:uid="{00000000-0005-0000-0000-000018140000}"/>
    <cellStyle name="_노천3지구3공구" xfId="41356" xr:uid="{00000000-0005-0000-0000-000019140000}"/>
    <cellStyle name="_노후창호개체공사" xfId="104" xr:uid="{00000000-0005-0000-0000-00001A140000}"/>
    <cellStyle name="_노후철주교체공사" xfId="7818" xr:uid="{00000000-0005-0000-0000-00001B140000}"/>
    <cellStyle name="_노후철주교체공사설계서" xfId="7819" xr:uid="{00000000-0005-0000-0000-00001C140000}"/>
    <cellStyle name="_농수로 개략공사비(사급분)" xfId="7820" xr:uid="{00000000-0005-0000-0000-00001D140000}"/>
    <cellStyle name="_농수산물감지기설치공사" xfId="2683" xr:uid="{00000000-0005-0000-0000-00001E140000}"/>
    <cellStyle name="_능말폐기물내역(2단계-총괄)" xfId="41357" xr:uid="{00000000-0005-0000-0000-00001F140000}"/>
    <cellStyle name="_능인고-내역서(최종)" xfId="7821" xr:uid="{00000000-0005-0000-0000-000020140000}"/>
    <cellStyle name="_다대항견적서(삼락ic~덕천ic)" xfId="7822" xr:uid="{00000000-0005-0000-0000-000021140000}"/>
    <cellStyle name="_다대항견적서(삼락ic~덕천ic)_탱크(12,13)토목공사(견적)대비비교" xfId="7823" xr:uid="{00000000-0005-0000-0000-000022140000}"/>
    <cellStyle name="_다목적강당(2.1)" xfId="7824" xr:uid="{00000000-0005-0000-0000-000023140000}"/>
    <cellStyle name="_단가 산출조서" xfId="105" xr:uid="{00000000-0005-0000-0000-000024140000}"/>
    <cellStyle name="_단가대비(8월)" xfId="7825" xr:uid="{00000000-0005-0000-0000-000025140000}"/>
    <cellStyle name="_단가대비표" xfId="7826" xr:uid="{00000000-0005-0000-0000-000026140000}"/>
    <cellStyle name="_단가승인(가교)" xfId="7827" xr:uid="{00000000-0005-0000-0000-000027140000}"/>
    <cellStyle name="_단가표" xfId="7828" xr:uid="{00000000-0005-0000-0000-000028140000}"/>
    <cellStyle name="_단위공사예정공정표(AC04-06)" xfId="41358" xr:uid="{00000000-0005-0000-0000-000029140000}"/>
    <cellStyle name="_단위중량" xfId="2684" xr:uid="{00000000-0005-0000-0000-00002A140000}"/>
    <cellStyle name="_달산대학用" xfId="7829" xr:uid="{00000000-0005-0000-0000-00002B140000}"/>
    <cellStyle name="_당동(청강)" xfId="2685" xr:uid="{00000000-0005-0000-0000-00002C140000}"/>
    <cellStyle name="_당동(청강디스켓1)" xfId="2686" xr:uid="{00000000-0005-0000-0000-00002D140000}"/>
    <cellStyle name="_대곡내역서0329(전기)-기계설비금액확인" xfId="7830" xr:uid="{00000000-0005-0000-0000-00002E140000}"/>
    <cellStyle name="_대곡내역서0329(전기)-기계설비금액확인_사본 - 수어댐최종작업" xfId="7831" xr:uid="{00000000-0005-0000-0000-00002F140000}"/>
    <cellStyle name="_대곡내역서0329(전기)-기계설비금액확인_수어댐(작업용)" xfId="7832" xr:uid="{00000000-0005-0000-0000-000030140000}"/>
    <cellStyle name="_대곡내역서0329(전기)-기계설비금액확인_수어댐(작업용)1117" xfId="7833" xr:uid="{00000000-0005-0000-0000-000031140000}"/>
    <cellStyle name="_대곡내역서0329(전기)-기계설비금액확인_수어댐1122333" xfId="7834" xr:uid="{00000000-0005-0000-0000-000032140000}"/>
    <cellStyle name="_대구공고(집행,기존철거제외4.8)" xfId="7835" xr:uid="{00000000-0005-0000-0000-000033140000}"/>
    <cellStyle name="_대구논공초" xfId="7836" xr:uid="{00000000-0005-0000-0000-000034140000}"/>
    <cellStyle name="_대구여자상업고등학교환경개선공사(승인후.설변)" xfId="106" xr:uid="{00000000-0005-0000-0000-000035140000}"/>
    <cellStyle name="_대구예술영재교육원 외등설치" xfId="7837" xr:uid="{00000000-0005-0000-0000-000036140000}"/>
    <cellStyle name="_대국교일반수량" xfId="41359" xr:uid="{00000000-0005-0000-0000-000037140000}"/>
    <cellStyle name="_대로2-19호선견적서" xfId="7838" xr:uid="{00000000-0005-0000-0000-000038140000}"/>
    <cellStyle name="_대신LCD아산공장" xfId="2687" xr:uid="{00000000-0005-0000-0000-000039140000}"/>
    <cellStyle name="_대안투찰내역(0221)" xfId="41360" xr:uid="{00000000-0005-0000-0000-00003A140000}"/>
    <cellStyle name="_대안투찰내역(0221)_★이화-삼계도급실행(2003.04.11)" xfId="41361" xr:uid="{00000000-0005-0000-0000-00003B140000}"/>
    <cellStyle name="_대안투찰내역(0221)_★이화-삼계도급실행(2003.04.11)_서호지하차도입찰" xfId="41362" xr:uid="{00000000-0005-0000-0000-00003C140000}"/>
    <cellStyle name="_대안투찰내역(0221)_★이화-삼계도급실행(2003.04.11)_서호지하차도입찰_청오건설 하도급계약내역(식재.시설물)-2005.1.3" xfId="41363" xr:uid="{00000000-0005-0000-0000-00003D140000}"/>
    <cellStyle name="_대안투찰내역(0221)_★이화-삼계도급실행(2003.04.11)_서호지하차도입찰_청오하도급계약내역(식재,시설물)-2005.1.3" xfId="41364" xr:uid="{00000000-0005-0000-0000-00003E140000}"/>
    <cellStyle name="_대안투찰내역(0221)_★이화-삼계도급실행(2003.04.11)_청오건설 하도급계약내역(식재.시설물)-2005.1.3" xfId="41365" xr:uid="{00000000-0005-0000-0000-00003F140000}"/>
    <cellStyle name="_대안투찰내역(0221)_★이화-삼계도급실행(2003.04.11)_청오하도급계약내역(식재,시설물)-2005.1.3" xfId="41366" xr:uid="{00000000-0005-0000-0000-000040140000}"/>
    <cellStyle name="_대안투찰내역(0221)_★이화-삼계도급실행(2003.04.21)" xfId="41367" xr:uid="{00000000-0005-0000-0000-000041140000}"/>
    <cellStyle name="_대안투찰내역(0221)_★이화-삼계도급실행(2003.04.21)_서호지하차도입찰" xfId="41368" xr:uid="{00000000-0005-0000-0000-000042140000}"/>
    <cellStyle name="_대안투찰내역(0221)_★이화-삼계도급실행(2003.04.21)_서호지하차도입찰_청오건설 하도급계약내역(식재.시설물)-2005.1.3" xfId="41369" xr:uid="{00000000-0005-0000-0000-000043140000}"/>
    <cellStyle name="_대안투찰내역(0221)_★이화-삼계도급실행(2003.04.21)_서호지하차도입찰_청오하도급계약내역(식재,시설물)-2005.1.3" xfId="41370" xr:uid="{00000000-0005-0000-0000-000044140000}"/>
    <cellStyle name="_대안투찰내역(0221)_★이화-삼계도급실행(2003.04.21)_청오건설 하도급계약내역(식재.시설물)-2005.1.3" xfId="41371" xr:uid="{00000000-0005-0000-0000-000045140000}"/>
    <cellStyle name="_대안투찰내역(0221)_★이화-삼계도급실행(2003.04.21)_청오하도급계약내역(식재,시설물)-2005.1.3" xfId="41372" xr:uid="{00000000-0005-0000-0000-000046140000}"/>
    <cellStyle name="_대안투찰내역(0221)_서호지하차도입찰" xfId="41373" xr:uid="{00000000-0005-0000-0000-000047140000}"/>
    <cellStyle name="_대안투찰내역(0221)_서호지하차도입찰_청오건설 하도급계약내역(식재.시설물)-2005.1.3" xfId="41374" xr:uid="{00000000-0005-0000-0000-000048140000}"/>
    <cellStyle name="_대안투찰내역(0221)_서호지하차도입찰_청오하도급계약내역(식재,시설물)-2005.1.3" xfId="41375" xr:uid="{00000000-0005-0000-0000-000049140000}"/>
    <cellStyle name="_대안투찰내역(0221)_청오건설 하도급계약내역(식재.시설물)-2005.1.3" xfId="41376" xr:uid="{00000000-0005-0000-0000-00004A140000}"/>
    <cellStyle name="_대안투찰내역(0221)_청오하도급계약내역(식재,시설물)-2005.1.3" xfId="41377" xr:uid="{00000000-0005-0000-0000-00004B140000}"/>
    <cellStyle name="_대안투찰내역(0223)" xfId="41378" xr:uid="{00000000-0005-0000-0000-00004C140000}"/>
    <cellStyle name="_대안투찰내역(0223)_★이화-삼계도급실행(2003.04.11)" xfId="41379" xr:uid="{00000000-0005-0000-0000-00004D140000}"/>
    <cellStyle name="_대안투찰내역(0223)_★이화-삼계도급실행(2003.04.11)_서호지하차도입찰" xfId="41380" xr:uid="{00000000-0005-0000-0000-00004E140000}"/>
    <cellStyle name="_대안투찰내역(0223)_★이화-삼계도급실행(2003.04.11)_서호지하차도입찰_청오건설 하도급계약내역(식재.시설물)-2005.1.3" xfId="41381" xr:uid="{00000000-0005-0000-0000-00004F140000}"/>
    <cellStyle name="_대안투찰내역(0223)_★이화-삼계도급실행(2003.04.11)_서호지하차도입찰_청오하도급계약내역(식재,시설물)-2005.1.3" xfId="41382" xr:uid="{00000000-0005-0000-0000-000050140000}"/>
    <cellStyle name="_대안투찰내역(0223)_★이화-삼계도급실행(2003.04.11)_청오건설 하도급계약내역(식재.시설물)-2005.1.3" xfId="41383" xr:uid="{00000000-0005-0000-0000-000051140000}"/>
    <cellStyle name="_대안투찰내역(0223)_★이화-삼계도급실행(2003.04.11)_청오하도급계약내역(식재,시설물)-2005.1.3" xfId="41384" xr:uid="{00000000-0005-0000-0000-000052140000}"/>
    <cellStyle name="_대안투찰내역(0223)_★이화-삼계도급실행(2003.04.21)" xfId="41385" xr:uid="{00000000-0005-0000-0000-000053140000}"/>
    <cellStyle name="_대안투찰내역(0223)_★이화-삼계도급실행(2003.04.21)_서호지하차도입찰" xfId="41386" xr:uid="{00000000-0005-0000-0000-000054140000}"/>
    <cellStyle name="_대안투찰내역(0223)_★이화-삼계도급실행(2003.04.21)_서호지하차도입찰_청오건설 하도급계약내역(식재.시설물)-2005.1.3" xfId="41387" xr:uid="{00000000-0005-0000-0000-000055140000}"/>
    <cellStyle name="_대안투찰내역(0223)_★이화-삼계도급실행(2003.04.21)_서호지하차도입찰_청오하도급계약내역(식재,시설물)-2005.1.3" xfId="41388" xr:uid="{00000000-0005-0000-0000-000056140000}"/>
    <cellStyle name="_대안투찰내역(0223)_★이화-삼계도급실행(2003.04.21)_청오건설 하도급계약내역(식재.시설물)-2005.1.3" xfId="41389" xr:uid="{00000000-0005-0000-0000-000057140000}"/>
    <cellStyle name="_대안투찰내역(0223)_★이화-삼계도급실행(2003.04.21)_청오하도급계약내역(식재,시설물)-2005.1.3" xfId="41390" xr:uid="{00000000-0005-0000-0000-000058140000}"/>
    <cellStyle name="_대안투찰내역(0223)_서호지하차도입찰" xfId="41391" xr:uid="{00000000-0005-0000-0000-000059140000}"/>
    <cellStyle name="_대안투찰내역(0223)_서호지하차도입찰_청오건설 하도급계약내역(식재.시설물)-2005.1.3" xfId="41392" xr:uid="{00000000-0005-0000-0000-00005A140000}"/>
    <cellStyle name="_대안투찰내역(0223)_서호지하차도입찰_청오하도급계약내역(식재,시설물)-2005.1.3" xfId="41393" xr:uid="{00000000-0005-0000-0000-00005B140000}"/>
    <cellStyle name="_대안투찰내역(0223)_청오건설 하도급계약내역(식재.시설물)-2005.1.3" xfId="41394" xr:uid="{00000000-0005-0000-0000-00005C140000}"/>
    <cellStyle name="_대안투찰내역(0223)_청오하도급계약내역(식재,시설물)-2005.1.3" xfId="41395" xr:uid="{00000000-0005-0000-0000-00005D140000}"/>
    <cellStyle name="_대안투찰내역(확정본0226)" xfId="41396" xr:uid="{00000000-0005-0000-0000-00005E140000}"/>
    <cellStyle name="_대안투찰내역(확정본0226)_★이화-삼계도급실행(2003.04.11)" xfId="41397" xr:uid="{00000000-0005-0000-0000-00005F140000}"/>
    <cellStyle name="_대안투찰내역(확정본0226)_★이화-삼계도급실행(2003.04.11)_서호지하차도입찰" xfId="41398" xr:uid="{00000000-0005-0000-0000-000060140000}"/>
    <cellStyle name="_대안투찰내역(확정본0226)_★이화-삼계도급실행(2003.04.11)_서호지하차도입찰_청오건설 하도급계약내역(식재.시설물)-2005.1.3" xfId="41399" xr:uid="{00000000-0005-0000-0000-000061140000}"/>
    <cellStyle name="_대안투찰내역(확정본0226)_★이화-삼계도급실행(2003.04.11)_서호지하차도입찰_청오하도급계약내역(식재,시설물)-2005.1.3" xfId="41400" xr:uid="{00000000-0005-0000-0000-000062140000}"/>
    <cellStyle name="_대안투찰내역(확정본0226)_★이화-삼계도급실행(2003.04.11)_청오건설 하도급계약내역(식재.시설물)-2005.1.3" xfId="41401" xr:uid="{00000000-0005-0000-0000-000063140000}"/>
    <cellStyle name="_대안투찰내역(확정본0226)_★이화-삼계도급실행(2003.04.11)_청오하도급계약내역(식재,시설물)-2005.1.3" xfId="41402" xr:uid="{00000000-0005-0000-0000-000064140000}"/>
    <cellStyle name="_대안투찰내역(확정본0226)_★이화-삼계도급실행(2003.04.21)" xfId="41403" xr:uid="{00000000-0005-0000-0000-000065140000}"/>
    <cellStyle name="_대안투찰내역(확정본0226)_★이화-삼계도급실행(2003.04.21)_서호지하차도입찰" xfId="41404" xr:uid="{00000000-0005-0000-0000-000066140000}"/>
    <cellStyle name="_대안투찰내역(확정본0226)_★이화-삼계도급실행(2003.04.21)_서호지하차도입찰_청오건설 하도급계약내역(식재.시설물)-2005.1.3" xfId="41405" xr:uid="{00000000-0005-0000-0000-000067140000}"/>
    <cellStyle name="_대안투찰내역(확정본0226)_★이화-삼계도급실행(2003.04.21)_서호지하차도입찰_청오하도급계약내역(식재,시설물)-2005.1.3" xfId="41406" xr:uid="{00000000-0005-0000-0000-000068140000}"/>
    <cellStyle name="_대안투찰내역(확정본0226)_★이화-삼계도급실행(2003.04.21)_청오건설 하도급계약내역(식재.시설물)-2005.1.3" xfId="41407" xr:uid="{00000000-0005-0000-0000-000069140000}"/>
    <cellStyle name="_대안투찰내역(확정본0226)_★이화-삼계도급실행(2003.04.21)_청오하도급계약내역(식재,시설물)-2005.1.3" xfId="41408" xr:uid="{00000000-0005-0000-0000-00006A140000}"/>
    <cellStyle name="_대안투찰내역(확정본0226)_서호지하차도입찰" xfId="41409" xr:uid="{00000000-0005-0000-0000-00006B140000}"/>
    <cellStyle name="_대안투찰내역(확정본0226)_서호지하차도입찰_청오건설 하도급계약내역(식재.시설물)-2005.1.3" xfId="41410" xr:uid="{00000000-0005-0000-0000-00006C140000}"/>
    <cellStyle name="_대안투찰내역(확정본0226)_서호지하차도입찰_청오하도급계약내역(식재,시설물)-2005.1.3" xfId="41411" xr:uid="{00000000-0005-0000-0000-00006D140000}"/>
    <cellStyle name="_대안투찰내역(확정본0226)_청오건설 하도급계약내역(식재.시설물)-2005.1.3" xfId="41412" xr:uid="{00000000-0005-0000-0000-00006E140000}"/>
    <cellStyle name="_대안투찰내역(확정본0226)_청오하도급계약내역(식재,시설물)-2005.1.3" xfId="41413" xr:uid="{00000000-0005-0000-0000-00006F140000}"/>
    <cellStyle name="_대외공문" xfId="7839" xr:uid="{00000000-0005-0000-0000-000070140000}"/>
    <cellStyle name="_대원공원설계서" xfId="41414" xr:uid="{00000000-0005-0000-0000-000071140000}"/>
    <cellStyle name="_대원공원설계서_내역서-최종0223" xfId="41415" xr:uid="{00000000-0005-0000-0000-000072140000}"/>
    <cellStyle name="_대원공원설계서_율동자연공원내 화장실 보수 및 도색공사" xfId="41416" xr:uid="{00000000-0005-0000-0000-000073140000}"/>
    <cellStyle name="_대원공원설계서_율동자연공원내 화장실 보수 및 도색공사_내역서-최종0223" xfId="41417" xr:uid="{00000000-0005-0000-0000-000074140000}"/>
    <cellStyle name="_대원공원설계서_율동자연공원내 휴게편의점 도색작업-할증-천정면적추가" xfId="41418" xr:uid="{00000000-0005-0000-0000-000075140000}"/>
    <cellStyle name="_대원공원설계서_율동자연공원내 휴게편의점 도색작업-할증-천정면적추가_내역서-최종0223" xfId="41419" xr:uid="{00000000-0005-0000-0000-000076140000}"/>
    <cellStyle name="_대전서붕고하도급" xfId="2688" xr:uid="{00000000-0005-0000-0000-000077140000}"/>
    <cellStyle name="_대치유수지수경설비-설계내역-0715" xfId="41420" xr:uid="{00000000-0005-0000-0000-000078140000}"/>
    <cellStyle name="_대치유수지수경설비-설계내역-0715_이수교차로주변친수시설-인공폭포설비" xfId="41421" xr:uid="{00000000-0005-0000-0000-000079140000}"/>
    <cellStyle name="_대치유수지수경설비-설계내역-0715_이수교차로주변친수시설-인공폭포설비-0907" xfId="41422" xr:uid="{00000000-0005-0000-0000-00007A140000}"/>
    <cellStyle name="_대치유수지수경설비-설계내역-2차발송-0811" xfId="41423" xr:uid="{00000000-0005-0000-0000-00007B140000}"/>
    <cellStyle name="_대치유수지수경설비-설계내역-2차발송-0811_이수교차로주변친수시설-인공폭포설비" xfId="41424" xr:uid="{00000000-0005-0000-0000-00007C140000}"/>
    <cellStyle name="_대치유수지수경설비-설계내역-2차발송-0811_이수교차로주변친수시설-인공폭포설비-0907" xfId="41425" xr:uid="{00000000-0005-0000-0000-00007D140000}"/>
    <cellStyle name="_대호지~석문간지방도확포장공사(신일)" xfId="2689" xr:uid="{00000000-0005-0000-0000-00007E140000}"/>
    <cellStyle name="_덕소I'PARK견적서" xfId="2690" xr:uid="{00000000-0005-0000-0000-00007F140000}"/>
    <cellStyle name="_덕소I'PARK제출견적서" xfId="2691" xr:uid="{00000000-0005-0000-0000-000080140000}"/>
    <cellStyle name="_도고천품의안11" xfId="107" xr:uid="{00000000-0005-0000-0000-000081140000}"/>
    <cellStyle name="_도고천품의안11 2" xfId="108" xr:uid="{00000000-0005-0000-0000-000082140000}"/>
    <cellStyle name="_도고천품의안11_1" xfId="109" xr:uid="{00000000-0005-0000-0000-000083140000}"/>
    <cellStyle name="_도고천품의안11_1 2" xfId="110" xr:uid="{00000000-0005-0000-0000-000084140000}"/>
    <cellStyle name="_도고천품의안11_1_2011년 소백산 자락길 홍보관 신축공사(건축)" xfId="111" xr:uid="{00000000-0005-0000-0000-000085140000}"/>
    <cellStyle name="_도고천품의안11_1_갑지(건축 (2)" xfId="112" xr:uid="{00000000-0005-0000-0000-000086140000}"/>
    <cellStyle name="_도고천품의안11_1_갑지(건축 (2) 2" xfId="113" xr:uid="{00000000-0005-0000-0000-000087140000}"/>
    <cellStyle name="_도고천품의안11_1_경북능금농협(북촌)골판지공장 " xfId="114" xr:uid="{00000000-0005-0000-0000-000088140000}"/>
    <cellStyle name="_도고천품의안11_1_관급자재 명세" xfId="115" xr:uid="{00000000-0005-0000-0000-000089140000}"/>
    <cellStyle name="_도고천품의안11_1_삼성생활예술고 생활관(3층수정15%)공사" xfId="116" xr:uid="{00000000-0005-0000-0000-00008A140000}"/>
    <cellStyle name="_도고천품의안11_1_삼성생활예술고 생활관(3층수정15%)공사 2" xfId="117" xr:uid="{00000000-0005-0000-0000-00008B140000}"/>
    <cellStyle name="_도고천품의안11_1_안강여고 화장실 개선공사" xfId="118" xr:uid="{00000000-0005-0000-0000-00008C140000}"/>
    <cellStyle name="_도고천품의안11_1_영주서부초등학교 교사동 방수공사" xfId="119" xr:uid="{00000000-0005-0000-0000-00008D140000}"/>
    <cellStyle name="_도고천품의안11_1_용곡지구_보건진료소_신축설비공사" xfId="120" xr:uid="{00000000-0005-0000-0000-00008E140000}"/>
    <cellStyle name="_도고천품의안11_1_용곡지구_보건진료소_신축설비공사 2" xfId="121" xr:uid="{00000000-0005-0000-0000-00008F140000}"/>
    <cellStyle name="_도고천품의안11_1_우보초등학교 화장실보수및기타공사(건축)" xfId="122" xr:uid="{00000000-0005-0000-0000-000090140000}"/>
    <cellStyle name="_도고천품의안11_1_우보초등학교 화장실보수및기타공사(건축) 2" xfId="123" xr:uid="{00000000-0005-0000-0000-000091140000}"/>
    <cellStyle name="_도고천품의안11_1_탱크(12,13)토목공사(견적)대비비교" xfId="7840" xr:uid="{00000000-0005-0000-0000-000092140000}"/>
    <cellStyle name="_도고천품의안11_1_화령초등학교 다목적강당 증축공사(건축)" xfId="124" xr:uid="{00000000-0005-0000-0000-000093140000}"/>
    <cellStyle name="_도고천품의안11_1_화령초등학교 다목적강당 증축공사(건축) 2" xfId="125" xr:uid="{00000000-0005-0000-0000-000094140000}"/>
    <cellStyle name="_도고천품의안11_1_화령초등학교 다목적강당 증축공사(건축납품)" xfId="126" xr:uid="{00000000-0005-0000-0000-000095140000}"/>
    <cellStyle name="_도고천품의안11_1_화령초등학교 다목적강당 증축공사(건축납품) 2" xfId="127" xr:uid="{00000000-0005-0000-0000-000096140000}"/>
    <cellStyle name="_도고천품의안11_2011년 소백산 자락길 홍보관 신축공사(건축)" xfId="128" xr:uid="{00000000-0005-0000-0000-000097140000}"/>
    <cellStyle name="_도고천품의안11_갑지(건축 (2)" xfId="129" xr:uid="{00000000-0005-0000-0000-000098140000}"/>
    <cellStyle name="_도고천품의안11_갑지(건축 (2) 2" xfId="130" xr:uid="{00000000-0005-0000-0000-000099140000}"/>
    <cellStyle name="_도고천품의안11_경북능금농협(북촌)골판지공장 " xfId="131" xr:uid="{00000000-0005-0000-0000-00009A140000}"/>
    <cellStyle name="_도고천품의안11_관급자재 명세" xfId="132" xr:uid="{00000000-0005-0000-0000-00009B140000}"/>
    <cellStyle name="_도고천품의안11_광주평동실행" xfId="7841" xr:uid="{00000000-0005-0000-0000-00009C140000}"/>
    <cellStyle name="_도고천품의안11_광주평동실행_탱크(12,13)토목공사(견적)대비비교" xfId="7842" xr:uid="{00000000-0005-0000-0000-00009D140000}"/>
    <cellStyle name="_도고천품의안11_광주평동투찰" xfId="133" xr:uid="{00000000-0005-0000-0000-00009E140000}"/>
    <cellStyle name="_도고천품의안11_광주평동투찰 2" xfId="134" xr:uid="{00000000-0005-0000-0000-00009F140000}"/>
    <cellStyle name="_도고천품의안11_광주평동투찰_2011년 소백산 자락길 홍보관 신축공사(건축)" xfId="135" xr:uid="{00000000-0005-0000-0000-0000A0140000}"/>
    <cellStyle name="_도고천품의안11_광주평동투찰_갑지(건축 (2)" xfId="136" xr:uid="{00000000-0005-0000-0000-0000A1140000}"/>
    <cellStyle name="_도고천품의안11_광주평동투찰_갑지(건축 (2) 2" xfId="137" xr:uid="{00000000-0005-0000-0000-0000A2140000}"/>
    <cellStyle name="_도고천품의안11_광주평동투찰_경북능금농협(북촌)골판지공장 " xfId="138" xr:uid="{00000000-0005-0000-0000-0000A3140000}"/>
    <cellStyle name="_도고천품의안11_광주평동투찰_관급자재 명세" xfId="139" xr:uid="{00000000-0005-0000-0000-0000A4140000}"/>
    <cellStyle name="_도고천품의안11_광주평동투찰_삼성생활예술고 생활관(3층수정15%)공사" xfId="140" xr:uid="{00000000-0005-0000-0000-0000A5140000}"/>
    <cellStyle name="_도고천품의안11_광주평동투찰_삼성생활예술고 생활관(3층수정15%)공사 2" xfId="141" xr:uid="{00000000-0005-0000-0000-0000A6140000}"/>
    <cellStyle name="_도고천품의안11_광주평동투찰_안강여고 화장실 개선공사" xfId="142" xr:uid="{00000000-0005-0000-0000-0000A7140000}"/>
    <cellStyle name="_도고천품의안11_광주평동투찰_영주서부초등학교 교사동 방수공사" xfId="143" xr:uid="{00000000-0005-0000-0000-0000A8140000}"/>
    <cellStyle name="_도고천품의안11_광주평동투찰_용곡지구_보건진료소_신축설비공사" xfId="144" xr:uid="{00000000-0005-0000-0000-0000A9140000}"/>
    <cellStyle name="_도고천품의안11_광주평동투찰_용곡지구_보건진료소_신축설비공사 2" xfId="145" xr:uid="{00000000-0005-0000-0000-0000AA140000}"/>
    <cellStyle name="_도고천품의안11_광주평동투찰_우보초등학교 화장실보수및기타공사(건축)" xfId="146" xr:uid="{00000000-0005-0000-0000-0000AB140000}"/>
    <cellStyle name="_도고천품의안11_광주평동투찰_우보초등학교 화장실보수및기타공사(건축) 2" xfId="147" xr:uid="{00000000-0005-0000-0000-0000AC140000}"/>
    <cellStyle name="_도고천품의안11_광주평동투찰_화령초등학교 다목적강당 증축공사(건축)" xfId="148" xr:uid="{00000000-0005-0000-0000-0000AD140000}"/>
    <cellStyle name="_도고천품의안11_광주평동투찰_화령초등학교 다목적강당 증축공사(건축) 2" xfId="149" xr:uid="{00000000-0005-0000-0000-0000AE140000}"/>
    <cellStyle name="_도고천품의안11_광주평동투찰_화령초등학교 다목적강당 증축공사(건축납품)" xfId="150" xr:uid="{00000000-0005-0000-0000-0000AF140000}"/>
    <cellStyle name="_도고천품의안11_광주평동투찰_화령초등학교 다목적강당 증축공사(건축납품) 2" xfId="151" xr:uid="{00000000-0005-0000-0000-0000B0140000}"/>
    <cellStyle name="_도고천품의안11_광주평동품의1" xfId="152" xr:uid="{00000000-0005-0000-0000-0000B1140000}"/>
    <cellStyle name="_도고천품의안11_광주평동품의1 2" xfId="153" xr:uid="{00000000-0005-0000-0000-0000B2140000}"/>
    <cellStyle name="_도고천품의안11_광주평동품의1_2011년 소백산 자락길 홍보관 신축공사(건축)" xfId="154" xr:uid="{00000000-0005-0000-0000-0000B3140000}"/>
    <cellStyle name="_도고천품의안11_광주평동품의1_갑지(건축 (2)" xfId="155" xr:uid="{00000000-0005-0000-0000-0000B4140000}"/>
    <cellStyle name="_도고천품의안11_광주평동품의1_갑지(건축 (2) 2" xfId="156" xr:uid="{00000000-0005-0000-0000-0000B5140000}"/>
    <cellStyle name="_도고천품의안11_광주평동품의1_경북능금농협(북촌)골판지공장 " xfId="157" xr:uid="{00000000-0005-0000-0000-0000B6140000}"/>
    <cellStyle name="_도고천품의안11_광주평동품의1_관급자재 명세" xfId="158" xr:uid="{00000000-0005-0000-0000-0000B7140000}"/>
    <cellStyle name="_도고천품의안11_광주평동품의1_삼성생활예술고 생활관(3층수정15%)공사" xfId="159" xr:uid="{00000000-0005-0000-0000-0000B8140000}"/>
    <cellStyle name="_도고천품의안11_광주평동품의1_삼성생활예술고 생활관(3층수정15%)공사 2" xfId="160" xr:uid="{00000000-0005-0000-0000-0000B9140000}"/>
    <cellStyle name="_도고천품의안11_광주평동품의1_안강여고 화장실 개선공사" xfId="161" xr:uid="{00000000-0005-0000-0000-0000BA140000}"/>
    <cellStyle name="_도고천품의안11_광주평동품의1_영주서부초등학교 교사동 방수공사" xfId="162" xr:uid="{00000000-0005-0000-0000-0000BB140000}"/>
    <cellStyle name="_도고천품의안11_광주평동품의1_용곡지구_보건진료소_신축설비공사" xfId="163" xr:uid="{00000000-0005-0000-0000-0000BC140000}"/>
    <cellStyle name="_도고천품의안11_광주평동품의1_용곡지구_보건진료소_신축설비공사 2" xfId="164" xr:uid="{00000000-0005-0000-0000-0000BD140000}"/>
    <cellStyle name="_도고천품의안11_광주평동품의1_우보초등학교 화장실보수및기타공사(건축)" xfId="165" xr:uid="{00000000-0005-0000-0000-0000BE140000}"/>
    <cellStyle name="_도고천품의안11_광주평동품의1_우보초등학교 화장실보수및기타공사(건축) 2" xfId="166" xr:uid="{00000000-0005-0000-0000-0000BF140000}"/>
    <cellStyle name="_도고천품의안11_광주평동품의1_탱크(12,13)토목공사(견적)대비비교" xfId="7843" xr:uid="{00000000-0005-0000-0000-0000C0140000}"/>
    <cellStyle name="_도고천품의안11_광주평동품의1_화령초등학교 다목적강당 증축공사(건축)" xfId="167" xr:uid="{00000000-0005-0000-0000-0000C1140000}"/>
    <cellStyle name="_도고천품의안11_광주평동품의1_화령초등학교 다목적강당 증축공사(건축) 2" xfId="168" xr:uid="{00000000-0005-0000-0000-0000C2140000}"/>
    <cellStyle name="_도고천품의안11_광주평동품의1_화령초등학교 다목적강당 증축공사(건축납품)" xfId="169" xr:uid="{00000000-0005-0000-0000-0000C3140000}"/>
    <cellStyle name="_도고천품의안11_광주평동품의1_화령초등학교 다목적강당 증축공사(건축납품) 2" xfId="170" xr:uid="{00000000-0005-0000-0000-0000C4140000}"/>
    <cellStyle name="_도고천품의안11_삼성생활예술고 생활관(3층수정15%)공사" xfId="171" xr:uid="{00000000-0005-0000-0000-0000C5140000}"/>
    <cellStyle name="_도고천품의안11_삼성생활예술고 생활관(3층수정15%)공사 2" xfId="172" xr:uid="{00000000-0005-0000-0000-0000C6140000}"/>
    <cellStyle name="_도고천품의안11_송학실행안" xfId="7844" xr:uid="{00000000-0005-0000-0000-0000C7140000}"/>
    <cellStyle name="_도고천품의안11_송학실행안_탱크(12,13)토목공사(견적)대비비교" xfId="7845" xr:uid="{00000000-0005-0000-0000-0000C8140000}"/>
    <cellStyle name="_도고천품의안11_송학하수품의(설계넣고)" xfId="173" xr:uid="{00000000-0005-0000-0000-0000C9140000}"/>
    <cellStyle name="_도고천품의안11_송학하수품의(설계넣고) 2" xfId="174" xr:uid="{00000000-0005-0000-0000-0000CA140000}"/>
    <cellStyle name="_도고천품의안11_송학하수품의(설계넣고)_2011년 소백산 자락길 홍보관 신축공사(건축)" xfId="175" xr:uid="{00000000-0005-0000-0000-0000CB140000}"/>
    <cellStyle name="_도고천품의안11_송학하수품의(설계넣고)_갑지(건축 (2)" xfId="176" xr:uid="{00000000-0005-0000-0000-0000CC140000}"/>
    <cellStyle name="_도고천품의안11_송학하수품의(설계넣고)_갑지(건축 (2) 2" xfId="177" xr:uid="{00000000-0005-0000-0000-0000CD140000}"/>
    <cellStyle name="_도고천품의안11_송학하수품의(설계넣고)_경북능금농협(북촌)골판지공장 " xfId="178" xr:uid="{00000000-0005-0000-0000-0000CE140000}"/>
    <cellStyle name="_도고천품의안11_송학하수품의(설계넣고)_관급자재 명세" xfId="179" xr:uid="{00000000-0005-0000-0000-0000CF140000}"/>
    <cellStyle name="_도고천품의안11_송학하수품의(설계넣고)_삼성생활예술고 생활관(3층수정15%)공사" xfId="180" xr:uid="{00000000-0005-0000-0000-0000D0140000}"/>
    <cellStyle name="_도고천품의안11_송학하수품의(설계넣고)_삼성생활예술고 생활관(3층수정15%)공사 2" xfId="181" xr:uid="{00000000-0005-0000-0000-0000D1140000}"/>
    <cellStyle name="_도고천품의안11_송학하수품의(설계넣고)_안강여고 화장실 개선공사" xfId="182" xr:uid="{00000000-0005-0000-0000-0000D2140000}"/>
    <cellStyle name="_도고천품의안11_송학하수품의(설계넣고)_영주서부초등학교 교사동 방수공사" xfId="183" xr:uid="{00000000-0005-0000-0000-0000D3140000}"/>
    <cellStyle name="_도고천품의안11_송학하수품의(설계넣고)_용곡지구_보건진료소_신축설비공사" xfId="184" xr:uid="{00000000-0005-0000-0000-0000D4140000}"/>
    <cellStyle name="_도고천품의안11_송학하수품의(설계넣고)_용곡지구_보건진료소_신축설비공사 2" xfId="185" xr:uid="{00000000-0005-0000-0000-0000D5140000}"/>
    <cellStyle name="_도고천품의안11_송학하수품의(설계넣고)_우보초등학교 화장실보수및기타공사(건축)" xfId="186" xr:uid="{00000000-0005-0000-0000-0000D6140000}"/>
    <cellStyle name="_도고천품의안11_송학하수품의(설계넣고)_우보초등학교 화장실보수및기타공사(건축) 2" xfId="187" xr:uid="{00000000-0005-0000-0000-0000D7140000}"/>
    <cellStyle name="_도고천품의안11_송학하수품의(설계넣고)_탱크(12,13)토목공사(견적)대비비교" xfId="7846" xr:uid="{00000000-0005-0000-0000-0000D8140000}"/>
    <cellStyle name="_도고천품의안11_송학하수품의(설계넣고)_화령초등학교 다목적강당 증축공사(건축)" xfId="188" xr:uid="{00000000-0005-0000-0000-0000D9140000}"/>
    <cellStyle name="_도고천품의안11_송학하수품의(설계넣고)_화령초등학교 다목적강당 증축공사(건축) 2" xfId="189" xr:uid="{00000000-0005-0000-0000-0000DA140000}"/>
    <cellStyle name="_도고천품의안11_송학하수품의(설계넣고)_화령초등학교 다목적강당 증축공사(건축납품)" xfId="190" xr:uid="{00000000-0005-0000-0000-0000DB140000}"/>
    <cellStyle name="_도고천품의안11_송학하수품의(설계넣고)_화령초등학교 다목적강당 증축공사(건축납품) 2" xfId="191" xr:uid="{00000000-0005-0000-0000-0000DC140000}"/>
    <cellStyle name="_도고천품의안11_안강여고 화장실 개선공사" xfId="192" xr:uid="{00000000-0005-0000-0000-0000DD140000}"/>
    <cellStyle name="_도고천품의안11_영주서부초등학교 교사동 방수공사" xfId="193" xr:uid="{00000000-0005-0000-0000-0000DE140000}"/>
    <cellStyle name="_도고천품의안11_용곡지구_보건진료소_신축설비공사" xfId="194" xr:uid="{00000000-0005-0000-0000-0000DF140000}"/>
    <cellStyle name="_도고천품의안11_용곡지구_보건진료소_신축설비공사 2" xfId="195" xr:uid="{00000000-0005-0000-0000-0000E0140000}"/>
    <cellStyle name="_도고천품의안11_우보초등학교 화장실보수및기타공사(건축)" xfId="196" xr:uid="{00000000-0005-0000-0000-0000E1140000}"/>
    <cellStyle name="_도고천품의안11_우보초등학교 화장실보수및기타공사(건축) 2" xfId="197" xr:uid="{00000000-0005-0000-0000-0000E2140000}"/>
    <cellStyle name="_도고천품의안11_탱크(12,13)토목공사(견적)대비비교" xfId="7847" xr:uid="{00000000-0005-0000-0000-0000E3140000}"/>
    <cellStyle name="_도고천품의안11_화령초등학교 다목적강당 증축공사(건축)" xfId="198" xr:uid="{00000000-0005-0000-0000-0000E4140000}"/>
    <cellStyle name="_도고천품의안11_화령초등학교 다목적강당 증축공사(건축) 2" xfId="199" xr:uid="{00000000-0005-0000-0000-0000E5140000}"/>
    <cellStyle name="_도고천품의안11_화령초등학교 다목적강당 증축공사(건축납품)" xfId="200" xr:uid="{00000000-0005-0000-0000-0000E6140000}"/>
    <cellStyle name="_도고천품의안11_화령초등학교 다목적강당 증축공사(건축납품) 2" xfId="201" xr:uid="{00000000-0005-0000-0000-0000E7140000}"/>
    <cellStyle name="_도곡1교 교대 수량" xfId="7848" xr:uid="{00000000-0005-0000-0000-0000E8140000}"/>
    <cellStyle name="_도곡1교 교대 수량_06.벽제포장" xfId="41426" xr:uid="{00000000-0005-0000-0000-0000E9140000}"/>
    <cellStyle name="_도곡1교 교대 수량_1-포장공(감정동)" xfId="41427" xr:uid="{00000000-0005-0000-0000-0000EA140000}"/>
    <cellStyle name="_도곡1교 교대 수량_1-포장공(감정동)_5-포장공(T-N동)" xfId="41428" xr:uid="{00000000-0005-0000-0000-0000EB140000}"/>
    <cellStyle name="_도곡1교 교대 수량_2구간측구" xfId="41429" xr:uid="{00000000-0005-0000-0000-0000EC140000}"/>
    <cellStyle name="_도곡1교 교대 수량_2구간측구_1-포장공(감정동)" xfId="41430" xr:uid="{00000000-0005-0000-0000-0000ED140000}"/>
    <cellStyle name="_도곡1교 교대 수량_2구간측구_1-포장공(감정동)_5-포장공(T-N동)" xfId="41431" xr:uid="{00000000-0005-0000-0000-0000EE140000}"/>
    <cellStyle name="_도곡1교 교대 수량_2구간측구_4-부대공(감정동)" xfId="41432" xr:uid="{00000000-0005-0000-0000-0000EF140000}"/>
    <cellStyle name="_도곡1교 교대 수량_2구간측구_4-부대공(감정동)_5-포장공(T-N동)" xfId="41433" xr:uid="{00000000-0005-0000-0000-0000F0140000}"/>
    <cellStyle name="_도곡1교 교대 수량_2구간측구_5-포장공(T-N동)" xfId="41434" xr:uid="{00000000-0005-0000-0000-0000F1140000}"/>
    <cellStyle name="_도곡1교 교대 수량_2구간측구_보경로설치" xfId="41435" xr:uid="{00000000-0005-0000-0000-0000F2140000}"/>
    <cellStyle name="_도곡1교 교대 수량_2구간측구_참고서" xfId="41436" xr:uid="{00000000-0005-0000-0000-0000F3140000}"/>
    <cellStyle name="_도곡1교 교대 수량_2구간측구_포장공(최종" xfId="41437" xr:uid="{00000000-0005-0000-0000-0000F4140000}"/>
    <cellStyle name="_도곡1교 교대 수량_2구간측구_포장공(최종_5-포장공(T-N동)" xfId="41438" xr:uid="{00000000-0005-0000-0000-0000F5140000}"/>
    <cellStyle name="_도곡1교 교대 수량_4-부대공(감정동)" xfId="41439" xr:uid="{00000000-0005-0000-0000-0000F6140000}"/>
    <cellStyle name="_도곡1교 교대 수량_4-부대공(감정동)_5-포장공(T-N동)" xfId="41440" xr:uid="{00000000-0005-0000-0000-0000F7140000}"/>
    <cellStyle name="_도곡1교 교대 수량_5-포장공(T-N동)" xfId="41441" xr:uid="{00000000-0005-0000-0000-0000F8140000}"/>
    <cellStyle name="_도곡1교 교대 수량_보경로설치" xfId="41442" xr:uid="{00000000-0005-0000-0000-0000F9140000}"/>
    <cellStyle name="_도곡1교 교대 수량_암거수량" xfId="41443" xr:uid="{00000000-0005-0000-0000-0000FA140000}"/>
    <cellStyle name="_도곡1교 교대 수량_암거수량(2)" xfId="41444" xr:uid="{00000000-0005-0000-0000-0000FB140000}"/>
    <cellStyle name="_도곡1교 교대 수량_암거수량(2)_1련BOX" xfId="41445" xr:uid="{00000000-0005-0000-0000-0000FC140000}"/>
    <cellStyle name="_도곡1교 교대 수량_암거수량(2)_2련BOX" xfId="41446" xr:uid="{00000000-0005-0000-0000-0000FD140000}"/>
    <cellStyle name="_도곡1교 교대 수량_암거수량_1련BOX" xfId="41447" xr:uid="{00000000-0005-0000-0000-0000FE140000}"/>
    <cellStyle name="_도곡1교 교대 수량_암거수량_2련BOX" xfId="41448" xr:uid="{00000000-0005-0000-0000-0000FF140000}"/>
    <cellStyle name="_도곡1교 교대 수량_참고서" xfId="41449" xr:uid="{00000000-0005-0000-0000-000000150000}"/>
    <cellStyle name="_도곡1교 교대 수량_최종수로암거" xfId="7849" xr:uid="{00000000-0005-0000-0000-000001150000}"/>
    <cellStyle name="_도곡1교 교대 수량_최종수로암거_1-포장공(감정동)" xfId="41450" xr:uid="{00000000-0005-0000-0000-000002150000}"/>
    <cellStyle name="_도곡1교 교대 수량_최종수로암거_1-포장공(감정동)_5-포장공(T-N동)" xfId="41451" xr:uid="{00000000-0005-0000-0000-000003150000}"/>
    <cellStyle name="_도곡1교 교대 수량_최종수로암거_2구간측구" xfId="41452" xr:uid="{00000000-0005-0000-0000-000004150000}"/>
    <cellStyle name="_도곡1교 교대 수량_최종수로암거_2구간측구_1-포장공(감정동)" xfId="41453" xr:uid="{00000000-0005-0000-0000-000005150000}"/>
    <cellStyle name="_도곡1교 교대 수량_최종수로암거_2구간측구_1-포장공(감정동)_5-포장공(T-N동)" xfId="41454" xr:uid="{00000000-0005-0000-0000-000006150000}"/>
    <cellStyle name="_도곡1교 교대 수량_최종수로암거_2구간측구_4-부대공(감정동)" xfId="41455" xr:uid="{00000000-0005-0000-0000-000007150000}"/>
    <cellStyle name="_도곡1교 교대 수량_최종수로암거_2구간측구_4-부대공(감정동)_5-포장공(T-N동)" xfId="41456" xr:uid="{00000000-0005-0000-0000-000008150000}"/>
    <cellStyle name="_도곡1교 교대 수량_최종수로암거_2구간측구_5-포장공(T-N동)" xfId="41457" xr:uid="{00000000-0005-0000-0000-000009150000}"/>
    <cellStyle name="_도곡1교 교대 수량_최종수로암거_2구간측구_보경로설치" xfId="41458" xr:uid="{00000000-0005-0000-0000-00000A150000}"/>
    <cellStyle name="_도곡1교 교대 수량_최종수로암거_2구간측구_참고서" xfId="41459" xr:uid="{00000000-0005-0000-0000-00000B150000}"/>
    <cellStyle name="_도곡1교 교대 수량_최종수로암거_2구간측구_포장공(최종" xfId="41460" xr:uid="{00000000-0005-0000-0000-00000C150000}"/>
    <cellStyle name="_도곡1교 교대 수량_최종수로암거_2구간측구_포장공(최종_5-포장공(T-N동)" xfId="41461" xr:uid="{00000000-0005-0000-0000-00000D150000}"/>
    <cellStyle name="_도곡1교 교대 수량_최종수로암거_4-부대공(감정동)" xfId="41462" xr:uid="{00000000-0005-0000-0000-00000E150000}"/>
    <cellStyle name="_도곡1교 교대 수량_최종수로암거_4-부대공(감정동)_5-포장공(T-N동)" xfId="41463" xr:uid="{00000000-0005-0000-0000-00000F150000}"/>
    <cellStyle name="_도곡1교 교대 수량_최종수로암거_5-포장공(T-N동)" xfId="41464" xr:uid="{00000000-0005-0000-0000-000010150000}"/>
    <cellStyle name="_도곡1교 교대 수량_최종수로암거_보경로설치" xfId="41465" xr:uid="{00000000-0005-0000-0000-000011150000}"/>
    <cellStyle name="_도곡1교 교대 수량_최종수로암거_참고서" xfId="41466" xr:uid="{00000000-0005-0000-0000-000012150000}"/>
    <cellStyle name="_도곡1교 교대 수량_최종수로암거_최종수로암거" xfId="7850" xr:uid="{00000000-0005-0000-0000-000013150000}"/>
    <cellStyle name="_도곡1교 교대 수량_최종수로암거_최종수로암거_1-포장공(감정동)" xfId="41467" xr:uid="{00000000-0005-0000-0000-000014150000}"/>
    <cellStyle name="_도곡1교 교대 수량_최종수로암거_최종수로암거_1-포장공(감정동)_5-포장공(T-N동)" xfId="41468" xr:uid="{00000000-0005-0000-0000-000015150000}"/>
    <cellStyle name="_도곡1교 교대 수량_최종수로암거_최종수로암거_2구간측구" xfId="41469" xr:uid="{00000000-0005-0000-0000-000016150000}"/>
    <cellStyle name="_도곡1교 교대 수량_최종수로암거_최종수로암거_2구간측구_1-포장공(감정동)" xfId="41470" xr:uid="{00000000-0005-0000-0000-000017150000}"/>
    <cellStyle name="_도곡1교 교대 수량_최종수로암거_최종수로암거_2구간측구_1-포장공(감정동)_5-포장공(T-N동)" xfId="41471" xr:uid="{00000000-0005-0000-0000-000018150000}"/>
    <cellStyle name="_도곡1교 교대 수량_최종수로암거_최종수로암거_2구간측구_4-부대공(감정동)" xfId="41472" xr:uid="{00000000-0005-0000-0000-000019150000}"/>
    <cellStyle name="_도곡1교 교대 수량_최종수로암거_최종수로암거_2구간측구_4-부대공(감정동)_5-포장공(T-N동)" xfId="41473" xr:uid="{00000000-0005-0000-0000-00001A150000}"/>
    <cellStyle name="_도곡1교 교대 수량_최종수로암거_최종수로암거_2구간측구_5-포장공(T-N동)" xfId="41474" xr:uid="{00000000-0005-0000-0000-00001B150000}"/>
    <cellStyle name="_도곡1교 교대 수량_최종수로암거_최종수로암거_2구간측구_보경로설치" xfId="41475" xr:uid="{00000000-0005-0000-0000-00001C150000}"/>
    <cellStyle name="_도곡1교 교대 수량_최종수로암거_최종수로암거_2구간측구_참고서" xfId="41476" xr:uid="{00000000-0005-0000-0000-00001D150000}"/>
    <cellStyle name="_도곡1교 교대 수량_최종수로암거_최종수로암거_2구간측구_포장공(최종" xfId="41477" xr:uid="{00000000-0005-0000-0000-00001E150000}"/>
    <cellStyle name="_도곡1교 교대 수량_최종수로암거_최종수로암거_2구간측구_포장공(최종_5-포장공(T-N동)" xfId="41478" xr:uid="{00000000-0005-0000-0000-00001F150000}"/>
    <cellStyle name="_도곡1교 교대 수량_최종수로암거_최종수로암거_4-부대공(감정동)" xfId="41479" xr:uid="{00000000-0005-0000-0000-000020150000}"/>
    <cellStyle name="_도곡1교 교대 수량_최종수로암거_최종수로암거_4-부대공(감정동)_5-포장공(T-N동)" xfId="41480" xr:uid="{00000000-0005-0000-0000-000021150000}"/>
    <cellStyle name="_도곡1교 교대 수량_최종수로암거_최종수로암거_5-포장공(T-N동)" xfId="41481" xr:uid="{00000000-0005-0000-0000-000022150000}"/>
    <cellStyle name="_도곡1교 교대 수량_최종수로암거_최종수로암거_보경로설치" xfId="41482" xr:uid="{00000000-0005-0000-0000-000023150000}"/>
    <cellStyle name="_도곡1교 교대 수량_최종수로암거_최종수로암거_참고서" xfId="41483" xr:uid="{00000000-0005-0000-0000-000024150000}"/>
    <cellStyle name="_도곡1교 교대 수량_최종수로암거_최종수로암거_포장공(최종" xfId="41484" xr:uid="{00000000-0005-0000-0000-000025150000}"/>
    <cellStyle name="_도곡1교 교대 수량_최종수로암거_최종수로암거_포장공(최종_5-포장공(T-N동)" xfId="41485" xr:uid="{00000000-0005-0000-0000-000026150000}"/>
    <cellStyle name="_도곡1교 교대 수량_최종수로암거_포장공(최종" xfId="41486" xr:uid="{00000000-0005-0000-0000-000027150000}"/>
    <cellStyle name="_도곡1교 교대 수량_최종수로암거_포장공(최종_5-포장공(T-N동)" xfId="41487" xr:uid="{00000000-0005-0000-0000-000028150000}"/>
    <cellStyle name="_도곡1교 교대 수량_포장공(최종" xfId="41488" xr:uid="{00000000-0005-0000-0000-000029150000}"/>
    <cellStyle name="_도곡1교 교대 수량_포장공(최종_5-포장공(T-N동)" xfId="41489" xr:uid="{00000000-0005-0000-0000-00002A150000}"/>
    <cellStyle name="_도곡1교 교대(시점) 수량" xfId="7851" xr:uid="{00000000-0005-0000-0000-00002B150000}"/>
    <cellStyle name="_도곡1교 교대(시점) 수량_06.벽제포장" xfId="41490" xr:uid="{00000000-0005-0000-0000-00002C150000}"/>
    <cellStyle name="_도곡1교 교대(시점) 수량_1-포장공(감정동)" xfId="41491" xr:uid="{00000000-0005-0000-0000-00002D150000}"/>
    <cellStyle name="_도곡1교 교대(시점) 수량_1-포장공(감정동)_5-포장공(T-N동)" xfId="41492" xr:uid="{00000000-0005-0000-0000-00002E150000}"/>
    <cellStyle name="_도곡1교 교대(시점) 수량_2구간측구" xfId="41493" xr:uid="{00000000-0005-0000-0000-00002F150000}"/>
    <cellStyle name="_도곡1교 교대(시점) 수량_2구간측구_1-포장공(감정동)" xfId="41494" xr:uid="{00000000-0005-0000-0000-000030150000}"/>
    <cellStyle name="_도곡1교 교대(시점) 수량_2구간측구_1-포장공(감정동)_5-포장공(T-N동)" xfId="41495" xr:uid="{00000000-0005-0000-0000-000031150000}"/>
    <cellStyle name="_도곡1교 교대(시점) 수량_2구간측구_4-부대공(감정동)" xfId="41496" xr:uid="{00000000-0005-0000-0000-000032150000}"/>
    <cellStyle name="_도곡1교 교대(시점) 수량_2구간측구_4-부대공(감정동)_5-포장공(T-N동)" xfId="41497" xr:uid="{00000000-0005-0000-0000-000033150000}"/>
    <cellStyle name="_도곡1교 교대(시점) 수량_2구간측구_5-포장공(T-N동)" xfId="41498" xr:uid="{00000000-0005-0000-0000-000034150000}"/>
    <cellStyle name="_도곡1교 교대(시점) 수량_2구간측구_보경로설치" xfId="41499" xr:uid="{00000000-0005-0000-0000-000035150000}"/>
    <cellStyle name="_도곡1교 교대(시점) 수량_2구간측구_참고서" xfId="41500" xr:uid="{00000000-0005-0000-0000-000036150000}"/>
    <cellStyle name="_도곡1교 교대(시점) 수량_2구간측구_포장공(최종" xfId="41501" xr:uid="{00000000-0005-0000-0000-000037150000}"/>
    <cellStyle name="_도곡1교 교대(시점) 수량_2구간측구_포장공(최종_5-포장공(T-N동)" xfId="41502" xr:uid="{00000000-0005-0000-0000-000038150000}"/>
    <cellStyle name="_도곡1교 교대(시점) 수량_4-부대공(감정동)" xfId="41503" xr:uid="{00000000-0005-0000-0000-000039150000}"/>
    <cellStyle name="_도곡1교 교대(시점) 수량_4-부대공(감정동)_5-포장공(T-N동)" xfId="41504" xr:uid="{00000000-0005-0000-0000-00003A150000}"/>
    <cellStyle name="_도곡1교 교대(시점) 수량_5-포장공(T-N동)" xfId="41505" xr:uid="{00000000-0005-0000-0000-00003B150000}"/>
    <cellStyle name="_도곡1교 교대(시점) 수량_보경로설치" xfId="41506" xr:uid="{00000000-0005-0000-0000-00003C150000}"/>
    <cellStyle name="_도곡1교 교대(시점) 수량_암거수량" xfId="41507" xr:uid="{00000000-0005-0000-0000-00003D150000}"/>
    <cellStyle name="_도곡1교 교대(시점) 수량_암거수량(2)" xfId="41508" xr:uid="{00000000-0005-0000-0000-00003E150000}"/>
    <cellStyle name="_도곡1교 교대(시점) 수량_암거수량(2)_1련BOX" xfId="41509" xr:uid="{00000000-0005-0000-0000-00003F150000}"/>
    <cellStyle name="_도곡1교 교대(시점) 수량_암거수량(2)_2련BOX" xfId="41510" xr:uid="{00000000-0005-0000-0000-000040150000}"/>
    <cellStyle name="_도곡1교 교대(시점) 수량_암거수량_1련BOX" xfId="41511" xr:uid="{00000000-0005-0000-0000-000041150000}"/>
    <cellStyle name="_도곡1교 교대(시점) 수량_암거수량_2련BOX" xfId="41512" xr:uid="{00000000-0005-0000-0000-000042150000}"/>
    <cellStyle name="_도곡1교 교대(시점) 수량_참고서" xfId="41513" xr:uid="{00000000-0005-0000-0000-000043150000}"/>
    <cellStyle name="_도곡1교 교대(시점) 수량_최종수로암거" xfId="7852" xr:uid="{00000000-0005-0000-0000-000044150000}"/>
    <cellStyle name="_도곡1교 교대(시점) 수량_최종수로암거_1-포장공(감정동)" xfId="41514" xr:uid="{00000000-0005-0000-0000-000045150000}"/>
    <cellStyle name="_도곡1교 교대(시점) 수량_최종수로암거_1-포장공(감정동)_5-포장공(T-N동)" xfId="41515" xr:uid="{00000000-0005-0000-0000-000046150000}"/>
    <cellStyle name="_도곡1교 교대(시점) 수량_최종수로암거_2구간측구" xfId="41516" xr:uid="{00000000-0005-0000-0000-000047150000}"/>
    <cellStyle name="_도곡1교 교대(시점) 수량_최종수로암거_2구간측구_1-포장공(감정동)" xfId="41517" xr:uid="{00000000-0005-0000-0000-000048150000}"/>
    <cellStyle name="_도곡1교 교대(시점) 수량_최종수로암거_2구간측구_1-포장공(감정동)_5-포장공(T-N동)" xfId="41518" xr:uid="{00000000-0005-0000-0000-000049150000}"/>
    <cellStyle name="_도곡1교 교대(시점) 수량_최종수로암거_2구간측구_4-부대공(감정동)" xfId="41519" xr:uid="{00000000-0005-0000-0000-00004A150000}"/>
    <cellStyle name="_도곡1교 교대(시점) 수량_최종수로암거_2구간측구_4-부대공(감정동)_5-포장공(T-N동)" xfId="41520" xr:uid="{00000000-0005-0000-0000-00004B150000}"/>
    <cellStyle name="_도곡1교 교대(시점) 수량_최종수로암거_2구간측구_5-포장공(T-N동)" xfId="41521" xr:uid="{00000000-0005-0000-0000-00004C150000}"/>
    <cellStyle name="_도곡1교 교대(시점) 수량_최종수로암거_2구간측구_보경로설치" xfId="41522" xr:uid="{00000000-0005-0000-0000-00004D150000}"/>
    <cellStyle name="_도곡1교 교대(시점) 수량_최종수로암거_2구간측구_참고서" xfId="41523" xr:uid="{00000000-0005-0000-0000-00004E150000}"/>
    <cellStyle name="_도곡1교 교대(시점) 수량_최종수로암거_2구간측구_포장공(최종" xfId="41524" xr:uid="{00000000-0005-0000-0000-00004F150000}"/>
    <cellStyle name="_도곡1교 교대(시점) 수량_최종수로암거_2구간측구_포장공(최종_5-포장공(T-N동)" xfId="41525" xr:uid="{00000000-0005-0000-0000-000050150000}"/>
    <cellStyle name="_도곡1교 교대(시점) 수량_최종수로암거_4-부대공(감정동)" xfId="41526" xr:uid="{00000000-0005-0000-0000-000051150000}"/>
    <cellStyle name="_도곡1교 교대(시점) 수량_최종수로암거_4-부대공(감정동)_5-포장공(T-N동)" xfId="41527" xr:uid="{00000000-0005-0000-0000-000052150000}"/>
    <cellStyle name="_도곡1교 교대(시점) 수량_최종수로암거_5-포장공(T-N동)" xfId="41528" xr:uid="{00000000-0005-0000-0000-000053150000}"/>
    <cellStyle name="_도곡1교 교대(시점) 수량_최종수로암거_보경로설치" xfId="41529" xr:uid="{00000000-0005-0000-0000-000054150000}"/>
    <cellStyle name="_도곡1교 교대(시점) 수량_최종수로암거_참고서" xfId="41530" xr:uid="{00000000-0005-0000-0000-000055150000}"/>
    <cellStyle name="_도곡1교 교대(시점) 수량_최종수로암거_최종수로암거" xfId="7853" xr:uid="{00000000-0005-0000-0000-000056150000}"/>
    <cellStyle name="_도곡1교 교대(시점) 수량_최종수로암거_최종수로암거_1-포장공(감정동)" xfId="41531" xr:uid="{00000000-0005-0000-0000-000057150000}"/>
    <cellStyle name="_도곡1교 교대(시점) 수량_최종수로암거_최종수로암거_1-포장공(감정동)_5-포장공(T-N동)" xfId="41532" xr:uid="{00000000-0005-0000-0000-000058150000}"/>
    <cellStyle name="_도곡1교 교대(시점) 수량_최종수로암거_최종수로암거_2구간측구" xfId="41533" xr:uid="{00000000-0005-0000-0000-000059150000}"/>
    <cellStyle name="_도곡1교 교대(시점) 수량_최종수로암거_최종수로암거_2구간측구_1-포장공(감정동)" xfId="41534" xr:uid="{00000000-0005-0000-0000-00005A150000}"/>
    <cellStyle name="_도곡1교 교대(시점) 수량_최종수로암거_최종수로암거_2구간측구_1-포장공(감정동)_5-포장공(T-N동)" xfId="41535" xr:uid="{00000000-0005-0000-0000-00005B150000}"/>
    <cellStyle name="_도곡1교 교대(시점) 수량_최종수로암거_최종수로암거_2구간측구_4-부대공(감정동)" xfId="41536" xr:uid="{00000000-0005-0000-0000-00005C150000}"/>
    <cellStyle name="_도곡1교 교대(시점) 수량_최종수로암거_최종수로암거_2구간측구_4-부대공(감정동)_5-포장공(T-N동)" xfId="41537" xr:uid="{00000000-0005-0000-0000-00005D150000}"/>
    <cellStyle name="_도곡1교 교대(시점) 수량_최종수로암거_최종수로암거_2구간측구_5-포장공(T-N동)" xfId="41538" xr:uid="{00000000-0005-0000-0000-00005E150000}"/>
    <cellStyle name="_도곡1교 교대(시점) 수량_최종수로암거_최종수로암거_2구간측구_보경로설치" xfId="41539" xr:uid="{00000000-0005-0000-0000-00005F150000}"/>
    <cellStyle name="_도곡1교 교대(시점) 수량_최종수로암거_최종수로암거_2구간측구_참고서" xfId="41540" xr:uid="{00000000-0005-0000-0000-000060150000}"/>
    <cellStyle name="_도곡1교 교대(시점) 수량_최종수로암거_최종수로암거_2구간측구_포장공(최종" xfId="41541" xr:uid="{00000000-0005-0000-0000-000061150000}"/>
    <cellStyle name="_도곡1교 교대(시점) 수량_최종수로암거_최종수로암거_2구간측구_포장공(최종_5-포장공(T-N동)" xfId="41542" xr:uid="{00000000-0005-0000-0000-000062150000}"/>
    <cellStyle name="_도곡1교 교대(시점) 수량_최종수로암거_최종수로암거_4-부대공(감정동)" xfId="41543" xr:uid="{00000000-0005-0000-0000-000063150000}"/>
    <cellStyle name="_도곡1교 교대(시점) 수량_최종수로암거_최종수로암거_4-부대공(감정동)_5-포장공(T-N동)" xfId="41544" xr:uid="{00000000-0005-0000-0000-000064150000}"/>
    <cellStyle name="_도곡1교 교대(시점) 수량_최종수로암거_최종수로암거_5-포장공(T-N동)" xfId="41545" xr:uid="{00000000-0005-0000-0000-000065150000}"/>
    <cellStyle name="_도곡1교 교대(시점) 수량_최종수로암거_최종수로암거_보경로설치" xfId="41546" xr:uid="{00000000-0005-0000-0000-000066150000}"/>
    <cellStyle name="_도곡1교 교대(시점) 수량_최종수로암거_최종수로암거_참고서" xfId="41547" xr:uid="{00000000-0005-0000-0000-000067150000}"/>
    <cellStyle name="_도곡1교 교대(시점) 수량_최종수로암거_최종수로암거_포장공(최종" xfId="41548" xr:uid="{00000000-0005-0000-0000-000068150000}"/>
    <cellStyle name="_도곡1교 교대(시점) 수량_최종수로암거_최종수로암거_포장공(최종_5-포장공(T-N동)" xfId="41549" xr:uid="{00000000-0005-0000-0000-000069150000}"/>
    <cellStyle name="_도곡1교 교대(시점) 수량_최종수로암거_포장공(최종" xfId="41550" xr:uid="{00000000-0005-0000-0000-00006A150000}"/>
    <cellStyle name="_도곡1교 교대(시점) 수량_최종수로암거_포장공(최종_5-포장공(T-N동)" xfId="41551" xr:uid="{00000000-0005-0000-0000-00006B150000}"/>
    <cellStyle name="_도곡1교 교대(시점) 수량_포장공(최종" xfId="41552" xr:uid="{00000000-0005-0000-0000-00006C150000}"/>
    <cellStyle name="_도곡1교 교대(시점) 수량_포장공(최종_5-포장공(T-N동)" xfId="41553" xr:uid="{00000000-0005-0000-0000-00006D150000}"/>
    <cellStyle name="_도곡1교 하부공 수량" xfId="7854" xr:uid="{00000000-0005-0000-0000-00006E150000}"/>
    <cellStyle name="_도곡1교 하부공 수량_06.벽제포장" xfId="41554" xr:uid="{00000000-0005-0000-0000-00006F150000}"/>
    <cellStyle name="_도곡1교 하부공 수량_1-포장공(감정동)" xfId="41555" xr:uid="{00000000-0005-0000-0000-000070150000}"/>
    <cellStyle name="_도곡1교 하부공 수량_1-포장공(감정동)_5-포장공(T-N동)" xfId="41556" xr:uid="{00000000-0005-0000-0000-000071150000}"/>
    <cellStyle name="_도곡1교 하부공 수량_2구간측구" xfId="41557" xr:uid="{00000000-0005-0000-0000-000072150000}"/>
    <cellStyle name="_도곡1교 하부공 수량_2구간측구_1-포장공(감정동)" xfId="41558" xr:uid="{00000000-0005-0000-0000-000073150000}"/>
    <cellStyle name="_도곡1교 하부공 수량_2구간측구_1-포장공(감정동)_5-포장공(T-N동)" xfId="41559" xr:uid="{00000000-0005-0000-0000-000074150000}"/>
    <cellStyle name="_도곡1교 하부공 수량_2구간측구_4-부대공(감정동)" xfId="41560" xr:uid="{00000000-0005-0000-0000-000075150000}"/>
    <cellStyle name="_도곡1교 하부공 수량_2구간측구_4-부대공(감정동)_5-포장공(T-N동)" xfId="41561" xr:uid="{00000000-0005-0000-0000-000076150000}"/>
    <cellStyle name="_도곡1교 하부공 수량_2구간측구_5-포장공(T-N동)" xfId="41562" xr:uid="{00000000-0005-0000-0000-000077150000}"/>
    <cellStyle name="_도곡1교 하부공 수량_2구간측구_보경로설치" xfId="41563" xr:uid="{00000000-0005-0000-0000-000078150000}"/>
    <cellStyle name="_도곡1교 하부공 수량_2구간측구_참고서" xfId="41564" xr:uid="{00000000-0005-0000-0000-000079150000}"/>
    <cellStyle name="_도곡1교 하부공 수량_2구간측구_포장공(최종" xfId="41565" xr:uid="{00000000-0005-0000-0000-00007A150000}"/>
    <cellStyle name="_도곡1교 하부공 수량_2구간측구_포장공(최종_5-포장공(T-N동)" xfId="41566" xr:uid="{00000000-0005-0000-0000-00007B150000}"/>
    <cellStyle name="_도곡1교 하부공 수량_4-부대공(감정동)" xfId="41567" xr:uid="{00000000-0005-0000-0000-00007C150000}"/>
    <cellStyle name="_도곡1교 하부공 수량_4-부대공(감정동)_5-포장공(T-N동)" xfId="41568" xr:uid="{00000000-0005-0000-0000-00007D150000}"/>
    <cellStyle name="_도곡1교 하부공 수량_5-포장공(T-N동)" xfId="41569" xr:uid="{00000000-0005-0000-0000-00007E150000}"/>
    <cellStyle name="_도곡1교 하부공 수량_보경로설치" xfId="41570" xr:uid="{00000000-0005-0000-0000-00007F150000}"/>
    <cellStyle name="_도곡1교 하부공 수량_암거수량" xfId="41571" xr:uid="{00000000-0005-0000-0000-000080150000}"/>
    <cellStyle name="_도곡1교 하부공 수량_암거수량(2)" xfId="41572" xr:uid="{00000000-0005-0000-0000-000081150000}"/>
    <cellStyle name="_도곡1교 하부공 수량_암거수량(2)_1련BOX" xfId="41573" xr:uid="{00000000-0005-0000-0000-000082150000}"/>
    <cellStyle name="_도곡1교 하부공 수량_암거수량(2)_2련BOX" xfId="41574" xr:uid="{00000000-0005-0000-0000-000083150000}"/>
    <cellStyle name="_도곡1교 하부공 수량_암거수량_1련BOX" xfId="41575" xr:uid="{00000000-0005-0000-0000-000084150000}"/>
    <cellStyle name="_도곡1교 하부공 수량_암거수량_2련BOX" xfId="41576" xr:uid="{00000000-0005-0000-0000-000085150000}"/>
    <cellStyle name="_도곡1교 하부공 수량_참고서" xfId="41577" xr:uid="{00000000-0005-0000-0000-000086150000}"/>
    <cellStyle name="_도곡1교 하부공 수량_최종수로암거" xfId="7855" xr:uid="{00000000-0005-0000-0000-000087150000}"/>
    <cellStyle name="_도곡1교 하부공 수량_최종수로암거_1-포장공(감정동)" xfId="41578" xr:uid="{00000000-0005-0000-0000-000088150000}"/>
    <cellStyle name="_도곡1교 하부공 수량_최종수로암거_1-포장공(감정동)_5-포장공(T-N동)" xfId="41579" xr:uid="{00000000-0005-0000-0000-000089150000}"/>
    <cellStyle name="_도곡1교 하부공 수량_최종수로암거_2구간측구" xfId="41580" xr:uid="{00000000-0005-0000-0000-00008A150000}"/>
    <cellStyle name="_도곡1교 하부공 수량_최종수로암거_2구간측구_1-포장공(감정동)" xfId="41581" xr:uid="{00000000-0005-0000-0000-00008B150000}"/>
    <cellStyle name="_도곡1교 하부공 수량_최종수로암거_2구간측구_1-포장공(감정동)_5-포장공(T-N동)" xfId="41582" xr:uid="{00000000-0005-0000-0000-00008C150000}"/>
    <cellStyle name="_도곡1교 하부공 수량_최종수로암거_2구간측구_4-부대공(감정동)" xfId="41583" xr:uid="{00000000-0005-0000-0000-00008D150000}"/>
    <cellStyle name="_도곡1교 하부공 수량_최종수로암거_2구간측구_4-부대공(감정동)_5-포장공(T-N동)" xfId="41584" xr:uid="{00000000-0005-0000-0000-00008E150000}"/>
    <cellStyle name="_도곡1교 하부공 수량_최종수로암거_2구간측구_5-포장공(T-N동)" xfId="41585" xr:uid="{00000000-0005-0000-0000-00008F150000}"/>
    <cellStyle name="_도곡1교 하부공 수량_최종수로암거_2구간측구_보경로설치" xfId="41586" xr:uid="{00000000-0005-0000-0000-000090150000}"/>
    <cellStyle name="_도곡1교 하부공 수량_최종수로암거_2구간측구_참고서" xfId="41587" xr:uid="{00000000-0005-0000-0000-000091150000}"/>
    <cellStyle name="_도곡1교 하부공 수량_최종수로암거_2구간측구_포장공(최종" xfId="41588" xr:uid="{00000000-0005-0000-0000-000092150000}"/>
    <cellStyle name="_도곡1교 하부공 수량_최종수로암거_2구간측구_포장공(최종_5-포장공(T-N동)" xfId="41589" xr:uid="{00000000-0005-0000-0000-000093150000}"/>
    <cellStyle name="_도곡1교 하부공 수량_최종수로암거_4-부대공(감정동)" xfId="41590" xr:uid="{00000000-0005-0000-0000-000094150000}"/>
    <cellStyle name="_도곡1교 하부공 수량_최종수로암거_4-부대공(감정동)_5-포장공(T-N동)" xfId="41591" xr:uid="{00000000-0005-0000-0000-000095150000}"/>
    <cellStyle name="_도곡1교 하부공 수량_최종수로암거_5-포장공(T-N동)" xfId="41592" xr:uid="{00000000-0005-0000-0000-000096150000}"/>
    <cellStyle name="_도곡1교 하부공 수량_최종수로암거_보경로설치" xfId="41593" xr:uid="{00000000-0005-0000-0000-000097150000}"/>
    <cellStyle name="_도곡1교 하부공 수량_최종수로암거_참고서" xfId="41594" xr:uid="{00000000-0005-0000-0000-000098150000}"/>
    <cellStyle name="_도곡1교 하부공 수량_최종수로암거_최종수로암거" xfId="7856" xr:uid="{00000000-0005-0000-0000-000099150000}"/>
    <cellStyle name="_도곡1교 하부공 수량_최종수로암거_최종수로암거_1-포장공(감정동)" xfId="41595" xr:uid="{00000000-0005-0000-0000-00009A150000}"/>
    <cellStyle name="_도곡1교 하부공 수량_최종수로암거_최종수로암거_1-포장공(감정동)_5-포장공(T-N동)" xfId="41596" xr:uid="{00000000-0005-0000-0000-00009B150000}"/>
    <cellStyle name="_도곡1교 하부공 수량_최종수로암거_최종수로암거_2구간측구" xfId="41597" xr:uid="{00000000-0005-0000-0000-00009C150000}"/>
    <cellStyle name="_도곡1교 하부공 수량_최종수로암거_최종수로암거_2구간측구_1-포장공(감정동)" xfId="41598" xr:uid="{00000000-0005-0000-0000-00009D150000}"/>
    <cellStyle name="_도곡1교 하부공 수량_최종수로암거_최종수로암거_2구간측구_1-포장공(감정동)_5-포장공(T-N동)" xfId="41599" xr:uid="{00000000-0005-0000-0000-00009E150000}"/>
    <cellStyle name="_도곡1교 하부공 수량_최종수로암거_최종수로암거_2구간측구_4-부대공(감정동)" xfId="41600" xr:uid="{00000000-0005-0000-0000-00009F150000}"/>
    <cellStyle name="_도곡1교 하부공 수량_최종수로암거_최종수로암거_2구간측구_4-부대공(감정동)_5-포장공(T-N동)" xfId="41601" xr:uid="{00000000-0005-0000-0000-0000A0150000}"/>
    <cellStyle name="_도곡1교 하부공 수량_최종수로암거_최종수로암거_2구간측구_5-포장공(T-N동)" xfId="41602" xr:uid="{00000000-0005-0000-0000-0000A1150000}"/>
    <cellStyle name="_도곡1교 하부공 수량_최종수로암거_최종수로암거_2구간측구_보경로설치" xfId="41603" xr:uid="{00000000-0005-0000-0000-0000A2150000}"/>
    <cellStyle name="_도곡1교 하부공 수량_최종수로암거_최종수로암거_2구간측구_참고서" xfId="41604" xr:uid="{00000000-0005-0000-0000-0000A3150000}"/>
    <cellStyle name="_도곡1교 하부공 수량_최종수로암거_최종수로암거_2구간측구_포장공(최종" xfId="41605" xr:uid="{00000000-0005-0000-0000-0000A4150000}"/>
    <cellStyle name="_도곡1교 하부공 수량_최종수로암거_최종수로암거_2구간측구_포장공(최종_5-포장공(T-N동)" xfId="41606" xr:uid="{00000000-0005-0000-0000-0000A5150000}"/>
    <cellStyle name="_도곡1교 하부공 수량_최종수로암거_최종수로암거_4-부대공(감정동)" xfId="41607" xr:uid="{00000000-0005-0000-0000-0000A6150000}"/>
    <cellStyle name="_도곡1교 하부공 수량_최종수로암거_최종수로암거_4-부대공(감정동)_5-포장공(T-N동)" xfId="41608" xr:uid="{00000000-0005-0000-0000-0000A7150000}"/>
    <cellStyle name="_도곡1교 하부공 수량_최종수로암거_최종수로암거_5-포장공(T-N동)" xfId="41609" xr:uid="{00000000-0005-0000-0000-0000A8150000}"/>
    <cellStyle name="_도곡1교 하부공 수량_최종수로암거_최종수로암거_보경로설치" xfId="41610" xr:uid="{00000000-0005-0000-0000-0000A9150000}"/>
    <cellStyle name="_도곡1교 하부공 수량_최종수로암거_최종수로암거_참고서" xfId="41611" xr:uid="{00000000-0005-0000-0000-0000AA150000}"/>
    <cellStyle name="_도곡1교 하부공 수량_최종수로암거_최종수로암거_포장공(최종" xfId="41612" xr:uid="{00000000-0005-0000-0000-0000AB150000}"/>
    <cellStyle name="_도곡1교 하부공 수량_최종수로암거_최종수로암거_포장공(최종_5-포장공(T-N동)" xfId="41613" xr:uid="{00000000-0005-0000-0000-0000AC150000}"/>
    <cellStyle name="_도곡1교 하부공 수량_최종수로암거_포장공(최종" xfId="41614" xr:uid="{00000000-0005-0000-0000-0000AD150000}"/>
    <cellStyle name="_도곡1교 하부공 수량_최종수로암거_포장공(최종_5-포장공(T-N동)" xfId="41615" xr:uid="{00000000-0005-0000-0000-0000AE150000}"/>
    <cellStyle name="_도곡1교 하부공 수량_포장공(최종" xfId="41616" xr:uid="{00000000-0005-0000-0000-0000AF150000}"/>
    <cellStyle name="_도곡1교 하부공 수량_포장공(최종_5-포장공(T-N동)" xfId="41617" xr:uid="{00000000-0005-0000-0000-0000B0150000}"/>
    <cellStyle name="_도곡2교 교대 수량" xfId="7857" xr:uid="{00000000-0005-0000-0000-0000B1150000}"/>
    <cellStyle name="_도곡2교 교대 수량_06.벽제포장" xfId="41618" xr:uid="{00000000-0005-0000-0000-0000B2150000}"/>
    <cellStyle name="_도곡2교 교대 수량_1-포장공(감정동)" xfId="41619" xr:uid="{00000000-0005-0000-0000-0000B3150000}"/>
    <cellStyle name="_도곡2교 교대 수량_1-포장공(감정동)_5-포장공(T-N동)" xfId="41620" xr:uid="{00000000-0005-0000-0000-0000B4150000}"/>
    <cellStyle name="_도곡2교 교대 수량_2구간측구" xfId="41621" xr:uid="{00000000-0005-0000-0000-0000B5150000}"/>
    <cellStyle name="_도곡2교 교대 수량_2구간측구_1-포장공(감정동)" xfId="41622" xr:uid="{00000000-0005-0000-0000-0000B6150000}"/>
    <cellStyle name="_도곡2교 교대 수량_2구간측구_1-포장공(감정동)_5-포장공(T-N동)" xfId="41623" xr:uid="{00000000-0005-0000-0000-0000B7150000}"/>
    <cellStyle name="_도곡2교 교대 수량_2구간측구_4-부대공(감정동)" xfId="41624" xr:uid="{00000000-0005-0000-0000-0000B8150000}"/>
    <cellStyle name="_도곡2교 교대 수량_2구간측구_4-부대공(감정동)_5-포장공(T-N동)" xfId="41625" xr:uid="{00000000-0005-0000-0000-0000B9150000}"/>
    <cellStyle name="_도곡2교 교대 수량_2구간측구_5-포장공(T-N동)" xfId="41626" xr:uid="{00000000-0005-0000-0000-0000BA150000}"/>
    <cellStyle name="_도곡2교 교대 수량_2구간측구_보경로설치" xfId="41627" xr:uid="{00000000-0005-0000-0000-0000BB150000}"/>
    <cellStyle name="_도곡2교 교대 수량_2구간측구_참고서" xfId="41628" xr:uid="{00000000-0005-0000-0000-0000BC150000}"/>
    <cellStyle name="_도곡2교 교대 수량_2구간측구_포장공(최종" xfId="41629" xr:uid="{00000000-0005-0000-0000-0000BD150000}"/>
    <cellStyle name="_도곡2교 교대 수량_2구간측구_포장공(최종_5-포장공(T-N동)" xfId="41630" xr:uid="{00000000-0005-0000-0000-0000BE150000}"/>
    <cellStyle name="_도곡2교 교대 수량_4-부대공(감정동)" xfId="41631" xr:uid="{00000000-0005-0000-0000-0000BF150000}"/>
    <cellStyle name="_도곡2교 교대 수량_4-부대공(감정동)_5-포장공(T-N동)" xfId="41632" xr:uid="{00000000-0005-0000-0000-0000C0150000}"/>
    <cellStyle name="_도곡2교 교대 수량_5-포장공(T-N동)" xfId="41633" xr:uid="{00000000-0005-0000-0000-0000C1150000}"/>
    <cellStyle name="_도곡2교 교대 수량_보경로설치" xfId="41634" xr:uid="{00000000-0005-0000-0000-0000C2150000}"/>
    <cellStyle name="_도곡2교 교대 수량_암거수량" xfId="41635" xr:uid="{00000000-0005-0000-0000-0000C3150000}"/>
    <cellStyle name="_도곡2교 교대 수량_암거수량(2)" xfId="41636" xr:uid="{00000000-0005-0000-0000-0000C4150000}"/>
    <cellStyle name="_도곡2교 교대 수량_암거수량(2)_1련BOX" xfId="41637" xr:uid="{00000000-0005-0000-0000-0000C5150000}"/>
    <cellStyle name="_도곡2교 교대 수량_암거수량(2)_2련BOX" xfId="41638" xr:uid="{00000000-0005-0000-0000-0000C6150000}"/>
    <cellStyle name="_도곡2교 교대 수량_암거수량_1련BOX" xfId="41639" xr:uid="{00000000-0005-0000-0000-0000C7150000}"/>
    <cellStyle name="_도곡2교 교대 수량_암거수량_2련BOX" xfId="41640" xr:uid="{00000000-0005-0000-0000-0000C8150000}"/>
    <cellStyle name="_도곡2교 교대 수량_참고서" xfId="41641" xr:uid="{00000000-0005-0000-0000-0000C9150000}"/>
    <cellStyle name="_도곡2교 교대 수량_최종수로암거" xfId="7858" xr:uid="{00000000-0005-0000-0000-0000CA150000}"/>
    <cellStyle name="_도곡2교 교대 수량_최종수로암거_1-포장공(감정동)" xfId="41642" xr:uid="{00000000-0005-0000-0000-0000CB150000}"/>
    <cellStyle name="_도곡2교 교대 수량_최종수로암거_1-포장공(감정동)_5-포장공(T-N동)" xfId="41643" xr:uid="{00000000-0005-0000-0000-0000CC150000}"/>
    <cellStyle name="_도곡2교 교대 수량_최종수로암거_2구간측구" xfId="41644" xr:uid="{00000000-0005-0000-0000-0000CD150000}"/>
    <cellStyle name="_도곡2교 교대 수량_최종수로암거_2구간측구_1-포장공(감정동)" xfId="41645" xr:uid="{00000000-0005-0000-0000-0000CE150000}"/>
    <cellStyle name="_도곡2교 교대 수량_최종수로암거_2구간측구_1-포장공(감정동)_5-포장공(T-N동)" xfId="41646" xr:uid="{00000000-0005-0000-0000-0000CF150000}"/>
    <cellStyle name="_도곡2교 교대 수량_최종수로암거_2구간측구_4-부대공(감정동)" xfId="41647" xr:uid="{00000000-0005-0000-0000-0000D0150000}"/>
    <cellStyle name="_도곡2교 교대 수량_최종수로암거_2구간측구_4-부대공(감정동)_5-포장공(T-N동)" xfId="41648" xr:uid="{00000000-0005-0000-0000-0000D1150000}"/>
    <cellStyle name="_도곡2교 교대 수량_최종수로암거_2구간측구_5-포장공(T-N동)" xfId="41649" xr:uid="{00000000-0005-0000-0000-0000D2150000}"/>
    <cellStyle name="_도곡2교 교대 수량_최종수로암거_2구간측구_보경로설치" xfId="41650" xr:uid="{00000000-0005-0000-0000-0000D3150000}"/>
    <cellStyle name="_도곡2교 교대 수량_최종수로암거_2구간측구_참고서" xfId="41651" xr:uid="{00000000-0005-0000-0000-0000D4150000}"/>
    <cellStyle name="_도곡2교 교대 수량_최종수로암거_2구간측구_포장공(최종" xfId="41652" xr:uid="{00000000-0005-0000-0000-0000D5150000}"/>
    <cellStyle name="_도곡2교 교대 수량_최종수로암거_2구간측구_포장공(최종_5-포장공(T-N동)" xfId="41653" xr:uid="{00000000-0005-0000-0000-0000D6150000}"/>
    <cellStyle name="_도곡2교 교대 수량_최종수로암거_4-부대공(감정동)" xfId="41654" xr:uid="{00000000-0005-0000-0000-0000D7150000}"/>
    <cellStyle name="_도곡2교 교대 수량_최종수로암거_4-부대공(감정동)_5-포장공(T-N동)" xfId="41655" xr:uid="{00000000-0005-0000-0000-0000D8150000}"/>
    <cellStyle name="_도곡2교 교대 수량_최종수로암거_5-포장공(T-N동)" xfId="41656" xr:uid="{00000000-0005-0000-0000-0000D9150000}"/>
    <cellStyle name="_도곡2교 교대 수량_최종수로암거_보경로설치" xfId="41657" xr:uid="{00000000-0005-0000-0000-0000DA150000}"/>
    <cellStyle name="_도곡2교 교대 수량_최종수로암거_참고서" xfId="41658" xr:uid="{00000000-0005-0000-0000-0000DB150000}"/>
    <cellStyle name="_도곡2교 교대 수량_최종수로암거_최종수로암거" xfId="7859" xr:uid="{00000000-0005-0000-0000-0000DC150000}"/>
    <cellStyle name="_도곡2교 교대 수량_최종수로암거_최종수로암거_1-포장공(감정동)" xfId="41659" xr:uid="{00000000-0005-0000-0000-0000DD150000}"/>
    <cellStyle name="_도곡2교 교대 수량_최종수로암거_최종수로암거_1-포장공(감정동)_5-포장공(T-N동)" xfId="41660" xr:uid="{00000000-0005-0000-0000-0000DE150000}"/>
    <cellStyle name="_도곡2교 교대 수량_최종수로암거_최종수로암거_2구간측구" xfId="41661" xr:uid="{00000000-0005-0000-0000-0000DF150000}"/>
    <cellStyle name="_도곡2교 교대 수량_최종수로암거_최종수로암거_2구간측구_1-포장공(감정동)" xfId="41662" xr:uid="{00000000-0005-0000-0000-0000E0150000}"/>
    <cellStyle name="_도곡2교 교대 수량_최종수로암거_최종수로암거_2구간측구_1-포장공(감정동)_5-포장공(T-N동)" xfId="41663" xr:uid="{00000000-0005-0000-0000-0000E1150000}"/>
    <cellStyle name="_도곡2교 교대 수량_최종수로암거_최종수로암거_2구간측구_4-부대공(감정동)" xfId="41664" xr:uid="{00000000-0005-0000-0000-0000E2150000}"/>
    <cellStyle name="_도곡2교 교대 수량_최종수로암거_최종수로암거_2구간측구_4-부대공(감정동)_5-포장공(T-N동)" xfId="41665" xr:uid="{00000000-0005-0000-0000-0000E3150000}"/>
    <cellStyle name="_도곡2교 교대 수량_최종수로암거_최종수로암거_2구간측구_5-포장공(T-N동)" xfId="41666" xr:uid="{00000000-0005-0000-0000-0000E4150000}"/>
    <cellStyle name="_도곡2교 교대 수량_최종수로암거_최종수로암거_2구간측구_보경로설치" xfId="41667" xr:uid="{00000000-0005-0000-0000-0000E5150000}"/>
    <cellStyle name="_도곡2교 교대 수량_최종수로암거_최종수로암거_2구간측구_참고서" xfId="41668" xr:uid="{00000000-0005-0000-0000-0000E6150000}"/>
    <cellStyle name="_도곡2교 교대 수량_최종수로암거_최종수로암거_2구간측구_포장공(최종" xfId="41669" xr:uid="{00000000-0005-0000-0000-0000E7150000}"/>
    <cellStyle name="_도곡2교 교대 수량_최종수로암거_최종수로암거_2구간측구_포장공(최종_5-포장공(T-N동)" xfId="41670" xr:uid="{00000000-0005-0000-0000-0000E8150000}"/>
    <cellStyle name="_도곡2교 교대 수량_최종수로암거_최종수로암거_4-부대공(감정동)" xfId="41671" xr:uid="{00000000-0005-0000-0000-0000E9150000}"/>
    <cellStyle name="_도곡2교 교대 수량_최종수로암거_최종수로암거_4-부대공(감정동)_5-포장공(T-N동)" xfId="41672" xr:uid="{00000000-0005-0000-0000-0000EA150000}"/>
    <cellStyle name="_도곡2교 교대 수량_최종수로암거_최종수로암거_5-포장공(T-N동)" xfId="41673" xr:uid="{00000000-0005-0000-0000-0000EB150000}"/>
    <cellStyle name="_도곡2교 교대 수량_최종수로암거_최종수로암거_보경로설치" xfId="41674" xr:uid="{00000000-0005-0000-0000-0000EC150000}"/>
    <cellStyle name="_도곡2교 교대 수량_최종수로암거_최종수로암거_참고서" xfId="41675" xr:uid="{00000000-0005-0000-0000-0000ED150000}"/>
    <cellStyle name="_도곡2교 교대 수량_최종수로암거_최종수로암거_포장공(최종" xfId="41676" xr:uid="{00000000-0005-0000-0000-0000EE150000}"/>
    <cellStyle name="_도곡2교 교대 수량_최종수로암거_최종수로암거_포장공(최종_5-포장공(T-N동)" xfId="41677" xr:uid="{00000000-0005-0000-0000-0000EF150000}"/>
    <cellStyle name="_도곡2교 교대 수량_최종수로암거_포장공(최종" xfId="41678" xr:uid="{00000000-0005-0000-0000-0000F0150000}"/>
    <cellStyle name="_도곡2교 교대 수량_최종수로암거_포장공(최종_5-포장공(T-N동)" xfId="41679" xr:uid="{00000000-0005-0000-0000-0000F1150000}"/>
    <cellStyle name="_도곡2교 교대 수량_포장공(최종" xfId="41680" xr:uid="{00000000-0005-0000-0000-0000F2150000}"/>
    <cellStyle name="_도곡2교 교대 수량_포장공(최종_5-포장공(T-N동)" xfId="41681" xr:uid="{00000000-0005-0000-0000-0000F3150000}"/>
    <cellStyle name="_도곡2교 교대(종점) 수량" xfId="7860" xr:uid="{00000000-0005-0000-0000-0000F4150000}"/>
    <cellStyle name="_도곡2교 교대(종점) 수량_06.벽제포장" xfId="41682" xr:uid="{00000000-0005-0000-0000-0000F5150000}"/>
    <cellStyle name="_도곡2교 교대(종점) 수량_1-포장공(감정동)" xfId="41683" xr:uid="{00000000-0005-0000-0000-0000F6150000}"/>
    <cellStyle name="_도곡2교 교대(종점) 수량_1-포장공(감정동)_5-포장공(T-N동)" xfId="41684" xr:uid="{00000000-0005-0000-0000-0000F7150000}"/>
    <cellStyle name="_도곡2교 교대(종점) 수량_2구간측구" xfId="41685" xr:uid="{00000000-0005-0000-0000-0000F8150000}"/>
    <cellStyle name="_도곡2교 교대(종점) 수량_2구간측구_1-포장공(감정동)" xfId="41686" xr:uid="{00000000-0005-0000-0000-0000F9150000}"/>
    <cellStyle name="_도곡2교 교대(종점) 수량_2구간측구_1-포장공(감정동)_5-포장공(T-N동)" xfId="41687" xr:uid="{00000000-0005-0000-0000-0000FA150000}"/>
    <cellStyle name="_도곡2교 교대(종점) 수량_2구간측구_4-부대공(감정동)" xfId="41688" xr:uid="{00000000-0005-0000-0000-0000FB150000}"/>
    <cellStyle name="_도곡2교 교대(종점) 수량_2구간측구_4-부대공(감정동)_5-포장공(T-N동)" xfId="41689" xr:uid="{00000000-0005-0000-0000-0000FC150000}"/>
    <cellStyle name="_도곡2교 교대(종점) 수량_2구간측구_5-포장공(T-N동)" xfId="41690" xr:uid="{00000000-0005-0000-0000-0000FD150000}"/>
    <cellStyle name="_도곡2교 교대(종점) 수량_2구간측구_보경로설치" xfId="41691" xr:uid="{00000000-0005-0000-0000-0000FE150000}"/>
    <cellStyle name="_도곡2교 교대(종점) 수량_2구간측구_참고서" xfId="41692" xr:uid="{00000000-0005-0000-0000-0000FF150000}"/>
    <cellStyle name="_도곡2교 교대(종점) 수량_2구간측구_포장공(최종" xfId="41693" xr:uid="{00000000-0005-0000-0000-000000160000}"/>
    <cellStyle name="_도곡2교 교대(종점) 수량_2구간측구_포장공(최종_5-포장공(T-N동)" xfId="41694" xr:uid="{00000000-0005-0000-0000-000001160000}"/>
    <cellStyle name="_도곡2교 교대(종점) 수량_4-부대공(감정동)" xfId="41695" xr:uid="{00000000-0005-0000-0000-000002160000}"/>
    <cellStyle name="_도곡2교 교대(종점) 수량_4-부대공(감정동)_5-포장공(T-N동)" xfId="41696" xr:uid="{00000000-0005-0000-0000-000003160000}"/>
    <cellStyle name="_도곡2교 교대(종점) 수량_5-포장공(T-N동)" xfId="41697" xr:uid="{00000000-0005-0000-0000-000004160000}"/>
    <cellStyle name="_도곡2교 교대(종점) 수량_보경로설치" xfId="41698" xr:uid="{00000000-0005-0000-0000-000005160000}"/>
    <cellStyle name="_도곡2교 교대(종점) 수량_암거수량" xfId="41699" xr:uid="{00000000-0005-0000-0000-000006160000}"/>
    <cellStyle name="_도곡2교 교대(종점) 수량_암거수량(2)" xfId="41700" xr:uid="{00000000-0005-0000-0000-000007160000}"/>
    <cellStyle name="_도곡2교 교대(종점) 수량_암거수량(2)_1련BOX" xfId="41701" xr:uid="{00000000-0005-0000-0000-000008160000}"/>
    <cellStyle name="_도곡2교 교대(종점) 수량_암거수량(2)_2련BOX" xfId="41702" xr:uid="{00000000-0005-0000-0000-000009160000}"/>
    <cellStyle name="_도곡2교 교대(종점) 수량_암거수량_1련BOX" xfId="41703" xr:uid="{00000000-0005-0000-0000-00000A160000}"/>
    <cellStyle name="_도곡2교 교대(종점) 수량_암거수량_2련BOX" xfId="41704" xr:uid="{00000000-0005-0000-0000-00000B160000}"/>
    <cellStyle name="_도곡2교 교대(종점) 수량_참고서" xfId="41705" xr:uid="{00000000-0005-0000-0000-00000C160000}"/>
    <cellStyle name="_도곡2교 교대(종점) 수량_최종수로암거" xfId="7861" xr:uid="{00000000-0005-0000-0000-00000D160000}"/>
    <cellStyle name="_도곡2교 교대(종점) 수량_최종수로암거_1-포장공(감정동)" xfId="41706" xr:uid="{00000000-0005-0000-0000-00000E160000}"/>
    <cellStyle name="_도곡2교 교대(종점) 수량_최종수로암거_1-포장공(감정동)_5-포장공(T-N동)" xfId="41707" xr:uid="{00000000-0005-0000-0000-00000F160000}"/>
    <cellStyle name="_도곡2교 교대(종점) 수량_최종수로암거_2구간측구" xfId="41708" xr:uid="{00000000-0005-0000-0000-000010160000}"/>
    <cellStyle name="_도곡2교 교대(종점) 수량_최종수로암거_2구간측구_1-포장공(감정동)" xfId="41709" xr:uid="{00000000-0005-0000-0000-000011160000}"/>
    <cellStyle name="_도곡2교 교대(종점) 수량_최종수로암거_2구간측구_1-포장공(감정동)_5-포장공(T-N동)" xfId="41710" xr:uid="{00000000-0005-0000-0000-000012160000}"/>
    <cellStyle name="_도곡2교 교대(종점) 수량_최종수로암거_2구간측구_4-부대공(감정동)" xfId="41711" xr:uid="{00000000-0005-0000-0000-000013160000}"/>
    <cellStyle name="_도곡2교 교대(종점) 수량_최종수로암거_2구간측구_4-부대공(감정동)_5-포장공(T-N동)" xfId="41712" xr:uid="{00000000-0005-0000-0000-000014160000}"/>
    <cellStyle name="_도곡2교 교대(종점) 수량_최종수로암거_2구간측구_5-포장공(T-N동)" xfId="41713" xr:uid="{00000000-0005-0000-0000-000015160000}"/>
    <cellStyle name="_도곡2교 교대(종점) 수량_최종수로암거_2구간측구_보경로설치" xfId="41714" xr:uid="{00000000-0005-0000-0000-000016160000}"/>
    <cellStyle name="_도곡2교 교대(종점) 수량_최종수로암거_2구간측구_참고서" xfId="41715" xr:uid="{00000000-0005-0000-0000-000017160000}"/>
    <cellStyle name="_도곡2교 교대(종점) 수량_최종수로암거_2구간측구_포장공(최종" xfId="41716" xr:uid="{00000000-0005-0000-0000-000018160000}"/>
    <cellStyle name="_도곡2교 교대(종점) 수량_최종수로암거_2구간측구_포장공(최종_5-포장공(T-N동)" xfId="41717" xr:uid="{00000000-0005-0000-0000-000019160000}"/>
    <cellStyle name="_도곡2교 교대(종점) 수량_최종수로암거_4-부대공(감정동)" xfId="41718" xr:uid="{00000000-0005-0000-0000-00001A160000}"/>
    <cellStyle name="_도곡2교 교대(종점) 수량_최종수로암거_4-부대공(감정동)_5-포장공(T-N동)" xfId="41719" xr:uid="{00000000-0005-0000-0000-00001B160000}"/>
    <cellStyle name="_도곡2교 교대(종점) 수량_최종수로암거_5-포장공(T-N동)" xfId="41720" xr:uid="{00000000-0005-0000-0000-00001C160000}"/>
    <cellStyle name="_도곡2교 교대(종점) 수량_최종수로암거_보경로설치" xfId="41721" xr:uid="{00000000-0005-0000-0000-00001D160000}"/>
    <cellStyle name="_도곡2교 교대(종점) 수량_최종수로암거_참고서" xfId="41722" xr:uid="{00000000-0005-0000-0000-00001E160000}"/>
    <cellStyle name="_도곡2교 교대(종점) 수량_최종수로암거_최종수로암거" xfId="7862" xr:uid="{00000000-0005-0000-0000-00001F160000}"/>
    <cellStyle name="_도곡2교 교대(종점) 수량_최종수로암거_최종수로암거_1-포장공(감정동)" xfId="41723" xr:uid="{00000000-0005-0000-0000-000020160000}"/>
    <cellStyle name="_도곡2교 교대(종점) 수량_최종수로암거_최종수로암거_1-포장공(감정동)_5-포장공(T-N동)" xfId="41724" xr:uid="{00000000-0005-0000-0000-000021160000}"/>
    <cellStyle name="_도곡2교 교대(종점) 수량_최종수로암거_최종수로암거_2구간측구" xfId="41725" xr:uid="{00000000-0005-0000-0000-000022160000}"/>
    <cellStyle name="_도곡2교 교대(종점) 수량_최종수로암거_최종수로암거_2구간측구_1-포장공(감정동)" xfId="41726" xr:uid="{00000000-0005-0000-0000-000023160000}"/>
    <cellStyle name="_도곡2교 교대(종점) 수량_최종수로암거_최종수로암거_2구간측구_1-포장공(감정동)_5-포장공(T-N동)" xfId="41727" xr:uid="{00000000-0005-0000-0000-000024160000}"/>
    <cellStyle name="_도곡2교 교대(종점) 수량_최종수로암거_최종수로암거_2구간측구_4-부대공(감정동)" xfId="41728" xr:uid="{00000000-0005-0000-0000-000025160000}"/>
    <cellStyle name="_도곡2교 교대(종점) 수량_최종수로암거_최종수로암거_2구간측구_4-부대공(감정동)_5-포장공(T-N동)" xfId="41729" xr:uid="{00000000-0005-0000-0000-000026160000}"/>
    <cellStyle name="_도곡2교 교대(종점) 수량_최종수로암거_최종수로암거_2구간측구_5-포장공(T-N동)" xfId="41730" xr:uid="{00000000-0005-0000-0000-000027160000}"/>
    <cellStyle name="_도곡2교 교대(종점) 수량_최종수로암거_최종수로암거_2구간측구_보경로설치" xfId="41731" xr:uid="{00000000-0005-0000-0000-000028160000}"/>
    <cellStyle name="_도곡2교 교대(종점) 수량_최종수로암거_최종수로암거_2구간측구_참고서" xfId="41732" xr:uid="{00000000-0005-0000-0000-000029160000}"/>
    <cellStyle name="_도곡2교 교대(종점) 수량_최종수로암거_최종수로암거_2구간측구_포장공(최종" xfId="41733" xr:uid="{00000000-0005-0000-0000-00002A160000}"/>
    <cellStyle name="_도곡2교 교대(종점) 수량_최종수로암거_최종수로암거_2구간측구_포장공(최종_5-포장공(T-N동)" xfId="41734" xr:uid="{00000000-0005-0000-0000-00002B160000}"/>
    <cellStyle name="_도곡2교 교대(종점) 수량_최종수로암거_최종수로암거_4-부대공(감정동)" xfId="41735" xr:uid="{00000000-0005-0000-0000-00002C160000}"/>
    <cellStyle name="_도곡2교 교대(종점) 수량_최종수로암거_최종수로암거_4-부대공(감정동)_5-포장공(T-N동)" xfId="41736" xr:uid="{00000000-0005-0000-0000-00002D160000}"/>
    <cellStyle name="_도곡2교 교대(종점) 수량_최종수로암거_최종수로암거_5-포장공(T-N동)" xfId="41737" xr:uid="{00000000-0005-0000-0000-00002E160000}"/>
    <cellStyle name="_도곡2교 교대(종점) 수량_최종수로암거_최종수로암거_보경로설치" xfId="41738" xr:uid="{00000000-0005-0000-0000-00002F160000}"/>
    <cellStyle name="_도곡2교 교대(종점) 수량_최종수로암거_최종수로암거_참고서" xfId="41739" xr:uid="{00000000-0005-0000-0000-000030160000}"/>
    <cellStyle name="_도곡2교 교대(종점) 수량_최종수로암거_최종수로암거_포장공(최종" xfId="41740" xr:uid="{00000000-0005-0000-0000-000031160000}"/>
    <cellStyle name="_도곡2교 교대(종점) 수량_최종수로암거_최종수로암거_포장공(최종_5-포장공(T-N동)" xfId="41741" xr:uid="{00000000-0005-0000-0000-000032160000}"/>
    <cellStyle name="_도곡2교 교대(종점) 수량_최종수로암거_포장공(최종" xfId="41742" xr:uid="{00000000-0005-0000-0000-000033160000}"/>
    <cellStyle name="_도곡2교 교대(종점) 수량_최종수로암거_포장공(최종_5-포장공(T-N동)" xfId="41743" xr:uid="{00000000-0005-0000-0000-000034160000}"/>
    <cellStyle name="_도곡2교 교대(종점) 수량_포장공(최종" xfId="41744" xr:uid="{00000000-0005-0000-0000-000035160000}"/>
    <cellStyle name="_도곡2교 교대(종점) 수량_포장공(최종_5-포장공(T-N동)" xfId="41745" xr:uid="{00000000-0005-0000-0000-000036160000}"/>
    <cellStyle name="_도곡3교 교대 수량" xfId="7863" xr:uid="{00000000-0005-0000-0000-000037160000}"/>
    <cellStyle name="_도곡3교 교대 수량_06.벽제포장" xfId="41746" xr:uid="{00000000-0005-0000-0000-000038160000}"/>
    <cellStyle name="_도곡3교 교대 수량_1-포장공(감정동)" xfId="41747" xr:uid="{00000000-0005-0000-0000-000039160000}"/>
    <cellStyle name="_도곡3교 교대 수량_1-포장공(감정동)_5-포장공(T-N동)" xfId="41748" xr:uid="{00000000-0005-0000-0000-00003A160000}"/>
    <cellStyle name="_도곡3교 교대 수량_2구간측구" xfId="41749" xr:uid="{00000000-0005-0000-0000-00003B160000}"/>
    <cellStyle name="_도곡3교 교대 수량_2구간측구_1-포장공(감정동)" xfId="41750" xr:uid="{00000000-0005-0000-0000-00003C160000}"/>
    <cellStyle name="_도곡3교 교대 수량_2구간측구_1-포장공(감정동)_5-포장공(T-N동)" xfId="41751" xr:uid="{00000000-0005-0000-0000-00003D160000}"/>
    <cellStyle name="_도곡3교 교대 수량_2구간측구_4-부대공(감정동)" xfId="41752" xr:uid="{00000000-0005-0000-0000-00003E160000}"/>
    <cellStyle name="_도곡3교 교대 수량_2구간측구_4-부대공(감정동)_5-포장공(T-N동)" xfId="41753" xr:uid="{00000000-0005-0000-0000-00003F160000}"/>
    <cellStyle name="_도곡3교 교대 수량_2구간측구_5-포장공(T-N동)" xfId="41754" xr:uid="{00000000-0005-0000-0000-000040160000}"/>
    <cellStyle name="_도곡3교 교대 수량_2구간측구_보경로설치" xfId="41755" xr:uid="{00000000-0005-0000-0000-000041160000}"/>
    <cellStyle name="_도곡3교 교대 수량_2구간측구_참고서" xfId="41756" xr:uid="{00000000-0005-0000-0000-000042160000}"/>
    <cellStyle name="_도곡3교 교대 수량_2구간측구_포장공(최종" xfId="41757" xr:uid="{00000000-0005-0000-0000-000043160000}"/>
    <cellStyle name="_도곡3교 교대 수량_2구간측구_포장공(최종_5-포장공(T-N동)" xfId="41758" xr:uid="{00000000-0005-0000-0000-000044160000}"/>
    <cellStyle name="_도곡3교 교대 수량_4-부대공(감정동)" xfId="41759" xr:uid="{00000000-0005-0000-0000-000045160000}"/>
    <cellStyle name="_도곡3교 교대 수량_4-부대공(감정동)_5-포장공(T-N동)" xfId="41760" xr:uid="{00000000-0005-0000-0000-000046160000}"/>
    <cellStyle name="_도곡3교 교대 수량_5-포장공(T-N동)" xfId="41761" xr:uid="{00000000-0005-0000-0000-000047160000}"/>
    <cellStyle name="_도곡3교 교대 수량_보경로설치" xfId="41762" xr:uid="{00000000-0005-0000-0000-000048160000}"/>
    <cellStyle name="_도곡3교 교대 수량_암거수량" xfId="41763" xr:uid="{00000000-0005-0000-0000-000049160000}"/>
    <cellStyle name="_도곡3교 교대 수량_암거수량(2)" xfId="41764" xr:uid="{00000000-0005-0000-0000-00004A160000}"/>
    <cellStyle name="_도곡3교 교대 수량_암거수량(2)_1련BOX" xfId="41765" xr:uid="{00000000-0005-0000-0000-00004B160000}"/>
    <cellStyle name="_도곡3교 교대 수량_암거수량(2)_2련BOX" xfId="41766" xr:uid="{00000000-0005-0000-0000-00004C160000}"/>
    <cellStyle name="_도곡3교 교대 수량_암거수량_1련BOX" xfId="41767" xr:uid="{00000000-0005-0000-0000-00004D160000}"/>
    <cellStyle name="_도곡3교 교대 수량_암거수량_2련BOX" xfId="41768" xr:uid="{00000000-0005-0000-0000-00004E160000}"/>
    <cellStyle name="_도곡3교 교대 수량_참고서" xfId="41769" xr:uid="{00000000-0005-0000-0000-00004F160000}"/>
    <cellStyle name="_도곡3교 교대 수량_최종수로암거" xfId="7864" xr:uid="{00000000-0005-0000-0000-000050160000}"/>
    <cellStyle name="_도곡3교 교대 수량_최종수로암거_1-포장공(감정동)" xfId="41770" xr:uid="{00000000-0005-0000-0000-000051160000}"/>
    <cellStyle name="_도곡3교 교대 수량_최종수로암거_1-포장공(감정동)_5-포장공(T-N동)" xfId="41771" xr:uid="{00000000-0005-0000-0000-000052160000}"/>
    <cellStyle name="_도곡3교 교대 수량_최종수로암거_2구간측구" xfId="41772" xr:uid="{00000000-0005-0000-0000-000053160000}"/>
    <cellStyle name="_도곡3교 교대 수량_최종수로암거_2구간측구_1-포장공(감정동)" xfId="41773" xr:uid="{00000000-0005-0000-0000-000054160000}"/>
    <cellStyle name="_도곡3교 교대 수량_최종수로암거_2구간측구_1-포장공(감정동)_5-포장공(T-N동)" xfId="41774" xr:uid="{00000000-0005-0000-0000-000055160000}"/>
    <cellStyle name="_도곡3교 교대 수량_최종수로암거_2구간측구_4-부대공(감정동)" xfId="41775" xr:uid="{00000000-0005-0000-0000-000056160000}"/>
    <cellStyle name="_도곡3교 교대 수량_최종수로암거_2구간측구_4-부대공(감정동)_5-포장공(T-N동)" xfId="41776" xr:uid="{00000000-0005-0000-0000-000057160000}"/>
    <cellStyle name="_도곡3교 교대 수량_최종수로암거_2구간측구_5-포장공(T-N동)" xfId="41777" xr:uid="{00000000-0005-0000-0000-000058160000}"/>
    <cellStyle name="_도곡3교 교대 수량_최종수로암거_2구간측구_보경로설치" xfId="41778" xr:uid="{00000000-0005-0000-0000-000059160000}"/>
    <cellStyle name="_도곡3교 교대 수량_최종수로암거_2구간측구_참고서" xfId="41779" xr:uid="{00000000-0005-0000-0000-00005A160000}"/>
    <cellStyle name="_도곡3교 교대 수량_최종수로암거_2구간측구_포장공(최종" xfId="41780" xr:uid="{00000000-0005-0000-0000-00005B160000}"/>
    <cellStyle name="_도곡3교 교대 수량_최종수로암거_2구간측구_포장공(최종_5-포장공(T-N동)" xfId="41781" xr:uid="{00000000-0005-0000-0000-00005C160000}"/>
    <cellStyle name="_도곡3교 교대 수량_최종수로암거_4-부대공(감정동)" xfId="41782" xr:uid="{00000000-0005-0000-0000-00005D160000}"/>
    <cellStyle name="_도곡3교 교대 수량_최종수로암거_4-부대공(감정동)_5-포장공(T-N동)" xfId="41783" xr:uid="{00000000-0005-0000-0000-00005E160000}"/>
    <cellStyle name="_도곡3교 교대 수량_최종수로암거_5-포장공(T-N동)" xfId="41784" xr:uid="{00000000-0005-0000-0000-00005F160000}"/>
    <cellStyle name="_도곡3교 교대 수량_최종수로암거_보경로설치" xfId="41785" xr:uid="{00000000-0005-0000-0000-000060160000}"/>
    <cellStyle name="_도곡3교 교대 수량_최종수로암거_참고서" xfId="41786" xr:uid="{00000000-0005-0000-0000-000061160000}"/>
    <cellStyle name="_도곡3교 교대 수량_최종수로암거_최종수로암거" xfId="7865" xr:uid="{00000000-0005-0000-0000-000062160000}"/>
    <cellStyle name="_도곡3교 교대 수량_최종수로암거_최종수로암거_1-포장공(감정동)" xfId="41787" xr:uid="{00000000-0005-0000-0000-000063160000}"/>
    <cellStyle name="_도곡3교 교대 수량_최종수로암거_최종수로암거_1-포장공(감정동)_5-포장공(T-N동)" xfId="41788" xr:uid="{00000000-0005-0000-0000-000064160000}"/>
    <cellStyle name="_도곡3교 교대 수량_최종수로암거_최종수로암거_2구간측구" xfId="41789" xr:uid="{00000000-0005-0000-0000-000065160000}"/>
    <cellStyle name="_도곡3교 교대 수량_최종수로암거_최종수로암거_2구간측구_1-포장공(감정동)" xfId="41790" xr:uid="{00000000-0005-0000-0000-000066160000}"/>
    <cellStyle name="_도곡3교 교대 수량_최종수로암거_최종수로암거_2구간측구_1-포장공(감정동)_5-포장공(T-N동)" xfId="41791" xr:uid="{00000000-0005-0000-0000-000067160000}"/>
    <cellStyle name="_도곡3교 교대 수량_최종수로암거_최종수로암거_2구간측구_4-부대공(감정동)" xfId="41792" xr:uid="{00000000-0005-0000-0000-000068160000}"/>
    <cellStyle name="_도곡3교 교대 수량_최종수로암거_최종수로암거_2구간측구_4-부대공(감정동)_5-포장공(T-N동)" xfId="41793" xr:uid="{00000000-0005-0000-0000-000069160000}"/>
    <cellStyle name="_도곡3교 교대 수량_최종수로암거_최종수로암거_2구간측구_5-포장공(T-N동)" xfId="41794" xr:uid="{00000000-0005-0000-0000-00006A160000}"/>
    <cellStyle name="_도곡3교 교대 수량_최종수로암거_최종수로암거_2구간측구_보경로설치" xfId="41795" xr:uid="{00000000-0005-0000-0000-00006B160000}"/>
    <cellStyle name="_도곡3교 교대 수량_최종수로암거_최종수로암거_2구간측구_참고서" xfId="41796" xr:uid="{00000000-0005-0000-0000-00006C160000}"/>
    <cellStyle name="_도곡3교 교대 수량_최종수로암거_최종수로암거_2구간측구_포장공(최종" xfId="41797" xr:uid="{00000000-0005-0000-0000-00006D160000}"/>
    <cellStyle name="_도곡3교 교대 수량_최종수로암거_최종수로암거_2구간측구_포장공(최종_5-포장공(T-N동)" xfId="41798" xr:uid="{00000000-0005-0000-0000-00006E160000}"/>
    <cellStyle name="_도곡3교 교대 수량_최종수로암거_최종수로암거_4-부대공(감정동)" xfId="41799" xr:uid="{00000000-0005-0000-0000-00006F160000}"/>
    <cellStyle name="_도곡3교 교대 수량_최종수로암거_최종수로암거_4-부대공(감정동)_5-포장공(T-N동)" xfId="41800" xr:uid="{00000000-0005-0000-0000-000070160000}"/>
    <cellStyle name="_도곡3교 교대 수량_최종수로암거_최종수로암거_5-포장공(T-N동)" xfId="41801" xr:uid="{00000000-0005-0000-0000-000071160000}"/>
    <cellStyle name="_도곡3교 교대 수량_최종수로암거_최종수로암거_보경로설치" xfId="41802" xr:uid="{00000000-0005-0000-0000-000072160000}"/>
    <cellStyle name="_도곡3교 교대 수량_최종수로암거_최종수로암거_참고서" xfId="41803" xr:uid="{00000000-0005-0000-0000-000073160000}"/>
    <cellStyle name="_도곡3교 교대 수량_최종수로암거_최종수로암거_포장공(최종" xfId="41804" xr:uid="{00000000-0005-0000-0000-000074160000}"/>
    <cellStyle name="_도곡3교 교대 수량_최종수로암거_최종수로암거_포장공(최종_5-포장공(T-N동)" xfId="41805" xr:uid="{00000000-0005-0000-0000-000075160000}"/>
    <cellStyle name="_도곡3교 교대 수량_최종수로암거_포장공(최종" xfId="41806" xr:uid="{00000000-0005-0000-0000-000076160000}"/>
    <cellStyle name="_도곡3교 교대 수량_최종수로암거_포장공(최종_5-포장공(T-N동)" xfId="41807" xr:uid="{00000000-0005-0000-0000-000077160000}"/>
    <cellStyle name="_도곡3교 교대 수량_포장공(최종" xfId="41808" xr:uid="{00000000-0005-0000-0000-000078160000}"/>
    <cellStyle name="_도곡3교 교대 수량_포장공(최종_5-포장공(T-N동)" xfId="41809" xr:uid="{00000000-0005-0000-0000-000079160000}"/>
    <cellStyle name="_도곡4교 하부공 수량" xfId="7866" xr:uid="{00000000-0005-0000-0000-00007A160000}"/>
    <cellStyle name="_도곡4교 하부공 수량_06.벽제포장" xfId="41810" xr:uid="{00000000-0005-0000-0000-00007B160000}"/>
    <cellStyle name="_도곡4교 하부공 수량_1-포장공(감정동)" xfId="41811" xr:uid="{00000000-0005-0000-0000-00007C160000}"/>
    <cellStyle name="_도곡4교 하부공 수량_1-포장공(감정동)_5-포장공(T-N동)" xfId="41812" xr:uid="{00000000-0005-0000-0000-00007D160000}"/>
    <cellStyle name="_도곡4교 하부공 수량_2구간측구" xfId="41813" xr:uid="{00000000-0005-0000-0000-00007E160000}"/>
    <cellStyle name="_도곡4교 하부공 수량_2구간측구_1-포장공(감정동)" xfId="41814" xr:uid="{00000000-0005-0000-0000-00007F160000}"/>
    <cellStyle name="_도곡4교 하부공 수량_2구간측구_1-포장공(감정동)_5-포장공(T-N동)" xfId="41815" xr:uid="{00000000-0005-0000-0000-000080160000}"/>
    <cellStyle name="_도곡4교 하부공 수량_2구간측구_4-부대공(감정동)" xfId="41816" xr:uid="{00000000-0005-0000-0000-000081160000}"/>
    <cellStyle name="_도곡4교 하부공 수량_2구간측구_4-부대공(감정동)_5-포장공(T-N동)" xfId="41817" xr:uid="{00000000-0005-0000-0000-000082160000}"/>
    <cellStyle name="_도곡4교 하부공 수량_2구간측구_5-포장공(T-N동)" xfId="41818" xr:uid="{00000000-0005-0000-0000-000083160000}"/>
    <cellStyle name="_도곡4교 하부공 수량_2구간측구_보경로설치" xfId="41819" xr:uid="{00000000-0005-0000-0000-000084160000}"/>
    <cellStyle name="_도곡4교 하부공 수량_2구간측구_참고서" xfId="41820" xr:uid="{00000000-0005-0000-0000-000085160000}"/>
    <cellStyle name="_도곡4교 하부공 수량_2구간측구_포장공(최종" xfId="41821" xr:uid="{00000000-0005-0000-0000-000086160000}"/>
    <cellStyle name="_도곡4교 하부공 수량_2구간측구_포장공(최종_5-포장공(T-N동)" xfId="41822" xr:uid="{00000000-0005-0000-0000-000087160000}"/>
    <cellStyle name="_도곡4교 하부공 수량_4-부대공(감정동)" xfId="41823" xr:uid="{00000000-0005-0000-0000-000088160000}"/>
    <cellStyle name="_도곡4교 하부공 수량_4-부대공(감정동)_5-포장공(T-N동)" xfId="41824" xr:uid="{00000000-0005-0000-0000-000089160000}"/>
    <cellStyle name="_도곡4교 하부공 수량_5-포장공(T-N동)" xfId="41825" xr:uid="{00000000-0005-0000-0000-00008A160000}"/>
    <cellStyle name="_도곡4교 하부공 수량_보경로설치" xfId="41826" xr:uid="{00000000-0005-0000-0000-00008B160000}"/>
    <cellStyle name="_도곡4교 하부공 수량_암거수량" xfId="41827" xr:uid="{00000000-0005-0000-0000-00008C160000}"/>
    <cellStyle name="_도곡4교 하부공 수량_암거수량(2)" xfId="41828" xr:uid="{00000000-0005-0000-0000-00008D160000}"/>
    <cellStyle name="_도곡4교 하부공 수량_암거수량(2)_1련BOX" xfId="41829" xr:uid="{00000000-0005-0000-0000-00008E160000}"/>
    <cellStyle name="_도곡4교 하부공 수량_암거수량(2)_2련BOX" xfId="41830" xr:uid="{00000000-0005-0000-0000-00008F160000}"/>
    <cellStyle name="_도곡4교 하부공 수량_암거수량_1련BOX" xfId="41831" xr:uid="{00000000-0005-0000-0000-000090160000}"/>
    <cellStyle name="_도곡4교 하부공 수량_암거수량_2련BOX" xfId="41832" xr:uid="{00000000-0005-0000-0000-000091160000}"/>
    <cellStyle name="_도곡4교 하부공 수량_참고서" xfId="41833" xr:uid="{00000000-0005-0000-0000-000092160000}"/>
    <cellStyle name="_도곡4교 하부공 수량_최종수로암거" xfId="7867" xr:uid="{00000000-0005-0000-0000-000093160000}"/>
    <cellStyle name="_도곡4교 하부공 수량_최종수로암거_1-포장공(감정동)" xfId="41834" xr:uid="{00000000-0005-0000-0000-000094160000}"/>
    <cellStyle name="_도곡4교 하부공 수량_최종수로암거_1-포장공(감정동)_5-포장공(T-N동)" xfId="41835" xr:uid="{00000000-0005-0000-0000-000095160000}"/>
    <cellStyle name="_도곡4교 하부공 수량_최종수로암거_2구간측구" xfId="41836" xr:uid="{00000000-0005-0000-0000-000096160000}"/>
    <cellStyle name="_도곡4교 하부공 수량_최종수로암거_2구간측구_1-포장공(감정동)" xfId="41837" xr:uid="{00000000-0005-0000-0000-000097160000}"/>
    <cellStyle name="_도곡4교 하부공 수량_최종수로암거_2구간측구_1-포장공(감정동)_5-포장공(T-N동)" xfId="41838" xr:uid="{00000000-0005-0000-0000-000098160000}"/>
    <cellStyle name="_도곡4교 하부공 수량_최종수로암거_2구간측구_4-부대공(감정동)" xfId="41839" xr:uid="{00000000-0005-0000-0000-000099160000}"/>
    <cellStyle name="_도곡4교 하부공 수량_최종수로암거_2구간측구_4-부대공(감정동)_5-포장공(T-N동)" xfId="41840" xr:uid="{00000000-0005-0000-0000-00009A160000}"/>
    <cellStyle name="_도곡4교 하부공 수량_최종수로암거_2구간측구_5-포장공(T-N동)" xfId="41841" xr:uid="{00000000-0005-0000-0000-00009B160000}"/>
    <cellStyle name="_도곡4교 하부공 수량_최종수로암거_2구간측구_보경로설치" xfId="41842" xr:uid="{00000000-0005-0000-0000-00009C160000}"/>
    <cellStyle name="_도곡4교 하부공 수량_최종수로암거_2구간측구_참고서" xfId="41843" xr:uid="{00000000-0005-0000-0000-00009D160000}"/>
    <cellStyle name="_도곡4교 하부공 수량_최종수로암거_2구간측구_포장공(최종" xfId="41844" xr:uid="{00000000-0005-0000-0000-00009E160000}"/>
    <cellStyle name="_도곡4교 하부공 수량_최종수로암거_2구간측구_포장공(최종_5-포장공(T-N동)" xfId="41845" xr:uid="{00000000-0005-0000-0000-00009F160000}"/>
    <cellStyle name="_도곡4교 하부공 수량_최종수로암거_4-부대공(감정동)" xfId="41846" xr:uid="{00000000-0005-0000-0000-0000A0160000}"/>
    <cellStyle name="_도곡4교 하부공 수량_최종수로암거_4-부대공(감정동)_5-포장공(T-N동)" xfId="41847" xr:uid="{00000000-0005-0000-0000-0000A1160000}"/>
    <cellStyle name="_도곡4교 하부공 수량_최종수로암거_5-포장공(T-N동)" xfId="41848" xr:uid="{00000000-0005-0000-0000-0000A2160000}"/>
    <cellStyle name="_도곡4교 하부공 수량_최종수로암거_보경로설치" xfId="41849" xr:uid="{00000000-0005-0000-0000-0000A3160000}"/>
    <cellStyle name="_도곡4교 하부공 수량_최종수로암거_참고서" xfId="41850" xr:uid="{00000000-0005-0000-0000-0000A4160000}"/>
    <cellStyle name="_도곡4교 하부공 수량_최종수로암거_최종수로암거" xfId="7868" xr:uid="{00000000-0005-0000-0000-0000A5160000}"/>
    <cellStyle name="_도곡4교 하부공 수량_최종수로암거_최종수로암거_1-포장공(감정동)" xfId="41851" xr:uid="{00000000-0005-0000-0000-0000A6160000}"/>
    <cellStyle name="_도곡4교 하부공 수량_최종수로암거_최종수로암거_1-포장공(감정동)_5-포장공(T-N동)" xfId="41852" xr:uid="{00000000-0005-0000-0000-0000A7160000}"/>
    <cellStyle name="_도곡4교 하부공 수량_최종수로암거_최종수로암거_2구간측구" xfId="41853" xr:uid="{00000000-0005-0000-0000-0000A8160000}"/>
    <cellStyle name="_도곡4교 하부공 수량_최종수로암거_최종수로암거_2구간측구_1-포장공(감정동)" xfId="41854" xr:uid="{00000000-0005-0000-0000-0000A9160000}"/>
    <cellStyle name="_도곡4교 하부공 수량_최종수로암거_최종수로암거_2구간측구_1-포장공(감정동)_5-포장공(T-N동)" xfId="41855" xr:uid="{00000000-0005-0000-0000-0000AA160000}"/>
    <cellStyle name="_도곡4교 하부공 수량_최종수로암거_최종수로암거_2구간측구_4-부대공(감정동)" xfId="41856" xr:uid="{00000000-0005-0000-0000-0000AB160000}"/>
    <cellStyle name="_도곡4교 하부공 수량_최종수로암거_최종수로암거_2구간측구_4-부대공(감정동)_5-포장공(T-N동)" xfId="41857" xr:uid="{00000000-0005-0000-0000-0000AC160000}"/>
    <cellStyle name="_도곡4교 하부공 수량_최종수로암거_최종수로암거_2구간측구_5-포장공(T-N동)" xfId="41858" xr:uid="{00000000-0005-0000-0000-0000AD160000}"/>
    <cellStyle name="_도곡4교 하부공 수량_최종수로암거_최종수로암거_2구간측구_보경로설치" xfId="41859" xr:uid="{00000000-0005-0000-0000-0000AE160000}"/>
    <cellStyle name="_도곡4교 하부공 수량_최종수로암거_최종수로암거_2구간측구_참고서" xfId="41860" xr:uid="{00000000-0005-0000-0000-0000AF160000}"/>
    <cellStyle name="_도곡4교 하부공 수량_최종수로암거_최종수로암거_2구간측구_포장공(최종" xfId="41861" xr:uid="{00000000-0005-0000-0000-0000B0160000}"/>
    <cellStyle name="_도곡4교 하부공 수량_최종수로암거_최종수로암거_2구간측구_포장공(최종_5-포장공(T-N동)" xfId="41862" xr:uid="{00000000-0005-0000-0000-0000B1160000}"/>
    <cellStyle name="_도곡4교 하부공 수량_최종수로암거_최종수로암거_4-부대공(감정동)" xfId="41863" xr:uid="{00000000-0005-0000-0000-0000B2160000}"/>
    <cellStyle name="_도곡4교 하부공 수량_최종수로암거_최종수로암거_4-부대공(감정동)_5-포장공(T-N동)" xfId="41864" xr:uid="{00000000-0005-0000-0000-0000B3160000}"/>
    <cellStyle name="_도곡4교 하부공 수량_최종수로암거_최종수로암거_5-포장공(T-N동)" xfId="41865" xr:uid="{00000000-0005-0000-0000-0000B4160000}"/>
    <cellStyle name="_도곡4교 하부공 수량_최종수로암거_최종수로암거_보경로설치" xfId="41866" xr:uid="{00000000-0005-0000-0000-0000B5160000}"/>
    <cellStyle name="_도곡4교 하부공 수량_최종수로암거_최종수로암거_참고서" xfId="41867" xr:uid="{00000000-0005-0000-0000-0000B6160000}"/>
    <cellStyle name="_도곡4교 하부공 수량_최종수로암거_최종수로암거_포장공(최종" xfId="41868" xr:uid="{00000000-0005-0000-0000-0000B7160000}"/>
    <cellStyle name="_도곡4교 하부공 수량_최종수로암거_최종수로암거_포장공(최종_5-포장공(T-N동)" xfId="41869" xr:uid="{00000000-0005-0000-0000-0000B8160000}"/>
    <cellStyle name="_도곡4교 하부공 수량_최종수로암거_포장공(최종" xfId="41870" xr:uid="{00000000-0005-0000-0000-0000B9160000}"/>
    <cellStyle name="_도곡4교 하부공 수량_최종수로암거_포장공(최종_5-포장공(T-N동)" xfId="41871" xr:uid="{00000000-0005-0000-0000-0000BA160000}"/>
    <cellStyle name="_도곡4교 하부공 수량_포장공(최종" xfId="41872" xr:uid="{00000000-0005-0000-0000-0000BB160000}"/>
    <cellStyle name="_도곡4교 하부공 수량_포장공(최종_5-포장공(T-N동)" xfId="41873" xr:uid="{00000000-0005-0000-0000-0000BC160000}"/>
    <cellStyle name="_도곡교 교대 수량" xfId="7869" xr:uid="{00000000-0005-0000-0000-0000BD160000}"/>
    <cellStyle name="_도곡교 교대 수량_06.벽제포장" xfId="41874" xr:uid="{00000000-0005-0000-0000-0000BE160000}"/>
    <cellStyle name="_도곡교 교대 수량_1-포장공(감정동)" xfId="41875" xr:uid="{00000000-0005-0000-0000-0000BF160000}"/>
    <cellStyle name="_도곡교 교대 수량_1-포장공(감정동)_5-포장공(T-N동)" xfId="41876" xr:uid="{00000000-0005-0000-0000-0000C0160000}"/>
    <cellStyle name="_도곡교 교대 수량_2구간측구" xfId="41877" xr:uid="{00000000-0005-0000-0000-0000C1160000}"/>
    <cellStyle name="_도곡교 교대 수량_2구간측구_1-포장공(감정동)" xfId="41878" xr:uid="{00000000-0005-0000-0000-0000C2160000}"/>
    <cellStyle name="_도곡교 교대 수량_2구간측구_1-포장공(감정동)_5-포장공(T-N동)" xfId="41879" xr:uid="{00000000-0005-0000-0000-0000C3160000}"/>
    <cellStyle name="_도곡교 교대 수량_2구간측구_4-부대공(감정동)" xfId="41880" xr:uid="{00000000-0005-0000-0000-0000C4160000}"/>
    <cellStyle name="_도곡교 교대 수량_2구간측구_4-부대공(감정동)_5-포장공(T-N동)" xfId="41881" xr:uid="{00000000-0005-0000-0000-0000C5160000}"/>
    <cellStyle name="_도곡교 교대 수량_2구간측구_5-포장공(T-N동)" xfId="41882" xr:uid="{00000000-0005-0000-0000-0000C6160000}"/>
    <cellStyle name="_도곡교 교대 수량_2구간측구_보경로설치" xfId="41883" xr:uid="{00000000-0005-0000-0000-0000C7160000}"/>
    <cellStyle name="_도곡교 교대 수량_2구간측구_참고서" xfId="41884" xr:uid="{00000000-0005-0000-0000-0000C8160000}"/>
    <cellStyle name="_도곡교 교대 수량_2구간측구_포장공(최종" xfId="41885" xr:uid="{00000000-0005-0000-0000-0000C9160000}"/>
    <cellStyle name="_도곡교 교대 수량_2구간측구_포장공(최종_5-포장공(T-N동)" xfId="41886" xr:uid="{00000000-0005-0000-0000-0000CA160000}"/>
    <cellStyle name="_도곡교 교대 수량_4-부대공(감정동)" xfId="41887" xr:uid="{00000000-0005-0000-0000-0000CB160000}"/>
    <cellStyle name="_도곡교 교대 수량_4-부대공(감정동)_5-포장공(T-N동)" xfId="41888" xr:uid="{00000000-0005-0000-0000-0000CC160000}"/>
    <cellStyle name="_도곡교 교대 수량_5-포장공(T-N동)" xfId="41889" xr:uid="{00000000-0005-0000-0000-0000CD160000}"/>
    <cellStyle name="_도곡교 교대 수량_보경로설치" xfId="41890" xr:uid="{00000000-0005-0000-0000-0000CE160000}"/>
    <cellStyle name="_도곡교 교대 수량_암거수량" xfId="41891" xr:uid="{00000000-0005-0000-0000-0000CF160000}"/>
    <cellStyle name="_도곡교 교대 수량_암거수량(2)" xfId="41892" xr:uid="{00000000-0005-0000-0000-0000D0160000}"/>
    <cellStyle name="_도곡교 교대 수량_암거수량(2)_1련BOX" xfId="41893" xr:uid="{00000000-0005-0000-0000-0000D1160000}"/>
    <cellStyle name="_도곡교 교대 수량_암거수량(2)_2련BOX" xfId="41894" xr:uid="{00000000-0005-0000-0000-0000D2160000}"/>
    <cellStyle name="_도곡교 교대 수량_암거수량_1련BOX" xfId="41895" xr:uid="{00000000-0005-0000-0000-0000D3160000}"/>
    <cellStyle name="_도곡교 교대 수량_암거수량_2련BOX" xfId="41896" xr:uid="{00000000-0005-0000-0000-0000D4160000}"/>
    <cellStyle name="_도곡교 교대 수량_참고서" xfId="41897" xr:uid="{00000000-0005-0000-0000-0000D5160000}"/>
    <cellStyle name="_도곡교 교대 수량_최종수로암거" xfId="7870" xr:uid="{00000000-0005-0000-0000-0000D6160000}"/>
    <cellStyle name="_도곡교 교대 수량_최종수로암거_1-포장공(감정동)" xfId="41898" xr:uid="{00000000-0005-0000-0000-0000D7160000}"/>
    <cellStyle name="_도곡교 교대 수량_최종수로암거_1-포장공(감정동)_5-포장공(T-N동)" xfId="41899" xr:uid="{00000000-0005-0000-0000-0000D8160000}"/>
    <cellStyle name="_도곡교 교대 수량_최종수로암거_2구간측구" xfId="41900" xr:uid="{00000000-0005-0000-0000-0000D9160000}"/>
    <cellStyle name="_도곡교 교대 수량_최종수로암거_2구간측구_1-포장공(감정동)" xfId="41901" xr:uid="{00000000-0005-0000-0000-0000DA160000}"/>
    <cellStyle name="_도곡교 교대 수량_최종수로암거_2구간측구_1-포장공(감정동)_5-포장공(T-N동)" xfId="41902" xr:uid="{00000000-0005-0000-0000-0000DB160000}"/>
    <cellStyle name="_도곡교 교대 수량_최종수로암거_2구간측구_4-부대공(감정동)" xfId="41903" xr:uid="{00000000-0005-0000-0000-0000DC160000}"/>
    <cellStyle name="_도곡교 교대 수량_최종수로암거_2구간측구_4-부대공(감정동)_5-포장공(T-N동)" xfId="41904" xr:uid="{00000000-0005-0000-0000-0000DD160000}"/>
    <cellStyle name="_도곡교 교대 수량_최종수로암거_2구간측구_5-포장공(T-N동)" xfId="41905" xr:uid="{00000000-0005-0000-0000-0000DE160000}"/>
    <cellStyle name="_도곡교 교대 수량_최종수로암거_2구간측구_보경로설치" xfId="41906" xr:uid="{00000000-0005-0000-0000-0000DF160000}"/>
    <cellStyle name="_도곡교 교대 수량_최종수로암거_2구간측구_참고서" xfId="41907" xr:uid="{00000000-0005-0000-0000-0000E0160000}"/>
    <cellStyle name="_도곡교 교대 수량_최종수로암거_2구간측구_포장공(최종" xfId="41908" xr:uid="{00000000-0005-0000-0000-0000E1160000}"/>
    <cellStyle name="_도곡교 교대 수량_최종수로암거_2구간측구_포장공(최종_5-포장공(T-N동)" xfId="41909" xr:uid="{00000000-0005-0000-0000-0000E2160000}"/>
    <cellStyle name="_도곡교 교대 수량_최종수로암거_4-부대공(감정동)" xfId="41910" xr:uid="{00000000-0005-0000-0000-0000E3160000}"/>
    <cellStyle name="_도곡교 교대 수량_최종수로암거_4-부대공(감정동)_5-포장공(T-N동)" xfId="41911" xr:uid="{00000000-0005-0000-0000-0000E4160000}"/>
    <cellStyle name="_도곡교 교대 수량_최종수로암거_5-포장공(T-N동)" xfId="41912" xr:uid="{00000000-0005-0000-0000-0000E5160000}"/>
    <cellStyle name="_도곡교 교대 수량_최종수로암거_보경로설치" xfId="41913" xr:uid="{00000000-0005-0000-0000-0000E6160000}"/>
    <cellStyle name="_도곡교 교대 수량_최종수로암거_참고서" xfId="41914" xr:uid="{00000000-0005-0000-0000-0000E7160000}"/>
    <cellStyle name="_도곡교 교대 수량_최종수로암거_최종수로암거" xfId="7871" xr:uid="{00000000-0005-0000-0000-0000E8160000}"/>
    <cellStyle name="_도곡교 교대 수량_최종수로암거_최종수로암거_1-포장공(감정동)" xfId="41915" xr:uid="{00000000-0005-0000-0000-0000E9160000}"/>
    <cellStyle name="_도곡교 교대 수량_최종수로암거_최종수로암거_1-포장공(감정동)_5-포장공(T-N동)" xfId="41916" xr:uid="{00000000-0005-0000-0000-0000EA160000}"/>
    <cellStyle name="_도곡교 교대 수량_최종수로암거_최종수로암거_2구간측구" xfId="41917" xr:uid="{00000000-0005-0000-0000-0000EB160000}"/>
    <cellStyle name="_도곡교 교대 수량_최종수로암거_최종수로암거_2구간측구_1-포장공(감정동)" xfId="41918" xr:uid="{00000000-0005-0000-0000-0000EC160000}"/>
    <cellStyle name="_도곡교 교대 수량_최종수로암거_최종수로암거_2구간측구_1-포장공(감정동)_5-포장공(T-N동)" xfId="41919" xr:uid="{00000000-0005-0000-0000-0000ED160000}"/>
    <cellStyle name="_도곡교 교대 수량_최종수로암거_최종수로암거_2구간측구_4-부대공(감정동)" xfId="41920" xr:uid="{00000000-0005-0000-0000-0000EE160000}"/>
    <cellStyle name="_도곡교 교대 수량_최종수로암거_최종수로암거_2구간측구_4-부대공(감정동)_5-포장공(T-N동)" xfId="41921" xr:uid="{00000000-0005-0000-0000-0000EF160000}"/>
    <cellStyle name="_도곡교 교대 수량_최종수로암거_최종수로암거_2구간측구_5-포장공(T-N동)" xfId="41922" xr:uid="{00000000-0005-0000-0000-0000F0160000}"/>
    <cellStyle name="_도곡교 교대 수량_최종수로암거_최종수로암거_2구간측구_보경로설치" xfId="41923" xr:uid="{00000000-0005-0000-0000-0000F1160000}"/>
    <cellStyle name="_도곡교 교대 수량_최종수로암거_최종수로암거_2구간측구_참고서" xfId="41924" xr:uid="{00000000-0005-0000-0000-0000F2160000}"/>
    <cellStyle name="_도곡교 교대 수량_최종수로암거_최종수로암거_2구간측구_포장공(최종" xfId="41925" xr:uid="{00000000-0005-0000-0000-0000F3160000}"/>
    <cellStyle name="_도곡교 교대 수량_최종수로암거_최종수로암거_2구간측구_포장공(최종_5-포장공(T-N동)" xfId="41926" xr:uid="{00000000-0005-0000-0000-0000F4160000}"/>
    <cellStyle name="_도곡교 교대 수량_최종수로암거_최종수로암거_4-부대공(감정동)" xfId="41927" xr:uid="{00000000-0005-0000-0000-0000F5160000}"/>
    <cellStyle name="_도곡교 교대 수량_최종수로암거_최종수로암거_4-부대공(감정동)_5-포장공(T-N동)" xfId="41928" xr:uid="{00000000-0005-0000-0000-0000F6160000}"/>
    <cellStyle name="_도곡교 교대 수량_최종수로암거_최종수로암거_5-포장공(T-N동)" xfId="41929" xr:uid="{00000000-0005-0000-0000-0000F7160000}"/>
    <cellStyle name="_도곡교 교대 수량_최종수로암거_최종수로암거_보경로설치" xfId="41930" xr:uid="{00000000-0005-0000-0000-0000F8160000}"/>
    <cellStyle name="_도곡교 교대 수량_최종수로암거_최종수로암거_참고서" xfId="41931" xr:uid="{00000000-0005-0000-0000-0000F9160000}"/>
    <cellStyle name="_도곡교 교대 수량_최종수로암거_최종수로암거_포장공(최종" xfId="41932" xr:uid="{00000000-0005-0000-0000-0000FA160000}"/>
    <cellStyle name="_도곡교 교대 수량_최종수로암거_최종수로암거_포장공(최종_5-포장공(T-N동)" xfId="41933" xr:uid="{00000000-0005-0000-0000-0000FB160000}"/>
    <cellStyle name="_도곡교 교대 수량_최종수로암거_포장공(최종" xfId="41934" xr:uid="{00000000-0005-0000-0000-0000FC160000}"/>
    <cellStyle name="_도곡교 교대 수량_최종수로암거_포장공(최종_5-포장공(T-N동)" xfId="41935" xr:uid="{00000000-0005-0000-0000-0000FD160000}"/>
    <cellStyle name="_도곡교 교대 수량_포장공(최종" xfId="41936" xr:uid="{00000000-0005-0000-0000-0000FE160000}"/>
    <cellStyle name="_도곡교 교대 수량_포장공(최종_5-포장공(T-N동)" xfId="41937" xr:uid="{00000000-0005-0000-0000-0000FF160000}"/>
    <cellStyle name="_도급기성4회청구(7월분)재조정" xfId="41938" xr:uid="{00000000-0005-0000-0000-000000170000}"/>
    <cellStyle name="_도급기성청구(10월분)" xfId="41939" xr:uid="{00000000-0005-0000-0000-000001170000}"/>
    <cellStyle name="_도급기성청구(11월분)" xfId="41940" xr:uid="{00000000-0005-0000-0000-000002170000}"/>
    <cellStyle name="_도급실행0211" xfId="41941" xr:uid="{00000000-0005-0000-0000-000003170000}"/>
    <cellStyle name="_도급실행0211_★이화-삼계도급실행(2003.04.11)" xfId="41942" xr:uid="{00000000-0005-0000-0000-000004170000}"/>
    <cellStyle name="_도급실행0211_★이화-삼계도급실행(2003.04.11)_서호지하차도입찰" xfId="41943" xr:uid="{00000000-0005-0000-0000-000005170000}"/>
    <cellStyle name="_도급실행0211_★이화-삼계도급실행(2003.04.11)_서호지하차도입찰_청오건설 하도급계약내역(식재.시설물)-2005.1.3" xfId="41944" xr:uid="{00000000-0005-0000-0000-000006170000}"/>
    <cellStyle name="_도급실행0211_★이화-삼계도급실행(2003.04.11)_서호지하차도입찰_청오하도급계약내역(식재,시설물)-2005.1.3" xfId="41945" xr:uid="{00000000-0005-0000-0000-000007170000}"/>
    <cellStyle name="_도급실행0211_★이화-삼계도급실행(2003.04.11)_청오건설 하도급계약내역(식재.시설물)-2005.1.3" xfId="41946" xr:uid="{00000000-0005-0000-0000-000008170000}"/>
    <cellStyle name="_도급실행0211_★이화-삼계도급실행(2003.04.11)_청오하도급계약내역(식재,시설물)-2005.1.3" xfId="41947" xr:uid="{00000000-0005-0000-0000-000009170000}"/>
    <cellStyle name="_도급실행0211_★이화-삼계도급실행(2003.04.21)" xfId="41948" xr:uid="{00000000-0005-0000-0000-00000A170000}"/>
    <cellStyle name="_도급실행0211_★이화-삼계도급실행(2003.04.21)_서호지하차도입찰" xfId="41949" xr:uid="{00000000-0005-0000-0000-00000B170000}"/>
    <cellStyle name="_도급실행0211_★이화-삼계도급실행(2003.04.21)_서호지하차도입찰_청오건설 하도급계약내역(식재.시설물)-2005.1.3" xfId="41950" xr:uid="{00000000-0005-0000-0000-00000C170000}"/>
    <cellStyle name="_도급실행0211_★이화-삼계도급실행(2003.04.21)_서호지하차도입찰_청오하도급계약내역(식재,시설물)-2005.1.3" xfId="41951" xr:uid="{00000000-0005-0000-0000-00000D170000}"/>
    <cellStyle name="_도급실행0211_★이화-삼계도급실행(2003.04.21)_청오건설 하도급계약내역(식재.시설물)-2005.1.3" xfId="41952" xr:uid="{00000000-0005-0000-0000-00000E170000}"/>
    <cellStyle name="_도급실행0211_★이화-삼계도급실행(2003.04.21)_청오하도급계약내역(식재,시설물)-2005.1.3" xfId="41953" xr:uid="{00000000-0005-0000-0000-00000F170000}"/>
    <cellStyle name="_도급실행0211_서호지하차도입찰" xfId="41954" xr:uid="{00000000-0005-0000-0000-000010170000}"/>
    <cellStyle name="_도급실행0211_서호지하차도입찰_청오건설 하도급계약내역(식재.시설물)-2005.1.3" xfId="41955" xr:uid="{00000000-0005-0000-0000-000011170000}"/>
    <cellStyle name="_도급실행0211_서호지하차도입찰_청오하도급계약내역(식재,시설물)-2005.1.3" xfId="41956" xr:uid="{00000000-0005-0000-0000-000012170000}"/>
    <cellStyle name="_도급실행0211_청오건설 하도급계약내역(식재.시설물)-2005.1.3" xfId="41957" xr:uid="{00000000-0005-0000-0000-000013170000}"/>
    <cellStyle name="_도급실행0211_청오하도급계약내역(식재,시설물)-2005.1.3" xfId="41958" xr:uid="{00000000-0005-0000-0000-000014170000}"/>
    <cellStyle name="_도로공사대전지사" xfId="2692" xr:uid="{00000000-0005-0000-0000-000015170000}"/>
    <cellStyle name="_도시계획도로-수량산출" xfId="41959" xr:uid="{00000000-0005-0000-0000-000016170000}"/>
    <cellStyle name="_돈암중조경공내역" xfId="2693" xr:uid="{00000000-0005-0000-0000-000017170000}"/>
    <cellStyle name="_동대문실내체육관(천마낙찰)" xfId="2694" xr:uid="{00000000-0005-0000-0000-000018170000}"/>
    <cellStyle name="_동원꽃농원" xfId="2695" xr:uid="{00000000-0005-0000-0000-000019170000}"/>
    <cellStyle name="_동인건축-안동병원노인복지시설리모델링공사-산출60%081204" xfId="7872" xr:uid="{00000000-0005-0000-0000-00001A170000}"/>
    <cellStyle name="_동인건축-영남초등학교다목적강당증축공사-내역080922" xfId="7873" xr:uid="{00000000-0005-0000-0000-00001B170000}"/>
    <cellStyle name="_두계변전소하도급" xfId="202" xr:uid="{00000000-0005-0000-0000-00001C170000}"/>
    <cellStyle name="_등촌고등총괄(동현하도급)" xfId="2696" xr:uid="{00000000-0005-0000-0000-00001D170000}"/>
    <cellStyle name="_디지펜복수학위연구소(6.11)" xfId="2697" xr:uid="{00000000-0005-0000-0000-00001E170000}"/>
    <cellStyle name="_라멘교 토공" xfId="41960" xr:uid="{00000000-0005-0000-0000-00001F170000}"/>
    <cellStyle name="_롯데2층일위대가-1" xfId="203" xr:uid="{00000000-0005-0000-0000-000020170000}"/>
    <cellStyle name="_롯데2층일위대가-1_1" xfId="204" xr:uid="{00000000-0005-0000-0000-000021170000}"/>
    <cellStyle name="_마현~생창국도건설공사" xfId="2698" xr:uid="{00000000-0005-0000-0000-000022170000}"/>
    <cellStyle name="_만월산수량산출서" xfId="41961" xr:uid="{00000000-0005-0000-0000-000023170000}"/>
    <cellStyle name="_만월산수량산출서_파주산림욕장설계서(산림조합과동일)" xfId="41962" xr:uid="{00000000-0005-0000-0000-000024170000}"/>
    <cellStyle name="_망향휴게소조경시설물설치공사" xfId="41963" xr:uid="{00000000-0005-0000-0000-000025170000}"/>
    <cellStyle name="_매동초등학교신축공사(2006.11.10)" xfId="2699" xr:uid="{00000000-0005-0000-0000-000026170000}"/>
    <cellStyle name="_매정견적보고" xfId="205" xr:uid="{00000000-0005-0000-0000-000027170000}"/>
    <cellStyle name="_명암지도로실행" xfId="7874" xr:uid="{00000000-0005-0000-0000-000028170000}"/>
    <cellStyle name="_명암지도로실행_탱크(12,13)토목공사(견적)대비비교" xfId="7875" xr:uid="{00000000-0005-0000-0000-000029170000}"/>
    <cellStyle name="_명암지도로투찰2" xfId="206" xr:uid="{00000000-0005-0000-0000-00002A170000}"/>
    <cellStyle name="_명암지도로투찰2 2" xfId="207" xr:uid="{00000000-0005-0000-0000-00002B170000}"/>
    <cellStyle name="_명암지도로투찰2_2011년 소백산 자락길 홍보관 신축공사(건축)" xfId="208" xr:uid="{00000000-0005-0000-0000-00002C170000}"/>
    <cellStyle name="_명암지도로투찰2_갑지(건축 (2)" xfId="209" xr:uid="{00000000-0005-0000-0000-00002D170000}"/>
    <cellStyle name="_명암지도로투찰2_갑지(건축 (2) 2" xfId="210" xr:uid="{00000000-0005-0000-0000-00002E170000}"/>
    <cellStyle name="_명암지도로투찰2_경북능금농협(북촌)골판지공장 " xfId="211" xr:uid="{00000000-0005-0000-0000-00002F170000}"/>
    <cellStyle name="_명암지도로투찰2_관급자재 명세" xfId="212" xr:uid="{00000000-0005-0000-0000-000030170000}"/>
    <cellStyle name="_명암지도로투찰2_삼성생활예술고 생활관(3층수정15%)공사" xfId="213" xr:uid="{00000000-0005-0000-0000-000031170000}"/>
    <cellStyle name="_명암지도로투찰2_삼성생활예술고 생활관(3층수정15%)공사 2" xfId="214" xr:uid="{00000000-0005-0000-0000-000032170000}"/>
    <cellStyle name="_명암지도로투찰2_안강여고 화장실 개선공사" xfId="215" xr:uid="{00000000-0005-0000-0000-000033170000}"/>
    <cellStyle name="_명암지도로투찰2_영주서부초등학교 교사동 방수공사" xfId="216" xr:uid="{00000000-0005-0000-0000-000034170000}"/>
    <cellStyle name="_명암지도로투찰2_용곡지구_보건진료소_신축설비공사" xfId="217" xr:uid="{00000000-0005-0000-0000-000035170000}"/>
    <cellStyle name="_명암지도로투찰2_용곡지구_보건진료소_신축설비공사 2" xfId="218" xr:uid="{00000000-0005-0000-0000-000036170000}"/>
    <cellStyle name="_명암지도로투찰2_우보초등학교 화장실보수및기타공사(건축)" xfId="219" xr:uid="{00000000-0005-0000-0000-000037170000}"/>
    <cellStyle name="_명암지도로투찰2_우보초등학교 화장실보수및기타공사(건축) 2" xfId="220" xr:uid="{00000000-0005-0000-0000-000038170000}"/>
    <cellStyle name="_명암지도로투찰2_화령초등학교 다목적강당 증축공사(건축)" xfId="221" xr:uid="{00000000-0005-0000-0000-000039170000}"/>
    <cellStyle name="_명암지도로투찰2_화령초등학교 다목적강당 증축공사(건축) 2" xfId="222" xr:uid="{00000000-0005-0000-0000-00003A170000}"/>
    <cellStyle name="_명암지도로투찰2_화령초등학교 다목적강당 증축공사(건축납품)" xfId="223" xr:uid="{00000000-0005-0000-0000-00003B170000}"/>
    <cellStyle name="_명암지도로투찰2_화령초등학교 다목적강당 증축공사(건축납품) 2" xfId="224" xr:uid="{00000000-0005-0000-0000-00003C170000}"/>
    <cellStyle name="_명암지-산성간" xfId="2700" xr:uid="{00000000-0005-0000-0000-00003D170000}"/>
    <cellStyle name="_모아테크 설계내역서(아름)" xfId="7876" xr:uid="{00000000-0005-0000-0000-00003E170000}"/>
    <cellStyle name="_목교" xfId="41964" xr:uid="{00000000-0005-0000-0000-00003F170000}"/>
    <cellStyle name="_물량산출서(삼보APT)" xfId="2701" xr:uid="{00000000-0005-0000-0000-000040170000}"/>
    <cellStyle name="_물푸기투자분석" xfId="7877" xr:uid="{00000000-0005-0000-0000-000041170000}"/>
    <cellStyle name="_미래관(조경)" xfId="2702" xr:uid="{00000000-0005-0000-0000-000042170000}"/>
    <cellStyle name="_미아아파트기계집행내역(분양분수정)" xfId="2703" xr:uid="{00000000-0005-0000-0000-000043170000}"/>
    <cellStyle name="_미아제2지구원도급내역서(계약용)" xfId="41965" xr:uid="{00000000-0005-0000-0000-000044170000}"/>
    <cellStyle name="_미일초등.미아중 공사대비표" xfId="41966" xr:uid="{00000000-0005-0000-0000-000045170000}"/>
    <cellStyle name="_민락동 내역서( 최종)" xfId="225" xr:uid="{00000000-0005-0000-0000-000046170000}"/>
    <cellStyle name="_반여2동공영주차장-1" xfId="226" xr:uid="{00000000-0005-0000-0000-000047170000}"/>
    <cellStyle name="_반여2동사통신내역서" xfId="227" xr:uid="{00000000-0005-0000-0000-000048170000}"/>
    <cellStyle name="_발전소진입도로주변환경개선공사(노임변경)" xfId="7878" xr:uid="{00000000-0005-0000-0000-000049170000}"/>
    <cellStyle name="_방동" xfId="41967" xr:uid="{00000000-0005-0000-0000-00004A170000}"/>
    <cellStyle name="_방동_0___윤경설계자재비(0101)070712" xfId="41968" xr:uid="{00000000-0005-0000-0000-00004B170000}"/>
    <cellStyle name="_방동_03구조~1" xfId="41969" xr:uid="{00000000-0005-0000-0000-00004C170000}"/>
    <cellStyle name="_방동_03구조~1_라멘교 토공" xfId="41970" xr:uid="{00000000-0005-0000-0000-00004D170000}"/>
    <cellStyle name="_방동_03구조~1_포장" xfId="41971" xr:uid="{00000000-0005-0000-0000-00004E170000}"/>
    <cellStyle name="_방동_03구조~1_포장_라멘교 토공" xfId="41972" xr:uid="{00000000-0005-0000-0000-00004F170000}"/>
    <cellStyle name="_방동_03구조물공" xfId="41973" xr:uid="{00000000-0005-0000-0000-000050170000}"/>
    <cellStyle name="_방동_03구조물공_라멘교 토공" xfId="41974" xr:uid="{00000000-0005-0000-0000-000051170000}"/>
    <cellStyle name="_방동_03구조물공_포장" xfId="41975" xr:uid="{00000000-0005-0000-0000-000052170000}"/>
    <cellStyle name="_방동_03구조물공_포장_라멘교 토공" xfId="41976" xr:uid="{00000000-0005-0000-0000-000053170000}"/>
    <cellStyle name="_방동_2공구단위수량산출(바닥분수기계실)" xfId="41977" xr:uid="{00000000-0005-0000-0000-000054170000}"/>
    <cellStyle name="_방동_2공구단위수량산출(시설물)" xfId="41978" xr:uid="{00000000-0005-0000-0000-000055170000}"/>
    <cellStyle name="_방동_2공구단위수량산출(시설물)jini" xfId="41979" xr:uid="{00000000-0005-0000-0000-000056170000}"/>
    <cellStyle name="_방동_Book1" xfId="41980" xr:uid="{00000000-0005-0000-0000-000057170000}"/>
    <cellStyle name="_방동_내역서-최종0223" xfId="41981" xr:uid="{00000000-0005-0000-0000-000058170000}"/>
    <cellStyle name="_방동_동막리소교량" xfId="41982" xr:uid="{00000000-0005-0000-0000-000059170000}"/>
    <cellStyle name="_방동_동막리소교량_라멘교 토공" xfId="41983" xr:uid="{00000000-0005-0000-0000-00005A170000}"/>
    <cellStyle name="_방동_동막리소교량_포장" xfId="41984" xr:uid="{00000000-0005-0000-0000-00005B170000}"/>
    <cellStyle name="_방동_동막리소교량_포장_라멘교 토공" xfId="41985" xr:uid="{00000000-0005-0000-0000-00005C170000}"/>
    <cellStyle name="_방동_라멘교 토공" xfId="41986" xr:uid="{00000000-0005-0000-0000-00005D170000}"/>
    <cellStyle name="_방동_마현12~1" xfId="41987" xr:uid="{00000000-0005-0000-0000-00005E170000}"/>
    <cellStyle name="_방동_마현12~1_라멘교 토공" xfId="41988" xr:uid="{00000000-0005-0000-0000-00005F170000}"/>
    <cellStyle name="_방동_마현12~1_포장" xfId="41989" xr:uid="{00000000-0005-0000-0000-000060170000}"/>
    <cellStyle name="_방동_마현12~1_포장_라멘교 토공" xfId="41990" xr:uid="{00000000-0005-0000-0000-000061170000}"/>
    <cellStyle name="_방동_문혜3리" xfId="41991" xr:uid="{00000000-0005-0000-0000-000062170000}"/>
    <cellStyle name="_방동_문혜3리_라멘교 토공" xfId="41992" xr:uid="{00000000-0005-0000-0000-000063170000}"/>
    <cellStyle name="_방동_문혜3리_포장" xfId="41993" xr:uid="{00000000-0005-0000-0000-000064170000}"/>
    <cellStyle name="_방동_문혜3리_포장_라멘교 토공" xfId="41994" xr:uid="{00000000-0005-0000-0000-000065170000}"/>
    <cellStyle name="_방동_방동" xfId="41995" xr:uid="{00000000-0005-0000-0000-000066170000}"/>
    <cellStyle name="_방동_방동_0___윤경설계자재비(0101)070712" xfId="41996" xr:uid="{00000000-0005-0000-0000-000067170000}"/>
    <cellStyle name="_방동_방동_2공구단위수량산출(바닥분수기계실)" xfId="41997" xr:uid="{00000000-0005-0000-0000-000068170000}"/>
    <cellStyle name="_방동_방동_2공구단위수량산출(시설물)" xfId="41998" xr:uid="{00000000-0005-0000-0000-000069170000}"/>
    <cellStyle name="_방동_방동_2공구단위수량산출(시설물)jini" xfId="41999" xr:uid="{00000000-0005-0000-0000-00006A170000}"/>
    <cellStyle name="_방동_방동_Book1" xfId="42000" xr:uid="{00000000-0005-0000-0000-00006B170000}"/>
    <cellStyle name="_방동_방동_내역서-최종0223" xfId="42001" xr:uid="{00000000-0005-0000-0000-00006C170000}"/>
    <cellStyle name="_방동_방동_라멘교 토공" xfId="42002" xr:uid="{00000000-0005-0000-0000-00006D170000}"/>
    <cellStyle name="_방동_방동_분수견적의뢰내역서" xfId="42003" xr:uid="{00000000-0005-0000-0000-00006E170000}"/>
    <cellStyle name="_방동_방동_분수견적의뢰내역서_대치유수지수경설비-설계내역-0715" xfId="42004" xr:uid="{00000000-0005-0000-0000-00006F170000}"/>
    <cellStyle name="_방동_방동_분수견적의뢰내역서_대치유수지수경설비-설계내역-0715_이수교차로주변친수시설-인공폭포설비" xfId="42005" xr:uid="{00000000-0005-0000-0000-000070170000}"/>
    <cellStyle name="_방동_방동_분수견적의뢰내역서_대치유수지수경설비-설계내역-0715_이수교차로주변친수시설-인공폭포설비-0907" xfId="42006" xr:uid="{00000000-0005-0000-0000-000071170000}"/>
    <cellStyle name="_방동_방동_분수견적의뢰내역서_대치유수지수경설비-설계내역-2차발송-0811" xfId="42007" xr:uid="{00000000-0005-0000-0000-000072170000}"/>
    <cellStyle name="_방동_방동_분수견적의뢰내역서_대치유수지수경설비-설계내역-2차발송-0811_이수교차로주변친수시설-인공폭포설비" xfId="42008" xr:uid="{00000000-0005-0000-0000-000073170000}"/>
    <cellStyle name="_방동_방동_분수견적의뢰내역서_대치유수지수경설비-설계내역-2차발송-0811_이수교차로주변친수시설-인공폭포설비-0907" xfId="42009" xr:uid="{00000000-0005-0000-0000-000074170000}"/>
    <cellStyle name="_방동_방동_분수자재단가 및 일위대가표(2007.08.20.李)" xfId="42010" xr:uid="{00000000-0005-0000-0000-000075170000}"/>
    <cellStyle name="_방동_방동_수량산출서(040719)" xfId="42011" xr:uid="{00000000-0005-0000-0000-000076170000}"/>
    <cellStyle name="_방동_방동_수량산출서(040719)_2공구단위수량산출(시설물)" xfId="42012" xr:uid="{00000000-0005-0000-0000-000077170000}"/>
    <cellStyle name="_방동_방동_수량산출서(040719)_2공구단위수량산출(시설물)jini" xfId="42013" xr:uid="{00000000-0005-0000-0000-000078170000}"/>
    <cellStyle name="_방동_방동_율동자연공원내 화장실 보수 및 도색공사" xfId="42014" xr:uid="{00000000-0005-0000-0000-000079170000}"/>
    <cellStyle name="_방동_방동_율동자연공원내 화장실 보수 및 도색공사_내역서-최종0223" xfId="42015" xr:uid="{00000000-0005-0000-0000-00007A170000}"/>
    <cellStyle name="_방동_방동_율동자연공원내 휴게편의점 도색작업-할증-천정면적추가" xfId="42016" xr:uid="{00000000-0005-0000-0000-00007B170000}"/>
    <cellStyle name="_방동_방동_율동자연공원내 휴게편의점 도색작업-할증-천정면적추가_내역서-최종0223" xfId="42017" xr:uid="{00000000-0005-0000-0000-00007C170000}"/>
    <cellStyle name="_방동_방동_포장" xfId="42018" xr:uid="{00000000-0005-0000-0000-00007D170000}"/>
    <cellStyle name="_방동_방동_포장_라멘교 토공" xfId="42019" xr:uid="{00000000-0005-0000-0000-00007E170000}"/>
    <cellStyle name="_방동_분수견적의뢰내역서" xfId="42020" xr:uid="{00000000-0005-0000-0000-00007F170000}"/>
    <cellStyle name="_방동_분수견적의뢰내역서_대치유수지수경설비-설계내역-0715" xfId="42021" xr:uid="{00000000-0005-0000-0000-000080170000}"/>
    <cellStyle name="_방동_분수견적의뢰내역서_대치유수지수경설비-설계내역-0715_이수교차로주변친수시설-인공폭포설비" xfId="42022" xr:uid="{00000000-0005-0000-0000-000081170000}"/>
    <cellStyle name="_방동_분수견적의뢰내역서_대치유수지수경설비-설계내역-0715_이수교차로주변친수시설-인공폭포설비-0907" xfId="42023" xr:uid="{00000000-0005-0000-0000-000082170000}"/>
    <cellStyle name="_방동_분수견적의뢰내역서_대치유수지수경설비-설계내역-2차발송-0811" xfId="42024" xr:uid="{00000000-0005-0000-0000-000083170000}"/>
    <cellStyle name="_방동_분수견적의뢰내역서_대치유수지수경설비-설계내역-2차발송-0811_이수교차로주변친수시설-인공폭포설비" xfId="42025" xr:uid="{00000000-0005-0000-0000-000084170000}"/>
    <cellStyle name="_방동_분수견적의뢰내역서_대치유수지수경설비-설계내역-2차발송-0811_이수교차로주변친수시설-인공폭포설비-0907" xfId="42026" xr:uid="{00000000-0005-0000-0000-000085170000}"/>
    <cellStyle name="_방동_분수자재단가 및 일위대가표(2007.08.20.李)" xfId="42027" xr:uid="{00000000-0005-0000-0000-000086170000}"/>
    <cellStyle name="_방동_산양2리지구" xfId="42028" xr:uid="{00000000-0005-0000-0000-000087170000}"/>
    <cellStyle name="_방동_산양2리지구_라멘교 토공" xfId="42029" xr:uid="{00000000-0005-0000-0000-000088170000}"/>
    <cellStyle name="_방동_산양2리지구_포장" xfId="42030" xr:uid="{00000000-0005-0000-0000-000089170000}"/>
    <cellStyle name="_방동_산양2리지구_포장_라멘교 토공" xfId="42031" xr:uid="{00000000-0005-0000-0000-00008A170000}"/>
    <cellStyle name="_방동_산양리지구" xfId="42032" xr:uid="{00000000-0005-0000-0000-00008B170000}"/>
    <cellStyle name="_방동_산양리지구_0___윤경설계자재비(0101)070712" xfId="42033" xr:uid="{00000000-0005-0000-0000-00008C170000}"/>
    <cellStyle name="_방동_산양리지구_2공구단위수량산출(바닥분수기계실)" xfId="42034" xr:uid="{00000000-0005-0000-0000-00008D170000}"/>
    <cellStyle name="_방동_산양리지구_2공구단위수량산출(시설물)" xfId="42035" xr:uid="{00000000-0005-0000-0000-00008E170000}"/>
    <cellStyle name="_방동_산양리지구_2공구단위수량산출(시설물)jini" xfId="42036" xr:uid="{00000000-0005-0000-0000-00008F170000}"/>
    <cellStyle name="_방동_산양리지구_Book1" xfId="42037" xr:uid="{00000000-0005-0000-0000-000090170000}"/>
    <cellStyle name="_방동_산양리지구_내역서-최종0223" xfId="42038" xr:uid="{00000000-0005-0000-0000-000091170000}"/>
    <cellStyle name="_방동_산양리지구_라멘교 토공" xfId="42039" xr:uid="{00000000-0005-0000-0000-000092170000}"/>
    <cellStyle name="_방동_산양리지구_분수견적의뢰내역서" xfId="42040" xr:uid="{00000000-0005-0000-0000-000093170000}"/>
    <cellStyle name="_방동_산양리지구_분수견적의뢰내역서_대치유수지수경설비-설계내역-0715" xfId="42041" xr:uid="{00000000-0005-0000-0000-000094170000}"/>
    <cellStyle name="_방동_산양리지구_분수견적의뢰내역서_대치유수지수경설비-설계내역-0715_이수교차로주변친수시설-인공폭포설비" xfId="42042" xr:uid="{00000000-0005-0000-0000-000095170000}"/>
    <cellStyle name="_방동_산양리지구_분수견적의뢰내역서_대치유수지수경설비-설계내역-0715_이수교차로주변친수시설-인공폭포설비-0907" xfId="42043" xr:uid="{00000000-0005-0000-0000-000096170000}"/>
    <cellStyle name="_방동_산양리지구_분수견적의뢰내역서_대치유수지수경설비-설계내역-2차발송-0811" xfId="42044" xr:uid="{00000000-0005-0000-0000-000097170000}"/>
    <cellStyle name="_방동_산양리지구_분수견적의뢰내역서_대치유수지수경설비-설계내역-2차발송-0811_이수교차로주변친수시설-인공폭포설비" xfId="42045" xr:uid="{00000000-0005-0000-0000-000098170000}"/>
    <cellStyle name="_방동_산양리지구_분수견적의뢰내역서_대치유수지수경설비-설계내역-2차발송-0811_이수교차로주변친수시설-인공폭포설비-0907" xfId="42046" xr:uid="{00000000-0005-0000-0000-000099170000}"/>
    <cellStyle name="_방동_산양리지구_분수자재단가 및 일위대가표(2007.08.20.李)" xfId="42047" xr:uid="{00000000-0005-0000-0000-00009A170000}"/>
    <cellStyle name="_방동_산양리지구_수량산출서(040719)" xfId="42048" xr:uid="{00000000-0005-0000-0000-00009B170000}"/>
    <cellStyle name="_방동_산양리지구_수량산출서(040719)_2공구단위수량산출(시설물)" xfId="42049" xr:uid="{00000000-0005-0000-0000-00009C170000}"/>
    <cellStyle name="_방동_산양리지구_수량산출서(040719)_2공구단위수량산출(시설물)jini" xfId="42050" xr:uid="{00000000-0005-0000-0000-00009D170000}"/>
    <cellStyle name="_방동_산양리지구_율동자연공원내 화장실 보수 및 도색공사" xfId="42051" xr:uid="{00000000-0005-0000-0000-00009E170000}"/>
    <cellStyle name="_방동_산양리지구_율동자연공원내 화장실 보수 및 도색공사_내역서-최종0223" xfId="42052" xr:uid="{00000000-0005-0000-0000-00009F170000}"/>
    <cellStyle name="_방동_산양리지구_율동자연공원내 휴게편의점 도색작업-할증-천정면적추가" xfId="42053" xr:uid="{00000000-0005-0000-0000-0000A0170000}"/>
    <cellStyle name="_방동_산양리지구_율동자연공원내 휴게편의점 도색작업-할증-천정면적추가_내역서-최종0223" xfId="42054" xr:uid="{00000000-0005-0000-0000-0000A1170000}"/>
    <cellStyle name="_방동_산양리지구_포장" xfId="42055" xr:uid="{00000000-0005-0000-0000-0000A2170000}"/>
    <cellStyle name="_방동_산양리지구_포장_라멘교 토공" xfId="42056" xr:uid="{00000000-0005-0000-0000-0000A3170000}"/>
    <cellStyle name="_방동_서상2리" xfId="42057" xr:uid="{00000000-0005-0000-0000-0000A4170000}"/>
    <cellStyle name="_방동_서상2리_0___윤경설계자재비(0101)070712" xfId="42058" xr:uid="{00000000-0005-0000-0000-0000A5170000}"/>
    <cellStyle name="_방동_서상2리_2공구단위수량산출(바닥분수기계실)" xfId="42059" xr:uid="{00000000-0005-0000-0000-0000A6170000}"/>
    <cellStyle name="_방동_서상2리_2공구단위수량산출(시설물)" xfId="42060" xr:uid="{00000000-0005-0000-0000-0000A7170000}"/>
    <cellStyle name="_방동_서상2리_2공구단위수량산출(시설물)jini" xfId="42061" xr:uid="{00000000-0005-0000-0000-0000A8170000}"/>
    <cellStyle name="_방동_서상2리_Book1" xfId="42062" xr:uid="{00000000-0005-0000-0000-0000A9170000}"/>
    <cellStyle name="_방동_서상2리_내역서-최종0223" xfId="42063" xr:uid="{00000000-0005-0000-0000-0000AA170000}"/>
    <cellStyle name="_방동_서상2리_라멘교 토공" xfId="42064" xr:uid="{00000000-0005-0000-0000-0000AB170000}"/>
    <cellStyle name="_방동_서상2리_분수견적의뢰내역서" xfId="42065" xr:uid="{00000000-0005-0000-0000-0000AC170000}"/>
    <cellStyle name="_방동_서상2리_분수견적의뢰내역서_대치유수지수경설비-설계내역-0715" xfId="42066" xr:uid="{00000000-0005-0000-0000-0000AD170000}"/>
    <cellStyle name="_방동_서상2리_분수견적의뢰내역서_대치유수지수경설비-설계내역-0715_이수교차로주변친수시설-인공폭포설비" xfId="42067" xr:uid="{00000000-0005-0000-0000-0000AE170000}"/>
    <cellStyle name="_방동_서상2리_분수견적의뢰내역서_대치유수지수경설비-설계내역-0715_이수교차로주변친수시설-인공폭포설비-0907" xfId="42068" xr:uid="{00000000-0005-0000-0000-0000AF170000}"/>
    <cellStyle name="_방동_서상2리_분수견적의뢰내역서_대치유수지수경설비-설계내역-2차발송-0811" xfId="42069" xr:uid="{00000000-0005-0000-0000-0000B0170000}"/>
    <cellStyle name="_방동_서상2리_분수견적의뢰내역서_대치유수지수경설비-설계내역-2차발송-0811_이수교차로주변친수시설-인공폭포설비" xfId="42070" xr:uid="{00000000-0005-0000-0000-0000B1170000}"/>
    <cellStyle name="_방동_서상2리_분수견적의뢰내역서_대치유수지수경설비-설계내역-2차발송-0811_이수교차로주변친수시설-인공폭포설비-0907" xfId="42071" xr:uid="{00000000-0005-0000-0000-0000B2170000}"/>
    <cellStyle name="_방동_서상2리_분수자재단가 및 일위대가표(2007.08.20.李)" xfId="42072" xr:uid="{00000000-0005-0000-0000-0000B3170000}"/>
    <cellStyle name="_방동_서상2리_수량산출서(040719)" xfId="42073" xr:uid="{00000000-0005-0000-0000-0000B4170000}"/>
    <cellStyle name="_방동_서상2리_수량산출서(040719)_2공구단위수량산출(시설물)" xfId="42074" xr:uid="{00000000-0005-0000-0000-0000B5170000}"/>
    <cellStyle name="_방동_서상2리_수량산출서(040719)_2공구단위수량산출(시설물)jini" xfId="42075" xr:uid="{00000000-0005-0000-0000-0000B6170000}"/>
    <cellStyle name="_방동_서상2리_율동자연공원내 화장실 보수 및 도색공사" xfId="42076" xr:uid="{00000000-0005-0000-0000-0000B7170000}"/>
    <cellStyle name="_방동_서상2리_율동자연공원내 화장실 보수 및 도색공사_내역서-최종0223" xfId="42077" xr:uid="{00000000-0005-0000-0000-0000B8170000}"/>
    <cellStyle name="_방동_서상2리_율동자연공원내 휴게편의점 도색작업-할증-천정면적추가" xfId="42078" xr:uid="{00000000-0005-0000-0000-0000B9170000}"/>
    <cellStyle name="_방동_서상2리_율동자연공원내 휴게편의점 도색작업-할증-천정면적추가_내역서-최종0223" xfId="42079" xr:uid="{00000000-0005-0000-0000-0000BA170000}"/>
    <cellStyle name="_방동_서상2리_포장" xfId="42080" xr:uid="{00000000-0005-0000-0000-0000BB170000}"/>
    <cellStyle name="_방동_서상2리_포장_라멘교 토공" xfId="42081" xr:uid="{00000000-0005-0000-0000-0000BC170000}"/>
    <cellStyle name="_방동_수량산출서(040719)" xfId="42082" xr:uid="{00000000-0005-0000-0000-0000BD170000}"/>
    <cellStyle name="_방동_수량산출서(040719)_2공구단위수량산출(시설물)" xfId="42083" xr:uid="{00000000-0005-0000-0000-0000BE170000}"/>
    <cellStyle name="_방동_수량산출서(040719)_2공구단위수량산출(시설물)jini" xfId="42084" xr:uid="{00000000-0005-0000-0000-0000BF170000}"/>
    <cellStyle name="_방동_오항" xfId="42085" xr:uid="{00000000-0005-0000-0000-0000C0170000}"/>
    <cellStyle name="_방동_오항_라멘교 토공" xfId="42086" xr:uid="{00000000-0005-0000-0000-0000C1170000}"/>
    <cellStyle name="_방동_오항_포장" xfId="42087" xr:uid="{00000000-0005-0000-0000-0000C2170000}"/>
    <cellStyle name="_방동_오항_포장_라멘교 토공" xfId="42088" xr:uid="{00000000-0005-0000-0000-0000C3170000}"/>
    <cellStyle name="_방동_원평" xfId="42089" xr:uid="{00000000-0005-0000-0000-0000C4170000}"/>
    <cellStyle name="_방동_원평_0___윤경설계자재비(0101)070712" xfId="42090" xr:uid="{00000000-0005-0000-0000-0000C5170000}"/>
    <cellStyle name="_방동_원평_2공구단위수량산출(바닥분수기계실)" xfId="42091" xr:uid="{00000000-0005-0000-0000-0000C6170000}"/>
    <cellStyle name="_방동_원평_2공구단위수량산출(시설물)" xfId="42092" xr:uid="{00000000-0005-0000-0000-0000C7170000}"/>
    <cellStyle name="_방동_원평_2공구단위수량산출(시설물)jini" xfId="42093" xr:uid="{00000000-0005-0000-0000-0000C8170000}"/>
    <cellStyle name="_방동_원평_Book1" xfId="42094" xr:uid="{00000000-0005-0000-0000-0000C9170000}"/>
    <cellStyle name="_방동_원평_내역서-최종0223" xfId="42095" xr:uid="{00000000-0005-0000-0000-0000CA170000}"/>
    <cellStyle name="_방동_원평_라멘교 토공" xfId="42096" xr:uid="{00000000-0005-0000-0000-0000CB170000}"/>
    <cellStyle name="_방동_원평_분수견적의뢰내역서" xfId="42097" xr:uid="{00000000-0005-0000-0000-0000CC170000}"/>
    <cellStyle name="_방동_원평_분수견적의뢰내역서_대치유수지수경설비-설계내역-0715" xfId="42098" xr:uid="{00000000-0005-0000-0000-0000CD170000}"/>
    <cellStyle name="_방동_원평_분수견적의뢰내역서_대치유수지수경설비-설계내역-0715_이수교차로주변친수시설-인공폭포설비" xfId="42099" xr:uid="{00000000-0005-0000-0000-0000CE170000}"/>
    <cellStyle name="_방동_원평_분수견적의뢰내역서_대치유수지수경설비-설계내역-0715_이수교차로주변친수시설-인공폭포설비-0907" xfId="42100" xr:uid="{00000000-0005-0000-0000-0000CF170000}"/>
    <cellStyle name="_방동_원평_분수견적의뢰내역서_대치유수지수경설비-설계내역-2차발송-0811" xfId="42101" xr:uid="{00000000-0005-0000-0000-0000D0170000}"/>
    <cellStyle name="_방동_원평_분수견적의뢰내역서_대치유수지수경설비-설계내역-2차발송-0811_이수교차로주변친수시설-인공폭포설비" xfId="42102" xr:uid="{00000000-0005-0000-0000-0000D1170000}"/>
    <cellStyle name="_방동_원평_분수견적의뢰내역서_대치유수지수경설비-설계내역-2차발송-0811_이수교차로주변친수시설-인공폭포설비-0907" xfId="42103" xr:uid="{00000000-0005-0000-0000-0000D2170000}"/>
    <cellStyle name="_방동_원평_분수자재단가 및 일위대가표(2007.08.20.李)" xfId="42104" xr:uid="{00000000-0005-0000-0000-0000D3170000}"/>
    <cellStyle name="_방동_원평_수량산출서(040719)" xfId="42105" xr:uid="{00000000-0005-0000-0000-0000D4170000}"/>
    <cellStyle name="_방동_원평_수량산출서(040719)_2공구단위수량산출(시설물)" xfId="42106" xr:uid="{00000000-0005-0000-0000-0000D5170000}"/>
    <cellStyle name="_방동_원평_수량산출서(040719)_2공구단위수량산출(시설물)jini" xfId="42107" xr:uid="{00000000-0005-0000-0000-0000D6170000}"/>
    <cellStyle name="_방동_원평_율동자연공원내 화장실 보수 및 도색공사" xfId="42108" xr:uid="{00000000-0005-0000-0000-0000D7170000}"/>
    <cellStyle name="_방동_원평_율동자연공원내 화장실 보수 및 도색공사_내역서-최종0223" xfId="42109" xr:uid="{00000000-0005-0000-0000-0000D8170000}"/>
    <cellStyle name="_방동_원평_율동자연공원내 휴게편의점 도색작업-할증-천정면적추가" xfId="42110" xr:uid="{00000000-0005-0000-0000-0000D9170000}"/>
    <cellStyle name="_방동_원평_율동자연공원내 휴게편의점 도색작업-할증-천정면적추가_내역서-최종0223" xfId="42111" xr:uid="{00000000-0005-0000-0000-0000DA170000}"/>
    <cellStyle name="_방동_원평_포장" xfId="42112" xr:uid="{00000000-0005-0000-0000-0000DB170000}"/>
    <cellStyle name="_방동_원평_포장_라멘교 토공" xfId="42113" xr:uid="{00000000-0005-0000-0000-0000DC170000}"/>
    <cellStyle name="_방동_율동자연공원내 화장실 보수 및 도색공사" xfId="42114" xr:uid="{00000000-0005-0000-0000-0000DD170000}"/>
    <cellStyle name="_방동_율동자연공원내 화장실 보수 및 도색공사_내역서-최종0223" xfId="42115" xr:uid="{00000000-0005-0000-0000-0000DE170000}"/>
    <cellStyle name="_방동_율동자연공원내 휴게편의점 도색작업-할증-천정면적추가" xfId="42116" xr:uid="{00000000-0005-0000-0000-0000DF170000}"/>
    <cellStyle name="_방동_율동자연공원내 휴게편의점 도색작업-할증-천정면적추가_내역서-최종0223" xfId="42117" xr:uid="{00000000-0005-0000-0000-0000E0170000}"/>
    <cellStyle name="_방동_추곡" xfId="42118" xr:uid="{00000000-0005-0000-0000-0000E1170000}"/>
    <cellStyle name="_방동_추곡_0___윤경설계자재비(0101)070712" xfId="42119" xr:uid="{00000000-0005-0000-0000-0000E2170000}"/>
    <cellStyle name="_방동_추곡_2공구단위수량산출(바닥분수기계실)" xfId="42120" xr:uid="{00000000-0005-0000-0000-0000E3170000}"/>
    <cellStyle name="_방동_추곡_2공구단위수량산출(시설물)" xfId="42121" xr:uid="{00000000-0005-0000-0000-0000E4170000}"/>
    <cellStyle name="_방동_추곡_2공구단위수량산출(시설물)jini" xfId="42122" xr:uid="{00000000-0005-0000-0000-0000E5170000}"/>
    <cellStyle name="_방동_추곡_Book1" xfId="42123" xr:uid="{00000000-0005-0000-0000-0000E6170000}"/>
    <cellStyle name="_방동_추곡_내역서-최종0223" xfId="42124" xr:uid="{00000000-0005-0000-0000-0000E7170000}"/>
    <cellStyle name="_방동_추곡_라멘교 토공" xfId="42125" xr:uid="{00000000-0005-0000-0000-0000E8170000}"/>
    <cellStyle name="_방동_추곡_분수견적의뢰내역서" xfId="42126" xr:uid="{00000000-0005-0000-0000-0000E9170000}"/>
    <cellStyle name="_방동_추곡_분수견적의뢰내역서_대치유수지수경설비-설계내역-0715" xfId="42127" xr:uid="{00000000-0005-0000-0000-0000EA170000}"/>
    <cellStyle name="_방동_추곡_분수견적의뢰내역서_대치유수지수경설비-설계내역-0715_이수교차로주변친수시설-인공폭포설비" xfId="42128" xr:uid="{00000000-0005-0000-0000-0000EB170000}"/>
    <cellStyle name="_방동_추곡_분수견적의뢰내역서_대치유수지수경설비-설계내역-0715_이수교차로주변친수시설-인공폭포설비-0907" xfId="42129" xr:uid="{00000000-0005-0000-0000-0000EC170000}"/>
    <cellStyle name="_방동_추곡_분수견적의뢰내역서_대치유수지수경설비-설계내역-2차발송-0811" xfId="42130" xr:uid="{00000000-0005-0000-0000-0000ED170000}"/>
    <cellStyle name="_방동_추곡_분수견적의뢰내역서_대치유수지수경설비-설계내역-2차발송-0811_이수교차로주변친수시설-인공폭포설비" xfId="42131" xr:uid="{00000000-0005-0000-0000-0000EE170000}"/>
    <cellStyle name="_방동_추곡_분수견적의뢰내역서_대치유수지수경설비-설계내역-2차발송-0811_이수교차로주변친수시설-인공폭포설비-0907" xfId="42132" xr:uid="{00000000-0005-0000-0000-0000EF170000}"/>
    <cellStyle name="_방동_추곡_분수자재단가 및 일위대가표(2007.08.20.李)" xfId="42133" xr:uid="{00000000-0005-0000-0000-0000F0170000}"/>
    <cellStyle name="_방동_추곡_수량산출서(040719)" xfId="42134" xr:uid="{00000000-0005-0000-0000-0000F1170000}"/>
    <cellStyle name="_방동_추곡_수량산출서(040719)_2공구단위수량산출(시설물)" xfId="42135" xr:uid="{00000000-0005-0000-0000-0000F2170000}"/>
    <cellStyle name="_방동_추곡_수량산출서(040719)_2공구단위수량산출(시설물)jini" xfId="42136" xr:uid="{00000000-0005-0000-0000-0000F3170000}"/>
    <cellStyle name="_방동_추곡_율동자연공원내 화장실 보수 및 도색공사" xfId="42137" xr:uid="{00000000-0005-0000-0000-0000F4170000}"/>
    <cellStyle name="_방동_추곡_율동자연공원내 화장실 보수 및 도색공사_내역서-최종0223" xfId="42138" xr:uid="{00000000-0005-0000-0000-0000F5170000}"/>
    <cellStyle name="_방동_추곡_율동자연공원내 휴게편의점 도색작업-할증-천정면적추가" xfId="42139" xr:uid="{00000000-0005-0000-0000-0000F6170000}"/>
    <cellStyle name="_방동_추곡_율동자연공원내 휴게편의점 도색작업-할증-천정면적추가_내역서-최종0223" xfId="42140" xr:uid="{00000000-0005-0000-0000-0000F7170000}"/>
    <cellStyle name="_방동_추곡_포장" xfId="42141" xr:uid="{00000000-0005-0000-0000-0000F8170000}"/>
    <cellStyle name="_방동_추곡_포장_라멘교 토공" xfId="42142" xr:uid="{00000000-0005-0000-0000-0000F9170000}"/>
    <cellStyle name="_방동_포장" xfId="42143" xr:uid="{00000000-0005-0000-0000-0000FA170000}"/>
    <cellStyle name="_방동_포장_라멘교 토공" xfId="42144" xr:uid="{00000000-0005-0000-0000-0000FB170000}"/>
    <cellStyle name="_방송내역서" xfId="228" xr:uid="{00000000-0005-0000-0000-0000FC170000}"/>
    <cellStyle name="_배관수량산출" xfId="42145" xr:uid="{00000000-0005-0000-0000-0000FD170000}"/>
    <cellStyle name="_배수공집계" xfId="42146" xr:uid="{00000000-0005-0000-0000-0000FE170000}"/>
    <cellStyle name="_배수공집계_고산초등수량산출" xfId="42147" xr:uid="{00000000-0005-0000-0000-0000FF170000}"/>
    <cellStyle name="_배수공집계_도시계획도로-수량산출" xfId="42148" xr:uid="{00000000-0005-0000-0000-000000180000}"/>
    <cellStyle name="_배수공집계_수량(최종)" xfId="42149" xr:uid="{00000000-0005-0000-0000-000001180000}"/>
    <cellStyle name="_배수공집계_수량산출_L" xfId="42150" xr:uid="{00000000-0005-0000-0000-000002180000}"/>
    <cellStyle name="_배수공집계_수량산출_L_남대리수량산출" xfId="42151" xr:uid="{00000000-0005-0000-0000-000003180000}"/>
    <cellStyle name="_배수공집계_수량산출_L_남대리수량산출_진달래수량산출" xfId="42152" xr:uid="{00000000-0005-0000-0000-000004180000}"/>
    <cellStyle name="_배수공집계_수량산출_L_진달래수량산출" xfId="42153" xr:uid="{00000000-0005-0000-0000-000005180000}"/>
    <cellStyle name="_배수공집계_신암수량산출" xfId="42154" xr:uid="{00000000-0005-0000-0000-000006180000}"/>
    <cellStyle name="_배수공집계_신암수량산출_남대리수량산출" xfId="42155" xr:uid="{00000000-0005-0000-0000-000007180000}"/>
    <cellStyle name="_배수공집계_신암수량산출_남대리수량산출_진달래수량산출" xfId="42156" xr:uid="{00000000-0005-0000-0000-000008180000}"/>
    <cellStyle name="_배수공집계_신암수량산출_진달래수량산출" xfId="42157" xr:uid="{00000000-0005-0000-0000-000009180000}"/>
    <cellStyle name="_배수공집계_진달래수량산출" xfId="42158" xr:uid="{00000000-0005-0000-0000-00000A180000}"/>
    <cellStyle name="_배수공집계_토적표" xfId="42159" xr:uid="{00000000-0005-0000-0000-00000B180000}"/>
    <cellStyle name="_백운초통신내역(최종)" xfId="42160" xr:uid="{00000000-0005-0000-0000-00000C180000}"/>
    <cellStyle name="_벌목" xfId="42161" xr:uid="{00000000-0005-0000-0000-00000D180000}"/>
    <cellStyle name="_변경 최종" xfId="42162" xr:uid="{00000000-0005-0000-0000-00000E180000}"/>
    <cellStyle name="_변경 최종_파주산림욕장설계서(산림조합과동일)" xfId="42163" xr:uid="{00000000-0005-0000-0000-00000F180000}"/>
    <cellStyle name="_변경실행" xfId="7879" xr:uid="{00000000-0005-0000-0000-000010180000}"/>
    <cellStyle name="_별관보수(세일)" xfId="229" xr:uid="{00000000-0005-0000-0000-000011180000}"/>
    <cellStyle name="_별첨(계획서및실적서양식)" xfId="2704" xr:uid="{00000000-0005-0000-0000-000012180000}"/>
    <cellStyle name="_별첨(계획서및실적서양식)_1" xfId="2705" xr:uid="{00000000-0005-0000-0000-000013180000}"/>
    <cellStyle name="_병원전문-차시영" xfId="42164" xr:uid="{00000000-0005-0000-0000-000014180000}"/>
    <cellStyle name="_보경로설치" xfId="42165" xr:uid="{00000000-0005-0000-0000-000015180000}"/>
    <cellStyle name="_보광배수지(동신)" xfId="2706" xr:uid="{00000000-0005-0000-0000-000016180000}"/>
    <cellStyle name="_보라매데크수량산출서" xfId="42166" xr:uid="{00000000-0005-0000-0000-000017180000}"/>
    <cellStyle name="_보현산권역농촌마을2007.11.18(마을회관)" xfId="7880" xr:uid="{00000000-0005-0000-0000-000018180000}"/>
    <cellStyle name="_복사본 광양항3견적" xfId="7881" xr:uid="{00000000-0005-0000-0000-000019180000}"/>
    <cellStyle name="_복사본 노후철주(통합0515)" xfId="7882" xr:uid="{00000000-0005-0000-0000-00001A180000}"/>
    <cellStyle name="_본관기초(가설계서)-9월단가" xfId="42167" xr:uid="{00000000-0005-0000-0000-00001B180000}"/>
    <cellStyle name="_본관기초굴착 하도급저가심사" xfId="42168" xr:uid="{00000000-0005-0000-0000-00001C180000}"/>
    <cellStyle name="_본관기초굴착(단가)" xfId="42169" xr:uid="{00000000-0005-0000-0000-00001D180000}"/>
    <cellStyle name="_본사안-가실행-평택탈황대비공사" xfId="7883" xr:uid="{00000000-0005-0000-0000-00001E180000}"/>
    <cellStyle name="_본사안-가실행-평택탈황대비공사_평택탈황-구조물공-(가)실행-본사안" xfId="7884" xr:uid="{00000000-0005-0000-0000-00001F180000}"/>
    <cellStyle name="_본사안-가실행-평택탈황대비공사_평택탈황-구조물공-(가)실행-본사안(정과장님)" xfId="7885" xr:uid="{00000000-0005-0000-0000-000020180000}"/>
    <cellStyle name="_본사안-가실행-평택탈황대비공사_평택탈황-구조물공-(가)실행-본사안3(정과장님)" xfId="7886" xr:uid="{00000000-0005-0000-0000-000021180000}"/>
    <cellStyle name="_본사안-건축기초(본)실행-광양항LNG" xfId="7887" xr:uid="{00000000-0005-0000-0000-000022180000}"/>
    <cellStyle name="_본사안-산근-평택탈황대비공사(가실행)" xfId="7888" xr:uid="{00000000-0005-0000-0000-000023180000}"/>
    <cellStyle name="_본사안-산근-평택탈황대비공사(가실행)_평택탈황-구조물공-(가)실행-본사안" xfId="7889" xr:uid="{00000000-0005-0000-0000-000024180000}"/>
    <cellStyle name="_본사안-산근-평택탈황대비공사(가실행)_평택탈황-구조물공-(가)실행-본사안(정과장님)" xfId="7890" xr:uid="{00000000-0005-0000-0000-000025180000}"/>
    <cellStyle name="_본사안-산근-평택탈황대비공사(가실행)_평택탈황-구조물공-(가)실행-본사안3(정과장님)" xfId="7891" xr:uid="{00000000-0005-0000-0000-000026180000}"/>
    <cellStyle name="_본사안-평택탈황대비(가실행)" xfId="7892" xr:uid="{00000000-0005-0000-0000-000027180000}"/>
    <cellStyle name="_본사안-평택탈황대비(가실행)_평택탈황-구조물공-(가)실행-본사안" xfId="7893" xr:uid="{00000000-0005-0000-0000-000028180000}"/>
    <cellStyle name="_본사안-평택탈황대비(가실행)_평택탈황-구조물공-(가)실행-본사안(정과장님)" xfId="7894" xr:uid="{00000000-0005-0000-0000-000029180000}"/>
    <cellStyle name="_본사안-평택탈황대비(가실행)_평택탈황-구조물공-(가)실행-본사안3(정과장님)" xfId="7895" xr:uid="{00000000-0005-0000-0000-00002A180000}"/>
    <cellStyle name="_본사용(원가분석)" xfId="230" xr:uid="{00000000-0005-0000-0000-00002B180000}"/>
    <cellStyle name="_본실행예산_본사" xfId="7896" xr:uid="{00000000-0005-0000-0000-00002C180000}"/>
    <cellStyle name="_봉곡중내역서(대지건설)" xfId="2707" xr:uid="{00000000-0005-0000-0000-00002D180000}"/>
    <cellStyle name="_봉곡중총괄(대지완결)" xfId="2708" xr:uid="{00000000-0005-0000-0000-00002E180000}"/>
    <cellStyle name="_부대입찰확약서" xfId="231" xr:uid="{00000000-0005-0000-0000-00002F180000}"/>
    <cellStyle name="_부림제(혁성종합)" xfId="2709" xr:uid="{00000000-0005-0000-0000-000030180000}"/>
    <cellStyle name="_부산신항2준설견적" xfId="7897" xr:uid="{00000000-0005-0000-0000-000031180000}"/>
    <cellStyle name="_부안지구투찰2" xfId="7898" xr:uid="{00000000-0005-0000-0000-000032180000}"/>
    <cellStyle name="_분당구-지압보도-1024" xfId="42170" xr:uid="{00000000-0005-0000-0000-000033180000}"/>
    <cellStyle name="_분당구-지압보도-1024_대치유수지수경설비-설계내역-0715" xfId="42171" xr:uid="{00000000-0005-0000-0000-000034180000}"/>
    <cellStyle name="_분당구-지압보도-1024_대치유수지수경설비-설계내역-0715_이수교차로주변친수시설-인공폭포설비" xfId="42172" xr:uid="{00000000-0005-0000-0000-000035180000}"/>
    <cellStyle name="_분당구-지압보도-1024_대치유수지수경설비-설계내역-0715_이수교차로주변친수시설-인공폭포설비-0907" xfId="42173" xr:uid="{00000000-0005-0000-0000-000036180000}"/>
    <cellStyle name="_분당구-지압보도-1024_대치유수지수경설비-설계내역-2차발송-0811" xfId="42174" xr:uid="{00000000-0005-0000-0000-000037180000}"/>
    <cellStyle name="_분당구-지압보도-1024_대치유수지수경설비-설계내역-2차발송-0811_이수교차로주변친수시설-인공폭포설비" xfId="42175" xr:uid="{00000000-0005-0000-0000-000038180000}"/>
    <cellStyle name="_분당구-지압보도-1024_대치유수지수경설비-설계내역-2차발송-0811_이수교차로주변친수시설-인공폭포설비-0907" xfId="42176" xr:uid="{00000000-0005-0000-0000-000039180000}"/>
    <cellStyle name="_분당복합폐열회수제출1" xfId="2710" xr:uid="{00000000-0005-0000-0000-00003A180000}"/>
    <cellStyle name="_분당복합폐열회수제출2" xfId="2711" xr:uid="{00000000-0005-0000-0000-00003B180000}"/>
    <cellStyle name="_분수견적의뢰내역서" xfId="42177" xr:uid="{00000000-0005-0000-0000-00003C180000}"/>
    <cellStyle name="_분전반(kd-수산과학원)" xfId="232" xr:uid="{00000000-0005-0000-0000-00003D180000}"/>
    <cellStyle name="_사각파고라" xfId="42178" xr:uid="{00000000-0005-0000-0000-00003E180000}"/>
    <cellStyle name="_사급재료비및운반비" xfId="42179" xr:uid="{00000000-0005-0000-0000-00003F180000}"/>
    <cellStyle name="_사급재료비및운반비_AC-01 보일러 설계서 수정" xfId="42180" xr:uid="{00000000-0005-0000-0000-000040180000}"/>
    <cellStyle name="_사급재료비및운반비_AC-01 보일러 설계서 수정_AC-14(최종수정)" xfId="42181" xr:uid="{00000000-0005-0000-0000-000041180000}"/>
    <cellStyle name="_사급재료비및운반비_AC-01 보일러 설계서 수정_AC-14(최종수정)_발전설비 보수공사" xfId="42182" xr:uid="{00000000-0005-0000-0000-000042180000}"/>
    <cellStyle name="_사급재료비및운반비_AC-01 본관기초(가설계서 9월단가)" xfId="42183" xr:uid="{00000000-0005-0000-0000-000043180000}"/>
    <cellStyle name="_사급재료비및운반비_AC-01 본관기초(가설계서 9월단가)_AC-14(최종수정)" xfId="42184" xr:uid="{00000000-0005-0000-0000-000044180000}"/>
    <cellStyle name="_사급재료비및운반비_AC-01 본관기초(가설계서 9월단가)_AC-14(최종수정)_발전설비 보수공사" xfId="42185" xr:uid="{00000000-0005-0000-0000-000045180000}"/>
    <cellStyle name="_사급재료비및운반비_AC-01 본관기초(가설계서 9월단가)-2" xfId="42186" xr:uid="{00000000-0005-0000-0000-000046180000}"/>
    <cellStyle name="_사급재료비및운반비_AC-01 본관기초(가설계서 9월단가)-2_AC-14(최종수정)" xfId="42187" xr:uid="{00000000-0005-0000-0000-000047180000}"/>
    <cellStyle name="_사급재료비및운반비_AC-01 본관기초(가설계서 9월단가)-2_AC-14(최종수정)_발전설비 보수공사" xfId="42188" xr:uid="{00000000-0005-0000-0000-000048180000}"/>
    <cellStyle name="_사급재료비및운반비_AC-14건설사무소환경개선공사설계서(제출)REV10" xfId="42189" xr:uid="{00000000-0005-0000-0000-000049180000}"/>
    <cellStyle name="_사급재료비및운반비_AC-14건설사무소환경개선공사설계서(제출)REV10_AC-14(최종수정)" xfId="42190" xr:uid="{00000000-0005-0000-0000-00004A180000}"/>
    <cellStyle name="_사급재료비및운반비_AC-14건설사무소환경개선공사설계서(제출)REV10_AC-14(최종수정)_발전설비 보수공사" xfId="42191" xr:uid="{00000000-0005-0000-0000-00004B180000}"/>
    <cellStyle name="_사급재료비및운반비_공사비집계표" xfId="42192" xr:uid="{00000000-0005-0000-0000-00004C180000}"/>
    <cellStyle name="_사급재료비및운반비_공사비집계표_AC-14(최종수정)" xfId="42193" xr:uid="{00000000-0005-0000-0000-00004D180000}"/>
    <cellStyle name="_사급재료비및운반비_공사비집계표_AC-14(최종수정)_발전설비 보수공사" xfId="42194" xr:uid="{00000000-0005-0000-0000-00004E180000}"/>
    <cellStyle name="_사급재료비및운반비_발전설비 보수공사" xfId="42195" xr:uid="{00000000-0005-0000-0000-00004F180000}"/>
    <cellStyle name="_사급재료비및운반비_영흥#3,4 터빈발전기기초(AC-04)" xfId="42196" xr:uid="{00000000-0005-0000-0000-000050180000}"/>
    <cellStyle name="_사동초중" xfId="233" xr:uid="{00000000-0005-0000-0000-000051180000}"/>
    <cellStyle name="_사본 - 울릉경찰서 도동관사 개축공사(건축)" xfId="234" xr:uid="{00000000-0005-0000-0000-000052180000}"/>
    <cellStyle name="_사본 - 전기(2)" xfId="7899" xr:uid="{00000000-0005-0000-0000-000053180000}"/>
    <cellStyle name="_사상구청쓰레기투기-CCTV 내역서" xfId="235" xr:uid="{00000000-0005-0000-0000-000054180000}"/>
    <cellStyle name="_사유서" xfId="2712" xr:uid="{00000000-0005-0000-0000-000055180000}"/>
    <cellStyle name="_사유서_내역서" xfId="2713" xr:uid="{00000000-0005-0000-0000-000056180000}"/>
    <cellStyle name="_사전공사(토목본사검토) " xfId="7900" xr:uid="{00000000-0005-0000-0000-000057180000}"/>
    <cellStyle name="_산근(물푸기)" xfId="7901" xr:uid="{00000000-0005-0000-0000-000058180000}"/>
    <cellStyle name="_산근-순창1공구" xfId="7902" xr:uid="{00000000-0005-0000-0000-000059180000}"/>
    <cellStyle name="_산동 농협동로지소 청사 신축공사-1" xfId="236" xr:uid="{00000000-0005-0000-0000-00005A180000}"/>
    <cellStyle name="_산동 농협동로지소 청사 신축공사-1_1" xfId="237" xr:uid="{00000000-0005-0000-0000-00005B180000}"/>
    <cellStyle name="_삼성고등내부변경공사" xfId="238" xr:uid="{00000000-0005-0000-0000-00005C180000}"/>
    <cellStyle name="_삼성고등다목적실(13억추정)공사" xfId="239" xr:uid="{00000000-0005-0000-0000-00005D180000}"/>
    <cellStyle name="_삼성고등옥외공사" xfId="240" xr:uid="{00000000-0005-0000-0000-00005E180000}"/>
    <cellStyle name="_삼성고등학교" xfId="241" xr:uid="{00000000-0005-0000-0000-00005F180000}"/>
    <cellStyle name="_삼성생활예술" xfId="242" xr:uid="{00000000-0005-0000-0000-000060180000}"/>
    <cellStyle name="_삼성프라자판넬견적" xfId="42197" xr:uid="{00000000-0005-0000-0000-000061180000}"/>
    <cellStyle name="_삼정엔지니어링" xfId="7903" xr:uid="{00000000-0005-0000-0000-000062180000}"/>
    <cellStyle name="_상리~사천간국도4차로공사내역" xfId="2714" xr:uid="{00000000-0005-0000-0000-000063180000}"/>
    <cellStyle name="_상무대 입찰내역 (남해낙찰)" xfId="42198" xr:uid="{00000000-0005-0000-0000-000064180000}"/>
    <cellStyle name="_상무대 입찰내역 (남해낙찰)_대치유수지수경설비-설계내역-0715" xfId="42199" xr:uid="{00000000-0005-0000-0000-000065180000}"/>
    <cellStyle name="_상무대 입찰내역 (남해낙찰)_대치유수지수경설비-설계내역-0715_이수교차로주변친수시설-인공폭포설비" xfId="42200" xr:uid="{00000000-0005-0000-0000-000066180000}"/>
    <cellStyle name="_상무대 입찰내역 (남해낙찰)_대치유수지수경설비-설계내역-0715_이수교차로주변친수시설-인공폭포설비-0907" xfId="42201" xr:uid="{00000000-0005-0000-0000-000067180000}"/>
    <cellStyle name="_상무대 입찰내역 (남해낙찰)_대치유수지수경설비-설계내역-2차발송-0811" xfId="42202" xr:uid="{00000000-0005-0000-0000-000068180000}"/>
    <cellStyle name="_상무대 입찰내역 (남해낙찰)_대치유수지수경설비-설계내역-2차발송-0811_이수교차로주변친수시설-인공폭포설비" xfId="42203" xr:uid="{00000000-0005-0000-0000-000069180000}"/>
    <cellStyle name="_상무대 입찰내역 (남해낙찰)_대치유수지수경설비-설계내역-2차발송-0811_이수교차로주변친수시설-인공폭포설비-0907" xfId="42204" xr:uid="{00000000-0005-0000-0000-00006A180000}"/>
    <cellStyle name="_상무대 하도급사항" xfId="42205" xr:uid="{00000000-0005-0000-0000-00006B180000}"/>
    <cellStyle name="_상무대 하도급사항_대치유수지수경설비-설계내역-0715" xfId="42206" xr:uid="{00000000-0005-0000-0000-00006C180000}"/>
    <cellStyle name="_상무대 하도급사항_대치유수지수경설비-설계내역-0715_이수교차로주변친수시설-인공폭포설비" xfId="42207" xr:uid="{00000000-0005-0000-0000-00006D180000}"/>
    <cellStyle name="_상무대 하도급사항_대치유수지수경설비-설계내역-0715_이수교차로주변친수시설-인공폭포설비-0907" xfId="42208" xr:uid="{00000000-0005-0000-0000-00006E180000}"/>
    <cellStyle name="_상무대 하도급사항_대치유수지수경설비-설계내역-2차발송-0811" xfId="42209" xr:uid="{00000000-0005-0000-0000-00006F180000}"/>
    <cellStyle name="_상무대 하도급사항_대치유수지수경설비-설계내역-2차발송-0811_이수교차로주변친수시설-인공폭포설비" xfId="42210" xr:uid="{00000000-0005-0000-0000-000070180000}"/>
    <cellStyle name="_상무대 하도급사항_대치유수지수경설비-설계내역-2차발송-0811_이수교차로주변친수시설-인공폭포설비-0907" xfId="42211" xr:uid="{00000000-0005-0000-0000-000071180000}"/>
    <cellStyle name="_상현교회견적내역서" xfId="2715" xr:uid="{00000000-0005-0000-0000-000072180000}"/>
    <cellStyle name="_상현교회내역서(구자료)" xfId="2716" xr:uid="{00000000-0005-0000-0000-000073180000}"/>
    <cellStyle name="_새들초등학교(동성)" xfId="2717" xr:uid="{00000000-0005-0000-0000-000074180000}"/>
    <cellStyle name="_서계오피스텔_집행내역서(REV0) (version 1)" xfId="2718" xr:uid="{00000000-0005-0000-0000-000075180000}"/>
    <cellStyle name="_서계오피스텔_집행내역서(REV0) (version 1)_서계오피스텔_대한유화(현설용BM)" xfId="2719" xr:uid="{00000000-0005-0000-0000-000076180000}"/>
    <cellStyle name="_서계오피스텔_집행내역서(REV0) (version 1)_서계오피스텔_대한유화(현설용BM)_선투입비 본사보고" xfId="2720" xr:uid="{00000000-0005-0000-0000-000077180000}"/>
    <cellStyle name="_서계오피스텔_집행내역서(REV0) (version 1)_서계오피스텔_대한유화(현설용BM)_선투입비 본사보고_선투입비 본사보고" xfId="2721" xr:uid="{00000000-0005-0000-0000-000078180000}"/>
    <cellStyle name="_서계오피스텔_집행내역서(REV0) (version 1)_서계오피스텔_대한유화(현설용BM)_선투입비 본사보고_선투입비 본사보고-0330" xfId="2722" xr:uid="{00000000-0005-0000-0000-000079180000}"/>
    <cellStyle name="_서계오피스텔_집행내역서(REV0) (version 1)_선투입비 본사보고" xfId="2723" xr:uid="{00000000-0005-0000-0000-00007A180000}"/>
    <cellStyle name="_서계오피스텔_집행내역서(REV0) (version 1)_선투입비 본사보고_선투입비 본사보고" xfId="2724" xr:uid="{00000000-0005-0000-0000-00007B180000}"/>
    <cellStyle name="_서계오피스텔_집행내역서(REV0) (version 1)_선투입비 본사보고_선투입비 본사보고-0330" xfId="2725" xr:uid="{00000000-0005-0000-0000-00007C180000}"/>
    <cellStyle name="_서계오피스텔_집행내역서(REV6)" xfId="2726" xr:uid="{00000000-0005-0000-0000-00007D180000}"/>
    <cellStyle name="_서계오피스텔_집행내역서(REV6)_서계오피스텔_대한유화(현설용BM)" xfId="2727" xr:uid="{00000000-0005-0000-0000-00007E180000}"/>
    <cellStyle name="_서계오피스텔_집행내역서(REV6)_서계오피스텔_대한유화(현설용BM)_선투입비 본사보고" xfId="2728" xr:uid="{00000000-0005-0000-0000-00007F180000}"/>
    <cellStyle name="_서계오피스텔_집행내역서(REV6)_서계오피스텔_대한유화(현설용BM)_선투입비 본사보고_선투입비 본사보고" xfId="2729" xr:uid="{00000000-0005-0000-0000-000080180000}"/>
    <cellStyle name="_서계오피스텔_집행내역서(REV6)_서계오피스텔_대한유화(현설용BM)_선투입비 본사보고_선투입비 본사보고-0330" xfId="2730" xr:uid="{00000000-0005-0000-0000-000081180000}"/>
    <cellStyle name="_서계오피스텔_집행내역서(REV6)_선투입비 본사보고" xfId="2731" xr:uid="{00000000-0005-0000-0000-000082180000}"/>
    <cellStyle name="_서계오피스텔_집행내역서(REV6)_선투입비 본사보고_선투입비 본사보고" xfId="2732" xr:uid="{00000000-0005-0000-0000-000083180000}"/>
    <cellStyle name="_서계오피스텔_집행내역서(REV6)_선투입비 본사보고_선투입비 본사보고-0330" xfId="2733" xr:uid="{00000000-0005-0000-0000-000084180000}"/>
    <cellStyle name="_서계오피스텔_집행내역서(현설용)" xfId="2734" xr:uid="{00000000-0005-0000-0000-000085180000}"/>
    <cellStyle name="_서계오피스텔_집행내역서(현설용)_서계오피스텔_대한유화(현설용BM)" xfId="2735" xr:uid="{00000000-0005-0000-0000-000086180000}"/>
    <cellStyle name="_서계오피스텔_집행내역서(현설용)_서계오피스텔_대한유화(현설용BM)_선투입비 본사보고" xfId="2736" xr:uid="{00000000-0005-0000-0000-000087180000}"/>
    <cellStyle name="_서계오피스텔_집행내역서(현설용)_서계오피스텔_대한유화(현설용BM)_선투입비 본사보고_선투입비 본사보고" xfId="2737" xr:uid="{00000000-0005-0000-0000-000088180000}"/>
    <cellStyle name="_서계오피스텔_집행내역서(현설용)_서계오피스텔_대한유화(현설용BM)_선투입비 본사보고_선투입비 본사보고_잠실설비현장설명(0402)" xfId="2738" xr:uid="{00000000-0005-0000-0000-000089180000}"/>
    <cellStyle name="_서계오피스텔_집행내역서(현설용)_서계오피스텔_대한유화(현설용BM)_선투입비 본사보고_선투입비 본사보고-0330" xfId="2739" xr:uid="{00000000-0005-0000-0000-00008A180000}"/>
    <cellStyle name="_서계오피스텔_집행내역서(현설용)_서계오피스텔_대한유화(현설용BM)_선투입비 본사보고_선투입비 본사보고-0330_잠실설비현장설명(0402)" xfId="2740" xr:uid="{00000000-0005-0000-0000-00008B180000}"/>
    <cellStyle name="_서계오피스텔_집행내역서(현설용)_서계오피스텔_대한유화(현설용BM)_선투입비 본사보고_잠실설비현장설명(0402)" xfId="2741" xr:uid="{00000000-0005-0000-0000-00008C180000}"/>
    <cellStyle name="_서계오피스텔_집행내역서(현설용)_서계오피스텔_대한유화(현설용BM)_잠실설비현장설명(0402)" xfId="2742" xr:uid="{00000000-0005-0000-0000-00008D180000}"/>
    <cellStyle name="_서계오피스텔_집행내역서(현설용)_선투입비 본사보고" xfId="2743" xr:uid="{00000000-0005-0000-0000-00008E180000}"/>
    <cellStyle name="_서계오피스텔_집행내역서(현설용)_선투입비 본사보고_선투입비 본사보고" xfId="2744" xr:uid="{00000000-0005-0000-0000-00008F180000}"/>
    <cellStyle name="_서계오피스텔_집행내역서(현설용)_선투입비 본사보고_선투입비 본사보고-0330" xfId="2745" xr:uid="{00000000-0005-0000-0000-000090180000}"/>
    <cellStyle name="_서계오피스텔_집행내역서(현설용)_선투입비 본사보고_잠실설비현장설명(0402)" xfId="2746" xr:uid="{00000000-0005-0000-0000-000091180000}"/>
    <cellStyle name="_서계오피스텔_집행내역서(현설용)_잠실설비현장설명(0402)" xfId="2747" xr:uid="{00000000-0005-0000-0000-000092180000}"/>
    <cellStyle name="_서계오피스텔-J0" xfId="2748" xr:uid="{00000000-0005-0000-0000-000093180000}"/>
    <cellStyle name="_서계오피스텔-J0_서계오피스텔_대한유화(현설용BM)" xfId="2749" xr:uid="{00000000-0005-0000-0000-000094180000}"/>
    <cellStyle name="_서계오피스텔-J0_서계오피스텔_대한유화(현설용BM)_선투입비 본사보고" xfId="2750" xr:uid="{00000000-0005-0000-0000-000095180000}"/>
    <cellStyle name="_서계오피스텔-J0_서계오피스텔_대한유화(현설용BM)_선투입비 본사보고_선투입비 본사보고" xfId="2751" xr:uid="{00000000-0005-0000-0000-000096180000}"/>
    <cellStyle name="_서계오피스텔-J0_서계오피스텔_대한유화(현설용BM)_선투입비 본사보고_선투입비 본사보고-0330" xfId="2752" xr:uid="{00000000-0005-0000-0000-000097180000}"/>
    <cellStyle name="_서계오피스텔-J0_선투입비 본사보고" xfId="2753" xr:uid="{00000000-0005-0000-0000-000098180000}"/>
    <cellStyle name="_서계오피스텔-J0_선투입비 본사보고_선투입비 본사보고" xfId="2754" xr:uid="{00000000-0005-0000-0000-000099180000}"/>
    <cellStyle name="_서계오피스텔-J0_선투입비 본사보고_선투입비 본사보고-0330" xfId="2755" xr:uid="{00000000-0005-0000-0000-00009A180000}"/>
    <cellStyle name="_서안동외 19국 ADSL전원" xfId="7904" xr:uid="{00000000-0005-0000-0000-00009B180000}"/>
    <cellStyle name="_서울대학교사범대교육정보관(에스와이비작업완료)" xfId="2756" xr:uid="{00000000-0005-0000-0000-00009C180000}"/>
    <cellStyle name="_서울화일초(덕동)" xfId="2757" xr:uid="{00000000-0005-0000-0000-00009D180000}"/>
    <cellStyle name="_서창초" xfId="2758" xr:uid="{00000000-0005-0000-0000-00009E180000}"/>
    <cellStyle name="_서호지하차도(30882)" xfId="42212" xr:uid="{00000000-0005-0000-0000-00009F180000}"/>
    <cellStyle name="_서호지하차도(30882)_청오건설 하도급계약내역(식재.시설물)-2005.1.3" xfId="42213" xr:uid="{00000000-0005-0000-0000-0000A0180000}"/>
    <cellStyle name="_서호지하차도(30882)_청오하도급계약내역(식재,시설물)-2005.1.3" xfId="42214" xr:uid="{00000000-0005-0000-0000-0000A1180000}"/>
    <cellStyle name="_서호지하차도입찰" xfId="42215" xr:uid="{00000000-0005-0000-0000-0000A2180000}"/>
    <cellStyle name="_서호지하차도입찰_청오건설 하도급계약내역(식재.시설물)-2005.1.3" xfId="42216" xr:uid="{00000000-0005-0000-0000-0000A3180000}"/>
    <cellStyle name="_서호지하차도입찰_청오하도급계약내역(식재,시설물)-2005.1.3" xfId="42217" xr:uid="{00000000-0005-0000-0000-0000A4180000}"/>
    <cellStyle name="_서호지하차도입찰내역서(박이사님수정분)" xfId="42218" xr:uid="{00000000-0005-0000-0000-0000A5180000}"/>
    <cellStyle name="_서호지하차도입찰내역서(박이사님수정분)_청오건설 하도급계약내역(식재.시설물)-2005.1.3" xfId="42219" xr:uid="{00000000-0005-0000-0000-0000A6180000}"/>
    <cellStyle name="_서호지하차도입찰내역서(박이사님수정분)_청오하도급계약내역(식재,시설물)-2005.1.3" xfId="42220" xr:uid="{00000000-0005-0000-0000-0000A7180000}"/>
    <cellStyle name="_서호지하차도투찰(상섭)" xfId="42221" xr:uid="{00000000-0005-0000-0000-0000A8180000}"/>
    <cellStyle name="_서호지하차도투찰(상섭)_청오건설 하도급계약내역(식재.시설물)-2005.1.3" xfId="42222" xr:uid="{00000000-0005-0000-0000-0000A9180000}"/>
    <cellStyle name="_서호지하차도투찰(상섭)_청오하도급계약내역(식재,시설물)-2005.1.3" xfId="42223" xr:uid="{00000000-0005-0000-0000-0000AA180000}"/>
    <cellStyle name="_석문체육공원설계내역(6월10일 두중송부)" xfId="42224" xr:uid="{00000000-0005-0000-0000-0000AB180000}"/>
    <cellStyle name="_석문체육공원설계내역(6월11일 두중송부)" xfId="42225" xr:uid="{00000000-0005-0000-0000-0000AC180000}"/>
    <cellStyle name="_석수2동 석수역~연현5거리간 도로확장 전기공사(05.19)-설계변경" xfId="7905" xr:uid="{00000000-0005-0000-0000-0000AD180000}"/>
    <cellStyle name="_석수2동 석수역~연현5거리간 도로확장 전기공사(07.19)-설계변경" xfId="7906" xr:uid="{00000000-0005-0000-0000-0000AE180000}"/>
    <cellStyle name="_석수고" xfId="2759" xr:uid="{00000000-0005-0000-0000-0000AF180000}"/>
    <cellStyle name="_석은희지압보도" xfId="42226" xr:uid="{00000000-0005-0000-0000-0000B0180000}"/>
    <cellStyle name="_석은희지압보도_내역서-최종0223" xfId="42227" xr:uid="{00000000-0005-0000-0000-0000B1180000}"/>
    <cellStyle name="_석축공" xfId="42228" xr:uid="{00000000-0005-0000-0000-0000B2180000}"/>
    <cellStyle name="_선투입비 정산" xfId="2760" xr:uid="{00000000-0005-0000-0000-0000B3180000}"/>
    <cellStyle name="_설계내역(전기)" xfId="7907" xr:uid="{00000000-0005-0000-0000-0000B4180000}"/>
    <cellStyle name="_설계내역서(07,03,27)" xfId="7908" xr:uid="{00000000-0005-0000-0000-0000B5180000}"/>
    <cellStyle name="_설계내역서(07,04,06)-2" xfId="7909" xr:uid="{00000000-0005-0000-0000-0000B6180000}"/>
    <cellStyle name="_설계내역서(07,04,23)" xfId="7910" xr:uid="{00000000-0005-0000-0000-0000B7180000}"/>
    <cellStyle name="_설계내역서(07.05.08)" xfId="7911" xr:uid="{00000000-0005-0000-0000-0000B8180000}"/>
    <cellStyle name="_설계내역서(203)" xfId="7912" xr:uid="{00000000-0005-0000-0000-0000B9180000}"/>
    <cellStyle name="_설계내역폼(설비)-2005년5월_end" xfId="42229" xr:uid="{00000000-0005-0000-0000-0000BA180000}"/>
    <cellStyle name="_설계내역폼(설비)-2005년6월_end" xfId="42230" xr:uid="{00000000-0005-0000-0000-0000BB180000}"/>
    <cellStyle name="_설계명세서(지장전주2본이설 추가)" xfId="7913" xr:uid="{00000000-0005-0000-0000-0000BC180000}"/>
    <cellStyle name="_설계변경관련" xfId="7914" xr:uid="{00000000-0005-0000-0000-0000BD180000}"/>
    <cellStyle name="_설계변경내역서REV.2" xfId="7915" xr:uid="{00000000-0005-0000-0000-0000BE180000}"/>
    <cellStyle name="_설계변경설명서" xfId="7916" xr:uid="{00000000-0005-0000-0000-0000BF180000}"/>
    <cellStyle name="_설계변경조서" xfId="42231" xr:uid="{00000000-0005-0000-0000-0000C0180000}"/>
    <cellStyle name="_설계변경최종내역(제출용)" xfId="42232" xr:uid="{00000000-0005-0000-0000-0000C1180000}"/>
    <cellStyle name="_설계서 용지" xfId="243" xr:uid="{00000000-0005-0000-0000-0000C2180000}"/>
    <cellStyle name="_설계서(한마음공원우배수및도로법면보완공사)" xfId="7917" xr:uid="{00000000-0005-0000-0000-0000C3180000}"/>
    <cellStyle name="_설계서-050317" xfId="7918" xr:uid="{00000000-0005-0000-0000-0000C4180000}"/>
    <cellStyle name="_설계서1" xfId="7919" xr:uid="{00000000-0005-0000-0000-0000C5180000}"/>
    <cellStyle name="_설계서-신정공원" xfId="42233" xr:uid="{00000000-0005-0000-0000-0000C6180000}"/>
    <cellStyle name="_설계서-일상감사지적사항반영-050714" xfId="7920" xr:uid="{00000000-0005-0000-0000-0000C7180000}"/>
    <cellStyle name="_설계예산서(참고)" xfId="244" xr:uid="{00000000-0005-0000-0000-0000C8180000}"/>
    <cellStyle name="_설계용역비" xfId="245" xr:uid="{00000000-0005-0000-0000-0000C9180000}"/>
    <cellStyle name="_설계추정2(토목)대림" xfId="246" xr:uid="{00000000-0005-0000-0000-0000CA180000}"/>
    <cellStyle name="_설비BM1" xfId="2761" xr:uid="{00000000-0005-0000-0000-0000CB180000}"/>
    <cellStyle name="_설비내역" xfId="2762" xr:uid="{00000000-0005-0000-0000-0000CC180000}"/>
    <cellStyle name="_성남 실내체육관 영상,음향 장비 설치구매 내역서" xfId="247" xr:uid="{00000000-0005-0000-0000-0000CD180000}"/>
    <cellStyle name="_성남 전관방송 공사_final(05.06.24)" xfId="248" xr:uid="{00000000-0005-0000-0000-0000CE180000}"/>
    <cellStyle name="_성남지사4층 임대상면 확보공사" xfId="7921" xr:uid="{00000000-0005-0000-0000-0000CF180000}"/>
    <cellStyle name="_성남지사5층회의실임대환경구축공사(건축)" xfId="7922" xr:uid="{00000000-0005-0000-0000-0000D0180000}"/>
    <cellStyle name="_성당내역" xfId="7923" xr:uid="{00000000-0005-0000-0000-0000D1180000}"/>
    <cellStyle name="_성덕초,명진초,신길(토목)" xfId="2763" xr:uid="{00000000-0005-0000-0000-0000D2180000}"/>
    <cellStyle name="_성북동전기공내역서" xfId="2764" xr:uid="{00000000-0005-0000-0000-0000D3180000}"/>
    <cellStyle name="_성산배수지건설공사(덕동)" xfId="2765" xr:uid="{00000000-0005-0000-0000-0000D4180000}"/>
    <cellStyle name="_성산아파트신축공사중 관공서 건축공사 입찰 견적서" xfId="42234" xr:uid="{00000000-0005-0000-0000-0000D5180000}"/>
    <cellStyle name="_성주군 어린이 집 신축공사(실적공사)" xfId="249" xr:uid="{00000000-0005-0000-0000-0000D6180000}"/>
    <cellStyle name="_성주초둥학교 급식소 현대화 시설공사" xfId="250" xr:uid="{00000000-0005-0000-0000-0000D7180000}"/>
    <cellStyle name="_세로표지-이현초" xfId="7924" xr:uid="{00000000-0005-0000-0000-0000D8180000}"/>
    <cellStyle name="_세륜세차시설(수량)" xfId="42235" xr:uid="{00000000-0005-0000-0000-0000D9180000}"/>
    <cellStyle name="_세륜시설" xfId="7925" xr:uid="{00000000-0005-0000-0000-0000DA180000}"/>
    <cellStyle name="_세원IBS-한림대학교" xfId="251" xr:uid="{00000000-0005-0000-0000-0000DB180000}"/>
    <cellStyle name="_소방" xfId="2766" xr:uid="{00000000-0005-0000-0000-0000DC180000}"/>
    <cellStyle name="_소방내역서(동사무소)최종본" xfId="2767" xr:uid="{00000000-0005-0000-0000-0000DD180000}"/>
    <cellStyle name="_소화설비공내역서" xfId="2768" xr:uid="{00000000-0005-0000-0000-0000DE180000}"/>
    <cellStyle name="_소화설비공내역서_선투입비 본사보고" xfId="2769" xr:uid="{00000000-0005-0000-0000-0000DF180000}"/>
    <cellStyle name="_소화설비공내역서_선투입비 본사보고_선투입비 본사보고" xfId="2770" xr:uid="{00000000-0005-0000-0000-0000E0180000}"/>
    <cellStyle name="_소화설비공내역서_선투입비 본사보고_선투입비 본사보고-0330" xfId="2771" xr:uid="{00000000-0005-0000-0000-0000E1180000}"/>
    <cellStyle name="_소화수(REV.1)" xfId="42236" xr:uid="{00000000-0005-0000-0000-0000E2180000}"/>
    <cellStyle name="_송산고(백산하도급포함)" xfId="2772" xr:uid="{00000000-0005-0000-0000-0000E3180000}"/>
    <cellStyle name="_송학실행안" xfId="7926" xr:uid="{00000000-0005-0000-0000-0000E4180000}"/>
    <cellStyle name="_송학실행안_탱크(12,13)토목공사(견적)대비비교" xfId="7927" xr:uid="{00000000-0005-0000-0000-0000E5180000}"/>
    <cellStyle name="_송학하수투찰" xfId="7928" xr:uid="{00000000-0005-0000-0000-0000E6180000}"/>
    <cellStyle name="_송학하수투찰_탱크(12,13)토목공사(견적)대비비교" xfId="7929" xr:uid="{00000000-0005-0000-0000-0000E7180000}"/>
    <cellStyle name="_송학하수품의(설계넣고)" xfId="252" xr:uid="{00000000-0005-0000-0000-0000E8180000}"/>
    <cellStyle name="_송학하수품의(설계넣고) 2" xfId="253" xr:uid="{00000000-0005-0000-0000-0000E9180000}"/>
    <cellStyle name="_송학하수품의(설계넣고)_2011년 소백산 자락길 홍보관 신축공사(건축)" xfId="254" xr:uid="{00000000-0005-0000-0000-0000EA180000}"/>
    <cellStyle name="_송학하수품의(설계넣고)_갑지(건축 (2)" xfId="255" xr:uid="{00000000-0005-0000-0000-0000EB180000}"/>
    <cellStyle name="_송학하수품의(설계넣고)_갑지(건축 (2) 2" xfId="256" xr:uid="{00000000-0005-0000-0000-0000EC180000}"/>
    <cellStyle name="_송학하수품의(설계넣고)_경북능금농협(북촌)골판지공장 " xfId="257" xr:uid="{00000000-0005-0000-0000-0000ED180000}"/>
    <cellStyle name="_송학하수품의(설계넣고)_관급자재 명세" xfId="258" xr:uid="{00000000-0005-0000-0000-0000EE180000}"/>
    <cellStyle name="_송학하수품의(설계넣고)_삼성생활예술고 생활관(3층수정15%)공사" xfId="259" xr:uid="{00000000-0005-0000-0000-0000EF180000}"/>
    <cellStyle name="_송학하수품의(설계넣고)_삼성생활예술고 생활관(3층수정15%)공사 2" xfId="260" xr:uid="{00000000-0005-0000-0000-0000F0180000}"/>
    <cellStyle name="_송학하수품의(설계넣고)_안강여고 화장실 개선공사" xfId="261" xr:uid="{00000000-0005-0000-0000-0000F1180000}"/>
    <cellStyle name="_송학하수품의(설계넣고)_영주서부초등학교 교사동 방수공사" xfId="262" xr:uid="{00000000-0005-0000-0000-0000F2180000}"/>
    <cellStyle name="_송학하수품의(설계넣고)_용곡지구_보건진료소_신축설비공사" xfId="263" xr:uid="{00000000-0005-0000-0000-0000F3180000}"/>
    <cellStyle name="_송학하수품의(설계넣고)_용곡지구_보건진료소_신축설비공사 2" xfId="264" xr:uid="{00000000-0005-0000-0000-0000F4180000}"/>
    <cellStyle name="_송학하수품의(설계넣고)_우보초등학교 화장실보수및기타공사(건축)" xfId="265" xr:uid="{00000000-0005-0000-0000-0000F5180000}"/>
    <cellStyle name="_송학하수품의(설계넣고)_우보초등학교 화장실보수및기타공사(건축) 2" xfId="266" xr:uid="{00000000-0005-0000-0000-0000F6180000}"/>
    <cellStyle name="_송학하수품의(설계넣고)_탱크(12,13)토목공사(견적)대비비교" xfId="7930" xr:uid="{00000000-0005-0000-0000-0000F7180000}"/>
    <cellStyle name="_송학하수품의(설계넣고)_화령초등학교 다목적강당 증축공사(건축)" xfId="267" xr:uid="{00000000-0005-0000-0000-0000F8180000}"/>
    <cellStyle name="_송학하수품의(설계넣고)_화령초등학교 다목적강당 증축공사(건축) 2" xfId="268" xr:uid="{00000000-0005-0000-0000-0000F9180000}"/>
    <cellStyle name="_송학하수품의(설계넣고)_화령초등학교 다목적강당 증축공사(건축납품)" xfId="269" xr:uid="{00000000-0005-0000-0000-0000FA180000}"/>
    <cellStyle name="_송학하수품의(설계넣고)_화령초등학교 다목적강당 증축공사(건축납품) 2" xfId="270" xr:uid="{00000000-0005-0000-0000-0000FB180000}"/>
    <cellStyle name="_수 량 연화.내감" xfId="42237" xr:uid="{00000000-0005-0000-0000-0000FC180000}"/>
    <cellStyle name="_수 량 연화.내감_고산초등수량산출" xfId="42238" xr:uid="{00000000-0005-0000-0000-0000FD180000}"/>
    <cellStyle name="_수 량 연화.내감_도시계획도로-수량산출" xfId="42239" xr:uid="{00000000-0005-0000-0000-0000FE180000}"/>
    <cellStyle name="_수 량 연화.내감_수량(최종)" xfId="42240" xr:uid="{00000000-0005-0000-0000-0000FF180000}"/>
    <cellStyle name="_수 량 연화.내감_수량산출_L" xfId="42241" xr:uid="{00000000-0005-0000-0000-000000190000}"/>
    <cellStyle name="_수 량 연화.내감_수량산출_L_남대리수량산출" xfId="42242" xr:uid="{00000000-0005-0000-0000-000001190000}"/>
    <cellStyle name="_수 량 연화.내감_수량산출_L_남대리수량산출_진달래수량산출" xfId="42243" xr:uid="{00000000-0005-0000-0000-000002190000}"/>
    <cellStyle name="_수 량 연화.내감_수량산출_L_진달래수량산출" xfId="42244" xr:uid="{00000000-0005-0000-0000-000003190000}"/>
    <cellStyle name="_수 량 연화.내감_신암수량산출" xfId="42245" xr:uid="{00000000-0005-0000-0000-000004190000}"/>
    <cellStyle name="_수 량 연화.내감_신암수량산출_남대리수량산출" xfId="42246" xr:uid="{00000000-0005-0000-0000-000005190000}"/>
    <cellStyle name="_수 량 연화.내감_신암수량산출_남대리수량산출_진달래수량산출" xfId="42247" xr:uid="{00000000-0005-0000-0000-000006190000}"/>
    <cellStyle name="_수 량 연화.내감_신암수량산출_진달래수량산출" xfId="42248" xr:uid="{00000000-0005-0000-0000-000007190000}"/>
    <cellStyle name="_수 량 연화.내감_진달래수량산출" xfId="42249" xr:uid="{00000000-0005-0000-0000-000008190000}"/>
    <cellStyle name="_수 량 연화.내감_토적표" xfId="42250" xr:uid="{00000000-0005-0000-0000-000009190000}"/>
    <cellStyle name="_수도권매립지" xfId="2773" xr:uid="{00000000-0005-0000-0000-00000A190000}"/>
    <cellStyle name="_수도권매립지하도급(명도)" xfId="2774" xr:uid="{00000000-0005-0000-0000-00000B190000}"/>
    <cellStyle name="_수량 및 내역" xfId="42251" xr:uid="{00000000-0005-0000-0000-00000C190000}"/>
    <cellStyle name="_수량 및 내역_1" xfId="42252" xr:uid="{00000000-0005-0000-0000-00000D190000}"/>
    <cellStyle name="_수량 및 내역_파주산림욕장설계서(산림조합과동일)" xfId="42253" xr:uid="{00000000-0005-0000-0000-00000E190000}"/>
    <cellStyle name="_수량(최종)" xfId="42254" xr:uid="{00000000-0005-0000-0000-00000F190000}"/>
    <cellStyle name="_수량및 단가 산출내용표" xfId="42255" xr:uid="{00000000-0005-0000-0000-000010190000}"/>
    <cellStyle name="_수량및 단가 산출내용표_AC-01 보일러 설계서 수정" xfId="42256" xr:uid="{00000000-0005-0000-0000-000011190000}"/>
    <cellStyle name="_수량및 단가 산출내용표_AC-01 보일러 설계서 수정_AC-14(최종수정)" xfId="42257" xr:uid="{00000000-0005-0000-0000-000012190000}"/>
    <cellStyle name="_수량및 단가 산출내용표_AC-01 보일러 설계서 수정_AC-14(최종수정)_발전설비 보수공사" xfId="42258" xr:uid="{00000000-0005-0000-0000-000013190000}"/>
    <cellStyle name="_수량및 단가 산출내용표_AC-01 본관기초(가설계서 9월단가)" xfId="42259" xr:uid="{00000000-0005-0000-0000-000014190000}"/>
    <cellStyle name="_수량및 단가 산출내용표_AC-01 본관기초(가설계서 9월단가)_AC-14(최종수정)" xfId="42260" xr:uid="{00000000-0005-0000-0000-000015190000}"/>
    <cellStyle name="_수량및 단가 산출내용표_AC-01 본관기초(가설계서 9월단가)_AC-14(최종수정)_발전설비 보수공사" xfId="42261" xr:uid="{00000000-0005-0000-0000-000016190000}"/>
    <cellStyle name="_수량및 단가 산출내용표_AC-01 본관기초(가설계서 9월단가)-2" xfId="42262" xr:uid="{00000000-0005-0000-0000-000017190000}"/>
    <cellStyle name="_수량및 단가 산출내용표_AC-01 본관기초(가설계서 9월단가)-2_AC-14(최종수정)" xfId="42263" xr:uid="{00000000-0005-0000-0000-000018190000}"/>
    <cellStyle name="_수량및 단가 산출내용표_AC-01 본관기초(가설계서 9월단가)-2_AC-14(최종수정)_발전설비 보수공사" xfId="42264" xr:uid="{00000000-0005-0000-0000-000019190000}"/>
    <cellStyle name="_수량및 단가 산출내용표_AC-14건설사무소환경개선공사설계서(제출)REV10" xfId="42265" xr:uid="{00000000-0005-0000-0000-00001A190000}"/>
    <cellStyle name="_수량및 단가 산출내용표_AC-14건설사무소환경개선공사설계서(제출)REV10_AC-14(최종수정)" xfId="42266" xr:uid="{00000000-0005-0000-0000-00001B190000}"/>
    <cellStyle name="_수량및 단가 산출내용표_AC-14건설사무소환경개선공사설계서(제출)REV10_AC-14(최종수정)_발전설비 보수공사" xfId="42267" xr:uid="{00000000-0005-0000-0000-00001C190000}"/>
    <cellStyle name="_수량및 단가 산출내용표_공사비집계표" xfId="42268" xr:uid="{00000000-0005-0000-0000-00001D190000}"/>
    <cellStyle name="_수량및 단가 산출내용표_공사비집계표_AC-14(최종수정)" xfId="42269" xr:uid="{00000000-0005-0000-0000-00001E190000}"/>
    <cellStyle name="_수량및 단가 산출내용표_공사비집계표_AC-14(최종수정)_발전설비 보수공사" xfId="42270" xr:uid="{00000000-0005-0000-0000-00001F190000}"/>
    <cellStyle name="_수량및 단가 산출내용표_발전설비 보수공사" xfId="42271" xr:uid="{00000000-0005-0000-0000-000020190000}"/>
    <cellStyle name="_수량및 단가 산출내용표_영흥#3,4 터빈발전기기초(AC-04)" xfId="42272" xr:uid="{00000000-0005-0000-0000-000021190000}"/>
    <cellStyle name="_수량산출 구눌하수도" xfId="42273" xr:uid="{00000000-0005-0000-0000-000022190000}"/>
    <cellStyle name="_수량산출 구눌하수도_고산초등수량산출" xfId="42274" xr:uid="{00000000-0005-0000-0000-000023190000}"/>
    <cellStyle name="_수량산출 구눌하수도_도시계획도로-수량산출" xfId="42275" xr:uid="{00000000-0005-0000-0000-000024190000}"/>
    <cellStyle name="_수량산출 구눌하수도_수량(최종)" xfId="42276" xr:uid="{00000000-0005-0000-0000-000025190000}"/>
    <cellStyle name="_수량산출 구눌하수도_수량산출_L" xfId="42277" xr:uid="{00000000-0005-0000-0000-000026190000}"/>
    <cellStyle name="_수량산출 구눌하수도_수량산출_L_남대리수량산출" xfId="42278" xr:uid="{00000000-0005-0000-0000-000027190000}"/>
    <cellStyle name="_수량산출 구눌하수도_수량산출_L_남대리수량산출_진달래수량산출" xfId="42279" xr:uid="{00000000-0005-0000-0000-000028190000}"/>
    <cellStyle name="_수량산출 구눌하수도_수량산출_L_진달래수량산출" xfId="42280" xr:uid="{00000000-0005-0000-0000-000029190000}"/>
    <cellStyle name="_수량산출 구눌하수도_신암수량산출" xfId="42281" xr:uid="{00000000-0005-0000-0000-00002A190000}"/>
    <cellStyle name="_수량산출 구눌하수도_신암수량산출_남대리수량산출" xfId="42282" xr:uid="{00000000-0005-0000-0000-00002B190000}"/>
    <cellStyle name="_수량산출 구눌하수도_신암수량산출_남대리수량산출_진달래수량산출" xfId="42283" xr:uid="{00000000-0005-0000-0000-00002C190000}"/>
    <cellStyle name="_수량산출 구눌하수도_신암수량산출_진달래수량산출" xfId="42284" xr:uid="{00000000-0005-0000-0000-00002D190000}"/>
    <cellStyle name="_수량산출 구눌하수도_진달래수량산출" xfId="42285" xr:uid="{00000000-0005-0000-0000-00002E190000}"/>
    <cellStyle name="_수량산출 구눌하수도_토적표" xfId="42286" xr:uid="{00000000-0005-0000-0000-00002F190000}"/>
    <cellStyle name="_수량산출_L" xfId="42287" xr:uid="{00000000-0005-0000-0000-000030190000}"/>
    <cellStyle name="_수량산출_L_남대리수량산출" xfId="42288" xr:uid="{00000000-0005-0000-0000-000031190000}"/>
    <cellStyle name="_수량산출_L_남대리수량산출_진달래수량산출" xfId="42289" xr:uid="{00000000-0005-0000-0000-000032190000}"/>
    <cellStyle name="_수량산출_L_진달래수량산출" xfId="42290" xr:uid="{00000000-0005-0000-0000-000033190000}"/>
    <cellStyle name="_수량산출서" xfId="7931" xr:uid="{00000000-0005-0000-0000-000034190000}"/>
    <cellStyle name="_수량산출서 2" xfId="7932" xr:uid="{00000000-0005-0000-0000-000035190000}"/>
    <cellStyle name="_수량산출서 3" xfId="7933" xr:uid="{00000000-0005-0000-0000-000036190000}"/>
    <cellStyle name="_수량산출서 REV.2" xfId="7934" xr:uid="{00000000-0005-0000-0000-000037190000}"/>
    <cellStyle name="_수량산출서(040719)" xfId="42291" xr:uid="{00000000-0005-0000-0000-000038190000}"/>
    <cellStyle name="_수량산출서(040719)_2공구단위수량산출(시설물)" xfId="42292" xr:uid="{00000000-0005-0000-0000-000039190000}"/>
    <cellStyle name="_수량산출서(040719)_2공구단위수량산출(시설물)jini" xfId="42293" xr:uid="{00000000-0005-0000-0000-00003A190000}"/>
    <cellStyle name="_수량산출서(2003.4.1)" xfId="7935" xr:uid="{00000000-0005-0000-0000-00003B190000}"/>
    <cellStyle name="_수량산출서(2003.4.1)_사본 - 수어댐최종작업" xfId="7936" xr:uid="{00000000-0005-0000-0000-00003C190000}"/>
    <cellStyle name="_수량산출서(2003.4.1)_수어댐(작업용)" xfId="7937" xr:uid="{00000000-0005-0000-0000-00003D190000}"/>
    <cellStyle name="_수량산출서(2003.4.1)_수어댐(작업용)1117" xfId="7938" xr:uid="{00000000-0005-0000-0000-00003E190000}"/>
    <cellStyle name="_수량산출서(2003.4.1)_수어댐1122333" xfId="7939" xr:uid="{00000000-0005-0000-0000-00003F190000}"/>
    <cellStyle name="_수량산출서(3차)" xfId="42294" xr:uid="{00000000-0005-0000-0000-000040190000}"/>
    <cellStyle name="_수량산출서_수량산출서" xfId="7940" xr:uid="{00000000-0005-0000-0000-000041190000}"/>
    <cellStyle name="_수량산출서-한보기공" xfId="42295" xr:uid="{00000000-0005-0000-0000-000042190000}"/>
    <cellStyle name="_수량제목" xfId="2775" xr:uid="{00000000-0005-0000-0000-000043190000}"/>
    <cellStyle name="_수량제목_내역서" xfId="2776" xr:uid="{00000000-0005-0000-0000-000044190000}"/>
    <cellStyle name="_수량총괄토공외1(소내정전)" xfId="7941" xr:uid="{00000000-0005-0000-0000-000045190000}"/>
    <cellStyle name="_수밀콘크리트(수정)" xfId="7942" xr:uid="{00000000-0005-0000-0000-000046190000}"/>
    <cellStyle name="_수성구청내역서" xfId="7943" xr:uid="{00000000-0005-0000-0000-000047190000}"/>
    <cellStyle name="_수성구청내역서_수성구청내역서" xfId="7944" xr:uid="{00000000-0005-0000-0000-000048190000}"/>
    <cellStyle name="_수어댐보조여수로(예산서)" xfId="7945" xr:uid="{00000000-0005-0000-0000-000049190000}"/>
    <cellStyle name="_수원시 당수동 교차로 및 경보등 공사 설계 05.5.16(수정)" xfId="7946" xr:uid="{00000000-0005-0000-0000-00004A190000}"/>
    <cellStyle name="_수원시 일위대가" xfId="7947" xr:uid="{00000000-0005-0000-0000-00004B190000}"/>
    <cellStyle name="_수원영통관리비실행" xfId="7948" xr:uid="{00000000-0005-0000-0000-00004C190000}"/>
    <cellStyle name="_수원인계근린" xfId="2777" xr:uid="{00000000-0005-0000-0000-00004D190000}"/>
    <cellStyle name="_수원인계근린_선투입비 본사보고" xfId="2778" xr:uid="{00000000-0005-0000-0000-00004E190000}"/>
    <cellStyle name="_수원인계근린_선투입비 본사보고_선투입비 본사보고" xfId="2779" xr:uid="{00000000-0005-0000-0000-00004F190000}"/>
    <cellStyle name="_수원인계근린_선투입비 본사보고_선투입비 본사보고-0330" xfId="2780" xr:uid="{00000000-0005-0000-0000-000050190000}"/>
    <cellStyle name="_수정갑지" xfId="2781" xr:uid="{00000000-0005-0000-0000-000051190000}"/>
    <cellStyle name="_수정이여2003.05.19xls" xfId="7949" xr:uid="{00000000-0005-0000-0000-000052190000}"/>
    <cellStyle name="_시방서" xfId="42296" xr:uid="{00000000-0005-0000-0000-000053190000}"/>
    <cellStyle name="_신고리 1.2호기 발전소 사무실(건축내역및품셈1211(rev2))" xfId="42297" xr:uid="{00000000-0005-0000-0000-000054190000}"/>
    <cellStyle name="_신암수량산출" xfId="42298" xr:uid="{00000000-0005-0000-0000-000055190000}"/>
    <cellStyle name="_신암수량산출_남대리수량산출" xfId="42299" xr:uid="{00000000-0005-0000-0000-000056190000}"/>
    <cellStyle name="_신암수량산출_남대리수량산출_진달래수량산출" xfId="42300" xr:uid="{00000000-0005-0000-0000-000057190000}"/>
    <cellStyle name="_신암수량산출_진달래수량산출" xfId="42301" xr:uid="{00000000-0005-0000-0000-000058190000}"/>
    <cellStyle name="_신철원2교" xfId="7950" xr:uid="{00000000-0005-0000-0000-000059190000}"/>
    <cellStyle name="_신탄진선(태림)" xfId="42302" xr:uid="{00000000-0005-0000-0000-00005A190000}"/>
    <cellStyle name="_신호등견적서" xfId="7951" xr:uid="{00000000-0005-0000-0000-00005B190000}"/>
    <cellStyle name="_실행(간접비)" xfId="7952" xr:uid="{00000000-0005-0000-0000-00005C190000}"/>
    <cellStyle name="_실행(간접비)_05년 7월1일~8월31일견적서" xfId="7953" xr:uid="{00000000-0005-0000-0000-00005D190000}"/>
    <cellStyle name="_실행(간접비)_05년 7월1일~8월31일견적서_05년 7월1일~8월31일견적서" xfId="7954" xr:uid="{00000000-0005-0000-0000-00005E190000}"/>
    <cellStyle name="_실행(간접비)_05년 7월1일~8월31일견적서_05년 7월1일~8월31일견적서_05년 9월1일~10월31일견적서" xfId="7955" xr:uid="{00000000-0005-0000-0000-00005F190000}"/>
    <cellStyle name="_실행(간접비)_05년 7월1일~8월31일견적서_05년 7월1일~8월31일견적서_05년 9월1일~10월31일견적서_05년 11월1일~12월31일견적서" xfId="7956" xr:uid="{00000000-0005-0000-0000-000060190000}"/>
    <cellStyle name="_실행(간접비)_05년 7월1일~8월31일견적서_05년 7월1일~8월31일견적서_05년 9월1일~10월31일견적서_05년 9월1일~10월31일견적서" xfId="7957" xr:uid="{00000000-0005-0000-0000-000061190000}"/>
    <cellStyle name="_실행(간접비)_05년 7월1일~8월31일견적서_05년 7월1일~8월31일견적서_05년 9월1일~10월31일견적서_06년 1월1일~2월28일견적서" xfId="7958" xr:uid="{00000000-0005-0000-0000-000062190000}"/>
    <cellStyle name="_실행(간접비)_05년 7월1일~8월31일견적서_05년 9월1일~10월31일견적서" xfId="7959" xr:uid="{00000000-0005-0000-0000-000063190000}"/>
    <cellStyle name="_실행(간접비)_05년 7월1일~8월31일견적서_05년 9월1일~10월31일견적서_05년 11월1일~12월31일견적서" xfId="7960" xr:uid="{00000000-0005-0000-0000-000064190000}"/>
    <cellStyle name="_실행(간접비)_05년 7월1일~8월31일견적서_05년 9월1일~10월31일견적서_05년 9월1일~10월31일견적서" xfId="7961" xr:uid="{00000000-0005-0000-0000-000065190000}"/>
    <cellStyle name="_실행(간접비)_05년 7월1일~8월31일견적서_05년 9월1일~10월31일견적서_06년 1월1일~2월28일견적서" xfId="7962" xr:uid="{00000000-0005-0000-0000-000066190000}"/>
    <cellStyle name="_실행(간접비)_05년 9월1일~10월31일견적서" xfId="7963" xr:uid="{00000000-0005-0000-0000-000067190000}"/>
    <cellStyle name="_실행(간접비)_05년 9월1일~10월31일견적서_05년 11월1일~12월31일견적서" xfId="7964" xr:uid="{00000000-0005-0000-0000-000068190000}"/>
    <cellStyle name="_실행(간접비)_05년 9월1일~10월31일견적서_05년 9월1일~10월31일견적서" xfId="7965" xr:uid="{00000000-0005-0000-0000-000069190000}"/>
    <cellStyle name="_실행(간접비)_05년 9월1일~10월31일견적서_06년 1월1일~2월28일견적서" xfId="7966" xr:uid="{00000000-0005-0000-0000-00006A190000}"/>
    <cellStyle name="_실행금액비교-평택탈황대비공사" xfId="7967" xr:uid="{00000000-0005-0000-0000-00006B190000}"/>
    <cellStyle name="_실행금액비교-평택탈황대비공사_평택탈황-구조물공-(가)실행-본사안" xfId="7968" xr:uid="{00000000-0005-0000-0000-00006C190000}"/>
    <cellStyle name="_실행금액비교-평택탈황대비공사_평택탈황-구조물공-(가)실행-본사안(정과장님)" xfId="7969" xr:uid="{00000000-0005-0000-0000-00006D190000}"/>
    <cellStyle name="_실행금액비교-평택탈황대비공사_평택탈황-구조물공-(가)실행-본사안3(정과장님)" xfId="7970" xr:uid="{00000000-0005-0000-0000-00006E190000}"/>
    <cellStyle name="_실행내역(최종)-울산카프로락탐" xfId="7971" xr:uid="{00000000-0005-0000-0000-00006F190000}"/>
    <cellStyle name="_실행내역서_토목_변경" xfId="7972" xr:uid="{00000000-0005-0000-0000-000070190000}"/>
    <cellStyle name="_실행보고(관리비)" xfId="7973" xr:uid="{00000000-0005-0000-0000-000071190000}"/>
    <cellStyle name="_실행보고(교통안전)" xfId="7974" xr:uid="{00000000-0005-0000-0000-000072190000}"/>
    <cellStyle name="_실행보고(기준)" xfId="7975" xr:uid="{00000000-0005-0000-0000-000073190000}"/>
    <cellStyle name="_실행보고_수영장" xfId="7976" xr:uid="{00000000-0005-0000-0000-000074190000}"/>
    <cellStyle name="_실행보고_수영장_02 실행보고_대전인동1공구(29410)" xfId="7977" xr:uid="{00000000-0005-0000-0000-000075190000}"/>
    <cellStyle name="_실행보고_수영장_2003년 경상비&amp;공통가설" xfId="7978" xr:uid="{00000000-0005-0000-0000-000076190000}"/>
    <cellStyle name="_실행보고_수영장_2004년 급여실행" xfId="7979" xr:uid="{00000000-0005-0000-0000-000077190000}"/>
    <cellStyle name="_실행보고_수영장_박용인동백상록 실행보고" xfId="7980" xr:uid="{00000000-0005-0000-0000-000078190000}"/>
    <cellStyle name="_실행보고_수영장_사본 - 02_2003년실행보고양식" xfId="7981" xr:uid="{00000000-0005-0000-0000-000079190000}"/>
    <cellStyle name="_실행보고_수영장_실행보고(경주세계문화엑스포)" xfId="7982" xr:uid="{00000000-0005-0000-0000-00007A190000}"/>
    <cellStyle name="_실행보고_수영장_용인동백상록 실행보고" xfId="7983" xr:uid="{00000000-0005-0000-0000-00007B190000}"/>
    <cellStyle name="_실행예산(관리비)" xfId="7984" xr:uid="{00000000-0005-0000-0000-00007C190000}"/>
    <cellStyle name="_실행예산집계표-갑지" xfId="7985" xr:uid="{00000000-0005-0000-0000-00007D190000}"/>
    <cellStyle name="_실행예산집계표-갑지_탱크(12,13)토목공사(견적)대비비교" xfId="7986" xr:uid="{00000000-0005-0000-0000-00007E190000}"/>
    <cellStyle name="_실행예산집계표-갑지_탱크(12,13)토목공사(견적)대비비교_탱크(12,13)토목공사(견적)대비비교" xfId="7987" xr:uid="{00000000-0005-0000-0000-00007F190000}"/>
    <cellStyle name="_실행집계표_보령7,8" xfId="7988" xr:uid="{00000000-0005-0000-0000-000080190000}"/>
    <cellStyle name="_심인고등(건축)" xfId="271" xr:uid="{00000000-0005-0000-0000-000081190000}"/>
    <cellStyle name="_심인중창호개체" xfId="272" xr:uid="{00000000-0005-0000-0000-000082190000}"/>
    <cellStyle name="_심인중학교서관창호교체및기타공사" xfId="273" xr:uid="{00000000-0005-0000-0000-000083190000}"/>
    <cellStyle name="_아름건축-경상공업고등학교장애인화장실설비공사-내역서" xfId="7989" xr:uid="{00000000-0005-0000-0000-000084190000}"/>
    <cellStyle name="_안강여고 교사동 창호교체및 기타공사" xfId="274" xr:uid="{00000000-0005-0000-0000-000085190000}"/>
    <cellStyle name="_안강여중고설변내역서" xfId="275" xr:uid="{00000000-0005-0000-0000-000086190000}"/>
    <cellStyle name="_안전관리비" xfId="7990" xr:uid="{00000000-0005-0000-0000-000087190000}"/>
    <cellStyle name="_안전관리비_00.실행예산(결재)" xfId="7991" xr:uid="{00000000-0005-0000-0000-000088190000}"/>
    <cellStyle name="_암거낙차부" xfId="42303" xr:uid="{00000000-0005-0000-0000-000089190000}"/>
    <cellStyle name="_암거낙차부_05-우수맨홀" xfId="42304" xr:uid="{00000000-0005-0000-0000-00008A190000}"/>
    <cellStyle name="_암거수량" xfId="42305" xr:uid="{00000000-0005-0000-0000-00008B190000}"/>
    <cellStyle name="_암거수량(2)" xfId="42306" xr:uid="{00000000-0005-0000-0000-00008C190000}"/>
    <cellStyle name="_암거수량(2)_1련BOX" xfId="42307" xr:uid="{00000000-0005-0000-0000-00008D190000}"/>
    <cellStyle name="_암거수량(2)_2련BOX" xfId="42308" xr:uid="{00000000-0005-0000-0000-00008E190000}"/>
    <cellStyle name="_암거수량_1련BOX" xfId="42309" xr:uid="{00000000-0005-0000-0000-00008F190000}"/>
    <cellStyle name="_암거수량_2련BOX" xfId="42310" xr:uid="{00000000-0005-0000-0000-000090190000}"/>
    <cellStyle name="_양식" xfId="2782" xr:uid="{00000000-0005-0000-0000-000091190000}"/>
    <cellStyle name="_양식_1" xfId="2783" xr:uid="{00000000-0005-0000-0000-000092190000}"/>
    <cellStyle name="_양식_2" xfId="2784" xr:uid="{00000000-0005-0000-0000-000093190000}"/>
    <cellStyle name="_양식-견적의뢰-fax표지" xfId="7992" xr:uid="{00000000-0005-0000-0000-000094190000}"/>
    <cellStyle name="_양식장주변환경개선보완공사및기타공사(확정)" xfId="7993" xr:uid="{00000000-0005-0000-0000-000095190000}"/>
    <cellStyle name="_양양상수도공내역서" xfId="276" xr:uid="{00000000-0005-0000-0000-000096190000}"/>
    <cellStyle name="_어린이교통공원LED교체공사계약내역서" xfId="7994" xr:uid="{00000000-0005-0000-0000-000097190000}"/>
    <cellStyle name="_어린이보호구역(신호등_최종)-05.9.9" xfId="7995" xr:uid="{00000000-0005-0000-0000-000098190000}"/>
    <cellStyle name="_업체내역서-구조과 최필진감독님(1)" xfId="7996" xr:uid="{00000000-0005-0000-0000-000099190000}"/>
    <cellStyle name="_에스엠빌딩내역서" xfId="2785" xr:uid="{00000000-0005-0000-0000-00009A190000}"/>
    <cellStyle name="_역삼동설계관련회의록(현장 발송 20041022)" xfId="2786" xr:uid="{00000000-0005-0000-0000-00009B190000}"/>
    <cellStyle name="_연돌기성자료(C-276)" xfId="42311" xr:uid="{00000000-0005-0000-0000-00009C190000}"/>
    <cellStyle name="_연안권내역서(토목부문내역서)" xfId="42312" xr:uid="{00000000-0005-0000-0000-00009D190000}"/>
    <cellStyle name="_연안권역특화거리조성을위한음악분수대설치" xfId="42313" xr:uid="{00000000-0005-0000-0000-00009E190000}"/>
    <cellStyle name="_연안권역특화거리조성을위한음악분수대설치R6(제출EBS)-설비,전기,관리실" xfId="42314" xr:uid="{00000000-0005-0000-0000-00009F190000}"/>
    <cellStyle name="_염경초공내역서(건축,토목,조경,기계)" xfId="2787" xr:uid="{00000000-0005-0000-0000-0000A0190000}"/>
    <cellStyle name="_영-견적보고" xfId="7997" xr:uid="{00000000-0005-0000-0000-0000A1190000}"/>
    <cellStyle name="_영광1,2호기 옥외저장탱크 주변 도장보수공사-간이공사용.xls(최종)" xfId="7998" xr:uid="{00000000-0005-0000-0000-0000A2190000}"/>
    <cellStyle name="_영광비상대책실-전기설계서" xfId="7999" xr:uid="{00000000-0005-0000-0000-0000A3190000}"/>
    <cellStyle name="_영구동력수량산출" xfId="8000" xr:uid="{00000000-0005-0000-0000-0000A4190000}"/>
    <cellStyle name="_영구동력수량산출_사본 - 수어댐최종작업" xfId="8001" xr:uid="{00000000-0005-0000-0000-0000A5190000}"/>
    <cellStyle name="_영구동력수량산출_수량산출서(2003.4.1)" xfId="8002" xr:uid="{00000000-0005-0000-0000-0000A6190000}"/>
    <cellStyle name="_영구동력수량산출_수량산출서(2003.4.1)_사본 - 수어댐최종작업" xfId="8003" xr:uid="{00000000-0005-0000-0000-0000A7190000}"/>
    <cellStyle name="_영구동력수량산출_수량산출서(2003.4.1)_수어댐(작업용)" xfId="8004" xr:uid="{00000000-0005-0000-0000-0000A8190000}"/>
    <cellStyle name="_영구동력수량산출_수량산출서(2003.4.1)_수어댐(작업용)1117" xfId="8005" xr:uid="{00000000-0005-0000-0000-0000A9190000}"/>
    <cellStyle name="_영구동력수량산출_수량산출서(2003.4.1)_수어댐1122333" xfId="8006" xr:uid="{00000000-0005-0000-0000-0000AA190000}"/>
    <cellStyle name="_영구동력수량산출_수어댐(작업용)" xfId="8007" xr:uid="{00000000-0005-0000-0000-0000AB190000}"/>
    <cellStyle name="_영구동력수량산출_수어댐(작업용)1117" xfId="8008" xr:uid="{00000000-0005-0000-0000-0000AC190000}"/>
    <cellStyle name="_영구동력수량산출_수어댐1122333" xfId="8009" xr:uid="{00000000-0005-0000-0000-0000AD190000}"/>
    <cellStyle name="_영주여고 출입문개체(행재정 등재)" xfId="2788" xr:uid="{00000000-0005-0000-0000-0000AE190000}"/>
    <cellStyle name="_영주여자고등학교 기숙사 증축 및 기타공사(7.19)" xfId="2789" xr:uid="{00000000-0005-0000-0000-0000AF190000}"/>
    <cellStyle name="_영천댐수량산출" xfId="8010" xr:uid="{00000000-0005-0000-0000-0000B0190000}"/>
    <cellStyle name="_영천댐수량산출_사본 - 수어댐최종작업" xfId="8011" xr:uid="{00000000-0005-0000-0000-0000B1190000}"/>
    <cellStyle name="_영천댐수량산출_수량산출서(2003.4.1)" xfId="8012" xr:uid="{00000000-0005-0000-0000-0000B2190000}"/>
    <cellStyle name="_영천댐수량산출_수량산출서(2003.4.1)_사본 - 수어댐최종작업" xfId="8013" xr:uid="{00000000-0005-0000-0000-0000B3190000}"/>
    <cellStyle name="_영천댐수량산출_수량산출서(2003.4.1)_수어댐(작업용)" xfId="8014" xr:uid="{00000000-0005-0000-0000-0000B4190000}"/>
    <cellStyle name="_영천댐수량산출_수량산출서(2003.4.1)_수어댐(작업용)1117" xfId="8015" xr:uid="{00000000-0005-0000-0000-0000B5190000}"/>
    <cellStyle name="_영천댐수량산출_수량산출서(2003.4.1)_수어댐1122333" xfId="8016" xr:uid="{00000000-0005-0000-0000-0000B6190000}"/>
    <cellStyle name="_영천댐수량산출_수어댐(작업용)" xfId="8017" xr:uid="{00000000-0005-0000-0000-0000B7190000}"/>
    <cellStyle name="_영천댐수량산출_수어댐(작업용)1117" xfId="8018" xr:uid="{00000000-0005-0000-0000-0000B8190000}"/>
    <cellStyle name="_영천댐수량산출_수어댐1122333" xfId="8019" xr:uid="{00000000-0005-0000-0000-0000B9190000}"/>
    <cellStyle name="_영천댐최종(감시및CCTV)" xfId="8020" xr:uid="{00000000-0005-0000-0000-0000BA190000}"/>
    <cellStyle name="_영천댐최종(감시및CCTV)_사본 - 수어댐최종작업" xfId="8021" xr:uid="{00000000-0005-0000-0000-0000BB190000}"/>
    <cellStyle name="_영천댐최종(감시및CCTV)_수어댐(작업용)" xfId="8022" xr:uid="{00000000-0005-0000-0000-0000BC190000}"/>
    <cellStyle name="_영천댐최종(감시및CCTV)_수어댐(작업용)1117" xfId="8023" xr:uid="{00000000-0005-0000-0000-0000BD190000}"/>
    <cellStyle name="_영천댐최종(감시및CCTV)_수어댐1122333" xfId="8024" xr:uid="{00000000-0005-0000-0000-0000BE190000}"/>
    <cellStyle name="_영천댐최종(홍수예설비공사)" xfId="8025" xr:uid="{00000000-0005-0000-0000-0000BF190000}"/>
    <cellStyle name="_영천댐최종(홍수예설비공사)_사본 - 수어댐최종작업" xfId="8026" xr:uid="{00000000-0005-0000-0000-0000C0190000}"/>
    <cellStyle name="_영천댐최종(홍수예설비공사)_수어댐(작업용)" xfId="8027" xr:uid="{00000000-0005-0000-0000-0000C1190000}"/>
    <cellStyle name="_영천댐최종(홍수예설비공사)_수어댐(작업용)1117" xfId="8028" xr:uid="{00000000-0005-0000-0000-0000C2190000}"/>
    <cellStyle name="_영천댐최종(홍수예설비공사)_수어댐1122333" xfId="8029" xr:uid="{00000000-0005-0000-0000-0000C3190000}"/>
    <cellStyle name="_영통리슈빌작업내역(최종)" xfId="8030" xr:uid="{00000000-0005-0000-0000-0000C4190000}"/>
    <cellStyle name="_영흥#3,4 보일러철골설치및마감(MC-01)FINAL" xfId="42315" xr:uid="{00000000-0005-0000-0000-0000C5190000}"/>
    <cellStyle name="_영흥#3,4 터빈발전기기초(AC-04)" xfId="42316" xr:uid="{00000000-0005-0000-0000-0000C6190000}"/>
    <cellStyle name="_영흥#3,4 터빈발전기기초(AC-04)_AC-01 보일러 설계서 수정" xfId="42317" xr:uid="{00000000-0005-0000-0000-0000C7190000}"/>
    <cellStyle name="_영흥#3,4 터빈발전기기초(AC-04)_AC-01 보일러 설계서 수정_AC-14(최종수정)" xfId="42318" xr:uid="{00000000-0005-0000-0000-0000C8190000}"/>
    <cellStyle name="_영흥#3,4 터빈발전기기초(AC-04)_AC-01 보일러 설계서 수정_AC-14(최종수정)_발전설비 보수공사" xfId="42319" xr:uid="{00000000-0005-0000-0000-0000C9190000}"/>
    <cellStyle name="_영흥#3,4 터빈발전기기초(AC-04)_AC-01 본관기초(가설계서 9월단가)" xfId="42320" xr:uid="{00000000-0005-0000-0000-0000CA190000}"/>
    <cellStyle name="_영흥#3,4 터빈발전기기초(AC-04)_AC-01 본관기초(가설계서 9월단가)_AC-14(최종수정)" xfId="42321" xr:uid="{00000000-0005-0000-0000-0000CB190000}"/>
    <cellStyle name="_영흥#3,4 터빈발전기기초(AC-04)_AC-01 본관기초(가설계서 9월단가)_AC-14(최종수정)_발전설비 보수공사" xfId="42322" xr:uid="{00000000-0005-0000-0000-0000CC190000}"/>
    <cellStyle name="_영흥#3,4 터빈발전기기초(AC-04)_AC-01 본관기초(가설계서 9월단가)-2" xfId="42323" xr:uid="{00000000-0005-0000-0000-0000CD190000}"/>
    <cellStyle name="_영흥#3,4 터빈발전기기초(AC-04)_AC-01 본관기초(가설계서 9월단가)-2_AC-14(최종수정)" xfId="42324" xr:uid="{00000000-0005-0000-0000-0000CE190000}"/>
    <cellStyle name="_영흥#3,4 터빈발전기기초(AC-04)_AC-01 본관기초(가설계서 9월단가)-2_AC-14(최종수정)_발전설비 보수공사" xfId="42325" xr:uid="{00000000-0005-0000-0000-0000CF190000}"/>
    <cellStyle name="_영흥#3,4 터빈발전기기초(AC-04)_AC-14건설사무소환경개선공사설계서(제출)REV10" xfId="42326" xr:uid="{00000000-0005-0000-0000-0000D0190000}"/>
    <cellStyle name="_영흥#3,4 터빈발전기기초(AC-04)_AC-14건설사무소환경개선공사설계서(제출)REV10_AC-14(최종수정)" xfId="42327" xr:uid="{00000000-0005-0000-0000-0000D1190000}"/>
    <cellStyle name="_영흥#3,4 터빈발전기기초(AC-04)_AC-14건설사무소환경개선공사설계서(제출)REV10_AC-14(최종수정)_발전설비 보수공사" xfId="42328" xr:uid="{00000000-0005-0000-0000-0000D2190000}"/>
    <cellStyle name="_영흥#3,4 터빈발전기기초(AC-04)_공사비집계표" xfId="42329" xr:uid="{00000000-0005-0000-0000-0000D3190000}"/>
    <cellStyle name="_영흥#3,4 터빈발전기기초(AC-04)_공사비집계표_AC-14(최종수정)" xfId="42330" xr:uid="{00000000-0005-0000-0000-0000D4190000}"/>
    <cellStyle name="_영흥#3,4 터빈발전기기초(AC-04)_공사비집계표_AC-14(최종수정)_발전설비 보수공사" xfId="42331" xr:uid="{00000000-0005-0000-0000-0000D5190000}"/>
    <cellStyle name="_영흥#3,4 터빈발전기기초(AC-04)_발전설비 보수공사" xfId="42332" xr:uid="{00000000-0005-0000-0000-0000D6190000}"/>
    <cellStyle name="_영흥#3,4터빈발전기기초(AC-04)" xfId="42333" xr:uid="{00000000-0005-0000-0000-0000D7190000}"/>
    <cellStyle name="_영흥#3,4터빈발전기기초공사(AC-04)" xfId="42334" xr:uid="{00000000-0005-0000-0000-0000D8190000}"/>
    <cellStyle name="_영흥34호기 설계내역서(sump pump)R2(060410)" xfId="42335" xr:uid="{00000000-0005-0000-0000-0000D9190000}"/>
    <cellStyle name="_영흥34호기 설계내역서(품검토)R7(060405_권동한감독 발송용_최종)" xfId="42336" xr:uid="{00000000-0005-0000-0000-0000DA190000}"/>
    <cellStyle name="_영흥화력3,4호기(터빈,주제어동)" xfId="42337" xr:uid="{00000000-0005-0000-0000-0000DB190000}"/>
    <cellStyle name="_예산액대비집행액" xfId="2790" xr:uid="{00000000-0005-0000-0000-0000DC190000}"/>
    <cellStyle name="_오리지날최종-경보국설계서(철관주2003.2.13) (version 3) (version 1)" xfId="8031" xr:uid="{00000000-0005-0000-0000-0000DD190000}"/>
    <cellStyle name="_오리지날최종-경보국설계서(철관주2003.2.13) (version 3) (version 1)_사본 - 수어댐최종작업" xfId="8032" xr:uid="{00000000-0005-0000-0000-0000DE190000}"/>
    <cellStyle name="_오리지날최종-경보국설계서(철관주2003.2.13) (version 3) (version 1)_수량산출서(2003.4.1)" xfId="8033" xr:uid="{00000000-0005-0000-0000-0000DF190000}"/>
    <cellStyle name="_오리지날최종-경보국설계서(철관주2003.2.13) (version 3) (version 1)_수량산출서(2003.4.1)_사본 - 수어댐최종작업" xfId="8034" xr:uid="{00000000-0005-0000-0000-0000E0190000}"/>
    <cellStyle name="_오리지날최종-경보국설계서(철관주2003.2.13) (version 3) (version 1)_수량산출서(2003.4.1)_수어댐(작업용)" xfId="8035" xr:uid="{00000000-0005-0000-0000-0000E1190000}"/>
    <cellStyle name="_오리지날최종-경보국설계서(철관주2003.2.13) (version 3) (version 1)_수량산출서(2003.4.1)_수어댐(작업용)1117" xfId="8036" xr:uid="{00000000-0005-0000-0000-0000E2190000}"/>
    <cellStyle name="_오리지날최종-경보국설계서(철관주2003.2.13) (version 3) (version 1)_수량산출서(2003.4.1)_수어댐1122333" xfId="8037" xr:uid="{00000000-0005-0000-0000-0000E3190000}"/>
    <cellStyle name="_오리지날최종-경보국설계서(철관주2003.2.13) (version 3) (version 1)_수어댐(작업용)" xfId="8038" xr:uid="{00000000-0005-0000-0000-0000E4190000}"/>
    <cellStyle name="_오리지날최종-경보국설계서(철관주2003.2.13) (version 3) (version 1)_수어댐(작업용)1117" xfId="8039" xr:uid="{00000000-0005-0000-0000-0000E5190000}"/>
    <cellStyle name="_오리지날최종-경보국설계서(철관주2003.2.13) (version 3) (version 1)_수어댐1122333" xfId="8040" xr:uid="{00000000-0005-0000-0000-0000E6190000}"/>
    <cellStyle name="_오리지날최종-경보국설계서(철관주2003.2.6)" xfId="8041" xr:uid="{00000000-0005-0000-0000-0000E7190000}"/>
    <cellStyle name="_오리지날최종-경보국설계서(철관주2003.2.6)_사본 - 수어댐최종작업" xfId="8042" xr:uid="{00000000-0005-0000-0000-0000E8190000}"/>
    <cellStyle name="_오리지날최종-경보국설계서(철관주2003.2.6)_수량산출서(2003.4.1)" xfId="8043" xr:uid="{00000000-0005-0000-0000-0000E9190000}"/>
    <cellStyle name="_오리지날최종-경보국설계서(철관주2003.2.6)_수량산출서(2003.4.1)_사본 - 수어댐최종작업" xfId="8044" xr:uid="{00000000-0005-0000-0000-0000EA190000}"/>
    <cellStyle name="_오리지날최종-경보국설계서(철관주2003.2.6)_수량산출서(2003.4.1)_수어댐(작업용)" xfId="8045" xr:uid="{00000000-0005-0000-0000-0000EB190000}"/>
    <cellStyle name="_오리지날최종-경보국설계서(철관주2003.2.6)_수량산출서(2003.4.1)_수어댐(작업용)1117" xfId="8046" xr:uid="{00000000-0005-0000-0000-0000EC190000}"/>
    <cellStyle name="_오리지날최종-경보국설계서(철관주2003.2.6)_수량산출서(2003.4.1)_수어댐1122333" xfId="8047" xr:uid="{00000000-0005-0000-0000-0000ED190000}"/>
    <cellStyle name="_오리지날최종-경보국설계서(철관주2003.2.6)_수어댐(작업용)" xfId="8048" xr:uid="{00000000-0005-0000-0000-0000EE190000}"/>
    <cellStyle name="_오리지날최종-경보국설계서(철관주2003.2.6)_수어댐(작업용)1117" xfId="8049" xr:uid="{00000000-0005-0000-0000-0000EF190000}"/>
    <cellStyle name="_오리지날최종-경보국설계서(철관주2003.2.6)_수어댐1122333" xfId="8050" xr:uid="{00000000-0005-0000-0000-0000F0190000}"/>
    <cellStyle name="_오리지날최종-경보국설계서(철관주2003.2.9) (version 2)" xfId="8051" xr:uid="{00000000-0005-0000-0000-0000F1190000}"/>
    <cellStyle name="_오리지날최종-경보국설계서(철관주2003.2.9) (version 2)_사본 - 수어댐최종작업" xfId="8052" xr:uid="{00000000-0005-0000-0000-0000F2190000}"/>
    <cellStyle name="_오리지날최종-경보국설계서(철관주2003.2.9) (version 2)_수량산출서(2003.4.1)" xfId="8053" xr:uid="{00000000-0005-0000-0000-0000F3190000}"/>
    <cellStyle name="_오리지날최종-경보국설계서(철관주2003.2.9) (version 2)_수량산출서(2003.4.1)_사본 - 수어댐최종작업" xfId="8054" xr:uid="{00000000-0005-0000-0000-0000F4190000}"/>
    <cellStyle name="_오리지날최종-경보국설계서(철관주2003.2.9) (version 2)_수량산출서(2003.4.1)_수어댐(작업용)" xfId="8055" xr:uid="{00000000-0005-0000-0000-0000F5190000}"/>
    <cellStyle name="_오리지날최종-경보국설계서(철관주2003.2.9) (version 2)_수량산출서(2003.4.1)_수어댐(작업용)1117" xfId="8056" xr:uid="{00000000-0005-0000-0000-0000F6190000}"/>
    <cellStyle name="_오리지날최종-경보국설계서(철관주2003.2.9) (version 2)_수량산출서(2003.4.1)_수어댐1122333" xfId="8057" xr:uid="{00000000-0005-0000-0000-0000F7190000}"/>
    <cellStyle name="_오리지날최종-경보국설계서(철관주2003.2.9) (version 2)_수어댐(작업용)" xfId="8058" xr:uid="{00000000-0005-0000-0000-0000F8190000}"/>
    <cellStyle name="_오리지날최종-경보국설계서(철관주2003.2.9) (version 2)_수어댐(작업용)1117" xfId="8059" xr:uid="{00000000-0005-0000-0000-0000F9190000}"/>
    <cellStyle name="_오리지날최종-경보국설계서(철관주2003.2.9) (version 2)_수어댐1122333" xfId="8060" xr:uid="{00000000-0005-0000-0000-0000FA190000}"/>
    <cellStyle name="_오수공(광적)" xfId="8061" xr:uid="{00000000-0005-0000-0000-0000FB190000}"/>
    <cellStyle name="_옥곡수량" xfId="8062" xr:uid="{00000000-0005-0000-0000-0000FC190000}"/>
    <cellStyle name="_옥곡수량_사본 - 수어댐최종작업" xfId="8063" xr:uid="{00000000-0005-0000-0000-0000FD190000}"/>
    <cellStyle name="_옥곡수량_수어댐(작업용)" xfId="8064" xr:uid="{00000000-0005-0000-0000-0000FE190000}"/>
    <cellStyle name="_옥곡수량_수어댐(작업용)1117" xfId="8065" xr:uid="{00000000-0005-0000-0000-0000FF190000}"/>
    <cellStyle name="_옥곡수량_수어댐1122333" xfId="8066" xr:uid="{00000000-0005-0000-0000-0000001A0000}"/>
    <cellStyle name="_옥내기기ESC" xfId="42338" xr:uid="{00000000-0005-0000-0000-0000011A0000}"/>
    <cellStyle name="_옥내기성(2안)" xfId="42339" xr:uid="{00000000-0005-0000-0000-0000021A0000}"/>
    <cellStyle name="_옥련고총괄(100%)" xfId="2791" xr:uid="{00000000-0005-0000-0000-0000031A0000}"/>
    <cellStyle name="_옥암1공구투찰(남도)" xfId="42340" xr:uid="{00000000-0005-0000-0000-0000041A0000}"/>
    <cellStyle name="_옥정교교각일반수량" xfId="8067" xr:uid="{00000000-0005-0000-0000-0000051A0000}"/>
    <cellStyle name="_옥정교교각일반수량_01-구조물께기집계" xfId="8068" xr:uid="{00000000-0005-0000-0000-0000061A0000}"/>
    <cellStyle name="_옥정교교대(상행선)일반수량" xfId="8069" xr:uid="{00000000-0005-0000-0000-0000071A0000}"/>
    <cellStyle name="_옥정교교대(상행선)일반수량_01-구조물께기집계" xfId="8070" xr:uid="{00000000-0005-0000-0000-0000081A0000}"/>
    <cellStyle name="_옥정교상부일반수량" xfId="8071" xr:uid="{00000000-0005-0000-0000-0000091A0000}"/>
    <cellStyle name="_옥정교상부일반수량_01-구조물께기집계" xfId="8072" xr:uid="{00000000-0005-0000-0000-00000A1A0000}"/>
    <cellStyle name="_옥포초등학교소방내역서" xfId="2792" xr:uid="{00000000-0005-0000-0000-00000B1A0000}"/>
    <cellStyle name="_왕가봉정비공사" xfId="2793" xr:uid="{00000000-0005-0000-0000-00000C1A0000}"/>
    <cellStyle name="_왜관견적갑지" xfId="8073" xr:uid="{00000000-0005-0000-0000-00000D1A0000}"/>
    <cellStyle name="_외주(일반전기)" xfId="2794" xr:uid="{00000000-0005-0000-0000-00000E1A0000}"/>
    <cellStyle name="_용산FED내역서" xfId="2795" xr:uid="{00000000-0005-0000-0000-00000F1A0000}"/>
    <cellStyle name="_용수 및 환경관련건물 도급내역서" xfId="42341" xr:uid="{00000000-0005-0000-0000-0000101A0000}"/>
    <cellStyle name="_용수 및 환경관련건물 설계변경명세서(차감독님)xls" xfId="42342" xr:uid="{00000000-0005-0000-0000-0000111A0000}"/>
    <cellStyle name="_용수(3월 기성)" xfId="42343" xr:uid="{00000000-0005-0000-0000-0000121A0000}"/>
    <cellStyle name="_용수(3월 실적기성)" xfId="42344" xr:uid="{00000000-0005-0000-0000-0000131A0000}"/>
    <cellStyle name="_용수건물마감" xfId="42345" xr:uid="{00000000-0005-0000-0000-0000141A0000}"/>
    <cellStyle name="_용인IC 내역서(결재0413)" xfId="8074" xr:uid="{00000000-0005-0000-0000-0000151A0000}"/>
    <cellStyle name="_용화고등학교하도급(명신)" xfId="2796" xr:uid="{00000000-0005-0000-0000-0000161A0000}"/>
    <cellStyle name="_우" xfId="277" xr:uid="{00000000-0005-0000-0000-0000171A0000}"/>
    <cellStyle name="_우 2" xfId="278" xr:uid="{00000000-0005-0000-0000-0000181A0000}"/>
    <cellStyle name="_우_2011년 소백산 자락길 홍보관 신축공사(건축)" xfId="279" xr:uid="{00000000-0005-0000-0000-0000191A0000}"/>
    <cellStyle name="_우_갑지(건축 (2)" xfId="280" xr:uid="{00000000-0005-0000-0000-00001A1A0000}"/>
    <cellStyle name="_우_갑지(건축 (2) 2" xfId="281" xr:uid="{00000000-0005-0000-0000-00001B1A0000}"/>
    <cellStyle name="_우_경북능금농협(북촌)골판지공장 " xfId="282" xr:uid="{00000000-0005-0000-0000-00001C1A0000}"/>
    <cellStyle name="_우_관급자재 명세" xfId="283" xr:uid="{00000000-0005-0000-0000-00001D1A0000}"/>
    <cellStyle name="_우_광주평동실행" xfId="8075" xr:uid="{00000000-0005-0000-0000-00001E1A0000}"/>
    <cellStyle name="_우_광주평동실행_탱크(12,13)토목공사(견적)대비비교" xfId="8076" xr:uid="{00000000-0005-0000-0000-00001F1A0000}"/>
    <cellStyle name="_우_광주평동투찰" xfId="284" xr:uid="{00000000-0005-0000-0000-0000201A0000}"/>
    <cellStyle name="_우_광주평동투찰 2" xfId="285" xr:uid="{00000000-0005-0000-0000-0000211A0000}"/>
    <cellStyle name="_우_광주평동투찰_2011년 소백산 자락길 홍보관 신축공사(건축)" xfId="286" xr:uid="{00000000-0005-0000-0000-0000221A0000}"/>
    <cellStyle name="_우_광주평동투찰_갑지(건축 (2)" xfId="287" xr:uid="{00000000-0005-0000-0000-0000231A0000}"/>
    <cellStyle name="_우_광주평동투찰_갑지(건축 (2) 2" xfId="288" xr:uid="{00000000-0005-0000-0000-0000241A0000}"/>
    <cellStyle name="_우_광주평동투찰_경북능금농협(북촌)골판지공장 " xfId="289" xr:uid="{00000000-0005-0000-0000-0000251A0000}"/>
    <cellStyle name="_우_광주평동투찰_관급자재 명세" xfId="290" xr:uid="{00000000-0005-0000-0000-0000261A0000}"/>
    <cellStyle name="_우_광주평동투찰_삼성생활예술고 생활관(3층수정15%)공사" xfId="291" xr:uid="{00000000-0005-0000-0000-0000271A0000}"/>
    <cellStyle name="_우_광주평동투찰_삼성생활예술고 생활관(3층수정15%)공사 2" xfId="292" xr:uid="{00000000-0005-0000-0000-0000281A0000}"/>
    <cellStyle name="_우_광주평동투찰_안강여고 화장실 개선공사" xfId="293" xr:uid="{00000000-0005-0000-0000-0000291A0000}"/>
    <cellStyle name="_우_광주평동투찰_영주서부초등학교 교사동 방수공사" xfId="294" xr:uid="{00000000-0005-0000-0000-00002A1A0000}"/>
    <cellStyle name="_우_광주평동투찰_용곡지구_보건진료소_신축설비공사" xfId="295" xr:uid="{00000000-0005-0000-0000-00002B1A0000}"/>
    <cellStyle name="_우_광주평동투찰_용곡지구_보건진료소_신축설비공사 2" xfId="296" xr:uid="{00000000-0005-0000-0000-00002C1A0000}"/>
    <cellStyle name="_우_광주평동투찰_우보초등학교 화장실보수및기타공사(건축)" xfId="297" xr:uid="{00000000-0005-0000-0000-00002D1A0000}"/>
    <cellStyle name="_우_광주평동투찰_우보초등학교 화장실보수및기타공사(건축) 2" xfId="298" xr:uid="{00000000-0005-0000-0000-00002E1A0000}"/>
    <cellStyle name="_우_광주평동투찰_화령초등학교 다목적강당 증축공사(건축)" xfId="299" xr:uid="{00000000-0005-0000-0000-00002F1A0000}"/>
    <cellStyle name="_우_광주평동투찰_화령초등학교 다목적강당 증축공사(건축) 2" xfId="300" xr:uid="{00000000-0005-0000-0000-0000301A0000}"/>
    <cellStyle name="_우_광주평동투찰_화령초등학교 다목적강당 증축공사(건축납품)" xfId="301" xr:uid="{00000000-0005-0000-0000-0000311A0000}"/>
    <cellStyle name="_우_광주평동투찰_화령초등학교 다목적강당 증축공사(건축납품) 2" xfId="302" xr:uid="{00000000-0005-0000-0000-0000321A0000}"/>
    <cellStyle name="_우_광주평동품의1" xfId="303" xr:uid="{00000000-0005-0000-0000-0000331A0000}"/>
    <cellStyle name="_우_광주평동품의1 2" xfId="304" xr:uid="{00000000-0005-0000-0000-0000341A0000}"/>
    <cellStyle name="_우_광주평동품의1_2011년 소백산 자락길 홍보관 신축공사(건축)" xfId="305" xr:uid="{00000000-0005-0000-0000-0000351A0000}"/>
    <cellStyle name="_우_광주평동품의1_갑지(건축 (2)" xfId="306" xr:uid="{00000000-0005-0000-0000-0000361A0000}"/>
    <cellStyle name="_우_광주평동품의1_갑지(건축 (2) 2" xfId="307" xr:uid="{00000000-0005-0000-0000-0000371A0000}"/>
    <cellStyle name="_우_광주평동품의1_경북능금농협(북촌)골판지공장 " xfId="308" xr:uid="{00000000-0005-0000-0000-0000381A0000}"/>
    <cellStyle name="_우_광주평동품의1_관급자재 명세" xfId="309" xr:uid="{00000000-0005-0000-0000-0000391A0000}"/>
    <cellStyle name="_우_광주평동품의1_삼성생활예술고 생활관(3층수정15%)공사" xfId="310" xr:uid="{00000000-0005-0000-0000-00003A1A0000}"/>
    <cellStyle name="_우_광주평동품의1_삼성생활예술고 생활관(3층수정15%)공사 2" xfId="311" xr:uid="{00000000-0005-0000-0000-00003B1A0000}"/>
    <cellStyle name="_우_광주평동품의1_안강여고 화장실 개선공사" xfId="312" xr:uid="{00000000-0005-0000-0000-00003C1A0000}"/>
    <cellStyle name="_우_광주평동품의1_영주서부초등학교 교사동 방수공사" xfId="313" xr:uid="{00000000-0005-0000-0000-00003D1A0000}"/>
    <cellStyle name="_우_광주평동품의1_용곡지구_보건진료소_신축설비공사" xfId="314" xr:uid="{00000000-0005-0000-0000-00003E1A0000}"/>
    <cellStyle name="_우_광주평동품의1_용곡지구_보건진료소_신축설비공사 2" xfId="315" xr:uid="{00000000-0005-0000-0000-00003F1A0000}"/>
    <cellStyle name="_우_광주평동품의1_우보초등학교 화장실보수및기타공사(건축)" xfId="316" xr:uid="{00000000-0005-0000-0000-0000401A0000}"/>
    <cellStyle name="_우_광주평동품의1_우보초등학교 화장실보수및기타공사(건축) 2" xfId="317" xr:uid="{00000000-0005-0000-0000-0000411A0000}"/>
    <cellStyle name="_우_광주평동품의1_탱크(12,13)토목공사(견적)대비비교" xfId="8077" xr:uid="{00000000-0005-0000-0000-0000421A0000}"/>
    <cellStyle name="_우_광주평동품의1_화령초등학교 다목적강당 증축공사(건축)" xfId="318" xr:uid="{00000000-0005-0000-0000-0000431A0000}"/>
    <cellStyle name="_우_광주평동품의1_화령초등학교 다목적강당 증축공사(건축) 2" xfId="319" xr:uid="{00000000-0005-0000-0000-0000441A0000}"/>
    <cellStyle name="_우_광주평동품의1_화령초등학교 다목적강당 증축공사(건축납품)" xfId="320" xr:uid="{00000000-0005-0000-0000-0000451A0000}"/>
    <cellStyle name="_우_광주평동품의1_화령초등학교 다목적강당 증축공사(건축납품) 2" xfId="321" xr:uid="{00000000-0005-0000-0000-0000461A0000}"/>
    <cellStyle name="_우_기장하수실행1" xfId="8078" xr:uid="{00000000-0005-0000-0000-0000471A0000}"/>
    <cellStyle name="_우_기장하수실행1_탱크(12,13)토목공사(견적)대비비교" xfId="8079" xr:uid="{00000000-0005-0000-0000-0000481A0000}"/>
    <cellStyle name="_우_삼성생활예술고 생활관(3층수정15%)공사" xfId="322" xr:uid="{00000000-0005-0000-0000-0000491A0000}"/>
    <cellStyle name="_우_삼성생활예술고 생활관(3층수정15%)공사 2" xfId="323" xr:uid="{00000000-0005-0000-0000-00004A1A0000}"/>
    <cellStyle name="_우_송학실행안" xfId="8080" xr:uid="{00000000-0005-0000-0000-00004B1A0000}"/>
    <cellStyle name="_우_송학실행안_탱크(12,13)토목공사(견적)대비비교" xfId="8081" xr:uid="{00000000-0005-0000-0000-00004C1A0000}"/>
    <cellStyle name="_우_송학하수투찰" xfId="8082" xr:uid="{00000000-0005-0000-0000-00004D1A0000}"/>
    <cellStyle name="_우_송학하수투찰_탱크(12,13)토목공사(견적)대비비교" xfId="8083" xr:uid="{00000000-0005-0000-0000-00004E1A0000}"/>
    <cellStyle name="_우_송학하수품의(설계넣고)" xfId="324" xr:uid="{00000000-0005-0000-0000-00004F1A0000}"/>
    <cellStyle name="_우_송학하수품의(설계넣고) 2" xfId="325" xr:uid="{00000000-0005-0000-0000-0000501A0000}"/>
    <cellStyle name="_우_송학하수품의(설계넣고)_2011년 소백산 자락길 홍보관 신축공사(건축)" xfId="326" xr:uid="{00000000-0005-0000-0000-0000511A0000}"/>
    <cellStyle name="_우_송학하수품의(설계넣고)_갑지(건축 (2)" xfId="327" xr:uid="{00000000-0005-0000-0000-0000521A0000}"/>
    <cellStyle name="_우_송학하수품의(설계넣고)_갑지(건축 (2) 2" xfId="328" xr:uid="{00000000-0005-0000-0000-0000531A0000}"/>
    <cellStyle name="_우_송학하수품의(설계넣고)_경북능금농협(북촌)골판지공장 " xfId="329" xr:uid="{00000000-0005-0000-0000-0000541A0000}"/>
    <cellStyle name="_우_송학하수품의(설계넣고)_관급자재 명세" xfId="330" xr:uid="{00000000-0005-0000-0000-0000551A0000}"/>
    <cellStyle name="_우_송학하수품의(설계넣고)_삼성생활예술고 생활관(3층수정15%)공사" xfId="331" xr:uid="{00000000-0005-0000-0000-0000561A0000}"/>
    <cellStyle name="_우_송학하수품의(설계넣고)_삼성생활예술고 생활관(3층수정15%)공사 2" xfId="332" xr:uid="{00000000-0005-0000-0000-0000571A0000}"/>
    <cellStyle name="_우_송학하수품의(설계넣고)_안강여고 화장실 개선공사" xfId="333" xr:uid="{00000000-0005-0000-0000-0000581A0000}"/>
    <cellStyle name="_우_송학하수품의(설계넣고)_영주서부초등학교 교사동 방수공사" xfId="334" xr:uid="{00000000-0005-0000-0000-0000591A0000}"/>
    <cellStyle name="_우_송학하수품의(설계넣고)_용곡지구_보건진료소_신축설비공사" xfId="335" xr:uid="{00000000-0005-0000-0000-00005A1A0000}"/>
    <cellStyle name="_우_송학하수품의(설계넣고)_용곡지구_보건진료소_신축설비공사 2" xfId="336" xr:uid="{00000000-0005-0000-0000-00005B1A0000}"/>
    <cellStyle name="_우_송학하수품의(설계넣고)_우보초등학교 화장실보수및기타공사(건축)" xfId="337" xr:uid="{00000000-0005-0000-0000-00005C1A0000}"/>
    <cellStyle name="_우_송학하수품의(설계넣고)_우보초등학교 화장실보수및기타공사(건축) 2" xfId="338" xr:uid="{00000000-0005-0000-0000-00005D1A0000}"/>
    <cellStyle name="_우_송학하수품의(설계넣고)_탱크(12,13)토목공사(견적)대비비교" xfId="8084" xr:uid="{00000000-0005-0000-0000-00005E1A0000}"/>
    <cellStyle name="_우_송학하수품의(설계넣고)_화령초등학교 다목적강당 증축공사(건축)" xfId="339" xr:uid="{00000000-0005-0000-0000-00005F1A0000}"/>
    <cellStyle name="_우_송학하수품의(설계넣고)_화령초등학교 다목적강당 증축공사(건축) 2" xfId="340" xr:uid="{00000000-0005-0000-0000-0000601A0000}"/>
    <cellStyle name="_우_송학하수품의(설계넣고)_화령초등학교 다목적강당 증축공사(건축납품)" xfId="341" xr:uid="{00000000-0005-0000-0000-0000611A0000}"/>
    <cellStyle name="_우_송학하수품의(설계넣고)_화령초등학교 다목적강당 증축공사(건축납품) 2" xfId="342" xr:uid="{00000000-0005-0000-0000-0000621A0000}"/>
    <cellStyle name="_우_안강여고 화장실 개선공사" xfId="343" xr:uid="{00000000-0005-0000-0000-0000631A0000}"/>
    <cellStyle name="_우_영주서부초등학교 교사동 방수공사" xfId="344" xr:uid="{00000000-0005-0000-0000-0000641A0000}"/>
    <cellStyle name="_우_용곡지구_보건진료소_신축설비공사" xfId="345" xr:uid="{00000000-0005-0000-0000-0000651A0000}"/>
    <cellStyle name="_우_용곡지구_보건진료소_신축설비공사 2" xfId="346" xr:uid="{00000000-0005-0000-0000-0000661A0000}"/>
    <cellStyle name="_우_우보초등학교 화장실보수및기타공사(건축)" xfId="347" xr:uid="{00000000-0005-0000-0000-0000671A0000}"/>
    <cellStyle name="_우_우보초등학교 화장실보수및기타공사(건축) 2" xfId="348" xr:uid="{00000000-0005-0000-0000-0000681A0000}"/>
    <cellStyle name="_우_우주센터투찰" xfId="349" xr:uid="{00000000-0005-0000-0000-0000691A0000}"/>
    <cellStyle name="_우_우주센터투찰 2" xfId="350" xr:uid="{00000000-0005-0000-0000-00006A1A0000}"/>
    <cellStyle name="_우_우주센터투찰_2011년 소백산 자락길 홍보관 신축공사(건축)" xfId="351" xr:uid="{00000000-0005-0000-0000-00006B1A0000}"/>
    <cellStyle name="_우_우주센터투찰_갑지(건축 (2)" xfId="352" xr:uid="{00000000-0005-0000-0000-00006C1A0000}"/>
    <cellStyle name="_우_우주센터투찰_갑지(건축 (2) 2" xfId="353" xr:uid="{00000000-0005-0000-0000-00006D1A0000}"/>
    <cellStyle name="_우_우주센터투찰_경북능금농협(북촌)골판지공장 " xfId="354" xr:uid="{00000000-0005-0000-0000-00006E1A0000}"/>
    <cellStyle name="_우_우주센터투찰_관급자재 명세" xfId="355" xr:uid="{00000000-0005-0000-0000-00006F1A0000}"/>
    <cellStyle name="_우_우주센터투찰_광주평동실행" xfId="8085" xr:uid="{00000000-0005-0000-0000-0000701A0000}"/>
    <cellStyle name="_우_우주센터투찰_광주평동실행_탱크(12,13)토목공사(견적)대비비교" xfId="8086" xr:uid="{00000000-0005-0000-0000-0000711A0000}"/>
    <cellStyle name="_우_우주센터투찰_광주평동투찰" xfId="356" xr:uid="{00000000-0005-0000-0000-0000721A0000}"/>
    <cellStyle name="_우_우주센터투찰_광주평동투찰 2" xfId="357" xr:uid="{00000000-0005-0000-0000-0000731A0000}"/>
    <cellStyle name="_우_우주센터투찰_광주평동투찰_2011년 소백산 자락길 홍보관 신축공사(건축)" xfId="358" xr:uid="{00000000-0005-0000-0000-0000741A0000}"/>
    <cellStyle name="_우_우주센터투찰_광주평동투찰_갑지(건축 (2)" xfId="359" xr:uid="{00000000-0005-0000-0000-0000751A0000}"/>
    <cellStyle name="_우_우주센터투찰_광주평동투찰_갑지(건축 (2) 2" xfId="360" xr:uid="{00000000-0005-0000-0000-0000761A0000}"/>
    <cellStyle name="_우_우주센터투찰_광주평동투찰_경북능금농협(북촌)골판지공장 " xfId="361" xr:uid="{00000000-0005-0000-0000-0000771A0000}"/>
    <cellStyle name="_우_우주센터투찰_광주평동투찰_관급자재 명세" xfId="362" xr:uid="{00000000-0005-0000-0000-0000781A0000}"/>
    <cellStyle name="_우_우주센터투찰_광주평동투찰_삼성생활예술고 생활관(3층수정15%)공사" xfId="363" xr:uid="{00000000-0005-0000-0000-0000791A0000}"/>
    <cellStyle name="_우_우주센터투찰_광주평동투찰_삼성생활예술고 생활관(3층수정15%)공사 2" xfId="364" xr:uid="{00000000-0005-0000-0000-00007A1A0000}"/>
    <cellStyle name="_우_우주센터투찰_광주평동투찰_안강여고 화장실 개선공사" xfId="365" xr:uid="{00000000-0005-0000-0000-00007B1A0000}"/>
    <cellStyle name="_우_우주센터투찰_광주평동투찰_영주서부초등학교 교사동 방수공사" xfId="366" xr:uid="{00000000-0005-0000-0000-00007C1A0000}"/>
    <cellStyle name="_우_우주센터투찰_광주평동투찰_용곡지구_보건진료소_신축설비공사" xfId="367" xr:uid="{00000000-0005-0000-0000-00007D1A0000}"/>
    <cellStyle name="_우_우주센터투찰_광주평동투찰_용곡지구_보건진료소_신축설비공사 2" xfId="368" xr:uid="{00000000-0005-0000-0000-00007E1A0000}"/>
    <cellStyle name="_우_우주센터투찰_광주평동투찰_우보초등학교 화장실보수및기타공사(건축)" xfId="369" xr:uid="{00000000-0005-0000-0000-00007F1A0000}"/>
    <cellStyle name="_우_우주센터투찰_광주평동투찰_우보초등학교 화장실보수및기타공사(건축) 2" xfId="370" xr:uid="{00000000-0005-0000-0000-0000801A0000}"/>
    <cellStyle name="_우_우주센터투찰_광주평동투찰_화령초등학교 다목적강당 증축공사(건축)" xfId="371" xr:uid="{00000000-0005-0000-0000-0000811A0000}"/>
    <cellStyle name="_우_우주센터투찰_광주평동투찰_화령초등학교 다목적강당 증축공사(건축) 2" xfId="372" xr:uid="{00000000-0005-0000-0000-0000821A0000}"/>
    <cellStyle name="_우_우주센터투찰_광주평동투찰_화령초등학교 다목적강당 증축공사(건축납품)" xfId="373" xr:uid="{00000000-0005-0000-0000-0000831A0000}"/>
    <cellStyle name="_우_우주센터투찰_광주평동투찰_화령초등학교 다목적강당 증축공사(건축납품) 2" xfId="374" xr:uid="{00000000-0005-0000-0000-0000841A0000}"/>
    <cellStyle name="_우_우주센터투찰_광주평동품의1" xfId="375" xr:uid="{00000000-0005-0000-0000-0000851A0000}"/>
    <cellStyle name="_우_우주센터투찰_광주평동품의1 2" xfId="376" xr:uid="{00000000-0005-0000-0000-0000861A0000}"/>
    <cellStyle name="_우_우주센터투찰_광주평동품의1_2011년 소백산 자락길 홍보관 신축공사(건축)" xfId="377" xr:uid="{00000000-0005-0000-0000-0000871A0000}"/>
    <cellStyle name="_우_우주센터투찰_광주평동품의1_갑지(건축 (2)" xfId="378" xr:uid="{00000000-0005-0000-0000-0000881A0000}"/>
    <cellStyle name="_우_우주센터투찰_광주평동품의1_갑지(건축 (2) 2" xfId="379" xr:uid="{00000000-0005-0000-0000-0000891A0000}"/>
    <cellStyle name="_우_우주센터투찰_광주평동품의1_경북능금농협(북촌)골판지공장 " xfId="380" xr:uid="{00000000-0005-0000-0000-00008A1A0000}"/>
    <cellStyle name="_우_우주센터투찰_광주평동품의1_관급자재 명세" xfId="381" xr:uid="{00000000-0005-0000-0000-00008B1A0000}"/>
    <cellStyle name="_우_우주센터투찰_광주평동품의1_삼성생활예술고 생활관(3층수정15%)공사" xfId="382" xr:uid="{00000000-0005-0000-0000-00008C1A0000}"/>
    <cellStyle name="_우_우주센터투찰_광주평동품의1_삼성생활예술고 생활관(3층수정15%)공사 2" xfId="383" xr:uid="{00000000-0005-0000-0000-00008D1A0000}"/>
    <cellStyle name="_우_우주센터투찰_광주평동품의1_안강여고 화장실 개선공사" xfId="384" xr:uid="{00000000-0005-0000-0000-00008E1A0000}"/>
    <cellStyle name="_우_우주센터투찰_광주평동품의1_영주서부초등학교 교사동 방수공사" xfId="385" xr:uid="{00000000-0005-0000-0000-00008F1A0000}"/>
    <cellStyle name="_우_우주센터투찰_광주평동품의1_용곡지구_보건진료소_신축설비공사" xfId="386" xr:uid="{00000000-0005-0000-0000-0000901A0000}"/>
    <cellStyle name="_우_우주센터투찰_광주평동품의1_용곡지구_보건진료소_신축설비공사 2" xfId="387" xr:uid="{00000000-0005-0000-0000-0000911A0000}"/>
    <cellStyle name="_우_우주센터투찰_광주평동품의1_우보초등학교 화장실보수및기타공사(건축)" xfId="388" xr:uid="{00000000-0005-0000-0000-0000921A0000}"/>
    <cellStyle name="_우_우주센터투찰_광주평동품의1_우보초등학교 화장실보수및기타공사(건축) 2" xfId="389" xr:uid="{00000000-0005-0000-0000-0000931A0000}"/>
    <cellStyle name="_우_우주센터투찰_광주평동품의1_탱크(12,13)토목공사(견적)대비비교" xfId="8087" xr:uid="{00000000-0005-0000-0000-0000941A0000}"/>
    <cellStyle name="_우_우주센터투찰_광주평동품의1_화령초등학교 다목적강당 증축공사(건축)" xfId="390" xr:uid="{00000000-0005-0000-0000-0000951A0000}"/>
    <cellStyle name="_우_우주센터투찰_광주평동품의1_화령초등학교 다목적강당 증축공사(건축) 2" xfId="391" xr:uid="{00000000-0005-0000-0000-0000961A0000}"/>
    <cellStyle name="_우_우주센터투찰_광주평동품의1_화령초등학교 다목적강당 증축공사(건축납품)" xfId="392" xr:uid="{00000000-0005-0000-0000-0000971A0000}"/>
    <cellStyle name="_우_우주센터투찰_광주평동품의1_화령초등학교 다목적강당 증축공사(건축납품) 2" xfId="393" xr:uid="{00000000-0005-0000-0000-0000981A0000}"/>
    <cellStyle name="_우_우주센터투찰_기장하수실행1" xfId="8088" xr:uid="{00000000-0005-0000-0000-0000991A0000}"/>
    <cellStyle name="_우_우주센터투찰_기장하수실행1_탱크(12,13)토목공사(견적)대비비교" xfId="8089" xr:uid="{00000000-0005-0000-0000-00009A1A0000}"/>
    <cellStyle name="_우_우주센터투찰_삼성생활예술고 생활관(3층수정15%)공사" xfId="394" xr:uid="{00000000-0005-0000-0000-00009B1A0000}"/>
    <cellStyle name="_우_우주센터투찰_삼성생활예술고 생활관(3층수정15%)공사 2" xfId="395" xr:uid="{00000000-0005-0000-0000-00009C1A0000}"/>
    <cellStyle name="_우_우주센터투찰_송학실행안" xfId="8090" xr:uid="{00000000-0005-0000-0000-00009D1A0000}"/>
    <cellStyle name="_우_우주센터투찰_송학실행안_탱크(12,13)토목공사(견적)대비비교" xfId="8091" xr:uid="{00000000-0005-0000-0000-00009E1A0000}"/>
    <cellStyle name="_우_우주센터투찰_송학하수투찰" xfId="8092" xr:uid="{00000000-0005-0000-0000-00009F1A0000}"/>
    <cellStyle name="_우_우주센터투찰_송학하수투찰_탱크(12,13)토목공사(견적)대비비교" xfId="8093" xr:uid="{00000000-0005-0000-0000-0000A01A0000}"/>
    <cellStyle name="_우_우주센터투찰_송학하수품의(설계넣고)" xfId="396" xr:uid="{00000000-0005-0000-0000-0000A11A0000}"/>
    <cellStyle name="_우_우주센터투찰_송학하수품의(설계넣고) 2" xfId="397" xr:uid="{00000000-0005-0000-0000-0000A21A0000}"/>
    <cellStyle name="_우_우주센터투찰_송학하수품의(설계넣고)_2011년 소백산 자락길 홍보관 신축공사(건축)" xfId="398" xr:uid="{00000000-0005-0000-0000-0000A31A0000}"/>
    <cellStyle name="_우_우주센터투찰_송학하수품의(설계넣고)_갑지(건축 (2)" xfId="399" xr:uid="{00000000-0005-0000-0000-0000A41A0000}"/>
    <cellStyle name="_우_우주센터투찰_송학하수품의(설계넣고)_갑지(건축 (2) 2" xfId="400" xr:uid="{00000000-0005-0000-0000-0000A51A0000}"/>
    <cellStyle name="_우_우주센터투찰_송학하수품의(설계넣고)_경북능금농협(북촌)골판지공장 " xfId="401" xr:uid="{00000000-0005-0000-0000-0000A61A0000}"/>
    <cellStyle name="_우_우주센터투찰_송학하수품의(설계넣고)_관급자재 명세" xfId="402" xr:uid="{00000000-0005-0000-0000-0000A71A0000}"/>
    <cellStyle name="_우_우주센터투찰_송학하수품의(설계넣고)_삼성생활예술고 생활관(3층수정15%)공사" xfId="403" xr:uid="{00000000-0005-0000-0000-0000A81A0000}"/>
    <cellStyle name="_우_우주센터투찰_송학하수품의(설계넣고)_삼성생활예술고 생활관(3층수정15%)공사 2" xfId="404" xr:uid="{00000000-0005-0000-0000-0000A91A0000}"/>
    <cellStyle name="_우_우주센터투찰_송학하수품의(설계넣고)_안강여고 화장실 개선공사" xfId="405" xr:uid="{00000000-0005-0000-0000-0000AA1A0000}"/>
    <cellStyle name="_우_우주센터투찰_송학하수품의(설계넣고)_영주서부초등학교 교사동 방수공사" xfId="406" xr:uid="{00000000-0005-0000-0000-0000AB1A0000}"/>
    <cellStyle name="_우_우주센터투찰_송학하수품의(설계넣고)_용곡지구_보건진료소_신축설비공사" xfId="407" xr:uid="{00000000-0005-0000-0000-0000AC1A0000}"/>
    <cellStyle name="_우_우주센터투찰_송학하수품의(설계넣고)_용곡지구_보건진료소_신축설비공사 2" xfId="408" xr:uid="{00000000-0005-0000-0000-0000AD1A0000}"/>
    <cellStyle name="_우_우주센터투찰_송학하수품의(설계넣고)_우보초등학교 화장실보수및기타공사(건축)" xfId="409" xr:uid="{00000000-0005-0000-0000-0000AE1A0000}"/>
    <cellStyle name="_우_우주센터투찰_송학하수품의(설계넣고)_우보초등학교 화장실보수및기타공사(건축) 2" xfId="410" xr:uid="{00000000-0005-0000-0000-0000AF1A0000}"/>
    <cellStyle name="_우_우주센터투찰_송학하수품의(설계넣고)_탱크(12,13)토목공사(견적)대비비교" xfId="8094" xr:uid="{00000000-0005-0000-0000-0000B01A0000}"/>
    <cellStyle name="_우_우주센터투찰_송학하수품의(설계넣고)_화령초등학교 다목적강당 증축공사(건축)" xfId="411" xr:uid="{00000000-0005-0000-0000-0000B11A0000}"/>
    <cellStyle name="_우_우주센터투찰_송학하수품의(설계넣고)_화령초등학교 다목적강당 증축공사(건축) 2" xfId="412" xr:uid="{00000000-0005-0000-0000-0000B21A0000}"/>
    <cellStyle name="_우_우주센터투찰_송학하수품의(설계넣고)_화령초등학교 다목적강당 증축공사(건축납품)" xfId="413" xr:uid="{00000000-0005-0000-0000-0000B31A0000}"/>
    <cellStyle name="_우_우주센터투찰_송학하수품의(설계넣고)_화령초등학교 다목적강당 증축공사(건축납품) 2" xfId="414" xr:uid="{00000000-0005-0000-0000-0000B41A0000}"/>
    <cellStyle name="_우_우주센터투찰_안강여고 화장실 개선공사" xfId="415" xr:uid="{00000000-0005-0000-0000-0000B51A0000}"/>
    <cellStyle name="_우_우주센터투찰_영주서부초등학교 교사동 방수공사" xfId="416" xr:uid="{00000000-0005-0000-0000-0000B61A0000}"/>
    <cellStyle name="_우_우주센터투찰_용곡지구_보건진료소_신축설비공사" xfId="417" xr:uid="{00000000-0005-0000-0000-0000B71A0000}"/>
    <cellStyle name="_우_우주센터투찰_용곡지구_보건진료소_신축설비공사 2" xfId="418" xr:uid="{00000000-0005-0000-0000-0000B81A0000}"/>
    <cellStyle name="_우_우주센터투찰_우보초등학교 화장실보수및기타공사(건축)" xfId="419" xr:uid="{00000000-0005-0000-0000-0000B91A0000}"/>
    <cellStyle name="_우_우주센터투찰_우보초등학교 화장실보수및기타공사(건축) 2" xfId="420" xr:uid="{00000000-0005-0000-0000-0000BA1A0000}"/>
    <cellStyle name="_우_우주센터투찰_탱크(12,13)토목공사(견적)대비비교" xfId="8095" xr:uid="{00000000-0005-0000-0000-0000BB1A0000}"/>
    <cellStyle name="_우_우주센터투찰_화령초등학교 다목적강당 증축공사(건축)" xfId="421" xr:uid="{00000000-0005-0000-0000-0000BC1A0000}"/>
    <cellStyle name="_우_우주센터투찰_화령초등학교 다목적강당 증축공사(건축) 2" xfId="422" xr:uid="{00000000-0005-0000-0000-0000BD1A0000}"/>
    <cellStyle name="_우_우주센터투찰_화령초등학교 다목적강당 증축공사(건축납품)" xfId="423" xr:uid="{00000000-0005-0000-0000-0000BE1A0000}"/>
    <cellStyle name="_우_우주센터투찰_화령초등학교 다목적강당 증축공사(건축납품) 2" xfId="424" xr:uid="{00000000-0005-0000-0000-0000BF1A0000}"/>
    <cellStyle name="_우_탱크(12,13)토목공사(견적)대비비교" xfId="8096" xr:uid="{00000000-0005-0000-0000-0000C01A0000}"/>
    <cellStyle name="_우_화령초등학교 다목적강당 증축공사(건축)" xfId="425" xr:uid="{00000000-0005-0000-0000-0000C11A0000}"/>
    <cellStyle name="_우_화령초등학교 다목적강당 증축공사(건축) 2" xfId="426" xr:uid="{00000000-0005-0000-0000-0000C21A0000}"/>
    <cellStyle name="_우_화령초등학교 다목적강당 증축공사(건축납품)" xfId="427" xr:uid="{00000000-0005-0000-0000-0000C31A0000}"/>
    <cellStyle name="_우_화령초등학교 다목적강당 증축공사(건축납품) 2" xfId="428" xr:uid="{00000000-0005-0000-0000-0000C41A0000}"/>
    <cellStyle name="_우남종건용인삼가동" xfId="42346" xr:uid="{00000000-0005-0000-0000-0000C51A0000}"/>
    <cellStyle name="_우주센" xfId="429" xr:uid="{00000000-0005-0000-0000-0000C61A0000}"/>
    <cellStyle name="_우주센 2" xfId="430" xr:uid="{00000000-0005-0000-0000-0000C71A0000}"/>
    <cellStyle name="_우주센_2011년 소백산 자락길 홍보관 신축공사(건축)" xfId="431" xr:uid="{00000000-0005-0000-0000-0000C81A0000}"/>
    <cellStyle name="_우주센_갑지(건축 (2)" xfId="432" xr:uid="{00000000-0005-0000-0000-0000C91A0000}"/>
    <cellStyle name="_우주센_갑지(건축 (2) 2" xfId="433" xr:uid="{00000000-0005-0000-0000-0000CA1A0000}"/>
    <cellStyle name="_우주센_경북능금농협(북촌)골판지공장 " xfId="434" xr:uid="{00000000-0005-0000-0000-0000CB1A0000}"/>
    <cellStyle name="_우주센_관급자재 명세" xfId="435" xr:uid="{00000000-0005-0000-0000-0000CC1A0000}"/>
    <cellStyle name="_우주센_광주평동실행" xfId="8097" xr:uid="{00000000-0005-0000-0000-0000CD1A0000}"/>
    <cellStyle name="_우주센_광주평동실행_탱크(12,13)토목공사(견적)대비비교" xfId="8098" xr:uid="{00000000-0005-0000-0000-0000CE1A0000}"/>
    <cellStyle name="_우주센_광주평동투찰" xfId="436" xr:uid="{00000000-0005-0000-0000-0000CF1A0000}"/>
    <cellStyle name="_우주센_광주평동투찰 2" xfId="437" xr:uid="{00000000-0005-0000-0000-0000D01A0000}"/>
    <cellStyle name="_우주센_광주평동투찰_2011년 소백산 자락길 홍보관 신축공사(건축)" xfId="438" xr:uid="{00000000-0005-0000-0000-0000D11A0000}"/>
    <cellStyle name="_우주센_광주평동투찰_갑지(건축 (2)" xfId="439" xr:uid="{00000000-0005-0000-0000-0000D21A0000}"/>
    <cellStyle name="_우주센_광주평동투찰_갑지(건축 (2) 2" xfId="440" xr:uid="{00000000-0005-0000-0000-0000D31A0000}"/>
    <cellStyle name="_우주센_광주평동투찰_경북능금농협(북촌)골판지공장 " xfId="441" xr:uid="{00000000-0005-0000-0000-0000D41A0000}"/>
    <cellStyle name="_우주센_광주평동투찰_관급자재 명세" xfId="442" xr:uid="{00000000-0005-0000-0000-0000D51A0000}"/>
    <cellStyle name="_우주센_광주평동투찰_삼성생활예술고 생활관(3층수정15%)공사" xfId="443" xr:uid="{00000000-0005-0000-0000-0000D61A0000}"/>
    <cellStyle name="_우주센_광주평동투찰_삼성생활예술고 생활관(3층수정15%)공사 2" xfId="444" xr:uid="{00000000-0005-0000-0000-0000D71A0000}"/>
    <cellStyle name="_우주센_광주평동투찰_안강여고 화장실 개선공사" xfId="445" xr:uid="{00000000-0005-0000-0000-0000D81A0000}"/>
    <cellStyle name="_우주센_광주평동투찰_영주서부초등학교 교사동 방수공사" xfId="446" xr:uid="{00000000-0005-0000-0000-0000D91A0000}"/>
    <cellStyle name="_우주센_광주평동투찰_용곡지구_보건진료소_신축설비공사" xfId="447" xr:uid="{00000000-0005-0000-0000-0000DA1A0000}"/>
    <cellStyle name="_우주센_광주평동투찰_용곡지구_보건진료소_신축설비공사 2" xfId="448" xr:uid="{00000000-0005-0000-0000-0000DB1A0000}"/>
    <cellStyle name="_우주센_광주평동투찰_우보초등학교 화장실보수및기타공사(건축)" xfId="449" xr:uid="{00000000-0005-0000-0000-0000DC1A0000}"/>
    <cellStyle name="_우주센_광주평동투찰_우보초등학교 화장실보수및기타공사(건축) 2" xfId="450" xr:uid="{00000000-0005-0000-0000-0000DD1A0000}"/>
    <cellStyle name="_우주센_광주평동투찰_화령초등학교 다목적강당 증축공사(건축)" xfId="451" xr:uid="{00000000-0005-0000-0000-0000DE1A0000}"/>
    <cellStyle name="_우주센_광주평동투찰_화령초등학교 다목적강당 증축공사(건축) 2" xfId="452" xr:uid="{00000000-0005-0000-0000-0000DF1A0000}"/>
    <cellStyle name="_우주센_광주평동투찰_화령초등학교 다목적강당 증축공사(건축납품)" xfId="453" xr:uid="{00000000-0005-0000-0000-0000E01A0000}"/>
    <cellStyle name="_우주센_광주평동투찰_화령초등학교 다목적강당 증축공사(건축납품) 2" xfId="454" xr:uid="{00000000-0005-0000-0000-0000E11A0000}"/>
    <cellStyle name="_우주센_광주평동품의1" xfId="455" xr:uid="{00000000-0005-0000-0000-0000E21A0000}"/>
    <cellStyle name="_우주센_광주평동품의1 2" xfId="456" xr:uid="{00000000-0005-0000-0000-0000E31A0000}"/>
    <cellStyle name="_우주센_광주평동품의1_2011년 소백산 자락길 홍보관 신축공사(건축)" xfId="457" xr:uid="{00000000-0005-0000-0000-0000E41A0000}"/>
    <cellStyle name="_우주센_광주평동품의1_갑지(건축 (2)" xfId="458" xr:uid="{00000000-0005-0000-0000-0000E51A0000}"/>
    <cellStyle name="_우주센_광주평동품의1_갑지(건축 (2) 2" xfId="459" xr:uid="{00000000-0005-0000-0000-0000E61A0000}"/>
    <cellStyle name="_우주센_광주평동품의1_경북능금농협(북촌)골판지공장 " xfId="460" xr:uid="{00000000-0005-0000-0000-0000E71A0000}"/>
    <cellStyle name="_우주센_광주평동품의1_관급자재 명세" xfId="461" xr:uid="{00000000-0005-0000-0000-0000E81A0000}"/>
    <cellStyle name="_우주센_광주평동품의1_삼성생활예술고 생활관(3층수정15%)공사" xfId="462" xr:uid="{00000000-0005-0000-0000-0000E91A0000}"/>
    <cellStyle name="_우주센_광주평동품의1_삼성생활예술고 생활관(3층수정15%)공사 2" xfId="463" xr:uid="{00000000-0005-0000-0000-0000EA1A0000}"/>
    <cellStyle name="_우주센_광주평동품의1_안강여고 화장실 개선공사" xfId="464" xr:uid="{00000000-0005-0000-0000-0000EB1A0000}"/>
    <cellStyle name="_우주센_광주평동품의1_영주서부초등학교 교사동 방수공사" xfId="465" xr:uid="{00000000-0005-0000-0000-0000EC1A0000}"/>
    <cellStyle name="_우주센_광주평동품의1_용곡지구_보건진료소_신축설비공사" xfId="466" xr:uid="{00000000-0005-0000-0000-0000ED1A0000}"/>
    <cellStyle name="_우주센_광주평동품의1_용곡지구_보건진료소_신축설비공사 2" xfId="467" xr:uid="{00000000-0005-0000-0000-0000EE1A0000}"/>
    <cellStyle name="_우주센_광주평동품의1_우보초등학교 화장실보수및기타공사(건축)" xfId="468" xr:uid="{00000000-0005-0000-0000-0000EF1A0000}"/>
    <cellStyle name="_우주센_광주평동품의1_우보초등학교 화장실보수및기타공사(건축) 2" xfId="469" xr:uid="{00000000-0005-0000-0000-0000F01A0000}"/>
    <cellStyle name="_우주센_광주평동품의1_탱크(12,13)토목공사(견적)대비비교" xfId="8099" xr:uid="{00000000-0005-0000-0000-0000F11A0000}"/>
    <cellStyle name="_우주센_광주평동품의1_화령초등학교 다목적강당 증축공사(건축)" xfId="470" xr:uid="{00000000-0005-0000-0000-0000F21A0000}"/>
    <cellStyle name="_우주센_광주평동품의1_화령초등학교 다목적강당 증축공사(건축) 2" xfId="471" xr:uid="{00000000-0005-0000-0000-0000F31A0000}"/>
    <cellStyle name="_우주센_광주평동품의1_화령초등학교 다목적강당 증축공사(건축납품)" xfId="472" xr:uid="{00000000-0005-0000-0000-0000F41A0000}"/>
    <cellStyle name="_우주센_광주평동품의1_화령초등학교 다목적강당 증축공사(건축납품) 2" xfId="473" xr:uid="{00000000-0005-0000-0000-0000F51A0000}"/>
    <cellStyle name="_우주센_기장하수실행1" xfId="8100" xr:uid="{00000000-0005-0000-0000-0000F61A0000}"/>
    <cellStyle name="_우주센_기장하수실행1_탱크(12,13)토목공사(견적)대비비교" xfId="8101" xr:uid="{00000000-0005-0000-0000-0000F71A0000}"/>
    <cellStyle name="_우주센_삼성생활예술고 생활관(3층수정15%)공사" xfId="474" xr:uid="{00000000-0005-0000-0000-0000F81A0000}"/>
    <cellStyle name="_우주센_삼성생활예술고 생활관(3층수정15%)공사 2" xfId="475" xr:uid="{00000000-0005-0000-0000-0000F91A0000}"/>
    <cellStyle name="_우주센_송학실행안" xfId="8102" xr:uid="{00000000-0005-0000-0000-0000FA1A0000}"/>
    <cellStyle name="_우주센_송학실행안_탱크(12,13)토목공사(견적)대비비교" xfId="8103" xr:uid="{00000000-0005-0000-0000-0000FB1A0000}"/>
    <cellStyle name="_우주센_송학하수투찰" xfId="8104" xr:uid="{00000000-0005-0000-0000-0000FC1A0000}"/>
    <cellStyle name="_우주센_송학하수투찰_탱크(12,13)토목공사(견적)대비비교" xfId="8105" xr:uid="{00000000-0005-0000-0000-0000FD1A0000}"/>
    <cellStyle name="_우주센_송학하수품의(설계넣고)" xfId="476" xr:uid="{00000000-0005-0000-0000-0000FE1A0000}"/>
    <cellStyle name="_우주센_송학하수품의(설계넣고) 2" xfId="477" xr:uid="{00000000-0005-0000-0000-0000FF1A0000}"/>
    <cellStyle name="_우주센_송학하수품의(설계넣고)_2011년 소백산 자락길 홍보관 신축공사(건축)" xfId="478" xr:uid="{00000000-0005-0000-0000-0000001B0000}"/>
    <cellStyle name="_우주센_송학하수품의(설계넣고)_갑지(건축 (2)" xfId="479" xr:uid="{00000000-0005-0000-0000-0000011B0000}"/>
    <cellStyle name="_우주센_송학하수품의(설계넣고)_갑지(건축 (2) 2" xfId="480" xr:uid="{00000000-0005-0000-0000-0000021B0000}"/>
    <cellStyle name="_우주센_송학하수품의(설계넣고)_경북능금농협(북촌)골판지공장 " xfId="481" xr:uid="{00000000-0005-0000-0000-0000031B0000}"/>
    <cellStyle name="_우주센_송학하수품의(설계넣고)_관급자재 명세" xfId="482" xr:uid="{00000000-0005-0000-0000-0000041B0000}"/>
    <cellStyle name="_우주센_송학하수품의(설계넣고)_삼성생활예술고 생활관(3층수정15%)공사" xfId="483" xr:uid="{00000000-0005-0000-0000-0000051B0000}"/>
    <cellStyle name="_우주센_송학하수품의(설계넣고)_삼성생활예술고 생활관(3층수정15%)공사 2" xfId="484" xr:uid="{00000000-0005-0000-0000-0000061B0000}"/>
    <cellStyle name="_우주센_송학하수품의(설계넣고)_안강여고 화장실 개선공사" xfId="485" xr:uid="{00000000-0005-0000-0000-0000071B0000}"/>
    <cellStyle name="_우주센_송학하수품의(설계넣고)_영주서부초등학교 교사동 방수공사" xfId="486" xr:uid="{00000000-0005-0000-0000-0000081B0000}"/>
    <cellStyle name="_우주센_송학하수품의(설계넣고)_용곡지구_보건진료소_신축설비공사" xfId="487" xr:uid="{00000000-0005-0000-0000-0000091B0000}"/>
    <cellStyle name="_우주센_송학하수품의(설계넣고)_용곡지구_보건진료소_신축설비공사 2" xfId="488" xr:uid="{00000000-0005-0000-0000-00000A1B0000}"/>
    <cellStyle name="_우주센_송학하수품의(설계넣고)_우보초등학교 화장실보수및기타공사(건축)" xfId="489" xr:uid="{00000000-0005-0000-0000-00000B1B0000}"/>
    <cellStyle name="_우주센_송학하수품의(설계넣고)_우보초등학교 화장실보수및기타공사(건축) 2" xfId="490" xr:uid="{00000000-0005-0000-0000-00000C1B0000}"/>
    <cellStyle name="_우주센_송학하수품의(설계넣고)_탱크(12,13)토목공사(견적)대비비교" xfId="8106" xr:uid="{00000000-0005-0000-0000-00000D1B0000}"/>
    <cellStyle name="_우주센_송학하수품의(설계넣고)_화령초등학교 다목적강당 증축공사(건축)" xfId="491" xr:uid="{00000000-0005-0000-0000-00000E1B0000}"/>
    <cellStyle name="_우주센_송학하수품의(설계넣고)_화령초등학교 다목적강당 증축공사(건축) 2" xfId="492" xr:uid="{00000000-0005-0000-0000-00000F1B0000}"/>
    <cellStyle name="_우주센_송학하수품의(설계넣고)_화령초등학교 다목적강당 증축공사(건축납품)" xfId="493" xr:uid="{00000000-0005-0000-0000-0000101B0000}"/>
    <cellStyle name="_우주센_송학하수품의(설계넣고)_화령초등학교 다목적강당 증축공사(건축납품) 2" xfId="494" xr:uid="{00000000-0005-0000-0000-0000111B0000}"/>
    <cellStyle name="_우주센_안강여고 화장실 개선공사" xfId="495" xr:uid="{00000000-0005-0000-0000-0000121B0000}"/>
    <cellStyle name="_우주센_영주서부초등학교 교사동 방수공사" xfId="496" xr:uid="{00000000-0005-0000-0000-0000131B0000}"/>
    <cellStyle name="_우주센_용곡지구_보건진료소_신축설비공사" xfId="497" xr:uid="{00000000-0005-0000-0000-0000141B0000}"/>
    <cellStyle name="_우주센_용곡지구_보건진료소_신축설비공사 2" xfId="498" xr:uid="{00000000-0005-0000-0000-0000151B0000}"/>
    <cellStyle name="_우주센_우보초등학교 화장실보수및기타공사(건축)" xfId="499" xr:uid="{00000000-0005-0000-0000-0000161B0000}"/>
    <cellStyle name="_우주센_우보초등학교 화장실보수및기타공사(건축) 2" xfId="500" xr:uid="{00000000-0005-0000-0000-0000171B0000}"/>
    <cellStyle name="_우주센_우주센터투찰" xfId="501" xr:uid="{00000000-0005-0000-0000-0000181B0000}"/>
    <cellStyle name="_우주센_우주센터투찰 2" xfId="502" xr:uid="{00000000-0005-0000-0000-0000191B0000}"/>
    <cellStyle name="_우주센_우주센터투찰_2011년 소백산 자락길 홍보관 신축공사(건축)" xfId="503" xr:uid="{00000000-0005-0000-0000-00001A1B0000}"/>
    <cellStyle name="_우주센_우주센터투찰_갑지(건축 (2)" xfId="504" xr:uid="{00000000-0005-0000-0000-00001B1B0000}"/>
    <cellStyle name="_우주센_우주센터투찰_갑지(건축 (2) 2" xfId="505" xr:uid="{00000000-0005-0000-0000-00001C1B0000}"/>
    <cellStyle name="_우주센_우주센터투찰_경북능금농협(북촌)골판지공장 " xfId="506" xr:uid="{00000000-0005-0000-0000-00001D1B0000}"/>
    <cellStyle name="_우주센_우주센터투찰_관급자재 명세" xfId="507" xr:uid="{00000000-0005-0000-0000-00001E1B0000}"/>
    <cellStyle name="_우주센_우주센터투찰_광주평동실행" xfId="8107" xr:uid="{00000000-0005-0000-0000-00001F1B0000}"/>
    <cellStyle name="_우주센_우주센터투찰_광주평동실행_탱크(12,13)토목공사(견적)대비비교" xfId="8108" xr:uid="{00000000-0005-0000-0000-0000201B0000}"/>
    <cellStyle name="_우주센_우주센터투찰_광주평동투찰" xfId="508" xr:uid="{00000000-0005-0000-0000-0000211B0000}"/>
    <cellStyle name="_우주센_우주센터투찰_광주평동투찰 2" xfId="509" xr:uid="{00000000-0005-0000-0000-0000221B0000}"/>
    <cellStyle name="_우주센_우주센터투찰_광주평동투찰_2011년 소백산 자락길 홍보관 신축공사(건축)" xfId="510" xr:uid="{00000000-0005-0000-0000-0000231B0000}"/>
    <cellStyle name="_우주센_우주센터투찰_광주평동투찰_갑지(건축 (2)" xfId="511" xr:uid="{00000000-0005-0000-0000-0000241B0000}"/>
    <cellStyle name="_우주센_우주센터투찰_광주평동투찰_갑지(건축 (2) 2" xfId="512" xr:uid="{00000000-0005-0000-0000-0000251B0000}"/>
    <cellStyle name="_우주센_우주센터투찰_광주평동투찰_경북능금농협(북촌)골판지공장 " xfId="513" xr:uid="{00000000-0005-0000-0000-0000261B0000}"/>
    <cellStyle name="_우주센_우주센터투찰_광주평동투찰_관급자재 명세" xfId="514" xr:uid="{00000000-0005-0000-0000-0000271B0000}"/>
    <cellStyle name="_우주센_우주센터투찰_광주평동투찰_삼성생활예술고 생활관(3층수정15%)공사" xfId="515" xr:uid="{00000000-0005-0000-0000-0000281B0000}"/>
    <cellStyle name="_우주센_우주센터투찰_광주평동투찰_삼성생활예술고 생활관(3층수정15%)공사 2" xfId="516" xr:uid="{00000000-0005-0000-0000-0000291B0000}"/>
    <cellStyle name="_우주센_우주센터투찰_광주평동투찰_안강여고 화장실 개선공사" xfId="517" xr:uid="{00000000-0005-0000-0000-00002A1B0000}"/>
    <cellStyle name="_우주센_우주센터투찰_광주평동투찰_영주서부초등학교 교사동 방수공사" xfId="518" xr:uid="{00000000-0005-0000-0000-00002B1B0000}"/>
    <cellStyle name="_우주센_우주센터투찰_광주평동투찰_용곡지구_보건진료소_신축설비공사" xfId="519" xr:uid="{00000000-0005-0000-0000-00002C1B0000}"/>
    <cellStyle name="_우주센_우주센터투찰_광주평동투찰_용곡지구_보건진료소_신축설비공사 2" xfId="520" xr:uid="{00000000-0005-0000-0000-00002D1B0000}"/>
    <cellStyle name="_우주센_우주센터투찰_광주평동투찰_우보초등학교 화장실보수및기타공사(건축)" xfId="521" xr:uid="{00000000-0005-0000-0000-00002E1B0000}"/>
    <cellStyle name="_우주센_우주센터투찰_광주평동투찰_우보초등학교 화장실보수및기타공사(건축) 2" xfId="522" xr:uid="{00000000-0005-0000-0000-00002F1B0000}"/>
    <cellStyle name="_우주센_우주센터투찰_광주평동투찰_화령초등학교 다목적강당 증축공사(건축)" xfId="523" xr:uid="{00000000-0005-0000-0000-0000301B0000}"/>
    <cellStyle name="_우주센_우주센터투찰_광주평동투찰_화령초등학교 다목적강당 증축공사(건축) 2" xfId="524" xr:uid="{00000000-0005-0000-0000-0000311B0000}"/>
    <cellStyle name="_우주센_우주센터투찰_광주평동투찰_화령초등학교 다목적강당 증축공사(건축납품)" xfId="525" xr:uid="{00000000-0005-0000-0000-0000321B0000}"/>
    <cellStyle name="_우주센_우주센터투찰_광주평동투찰_화령초등학교 다목적강당 증축공사(건축납품) 2" xfId="526" xr:uid="{00000000-0005-0000-0000-0000331B0000}"/>
    <cellStyle name="_우주센_우주센터투찰_광주평동품의1" xfId="527" xr:uid="{00000000-0005-0000-0000-0000341B0000}"/>
    <cellStyle name="_우주센_우주센터투찰_광주평동품의1 2" xfId="528" xr:uid="{00000000-0005-0000-0000-0000351B0000}"/>
    <cellStyle name="_우주센_우주센터투찰_광주평동품의1_2011년 소백산 자락길 홍보관 신축공사(건축)" xfId="529" xr:uid="{00000000-0005-0000-0000-0000361B0000}"/>
    <cellStyle name="_우주센_우주센터투찰_광주평동품의1_갑지(건축 (2)" xfId="530" xr:uid="{00000000-0005-0000-0000-0000371B0000}"/>
    <cellStyle name="_우주센_우주센터투찰_광주평동품의1_갑지(건축 (2) 2" xfId="531" xr:uid="{00000000-0005-0000-0000-0000381B0000}"/>
    <cellStyle name="_우주센_우주센터투찰_광주평동품의1_경북능금농협(북촌)골판지공장 " xfId="532" xr:uid="{00000000-0005-0000-0000-0000391B0000}"/>
    <cellStyle name="_우주센_우주센터투찰_광주평동품의1_관급자재 명세" xfId="533" xr:uid="{00000000-0005-0000-0000-00003A1B0000}"/>
    <cellStyle name="_우주센_우주센터투찰_광주평동품의1_삼성생활예술고 생활관(3층수정15%)공사" xfId="534" xr:uid="{00000000-0005-0000-0000-00003B1B0000}"/>
    <cellStyle name="_우주센_우주센터투찰_광주평동품의1_삼성생활예술고 생활관(3층수정15%)공사 2" xfId="535" xr:uid="{00000000-0005-0000-0000-00003C1B0000}"/>
    <cellStyle name="_우주센_우주센터투찰_광주평동품의1_안강여고 화장실 개선공사" xfId="536" xr:uid="{00000000-0005-0000-0000-00003D1B0000}"/>
    <cellStyle name="_우주센_우주센터투찰_광주평동품의1_영주서부초등학교 교사동 방수공사" xfId="537" xr:uid="{00000000-0005-0000-0000-00003E1B0000}"/>
    <cellStyle name="_우주센_우주센터투찰_광주평동품의1_용곡지구_보건진료소_신축설비공사" xfId="538" xr:uid="{00000000-0005-0000-0000-00003F1B0000}"/>
    <cellStyle name="_우주센_우주센터투찰_광주평동품의1_용곡지구_보건진료소_신축설비공사 2" xfId="539" xr:uid="{00000000-0005-0000-0000-0000401B0000}"/>
    <cellStyle name="_우주센_우주센터투찰_광주평동품의1_우보초등학교 화장실보수및기타공사(건축)" xfId="540" xr:uid="{00000000-0005-0000-0000-0000411B0000}"/>
    <cellStyle name="_우주센_우주센터투찰_광주평동품의1_우보초등학교 화장실보수및기타공사(건축) 2" xfId="541" xr:uid="{00000000-0005-0000-0000-0000421B0000}"/>
    <cellStyle name="_우주센_우주센터투찰_광주평동품의1_탱크(12,13)토목공사(견적)대비비교" xfId="8109" xr:uid="{00000000-0005-0000-0000-0000431B0000}"/>
    <cellStyle name="_우주센_우주센터투찰_광주평동품의1_화령초등학교 다목적강당 증축공사(건축)" xfId="542" xr:uid="{00000000-0005-0000-0000-0000441B0000}"/>
    <cellStyle name="_우주센_우주센터투찰_광주평동품의1_화령초등학교 다목적강당 증축공사(건축) 2" xfId="543" xr:uid="{00000000-0005-0000-0000-0000451B0000}"/>
    <cellStyle name="_우주센_우주센터투찰_광주평동품의1_화령초등학교 다목적강당 증축공사(건축납품)" xfId="544" xr:uid="{00000000-0005-0000-0000-0000461B0000}"/>
    <cellStyle name="_우주센_우주센터투찰_광주평동품의1_화령초등학교 다목적강당 증축공사(건축납품) 2" xfId="545" xr:uid="{00000000-0005-0000-0000-0000471B0000}"/>
    <cellStyle name="_우주센_우주센터투찰_기장하수실행1" xfId="8110" xr:uid="{00000000-0005-0000-0000-0000481B0000}"/>
    <cellStyle name="_우주센_우주센터투찰_기장하수실행1_탱크(12,13)토목공사(견적)대비비교" xfId="8111" xr:uid="{00000000-0005-0000-0000-0000491B0000}"/>
    <cellStyle name="_우주센_우주센터투찰_삼성생활예술고 생활관(3층수정15%)공사" xfId="546" xr:uid="{00000000-0005-0000-0000-00004A1B0000}"/>
    <cellStyle name="_우주센_우주센터투찰_삼성생활예술고 생활관(3층수정15%)공사 2" xfId="547" xr:uid="{00000000-0005-0000-0000-00004B1B0000}"/>
    <cellStyle name="_우주센_우주센터투찰_송학실행안" xfId="8112" xr:uid="{00000000-0005-0000-0000-00004C1B0000}"/>
    <cellStyle name="_우주센_우주센터투찰_송학실행안_탱크(12,13)토목공사(견적)대비비교" xfId="8113" xr:uid="{00000000-0005-0000-0000-00004D1B0000}"/>
    <cellStyle name="_우주센_우주센터투찰_송학하수투찰" xfId="8114" xr:uid="{00000000-0005-0000-0000-00004E1B0000}"/>
    <cellStyle name="_우주센_우주센터투찰_송학하수투찰_탱크(12,13)토목공사(견적)대비비교" xfId="8115" xr:uid="{00000000-0005-0000-0000-00004F1B0000}"/>
    <cellStyle name="_우주센_우주센터투찰_송학하수품의(설계넣고)" xfId="548" xr:uid="{00000000-0005-0000-0000-0000501B0000}"/>
    <cellStyle name="_우주센_우주센터투찰_송학하수품의(설계넣고) 2" xfId="549" xr:uid="{00000000-0005-0000-0000-0000511B0000}"/>
    <cellStyle name="_우주센_우주센터투찰_송학하수품의(설계넣고)_2011년 소백산 자락길 홍보관 신축공사(건축)" xfId="550" xr:uid="{00000000-0005-0000-0000-0000521B0000}"/>
    <cellStyle name="_우주센_우주센터투찰_송학하수품의(설계넣고)_갑지(건축 (2)" xfId="551" xr:uid="{00000000-0005-0000-0000-0000531B0000}"/>
    <cellStyle name="_우주센_우주센터투찰_송학하수품의(설계넣고)_갑지(건축 (2) 2" xfId="552" xr:uid="{00000000-0005-0000-0000-0000541B0000}"/>
    <cellStyle name="_우주센_우주센터투찰_송학하수품의(설계넣고)_경북능금농협(북촌)골판지공장 " xfId="553" xr:uid="{00000000-0005-0000-0000-0000551B0000}"/>
    <cellStyle name="_우주센_우주센터투찰_송학하수품의(설계넣고)_관급자재 명세" xfId="554" xr:uid="{00000000-0005-0000-0000-0000561B0000}"/>
    <cellStyle name="_우주센_우주센터투찰_송학하수품의(설계넣고)_삼성생활예술고 생활관(3층수정15%)공사" xfId="555" xr:uid="{00000000-0005-0000-0000-0000571B0000}"/>
    <cellStyle name="_우주센_우주센터투찰_송학하수품의(설계넣고)_삼성생활예술고 생활관(3층수정15%)공사 2" xfId="556" xr:uid="{00000000-0005-0000-0000-0000581B0000}"/>
    <cellStyle name="_우주센_우주센터투찰_송학하수품의(설계넣고)_안강여고 화장실 개선공사" xfId="557" xr:uid="{00000000-0005-0000-0000-0000591B0000}"/>
    <cellStyle name="_우주센_우주센터투찰_송학하수품의(설계넣고)_영주서부초등학교 교사동 방수공사" xfId="558" xr:uid="{00000000-0005-0000-0000-00005A1B0000}"/>
    <cellStyle name="_우주센_우주센터투찰_송학하수품의(설계넣고)_용곡지구_보건진료소_신축설비공사" xfId="559" xr:uid="{00000000-0005-0000-0000-00005B1B0000}"/>
    <cellStyle name="_우주센_우주센터투찰_송학하수품의(설계넣고)_용곡지구_보건진료소_신축설비공사 2" xfId="560" xr:uid="{00000000-0005-0000-0000-00005C1B0000}"/>
    <cellStyle name="_우주센_우주센터투찰_송학하수품의(설계넣고)_우보초등학교 화장실보수및기타공사(건축)" xfId="561" xr:uid="{00000000-0005-0000-0000-00005D1B0000}"/>
    <cellStyle name="_우주센_우주센터투찰_송학하수품의(설계넣고)_우보초등학교 화장실보수및기타공사(건축) 2" xfId="562" xr:uid="{00000000-0005-0000-0000-00005E1B0000}"/>
    <cellStyle name="_우주센_우주센터투찰_송학하수품의(설계넣고)_탱크(12,13)토목공사(견적)대비비교" xfId="8116" xr:uid="{00000000-0005-0000-0000-00005F1B0000}"/>
    <cellStyle name="_우주센_우주센터투찰_송학하수품의(설계넣고)_화령초등학교 다목적강당 증축공사(건축)" xfId="563" xr:uid="{00000000-0005-0000-0000-0000601B0000}"/>
    <cellStyle name="_우주센_우주센터투찰_송학하수품의(설계넣고)_화령초등학교 다목적강당 증축공사(건축) 2" xfId="564" xr:uid="{00000000-0005-0000-0000-0000611B0000}"/>
    <cellStyle name="_우주센_우주센터투찰_송학하수품의(설계넣고)_화령초등학교 다목적강당 증축공사(건축납품)" xfId="565" xr:uid="{00000000-0005-0000-0000-0000621B0000}"/>
    <cellStyle name="_우주센_우주센터투찰_송학하수품의(설계넣고)_화령초등학교 다목적강당 증축공사(건축납품) 2" xfId="566" xr:uid="{00000000-0005-0000-0000-0000631B0000}"/>
    <cellStyle name="_우주센_우주센터투찰_안강여고 화장실 개선공사" xfId="567" xr:uid="{00000000-0005-0000-0000-0000641B0000}"/>
    <cellStyle name="_우주센_우주센터투찰_영주서부초등학교 교사동 방수공사" xfId="568" xr:uid="{00000000-0005-0000-0000-0000651B0000}"/>
    <cellStyle name="_우주센_우주센터투찰_용곡지구_보건진료소_신축설비공사" xfId="569" xr:uid="{00000000-0005-0000-0000-0000661B0000}"/>
    <cellStyle name="_우주센_우주센터투찰_용곡지구_보건진료소_신축설비공사 2" xfId="570" xr:uid="{00000000-0005-0000-0000-0000671B0000}"/>
    <cellStyle name="_우주센_우주센터투찰_우보초등학교 화장실보수및기타공사(건축)" xfId="571" xr:uid="{00000000-0005-0000-0000-0000681B0000}"/>
    <cellStyle name="_우주센_우주센터투찰_우보초등학교 화장실보수및기타공사(건축) 2" xfId="572" xr:uid="{00000000-0005-0000-0000-0000691B0000}"/>
    <cellStyle name="_우주센_우주센터투찰_탱크(12,13)토목공사(견적)대비비교" xfId="8117" xr:uid="{00000000-0005-0000-0000-00006A1B0000}"/>
    <cellStyle name="_우주센_우주센터투찰_화령초등학교 다목적강당 증축공사(건축)" xfId="573" xr:uid="{00000000-0005-0000-0000-00006B1B0000}"/>
    <cellStyle name="_우주센_우주센터투찰_화령초등학교 다목적강당 증축공사(건축) 2" xfId="574" xr:uid="{00000000-0005-0000-0000-00006C1B0000}"/>
    <cellStyle name="_우주센_우주센터투찰_화령초등학교 다목적강당 증축공사(건축납품)" xfId="575" xr:uid="{00000000-0005-0000-0000-00006D1B0000}"/>
    <cellStyle name="_우주센_우주센터투찰_화령초등학교 다목적강당 증축공사(건축납품) 2" xfId="576" xr:uid="{00000000-0005-0000-0000-00006E1B0000}"/>
    <cellStyle name="_우주센_탱크(12,13)토목공사(견적)대비비교" xfId="8118" xr:uid="{00000000-0005-0000-0000-00006F1B0000}"/>
    <cellStyle name="_우주센_화령초등학교 다목적강당 증축공사(건축)" xfId="577" xr:uid="{00000000-0005-0000-0000-0000701B0000}"/>
    <cellStyle name="_우주센_화령초등학교 다목적강당 증축공사(건축) 2" xfId="578" xr:uid="{00000000-0005-0000-0000-0000711B0000}"/>
    <cellStyle name="_우주센_화령초등학교 다목적강당 증축공사(건축납품)" xfId="579" xr:uid="{00000000-0005-0000-0000-0000721B0000}"/>
    <cellStyle name="_우주센_화령초등학교 다목적강당 증축공사(건축납품) 2" xfId="580" xr:uid="{00000000-0005-0000-0000-0000731B0000}"/>
    <cellStyle name="_운반비" xfId="581" xr:uid="{00000000-0005-0000-0000-0000741B0000}"/>
    <cellStyle name="_울릉읍지역(가)" xfId="2797" xr:uid="{00000000-0005-0000-0000-0000751B0000}"/>
    <cellStyle name="_울진 비상대책실 신축-통신설계서" xfId="8119" xr:uid="{00000000-0005-0000-0000-0000761B0000}"/>
    <cellStyle name="_울진군폐기물처리시설" xfId="2798" xr:uid="{00000000-0005-0000-0000-0000771B0000}"/>
    <cellStyle name="_울진비상대책실-전기설계서(보완)" xfId="8120" xr:uid="{00000000-0005-0000-0000-0000781B0000}"/>
    <cellStyle name="_원가계산" xfId="2799" xr:uid="{00000000-0005-0000-0000-0000791B0000}"/>
    <cellStyle name="_원가계산서" xfId="582" xr:uid="{00000000-0005-0000-0000-00007A1B0000}"/>
    <cellStyle name="_원리~영포견적보고" xfId="8121" xr:uid="{00000000-0005-0000-0000-00007B1B0000}"/>
    <cellStyle name="_원리~영포견적보고_탱크(12,13)토목공사(견적)대비비교" xfId="8122" xr:uid="{00000000-0005-0000-0000-00007C1B0000}"/>
    <cellStyle name="_월드컵주변경기장설계서" xfId="8123" xr:uid="{00000000-0005-0000-0000-00007D1B0000}"/>
    <cellStyle name="_월성재 선형변경도로 공업용수관 이설공사" xfId="8124" xr:uid="{00000000-0005-0000-0000-00007E1B0000}"/>
    <cellStyle name="_유강초수배전" xfId="2800" xr:uid="{00000000-0005-0000-0000-00007F1B0000}"/>
    <cellStyle name="_유기전기1(동영ENG내역)" xfId="2801" xr:uid="{00000000-0005-0000-0000-0000801B0000}"/>
    <cellStyle name="_유네코_견적양식" xfId="42347" xr:uid="{00000000-0005-0000-0000-0000811B0000}"/>
    <cellStyle name="_유니북스" xfId="42348" xr:uid="{00000000-0005-0000-0000-0000821B0000}"/>
    <cellStyle name="_유첨3(서식)" xfId="2802" xr:uid="{00000000-0005-0000-0000-0000831B0000}"/>
    <cellStyle name="_유첨3(서식)_1" xfId="2803" xr:uid="{00000000-0005-0000-0000-0000841B0000}"/>
    <cellStyle name="_은평공원테니스장정비공사" xfId="2804" xr:uid="{00000000-0005-0000-0000-0000851B0000}"/>
    <cellStyle name="_응급ES" xfId="42349" xr:uid="{00000000-0005-0000-0000-0000861B0000}"/>
    <cellStyle name="_응급RE" xfId="42350" xr:uid="{00000000-0005-0000-0000-0000871B0000}"/>
    <cellStyle name="_의료원-건축" xfId="583" xr:uid="{00000000-0005-0000-0000-0000881B0000}"/>
    <cellStyle name="_의정부시청-경계목" xfId="42351" xr:uid="{00000000-0005-0000-0000-0000891B0000}"/>
    <cellStyle name="_이구산업포승공장송부" xfId="2805" xr:uid="{00000000-0005-0000-0000-00008A1B0000}"/>
    <cellStyle name="_이당건축-복현동대동빌딩신축공사-산출(감정)" xfId="8125" xr:uid="{00000000-0005-0000-0000-00008B1B0000}"/>
    <cellStyle name="_이양능주(2공구)bid전기" xfId="584" xr:uid="{00000000-0005-0000-0000-00008C1B0000}"/>
    <cellStyle name="_이양능주(2공구)bid전기 2" xfId="585" xr:uid="{00000000-0005-0000-0000-00008D1B0000}"/>
    <cellStyle name="_이양능주(2공구)bid전기_2011년 소백산 자락길 홍보관 신축공사(건축)" xfId="586" xr:uid="{00000000-0005-0000-0000-00008E1B0000}"/>
    <cellStyle name="_이양능주(2공구)bid전기_갑지(건축 (2)" xfId="587" xr:uid="{00000000-0005-0000-0000-00008F1B0000}"/>
    <cellStyle name="_이양능주(2공구)bid전기_갑지(건축 (2) 2" xfId="588" xr:uid="{00000000-0005-0000-0000-0000901B0000}"/>
    <cellStyle name="_이양능주(2공구)bid전기_경북능금농협(북촌)골판지공장 " xfId="589" xr:uid="{00000000-0005-0000-0000-0000911B0000}"/>
    <cellStyle name="_이양능주(2공구)bid전기_관급자재 명세" xfId="590" xr:uid="{00000000-0005-0000-0000-0000921B0000}"/>
    <cellStyle name="_이양능주(2공구)bid전기_삼성생활예술고 생활관(3층수정15%)공사" xfId="591" xr:uid="{00000000-0005-0000-0000-0000931B0000}"/>
    <cellStyle name="_이양능주(2공구)bid전기_삼성생활예술고 생활관(3층수정15%)공사 2" xfId="592" xr:uid="{00000000-0005-0000-0000-0000941B0000}"/>
    <cellStyle name="_이양능주(2공구)bid전기_안강여고 화장실 개선공사" xfId="593" xr:uid="{00000000-0005-0000-0000-0000951B0000}"/>
    <cellStyle name="_이양능주(2공구)bid전기_영주서부초등학교 교사동 방수공사" xfId="594" xr:uid="{00000000-0005-0000-0000-0000961B0000}"/>
    <cellStyle name="_이양능주(2공구)bid전기_용곡지구_보건진료소_신축설비공사" xfId="595" xr:uid="{00000000-0005-0000-0000-0000971B0000}"/>
    <cellStyle name="_이양능주(2공구)bid전기_용곡지구_보건진료소_신축설비공사 2" xfId="596" xr:uid="{00000000-0005-0000-0000-0000981B0000}"/>
    <cellStyle name="_이양능주(2공구)bid전기_우보초등학교 화장실보수및기타공사(건축)" xfId="597" xr:uid="{00000000-0005-0000-0000-0000991B0000}"/>
    <cellStyle name="_이양능주(2공구)bid전기_우보초등학교 화장실보수및기타공사(건축) 2" xfId="598" xr:uid="{00000000-0005-0000-0000-00009A1B0000}"/>
    <cellStyle name="_이양능주(2공구)bid전기_화령초등학교 다목적강당 증축공사(건축)" xfId="599" xr:uid="{00000000-0005-0000-0000-00009B1B0000}"/>
    <cellStyle name="_이양능주(2공구)bid전기_화령초등학교 다목적강당 증축공사(건축) 2" xfId="600" xr:uid="{00000000-0005-0000-0000-00009C1B0000}"/>
    <cellStyle name="_이양능주(2공구)bid전기_화령초등학교 다목적강당 증축공사(건축납품)" xfId="601" xr:uid="{00000000-0005-0000-0000-00009D1B0000}"/>
    <cellStyle name="_이양능주(2공구)bid전기_화령초등학교 다목적강당 증축공사(건축납품) 2" xfId="602" xr:uid="{00000000-0005-0000-0000-00009E1B0000}"/>
    <cellStyle name="_인동농협양포지소 " xfId="8126" xr:uid="{00000000-0005-0000-0000-00009F1B0000}"/>
    <cellStyle name="_인라인스케이트도로설계서" xfId="8127" xr:uid="{00000000-0005-0000-0000-0000A01B0000}"/>
    <cellStyle name="_인원계획표 " xfId="603" xr:uid="{00000000-0005-0000-0000-0000A11B0000}"/>
    <cellStyle name="_인원계획표  2" xfId="604" xr:uid="{00000000-0005-0000-0000-0000A21B0000}"/>
    <cellStyle name="_인원계획표 _★이화-삼계도급실행(2003.04.11)" xfId="42352" xr:uid="{00000000-0005-0000-0000-0000A31B0000}"/>
    <cellStyle name="_인원계획표 _★이화-삼계도급실행(2003.04.11)_서호지하차도입찰" xfId="42353" xr:uid="{00000000-0005-0000-0000-0000A41B0000}"/>
    <cellStyle name="_인원계획표 _★이화-삼계도급실행(2003.04.11)_서호지하차도입찰_청오건설 하도급계약내역(식재.시설물)-2005.1.3" xfId="42354" xr:uid="{00000000-0005-0000-0000-0000A51B0000}"/>
    <cellStyle name="_인원계획표 _★이화-삼계도급실행(2003.04.11)_서호지하차도입찰_청오하도급계약내역(식재,시설물)-2005.1.3" xfId="42355" xr:uid="{00000000-0005-0000-0000-0000A61B0000}"/>
    <cellStyle name="_인원계획표 _★이화-삼계도급실행(2003.04.11)_청오건설 하도급계약내역(식재.시설물)-2005.1.3" xfId="42356" xr:uid="{00000000-0005-0000-0000-0000A71B0000}"/>
    <cellStyle name="_인원계획표 _★이화-삼계도급실행(2003.04.11)_청오하도급계약내역(식재,시설물)-2005.1.3" xfId="42357" xr:uid="{00000000-0005-0000-0000-0000A81B0000}"/>
    <cellStyle name="_인원계획표 _★이화-삼계도급실행(2003.04.21)" xfId="42358" xr:uid="{00000000-0005-0000-0000-0000A91B0000}"/>
    <cellStyle name="_인원계획표 _★이화-삼계도급실행(2003.04.21)_서호지하차도입찰" xfId="42359" xr:uid="{00000000-0005-0000-0000-0000AA1B0000}"/>
    <cellStyle name="_인원계획표 _★이화-삼계도급실행(2003.04.21)_서호지하차도입찰_청오건설 하도급계약내역(식재.시설물)-2005.1.3" xfId="42360" xr:uid="{00000000-0005-0000-0000-0000AB1B0000}"/>
    <cellStyle name="_인원계획표 _★이화-삼계도급실행(2003.04.21)_서호지하차도입찰_청오하도급계약내역(식재,시설물)-2005.1.3" xfId="42361" xr:uid="{00000000-0005-0000-0000-0000AC1B0000}"/>
    <cellStyle name="_인원계획표 _★이화-삼계도급실행(2003.04.21)_청오건설 하도급계약내역(식재.시설물)-2005.1.3" xfId="42362" xr:uid="{00000000-0005-0000-0000-0000AD1B0000}"/>
    <cellStyle name="_인원계획표 _★이화-삼계도급실행(2003.04.21)_청오하도급계약내역(식재,시설물)-2005.1.3" xfId="42363" xr:uid="{00000000-0005-0000-0000-0000AE1B0000}"/>
    <cellStyle name="_인원계획표 _00.실행예산(결재)" xfId="8128" xr:uid="{00000000-0005-0000-0000-0000AF1B0000}"/>
    <cellStyle name="_인원계획표 _05년 7월1일~8월31일견적서" xfId="8129" xr:uid="{00000000-0005-0000-0000-0000B01B0000}"/>
    <cellStyle name="_인원계획표 _05년 7월1일~8월31일견적서_05년 7월1일~8월31일견적서" xfId="8130" xr:uid="{00000000-0005-0000-0000-0000B11B0000}"/>
    <cellStyle name="_인원계획표 _05년 7월1일~8월31일견적서_05년 7월1일~8월31일견적서_05년 9월1일~10월31일견적서" xfId="8131" xr:uid="{00000000-0005-0000-0000-0000B21B0000}"/>
    <cellStyle name="_인원계획표 _05년 7월1일~8월31일견적서_05년 7월1일~8월31일견적서_05년 9월1일~10월31일견적서_05년 11월1일~12월31일견적서" xfId="8132" xr:uid="{00000000-0005-0000-0000-0000B31B0000}"/>
    <cellStyle name="_인원계획표 _05년 7월1일~8월31일견적서_05년 7월1일~8월31일견적서_05년 9월1일~10월31일견적서_05년 9월1일~10월31일견적서" xfId="8133" xr:uid="{00000000-0005-0000-0000-0000B41B0000}"/>
    <cellStyle name="_인원계획표 _05년 7월1일~8월31일견적서_05년 7월1일~8월31일견적서_05년 9월1일~10월31일견적서_06년 1월1일~2월28일견적서" xfId="8134" xr:uid="{00000000-0005-0000-0000-0000B51B0000}"/>
    <cellStyle name="_인원계획표 _05년 7월1일~8월31일견적서_05년 9월1일~10월31일견적서" xfId="8135" xr:uid="{00000000-0005-0000-0000-0000B61B0000}"/>
    <cellStyle name="_인원계획표 _05년 7월1일~8월31일견적서_05년 9월1일~10월31일견적서_05년 11월1일~12월31일견적서" xfId="8136" xr:uid="{00000000-0005-0000-0000-0000B71B0000}"/>
    <cellStyle name="_인원계획표 _05년 7월1일~8월31일견적서_05년 9월1일~10월31일견적서_05년 9월1일~10월31일견적서" xfId="8137" xr:uid="{00000000-0005-0000-0000-0000B81B0000}"/>
    <cellStyle name="_인원계획표 _05년 7월1일~8월31일견적서_05년 9월1일~10월31일견적서_06년 1월1일~2월28일견적서" xfId="8138" xr:uid="{00000000-0005-0000-0000-0000B91B0000}"/>
    <cellStyle name="_인원계획표 _05년 9월1일~10월31일견적서" xfId="8139" xr:uid="{00000000-0005-0000-0000-0000BA1B0000}"/>
    <cellStyle name="_인원계획표 _05년 9월1일~10월31일견적서_05년 11월1일~12월31일견적서" xfId="8140" xr:uid="{00000000-0005-0000-0000-0000BB1B0000}"/>
    <cellStyle name="_인원계획표 _05년 9월1일~10월31일견적서_05년 9월1일~10월31일견적서" xfId="8141" xr:uid="{00000000-0005-0000-0000-0000BC1B0000}"/>
    <cellStyle name="_인원계획표 _05년 9월1일~10월31일견적서_06년 1월1일~2월28일견적서" xfId="8142" xr:uid="{00000000-0005-0000-0000-0000BD1B0000}"/>
    <cellStyle name="_인원계획표 _07.복수리슈빌 미장" xfId="8143" xr:uid="{00000000-0005-0000-0000-0000BE1B0000}"/>
    <cellStyle name="_인원계획표 _2011년 소백산 자락길 홍보관 신축공사(건축)" xfId="605" xr:uid="{00000000-0005-0000-0000-0000BF1B0000}"/>
    <cellStyle name="_인원계획표 _Book1" xfId="8144" xr:uid="{00000000-0005-0000-0000-0000C01B0000}"/>
    <cellStyle name="_인원계획표 _Book1_00.실행예산(결재)" xfId="8145" xr:uid="{00000000-0005-0000-0000-0000C11B0000}"/>
    <cellStyle name="_인원계획표 _Book1_07.복수리슈빌 미장" xfId="8146" xr:uid="{00000000-0005-0000-0000-0000C21B0000}"/>
    <cellStyle name="_인원계획표 _Book1_견적용내역" xfId="8147" xr:uid="{00000000-0005-0000-0000-0000C31B0000}"/>
    <cellStyle name="_인원계획표 _Book1_견적용내역(도급비교)" xfId="8148" xr:uid="{00000000-0005-0000-0000-0000C41B0000}"/>
    <cellStyle name="_인원계획표 _Book1_견적용내역(도급비교)_관저리슈빌최종실행1" xfId="8149" xr:uid="{00000000-0005-0000-0000-0000C51B0000}"/>
    <cellStyle name="_인원계획표 _Book1_견적용내역(도급비교)_관저리슈빌최종실행1_관저리슈빌최종실행1" xfId="8150" xr:uid="{00000000-0005-0000-0000-0000C61B0000}"/>
    <cellStyle name="_인원계획표 _Book1_견적용내역_관저리슈빌최종실행1" xfId="8151" xr:uid="{00000000-0005-0000-0000-0000C71B0000}"/>
    <cellStyle name="_인원계획표 _Book1_견적용내역_관저리슈빌최종실행1_관저리슈빌최종실행1" xfId="8152" xr:uid="{00000000-0005-0000-0000-0000C81B0000}"/>
    <cellStyle name="_인원계획표 _Book1_관저리슈빌최종실행(1224)" xfId="8153" xr:uid="{00000000-0005-0000-0000-0000C91B0000}"/>
    <cellStyle name="_인원계획표 _Book1_관저리슈빌최종실행(1224)_관저리슈빌최종실행1" xfId="8154" xr:uid="{00000000-0005-0000-0000-0000CA1B0000}"/>
    <cellStyle name="_인원계획표 _Book1_관저리슈빌최종실행(1224)_관저리슈빌최종실행1_관저리슈빌최종실행1" xfId="8155" xr:uid="{00000000-0005-0000-0000-0000CB1B0000}"/>
    <cellStyle name="_인원계획표 _Book1_관저리슈빌최종실행1" xfId="8156" xr:uid="{00000000-0005-0000-0000-0000CC1B0000}"/>
    <cellStyle name="_인원계획표 _Book1_노은14BL 최종내역서(04.10.05)" xfId="8157" xr:uid="{00000000-0005-0000-0000-0000CD1B0000}"/>
    <cellStyle name="_인원계획표 _Book1_노은14BL 최종내역서(04.10.05)_복사본 13블럭내역(최종04.10.05)" xfId="8158" xr:uid="{00000000-0005-0000-0000-0000CE1B0000}"/>
    <cellStyle name="_인원계획표 _Book1_노은14BL 최종내역서(04.6.18)" xfId="8159" xr:uid="{00000000-0005-0000-0000-0000CF1B0000}"/>
    <cellStyle name="_인원계획표 _Book1_노은14BL 최종내역서(04.6.18)_노은14BL 최종내역서(04.10.05)" xfId="8160" xr:uid="{00000000-0005-0000-0000-0000D01B0000}"/>
    <cellStyle name="_인원계획표 _Book1_노은14BL 최종내역서(04.6.18)_노은14BL 최종내역서(04.10.05)_복사본 13블럭내역(최종04.10.05)" xfId="8161" xr:uid="{00000000-0005-0000-0000-0000D11B0000}"/>
    <cellStyle name="_인원계획표 _Book1_노은14BL 최종내역서(04.6.18)_노은2지구 13블럭내역(최종04.10.05)" xfId="8162" xr:uid="{00000000-0005-0000-0000-0000D21B0000}"/>
    <cellStyle name="_인원계획표 _Book1_노은14BL 최종내역서(04.6.18)_청주비하내역(04.09.16)" xfId="8163" xr:uid="{00000000-0005-0000-0000-0000D31B0000}"/>
    <cellStyle name="_인원계획표 _Book1_노은14BL 최종내역서(04.6.24)" xfId="8164" xr:uid="{00000000-0005-0000-0000-0000D41B0000}"/>
    <cellStyle name="_인원계획표 _Book1_노은14BL 최종내역서(04.6.24)_검토" xfId="8165" xr:uid="{00000000-0005-0000-0000-0000D51B0000}"/>
    <cellStyle name="_인원계획표 _Book1_노은14BL 최종내역서(04.6.24)_검토_복사본 13블럭내역(최종04.10.05)" xfId="8166" xr:uid="{00000000-0005-0000-0000-0000D61B0000}"/>
    <cellStyle name="_인원계획표 _Book1_노은14BL 최종내역서(04.6.24)_검토1" xfId="8167" xr:uid="{00000000-0005-0000-0000-0000D71B0000}"/>
    <cellStyle name="_인원계획표 _Book1_노은14BL 최종내역서(04.6.24)_검토1_복사본 13블럭내역(최종04.10.05)" xfId="8168" xr:uid="{00000000-0005-0000-0000-0000D81B0000}"/>
    <cellStyle name="_인원계획표 _Book1_노은14BL 최종내역서(04.6.24)_검토2" xfId="8169" xr:uid="{00000000-0005-0000-0000-0000D91B0000}"/>
    <cellStyle name="_인원계획표 _Book1_노은14BL 최종내역서(04.6.24)_검토2_복사본 13블럭내역(최종04.10.05)" xfId="8170" xr:uid="{00000000-0005-0000-0000-0000DA1B0000}"/>
    <cellStyle name="_인원계획표 _Book1_노은14BL 최종내역서(04.6.24)_복사본 13블럭내역(최종04.10.05)" xfId="8171" xr:uid="{00000000-0005-0000-0000-0000DB1B0000}"/>
    <cellStyle name="_인원계획표 _Book1_노은2지구 13블럭내역(최종04.10.05)" xfId="8172" xr:uid="{00000000-0005-0000-0000-0000DC1B0000}"/>
    <cellStyle name="_인원계획표 _Book1_동백리슈빌 최종내역서(단가참고)" xfId="8173" xr:uid="{00000000-0005-0000-0000-0000DD1B0000}"/>
    <cellStyle name="_인원계획표 _Book1_동백리슈빌 최종내역서(단가참고)_복사본 13블럭내역(최종04.10.05)" xfId="8174" xr:uid="{00000000-0005-0000-0000-0000DE1B0000}"/>
    <cellStyle name="_인원계획표 _Book1_동백리슈빌 확정내역서(2004.02.10)" xfId="8175" xr:uid="{00000000-0005-0000-0000-0000DF1B0000}"/>
    <cellStyle name="_인원계획표 _Book1_리슈빌 공사별 비교(전체현장)" xfId="8176" xr:uid="{00000000-0005-0000-0000-0000E01B0000}"/>
    <cellStyle name="_인원계획표 _Book1_리슈빌 공사별 비교(전체현장)_복사본 13블럭내역(최종04.10.05)" xfId="8177" xr:uid="{00000000-0005-0000-0000-0000E11B0000}"/>
    <cellStyle name="_인원계획표 _Book1_삼익비교실행" xfId="8178" xr:uid="{00000000-0005-0000-0000-0000E21B0000}"/>
    <cellStyle name="_인원계획표 _Book1_삼익비교실행_00.실행예산(결재)" xfId="8179" xr:uid="{00000000-0005-0000-0000-0000E31B0000}"/>
    <cellStyle name="_인원계획표 _Book1_삼익비교실행_07.복수리슈빌 미장" xfId="8180" xr:uid="{00000000-0005-0000-0000-0000E41B0000}"/>
    <cellStyle name="_인원계획표 _Book1_삼익비교실행_견적용내역" xfId="8181" xr:uid="{00000000-0005-0000-0000-0000E51B0000}"/>
    <cellStyle name="_인원계획표 _Book1_삼익비교실행_견적용내역(도급비교)" xfId="8182" xr:uid="{00000000-0005-0000-0000-0000E61B0000}"/>
    <cellStyle name="_인원계획표 _Book1_삼익비교실행_견적용내역(도급비교)_관저리슈빌최종실행1" xfId="8183" xr:uid="{00000000-0005-0000-0000-0000E71B0000}"/>
    <cellStyle name="_인원계획표 _Book1_삼익비교실행_견적용내역(도급비교)_관저리슈빌최종실행1_관저리슈빌최종실행1" xfId="8184" xr:uid="{00000000-0005-0000-0000-0000E81B0000}"/>
    <cellStyle name="_인원계획표 _Book1_삼익비교실행_견적용내역_관저리슈빌최종실행1" xfId="8185" xr:uid="{00000000-0005-0000-0000-0000E91B0000}"/>
    <cellStyle name="_인원계획표 _Book1_삼익비교실행_견적용내역_관저리슈빌최종실행1_관저리슈빌최종실행1" xfId="8186" xr:uid="{00000000-0005-0000-0000-0000EA1B0000}"/>
    <cellStyle name="_인원계획표 _Book1_삼익비교실행_관저리슈빌최종실행(1224)" xfId="8187" xr:uid="{00000000-0005-0000-0000-0000EB1B0000}"/>
    <cellStyle name="_인원계획표 _Book1_삼익비교실행_관저리슈빌최종실행(1224)_관저리슈빌최종실행1" xfId="8188" xr:uid="{00000000-0005-0000-0000-0000EC1B0000}"/>
    <cellStyle name="_인원계획표 _Book1_삼익비교실행_관저리슈빌최종실행(1224)_관저리슈빌최종실행1_관저리슈빌최종실행1" xfId="8189" xr:uid="{00000000-0005-0000-0000-0000ED1B0000}"/>
    <cellStyle name="_인원계획표 _Book1_삼익비교실행_관저리슈빌최종실행1" xfId="8190" xr:uid="{00000000-0005-0000-0000-0000EE1B0000}"/>
    <cellStyle name="_인원계획표 _Book1_삼익비교실행_노은14BL 최종내역서(04.10.05)" xfId="8191" xr:uid="{00000000-0005-0000-0000-0000EF1B0000}"/>
    <cellStyle name="_인원계획표 _Book1_삼익비교실행_노은14BL 최종내역서(04.10.05)_복사본 13블럭내역(최종04.10.05)" xfId="8192" xr:uid="{00000000-0005-0000-0000-0000F01B0000}"/>
    <cellStyle name="_인원계획표 _Book1_삼익비교실행_노은14BL 최종내역서(04.6.18)" xfId="8193" xr:uid="{00000000-0005-0000-0000-0000F11B0000}"/>
    <cellStyle name="_인원계획표 _Book1_삼익비교실행_노은14BL 최종내역서(04.6.18)_노은14BL 최종내역서(04.10.05)" xfId="8194" xr:uid="{00000000-0005-0000-0000-0000F21B0000}"/>
    <cellStyle name="_인원계획표 _Book1_삼익비교실행_노은14BL 최종내역서(04.6.18)_노은14BL 최종내역서(04.10.05)_복사본 13블럭내역(최종04.10.05)" xfId="8195" xr:uid="{00000000-0005-0000-0000-0000F31B0000}"/>
    <cellStyle name="_인원계획표 _Book1_삼익비교실행_노은14BL 최종내역서(04.6.18)_노은2지구 13블럭내역(최종04.10.05)" xfId="8196" xr:uid="{00000000-0005-0000-0000-0000F41B0000}"/>
    <cellStyle name="_인원계획표 _Book1_삼익비교실행_노은14BL 최종내역서(04.6.18)_청주비하내역(04.09.16)" xfId="8197" xr:uid="{00000000-0005-0000-0000-0000F51B0000}"/>
    <cellStyle name="_인원계획표 _Book1_삼익비교실행_노은14BL 최종내역서(04.6.24)" xfId="8198" xr:uid="{00000000-0005-0000-0000-0000F61B0000}"/>
    <cellStyle name="_인원계획표 _Book1_삼익비교실행_노은14BL 최종내역서(04.6.24)_검토" xfId="8199" xr:uid="{00000000-0005-0000-0000-0000F71B0000}"/>
    <cellStyle name="_인원계획표 _Book1_삼익비교실행_노은14BL 최종내역서(04.6.24)_검토_복사본 13블럭내역(최종04.10.05)" xfId="8200" xr:uid="{00000000-0005-0000-0000-0000F81B0000}"/>
    <cellStyle name="_인원계획표 _Book1_삼익비교실행_노은14BL 최종내역서(04.6.24)_검토1" xfId="8201" xr:uid="{00000000-0005-0000-0000-0000F91B0000}"/>
    <cellStyle name="_인원계획표 _Book1_삼익비교실행_노은14BL 최종내역서(04.6.24)_검토1_복사본 13블럭내역(최종04.10.05)" xfId="8202" xr:uid="{00000000-0005-0000-0000-0000FA1B0000}"/>
    <cellStyle name="_인원계획표 _Book1_삼익비교실행_노은14BL 최종내역서(04.6.24)_검토2" xfId="8203" xr:uid="{00000000-0005-0000-0000-0000FB1B0000}"/>
    <cellStyle name="_인원계획표 _Book1_삼익비교실행_노은14BL 최종내역서(04.6.24)_검토2_복사본 13블럭내역(최종04.10.05)" xfId="8204" xr:uid="{00000000-0005-0000-0000-0000FC1B0000}"/>
    <cellStyle name="_인원계획표 _Book1_삼익비교실행_노은14BL 최종내역서(04.6.24)_복사본 13블럭내역(최종04.10.05)" xfId="8205" xr:uid="{00000000-0005-0000-0000-0000FD1B0000}"/>
    <cellStyle name="_인원계획표 _Book1_삼익비교실행_노은2지구 13블럭내역(최종04.10.05)" xfId="8206" xr:uid="{00000000-0005-0000-0000-0000FE1B0000}"/>
    <cellStyle name="_인원계획표 _Book1_삼익비교실행_동백리슈빌 최종내역서(단가참고)" xfId="8207" xr:uid="{00000000-0005-0000-0000-0000FF1B0000}"/>
    <cellStyle name="_인원계획표 _Book1_삼익비교실행_동백리슈빌 최종내역서(단가참고)_복사본 13블럭내역(최종04.10.05)" xfId="8208" xr:uid="{00000000-0005-0000-0000-0000001C0000}"/>
    <cellStyle name="_인원계획표 _Book1_삼익비교실행_동백리슈빌 확정내역서(2004.02.10)" xfId="8209" xr:uid="{00000000-0005-0000-0000-0000011C0000}"/>
    <cellStyle name="_인원계획표 _Book1_삼익비교실행_리슈빌 공사별 비교(전체현장)" xfId="8210" xr:uid="{00000000-0005-0000-0000-0000021C0000}"/>
    <cellStyle name="_인원계획표 _Book1_삼익비교실행_리슈빌 공사별 비교(전체현장)_복사본 13블럭내역(최종04.10.05)" xfId="8211" xr:uid="{00000000-0005-0000-0000-0000031C0000}"/>
    <cellStyle name="_인원계획표 _Book1_삼익비교실행_실행(노은리슈빌)" xfId="8212" xr:uid="{00000000-0005-0000-0000-0000041C0000}"/>
    <cellStyle name="_인원계획표 _Book1_삼익비교실행_실행(노은리슈빌)_관저리슈빌최종실행1" xfId="8213" xr:uid="{00000000-0005-0000-0000-0000051C0000}"/>
    <cellStyle name="_인원계획표 _Book1_삼익비교실행_실행(노은리슈빌)_관저리슈빌최종실행1_관저리슈빌최종실행1" xfId="8214" xr:uid="{00000000-0005-0000-0000-0000061C0000}"/>
    <cellStyle name="_인원계획표 _Book1_삼익비교실행_실행예산 (2004.03.29)" xfId="8215" xr:uid="{00000000-0005-0000-0000-0000071C0000}"/>
    <cellStyle name="_인원계획표 _Book1_삼익비교실행_용인IC 내역서(결재0413)" xfId="8216" xr:uid="{00000000-0005-0000-0000-0000081C0000}"/>
    <cellStyle name="_인원계획표 _Book1_삼익비교실행_청주비하내역(04.09.16)" xfId="8217" xr:uid="{00000000-0005-0000-0000-0000091C0000}"/>
    <cellStyle name="_인원계획표 _Book1_삼익협의실행" xfId="8218" xr:uid="{00000000-0005-0000-0000-00000A1C0000}"/>
    <cellStyle name="_인원계획표 _Book1_삼익협의실행_00.실행예산(결재)" xfId="8219" xr:uid="{00000000-0005-0000-0000-00000B1C0000}"/>
    <cellStyle name="_인원계획표 _Book1_삼익협의실행_07.복수리슈빌 미장" xfId="8220" xr:uid="{00000000-0005-0000-0000-00000C1C0000}"/>
    <cellStyle name="_인원계획표 _Book1_삼익협의실행_견적용내역" xfId="8221" xr:uid="{00000000-0005-0000-0000-00000D1C0000}"/>
    <cellStyle name="_인원계획표 _Book1_삼익협의실행_견적용내역(도급비교)" xfId="8222" xr:uid="{00000000-0005-0000-0000-00000E1C0000}"/>
    <cellStyle name="_인원계획표 _Book1_삼익협의실행_견적용내역(도급비교)_관저리슈빌최종실행1" xfId="8223" xr:uid="{00000000-0005-0000-0000-00000F1C0000}"/>
    <cellStyle name="_인원계획표 _Book1_삼익협의실행_견적용내역(도급비교)_관저리슈빌최종실행1_관저리슈빌최종실행1" xfId="8224" xr:uid="{00000000-0005-0000-0000-0000101C0000}"/>
    <cellStyle name="_인원계획표 _Book1_삼익협의실행_견적용내역_관저리슈빌최종실행1" xfId="8225" xr:uid="{00000000-0005-0000-0000-0000111C0000}"/>
    <cellStyle name="_인원계획표 _Book1_삼익협의실행_견적용내역_관저리슈빌최종실행1_관저리슈빌최종실행1" xfId="8226" xr:uid="{00000000-0005-0000-0000-0000121C0000}"/>
    <cellStyle name="_인원계획표 _Book1_삼익협의실행_관저리슈빌최종실행(1224)" xfId="8227" xr:uid="{00000000-0005-0000-0000-0000131C0000}"/>
    <cellStyle name="_인원계획표 _Book1_삼익협의실행_관저리슈빌최종실행(1224)_관저리슈빌최종실행1" xfId="8228" xr:uid="{00000000-0005-0000-0000-0000141C0000}"/>
    <cellStyle name="_인원계획표 _Book1_삼익협의실행_관저리슈빌최종실행(1224)_관저리슈빌최종실행1_관저리슈빌최종실행1" xfId="8229" xr:uid="{00000000-0005-0000-0000-0000151C0000}"/>
    <cellStyle name="_인원계획표 _Book1_삼익협의실행_관저리슈빌최종실행1" xfId="8230" xr:uid="{00000000-0005-0000-0000-0000161C0000}"/>
    <cellStyle name="_인원계획표 _Book1_삼익협의실행_노은14BL 최종내역서(04.10.05)" xfId="8231" xr:uid="{00000000-0005-0000-0000-0000171C0000}"/>
    <cellStyle name="_인원계획표 _Book1_삼익협의실행_노은14BL 최종내역서(04.10.05)_복사본 13블럭내역(최종04.10.05)" xfId="8232" xr:uid="{00000000-0005-0000-0000-0000181C0000}"/>
    <cellStyle name="_인원계획표 _Book1_삼익협의실행_노은14BL 최종내역서(04.6.18)" xfId="8233" xr:uid="{00000000-0005-0000-0000-0000191C0000}"/>
    <cellStyle name="_인원계획표 _Book1_삼익협의실행_노은14BL 최종내역서(04.6.18)_노은14BL 최종내역서(04.10.05)" xfId="8234" xr:uid="{00000000-0005-0000-0000-00001A1C0000}"/>
    <cellStyle name="_인원계획표 _Book1_삼익협의실행_노은14BL 최종내역서(04.6.18)_노은14BL 최종내역서(04.10.05)_복사본 13블럭내역(최종04.10.05)" xfId="8235" xr:uid="{00000000-0005-0000-0000-00001B1C0000}"/>
    <cellStyle name="_인원계획표 _Book1_삼익협의실행_노은14BL 최종내역서(04.6.18)_노은2지구 13블럭내역(최종04.10.05)" xfId="8236" xr:uid="{00000000-0005-0000-0000-00001C1C0000}"/>
    <cellStyle name="_인원계획표 _Book1_삼익협의실행_노은14BL 최종내역서(04.6.18)_청주비하내역(04.09.16)" xfId="8237" xr:uid="{00000000-0005-0000-0000-00001D1C0000}"/>
    <cellStyle name="_인원계획표 _Book1_삼익협의실행_노은14BL 최종내역서(04.6.24)" xfId="8238" xr:uid="{00000000-0005-0000-0000-00001E1C0000}"/>
    <cellStyle name="_인원계획표 _Book1_삼익협의실행_노은14BL 최종내역서(04.6.24)_검토" xfId="8239" xr:uid="{00000000-0005-0000-0000-00001F1C0000}"/>
    <cellStyle name="_인원계획표 _Book1_삼익협의실행_노은14BL 최종내역서(04.6.24)_검토_복사본 13블럭내역(최종04.10.05)" xfId="8240" xr:uid="{00000000-0005-0000-0000-0000201C0000}"/>
    <cellStyle name="_인원계획표 _Book1_삼익협의실행_노은14BL 최종내역서(04.6.24)_검토1" xfId="8241" xr:uid="{00000000-0005-0000-0000-0000211C0000}"/>
    <cellStyle name="_인원계획표 _Book1_삼익협의실행_노은14BL 최종내역서(04.6.24)_검토1_복사본 13블럭내역(최종04.10.05)" xfId="8242" xr:uid="{00000000-0005-0000-0000-0000221C0000}"/>
    <cellStyle name="_인원계획표 _Book1_삼익협의실행_노은14BL 최종내역서(04.6.24)_검토2" xfId="8243" xr:uid="{00000000-0005-0000-0000-0000231C0000}"/>
    <cellStyle name="_인원계획표 _Book1_삼익협의실행_노은14BL 최종내역서(04.6.24)_검토2_복사본 13블럭내역(최종04.10.05)" xfId="8244" xr:uid="{00000000-0005-0000-0000-0000241C0000}"/>
    <cellStyle name="_인원계획표 _Book1_삼익협의실행_노은14BL 최종내역서(04.6.24)_복사본 13블럭내역(최종04.10.05)" xfId="8245" xr:uid="{00000000-0005-0000-0000-0000251C0000}"/>
    <cellStyle name="_인원계획표 _Book1_삼익협의실행_노은2지구 13블럭내역(최종04.10.05)" xfId="8246" xr:uid="{00000000-0005-0000-0000-0000261C0000}"/>
    <cellStyle name="_인원계획표 _Book1_삼익협의실행_동백리슈빌 최종내역서(단가참고)" xfId="8247" xr:uid="{00000000-0005-0000-0000-0000271C0000}"/>
    <cellStyle name="_인원계획표 _Book1_삼익협의실행_동백리슈빌 최종내역서(단가참고)_복사본 13블럭내역(최종04.10.05)" xfId="8248" xr:uid="{00000000-0005-0000-0000-0000281C0000}"/>
    <cellStyle name="_인원계획표 _Book1_삼익협의실행_동백리슈빌 확정내역서(2004.02.10)" xfId="8249" xr:uid="{00000000-0005-0000-0000-0000291C0000}"/>
    <cellStyle name="_인원계획표 _Book1_삼익협의실행_리슈빌 공사별 비교(전체현장)" xfId="8250" xr:uid="{00000000-0005-0000-0000-00002A1C0000}"/>
    <cellStyle name="_인원계획표 _Book1_삼익협의실행_리슈빌 공사별 비교(전체현장)_복사본 13블럭내역(최종04.10.05)" xfId="8251" xr:uid="{00000000-0005-0000-0000-00002B1C0000}"/>
    <cellStyle name="_인원계획표 _Book1_삼익협의실행_실행(노은리슈빌)" xfId="8252" xr:uid="{00000000-0005-0000-0000-00002C1C0000}"/>
    <cellStyle name="_인원계획표 _Book1_삼익협의실행_실행(노은리슈빌)_관저리슈빌최종실행1" xfId="8253" xr:uid="{00000000-0005-0000-0000-00002D1C0000}"/>
    <cellStyle name="_인원계획표 _Book1_삼익협의실행_실행(노은리슈빌)_관저리슈빌최종실행1_관저리슈빌최종실행1" xfId="8254" xr:uid="{00000000-0005-0000-0000-00002E1C0000}"/>
    <cellStyle name="_인원계획표 _Book1_삼익협의실행_실행예산 (2004.03.29)" xfId="8255" xr:uid="{00000000-0005-0000-0000-00002F1C0000}"/>
    <cellStyle name="_인원계획표 _Book1_삼익협의실행_용인IC 내역서(결재0413)" xfId="8256" xr:uid="{00000000-0005-0000-0000-0000301C0000}"/>
    <cellStyle name="_인원계획표 _Book1_삼익협의실행_청주비하내역(04.09.16)" xfId="8257" xr:uid="{00000000-0005-0000-0000-0000311C0000}"/>
    <cellStyle name="_인원계획표 _Book1_실행(노은리슈빌)" xfId="8258" xr:uid="{00000000-0005-0000-0000-0000321C0000}"/>
    <cellStyle name="_인원계획표 _Book1_실행(노은리슈빌)_관저리슈빌최종실행1" xfId="8259" xr:uid="{00000000-0005-0000-0000-0000331C0000}"/>
    <cellStyle name="_인원계획표 _Book1_실행(노은리슈빌)_관저리슈빌최종실행1_관저리슈빌최종실행1" xfId="8260" xr:uid="{00000000-0005-0000-0000-0000341C0000}"/>
    <cellStyle name="_인원계획표 _Book1_실행검토228" xfId="8261" xr:uid="{00000000-0005-0000-0000-0000351C0000}"/>
    <cellStyle name="_인원계획표 _Book1_실행검토228_00.실행예산(결재)" xfId="8262" xr:uid="{00000000-0005-0000-0000-0000361C0000}"/>
    <cellStyle name="_인원계획표 _Book1_실행검토228_07.복수리슈빌 미장" xfId="8263" xr:uid="{00000000-0005-0000-0000-0000371C0000}"/>
    <cellStyle name="_인원계획표 _Book1_실행검토228_견적용내역" xfId="8264" xr:uid="{00000000-0005-0000-0000-0000381C0000}"/>
    <cellStyle name="_인원계획표 _Book1_실행검토228_견적용내역(도급비교)" xfId="8265" xr:uid="{00000000-0005-0000-0000-0000391C0000}"/>
    <cellStyle name="_인원계획표 _Book1_실행검토228_견적용내역(도급비교)_관저리슈빌최종실행1" xfId="8266" xr:uid="{00000000-0005-0000-0000-00003A1C0000}"/>
    <cellStyle name="_인원계획표 _Book1_실행검토228_견적용내역(도급비교)_관저리슈빌최종실행1_관저리슈빌최종실행1" xfId="8267" xr:uid="{00000000-0005-0000-0000-00003B1C0000}"/>
    <cellStyle name="_인원계획표 _Book1_실행검토228_견적용내역_관저리슈빌최종실행1" xfId="8268" xr:uid="{00000000-0005-0000-0000-00003C1C0000}"/>
    <cellStyle name="_인원계획표 _Book1_실행검토228_견적용내역_관저리슈빌최종실행1_관저리슈빌최종실행1" xfId="8269" xr:uid="{00000000-0005-0000-0000-00003D1C0000}"/>
    <cellStyle name="_인원계획표 _Book1_실행검토228_관저리슈빌최종실행(1224)" xfId="8270" xr:uid="{00000000-0005-0000-0000-00003E1C0000}"/>
    <cellStyle name="_인원계획표 _Book1_실행검토228_관저리슈빌최종실행(1224)_관저리슈빌최종실행1" xfId="8271" xr:uid="{00000000-0005-0000-0000-00003F1C0000}"/>
    <cellStyle name="_인원계획표 _Book1_실행검토228_관저리슈빌최종실행(1224)_관저리슈빌최종실행1_관저리슈빌최종실행1" xfId="8272" xr:uid="{00000000-0005-0000-0000-0000401C0000}"/>
    <cellStyle name="_인원계획표 _Book1_실행검토228_관저리슈빌최종실행1" xfId="8273" xr:uid="{00000000-0005-0000-0000-0000411C0000}"/>
    <cellStyle name="_인원계획표 _Book1_실행검토228_노은14BL 최종내역서(04.10.05)" xfId="8274" xr:uid="{00000000-0005-0000-0000-0000421C0000}"/>
    <cellStyle name="_인원계획표 _Book1_실행검토228_노은14BL 최종내역서(04.10.05)_복사본 13블럭내역(최종04.10.05)" xfId="8275" xr:uid="{00000000-0005-0000-0000-0000431C0000}"/>
    <cellStyle name="_인원계획표 _Book1_실행검토228_노은14BL 최종내역서(04.6.18)" xfId="8276" xr:uid="{00000000-0005-0000-0000-0000441C0000}"/>
    <cellStyle name="_인원계획표 _Book1_실행검토228_노은14BL 최종내역서(04.6.18)_노은14BL 최종내역서(04.10.05)" xfId="8277" xr:uid="{00000000-0005-0000-0000-0000451C0000}"/>
    <cellStyle name="_인원계획표 _Book1_실행검토228_노은14BL 최종내역서(04.6.18)_노은14BL 최종내역서(04.10.05)_복사본 13블럭내역(최종04.10.05)" xfId="8278" xr:uid="{00000000-0005-0000-0000-0000461C0000}"/>
    <cellStyle name="_인원계획표 _Book1_실행검토228_노은14BL 최종내역서(04.6.18)_노은2지구 13블럭내역(최종04.10.05)" xfId="8279" xr:uid="{00000000-0005-0000-0000-0000471C0000}"/>
    <cellStyle name="_인원계획표 _Book1_실행검토228_노은14BL 최종내역서(04.6.18)_청주비하내역(04.09.16)" xfId="8280" xr:uid="{00000000-0005-0000-0000-0000481C0000}"/>
    <cellStyle name="_인원계획표 _Book1_실행검토228_노은14BL 최종내역서(04.6.24)" xfId="8281" xr:uid="{00000000-0005-0000-0000-0000491C0000}"/>
    <cellStyle name="_인원계획표 _Book1_실행검토228_노은14BL 최종내역서(04.6.24)_검토" xfId="8282" xr:uid="{00000000-0005-0000-0000-00004A1C0000}"/>
    <cellStyle name="_인원계획표 _Book1_실행검토228_노은14BL 최종내역서(04.6.24)_검토_복사본 13블럭내역(최종04.10.05)" xfId="8283" xr:uid="{00000000-0005-0000-0000-00004B1C0000}"/>
    <cellStyle name="_인원계획표 _Book1_실행검토228_노은14BL 최종내역서(04.6.24)_검토1" xfId="8284" xr:uid="{00000000-0005-0000-0000-00004C1C0000}"/>
    <cellStyle name="_인원계획표 _Book1_실행검토228_노은14BL 최종내역서(04.6.24)_검토1_복사본 13블럭내역(최종04.10.05)" xfId="8285" xr:uid="{00000000-0005-0000-0000-00004D1C0000}"/>
    <cellStyle name="_인원계획표 _Book1_실행검토228_노은14BL 최종내역서(04.6.24)_검토2" xfId="8286" xr:uid="{00000000-0005-0000-0000-00004E1C0000}"/>
    <cellStyle name="_인원계획표 _Book1_실행검토228_노은14BL 최종내역서(04.6.24)_검토2_복사본 13블럭내역(최종04.10.05)" xfId="8287" xr:uid="{00000000-0005-0000-0000-00004F1C0000}"/>
    <cellStyle name="_인원계획표 _Book1_실행검토228_노은14BL 최종내역서(04.6.24)_복사본 13블럭내역(최종04.10.05)" xfId="8288" xr:uid="{00000000-0005-0000-0000-0000501C0000}"/>
    <cellStyle name="_인원계획표 _Book1_실행검토228_노은2지구 13블럭내역(최종04.10.05)" xfId="8289" xr:uid="{00000000-0005-0000-0000-0000511C0000}"/>
    <cellStyle name="_인원계획표 _Book1_실행검토228_동백리슈빌 최종내역서(단가참고)" xfId="8290" xr:uid="{00000000-0005-0000-0000-0000521C0000}"/>
    <cellStyle name="_인원계획표 _Book1_실행검토228_동백리슈빌 최종내역서(단가참고)_복사본 13블럭내역(최종04.10.05)" xfId="8291" xr:uid="{00000000-0005-0000-0000-0000531C0000}"/>
    <cellStyle name="_인원계획표 _Book1_실행검토228_동백리슈빌 확정내역서(2004.02.10)" xfId="8292" xr:uid="{00000000-0005-0000-0000-0000541C0000}"/>
    <cellStyle name="_인원계획표 _Book1_실행검토228_리슈빌 공사별 비교(전체현장)" xfId="8293" xr:uid="{00000000-0005-0000-0000-0000551C0000}"/>
    <cellStyle name="_인원계획표 _Book1_실행검토228_리슈빌 공사별 비교(전체현장)_복사본 13블럭내역(최종04.10.05)" xfId="8294" xr:uid="{00000000-0005-0000-0000-0000561C0000}"/>
    <cellStyle name="_인원계획표 _Book1_실행검토228_실행(노은리슈빌)" xfId="8295" xr:uid="{00000000-0005-0000-0000-0000571C0000}"/>
    <cellStyle name="_인원계획표 _Book1_실행검토228_실행(노은리슈빌)_관저리슈빌최종실행1" xfId="8296" xr:uid="{00000000-0005-0000-0000-0000581C0000}"/>
    <cellStyle name="_인원계획표 _Book1_실행검토228_실행(노은리슈빌)_관저리슈빌최종실행1_관저리슈빌최종실행1" xfId="8297" xr:uid="{00000000-0005-0000-0000-0000591C0000}"/>
    <cellStyle name="_인원계획표 _Book1_실행검토228_실행예산 (2004.03.29)" xfId="8298" xr:uid="{00000000-0005-0000-0000-00005A1C0000}"/>
    <cellStyle name="_인원계획표 _Book1_실행검토228_용인IC 내역서(결재0413)" xfId="8299" xr:uid="{00000000-0005-0000-0000-00005B1C0000}"/>
    <cellStyle name="_인원계획표 _Book1_실행검토228_청주비하내역(04.09.16)" xfId="8300" xr:uid="{00000000-0005-0000-0000-00005C1C0000}"/>
    <cellStyle name="_인원계획표 _Book1_실행예산 (2004.03.29)" xfId="8301" xr:uid="{00000000-0005-0000-0000-00005D1C0000}"/>
    <cellStyle name="_인원계획표 _Book1_용인IC 내역서(결재0413)" xfId="8302" xr:uid="{00000000-0005-0000-0000-00005E1C0000}"/>
    <cellStyle name="_인원계획표 _Book1_청주비하내역(04.09.16)" xfId="8303" xr:uid="{00000000-0005-0000-0000-00005F1C0000}"/>
    <cellStyle name="_인원계획표 _Book3" xfId="8304" xr:uid="{00000000-0005-0000-0000-0000601C0000}"/>
    <cellStyle name="_인원계획표 _Book3_05년 7월1일~8월31일견적서" xfId="8305" xr:uid="{00000000-0005-0000-0000-0000611C0000}"/>
    <cellStyle name="_인원계획표 _Book3_05년 7월1일~8월31일견적서_05년 7월1일~8월31일견적서" xfId="8306" xr:uid="{00000000-0005-0000-0000-0000621C0000}"/>
    <cellStyle name="_인원계획표 _Book3_05년 7월1일~8월31일견적서_05년 7월1일~8월31일견적서_05년 9월1일~10월31일견적서" xfId="8307" xr:uid="{00000000-0005-0000-0000-0000631C0000}"/>
    <cellStyle name="_인원계획표 _Book3_05년 7월1일~8월31일견적서_05년 7월1일~8월31일견적서_05년 9월1일~10월31일견적서_05년 11월1일~12월31일견적서" xfId="8308" xr:uid="{00000000-0005-0000-0000-0000641C0000}"/>
    <cellStyle name="_인원계획표 _Book3_05년 7월1일~8월31일견적서_05년 7월1일~8월31일견적서_05년 9월1일~10월31일견적서_05년 9월1일~10월31일견적서" xfId="8309" xr:uid="{00000000-0005-0000-0000-0000651C0000}"/>
    <cellStyle name="_인원계획표 _Book3_05년 7월1일~8월31일견적서_05년 7월1일~8월31일견적서_05년 9월1일~10월31일견적서_06년 1월1일~2월28일견적서" xfId="8310" xr:uid="{00000000-0005-0000-0000-0000661C0000}"/>
    <cellStyle name="_인원계획표 _Book3_05년 7월1일~8월31일견적서_05년 9월1일~10월31일견적서" xfId="8311" xr:uid="{00000000-0005-0000-0000-0000671C0000}"/>
    <cellStyle name="_인원계획표 _Book3_05년 7월1일~8월31일견적서_05년 9월1일~10월31일견적서_05년 11월1일~12월31일견적서" xfId="8312" xr:uid="{00000000-0005-0000-0000-0000681C0000}"/>
    <cellStyle name="_인원계획표 _Book3_05년 7월1일~8월31일견적서_05년 9월1일~10월31일견적서_05년 9월1일~10월31일견적서" xfId="8313" xr:uid="{00000000-0005-0000-0000-0000691C0000}"/>
    <cellStyle name="_인원계획표 _Book3_05년 7월1일~8월31일견적서_05년 9월1일~10월31일견적서_06년 1월1일~2월28일견적서" xfId="8314" xr:uid="{00000000-0005-0000-0000-00006A1C0000}"/>
    <cellStyle name="_인원계획표 _Book3_05년 9월1일~10월31일견적서" xfId="8315" xr:uid="{00000000-0005-0000-0000-00006B1C0000}"/>
    <cellStyle name="_인원계획표 _Book3_05년 9월1일~10월31일견적서_05년 11월1일~12월31일견적서" xfId="8316" xr:uid="{00000000-0005-0000-0000-00006C1C0000}"/>
    <cellStyle name="_인원계획표 _Book3_05년 9월1일~10월31일견적서_05년 9월1일~10월31일견적서" xfId="8317" xr:uid="{00000000-0005-0000-0000-00006D1C0000}"/>
    <cellStyle name="_인원계획표 _Book3_05년 9월1일~10월31일견적서_06년 1월1일~2월28일견적서" xfId="8318" xr:uid="{00000000-0005-0000-0000-00006E1C0000}"/>
    <cellStyle name="_인원계획표 _Book3_가실행(간접비)" xfId="8319" xr:uid="{00000000-0005-0000-0000-00006F1C0000}"/>
    <cellStyle name="_인원계획표 _Book3_가실행(간접비)_05년 7월1일~8월31일견적서" xfId="8320" xr:uid="{00000000-0005-0000-0000-0000701C0000}"/>
    <cellStyle name="_인원계획표 _Book3_가실행(간접비)_05년 7월1일~8월31일견적서_05년 7월1일~8월31일견적서" xfId="8321" xr:uid="{00000000-0005-0000-0000-0000711C0000}"/>
    <cellStyle name="_인원계획표 _Book3_가실행(간접비)_05년 7월1일~8월31일견적서_05년 7월1일~8월31일견적서_05년 9월1일~10월31일견적서" xfId="8322" xr:uid="{00000000-0005-0000-0000-0000721C0000}"/>
    <cellStyle name="_인원계획표 _Book3_가실행(간접비)_05년 7월1일~8월31일견적서_05년 7월1일~8월31일견적서_05년 9월1일~10월31일견적서_05년 11월1일~12월31일견적서" xfId="8323" xr:uid="{00000000-0005-0000-0000-0000731C0000}"/>
    <cellStyle name="_인원계획표 _Book3_가실행(간접비)_05년 7월1일~8월31일견적서_05년 7월1일~8월31일견적서_05년 9월1일~10월31일견적서_05년 9월1일~10월31일견적서" xfId="8324" xr:uid="{00000000-0005-0000-0000-0000741C0000}"/>
    <cellStyle name="_인원계획표 _Book3_가실행(간접비)_05년 7월1일~8월31일견적서_05년 7월1일~8월31일견적서_05년 9월1일~10월31일견적서_06년 1월1일~2월28일견적서" xfId="8325" xr:uid="{00000000-0005-0000-0000-0000751C0000}"/>
    <cellStyle name="_인원계획표 _Book3_가실행(간접비)_05년 7월1일~8월31일견적서_05년 9월1일~10월31일견적서" xfId="8326" xr:uid="{00000000-0005-0000-0000-0000761C0000}"/>
    <cellStyle name="_인원계획표 _Book3_가실행(간접비)_05년 7월1일~8월31일견적서_05년 9월1일~10월31일견적서_05년 11월1일~12월31일견적서" xfId="8327" xr:uid="{00000000-0005-0000-0000-0000771C0000}"/>
    <cellStyle name="_인원계획표 _Book3_가실행(간접비)_05년 7월1일~8월31일견적서_05년 9월1일~10월31일견적서_05년 9월1일~10월31일견적서" xfId="8328" xr:uid="{00000000-0005-0000-0000-0000781C0000}"/>
    <cellStyle name="_인원계획표 _Book3_가실행(간접비)_05년 7월1일~8월31일견적서_05년 9월1일~10월31일견적서_06년 1월1일~2월28일견적서" xfId="8329" xr:uid="{00000000-0005-0000-0000-0000791C0000}"/>
    <cellStyle name="_인원계획표 _Book3_가실행(간접비)_05년 9월1일~10월31일견적서" xfId="8330" xr:uid="{00000000-0005-0000-0000-00007A1C0000}"/>
    <cellStyle name="_인원계획표 _Book3_가실행(간접비)_05년 9월1일~10월31일견적서_05년 11월1일~12월31일견적서" xfId="8331" xr:uid="{00000000-0005-0000-0000-00007B1C0000}"/>
    <cellStyle name="_인원계획표 _Book3_가실행(간접비)_05년 9월1일~10월31일견적서_05년 9월1일~10월31일견적서" xfId="8332" xr:uid="{00000000-0005-0000-0000-00007C1C0000}"/>
    <cellStyle name="_인원계획표 _Book3_가실행(간접비)_05년 9월1일~10월31일견적서_06년 1월1일~2월28일견적서" xfId="8333" xr:uid="{00000000-0005-0000-0000-00007D1C0000}"/>
    <cellStyle name="_인원계획표 _Book3_실행(간접비)" xfId="8334" xr:uid="{00000000-0005-0000-0000-00007E1C0000}"/>
    <cellStyle name="_인원계획표 _Book3_실행(간접비)_05년 7월1일~8월31일견적서" xfId="8335" xr:uid="{00000000-0005-0000-0000-00007F1C0000}"/>
    <cellStyle name="_인원계획표 _Book3_실행(간접비)_05년 7월1일~8월31일견적서_05년 7월1일~8월31일견적서" xfId="8336" xr:uid="{00000000-0005-0000-0000-0000801C0000}"/>
    <cellStyle name="_인원계획표 _Book3_실행(간접비)_05년 7월1일~8월31일견적서_05년 7월1일~8월31일견적서_05년 9월1일~10월31일견적서" xfId="8337" xr:uid="{00000000-0005-0000-0000-0000811C0000}"/>
    <cellStyle name="_인원계획표 _Book3_실행(간접비)_05년 7월1일~8월31일견적서_05년 7월1일~8월31일견적서_05년 9월1일~10월31일견적서_05년 11월1일~12월31일견적서" xfId="8338" xr:uid="{00000000-0005-0000-0000-0000821C0000}"/>
    <cellStyle name="_인원계획표 _Book3_실행(간접비)_05년 7월1일~8월31일견적서_05년 7월1일~8월31일견적서_05년 9월1일~10월31일견적서_05년 9월1일~10월31일견적서" xfId="8339" xr:uid="{00000000-0005-0000-0000-0000831C0000}"/>
    <cellStyle name="_인원계획표 _Book3_실행(간접비)_05년 7월1일~8월31일견적서_05년 7월1일~8월31일견적서_05년 9월1일~10월31일견적서_06년 1월1일~2월28일견적서" xfId="8340" xr:uid="{00000000-0005-0000-0000-0000841C0000}"/>
    <cellStyle name="_인원계획표 _Book3_실행(간접비)_05년 7월1일~8월31일견적서_05년 9월1일~10월31일견적서" xfId="8341" xr:uid="{00000000-0005-0000-0000-0000851C0000}"/>
    <cellStyle name="_인원계획표 _Book3_실행(간접비)_05년 7월1일~8월31일견적서_05년 9월1일~10월31일견적서_05년 11월1일~12월31일견적서" xfId="8342" xr:uid="{00000000-0005-0000-0000-0000861C0000}"/>
    <cellStyle name="_인원계획표 _Book3_실행(간접비)_05년 7월1일~8월31일견적서_05년 9월1일~10월31일견적서_05년 9월1일~10월31일견적서" xfId="8343" xr:uid="{00000000-0005-0000-0000-0000871C0000}"/>
    <cellStyle name="_인원계획표 _Book3_실행(간접비)_05년 7월1일~8월31일견적서_05년 9월1일~10월31일견적서_06년 1월1일~2월28일견적서" xfId="8344" xr:uid="{00000000-0005-0000-0000-0000881C0000}"/>
    <cellStyle name="_인원계획표 _Book3_실행(간접비)_05년 9월1일~10월31일견적서" xfId="8345" xr:uid="{00000000-0005-0000-0000-0000891C0000}"/>
    <cellStyle name="_인원계획표 _Book3_실행(간접비)_05년 9월1일~10월31일견적서_05년 11월1일~12월31일견적서" xfId="8346" xr:uid="{00000000-0005-0000-0000-00008A1C0000}"/>
    <cellStyle name="_인원계획표 _Book3_실행(간접비)_05년 9월1일~10월31일견적서_05년 9월1일~10월31일견적서" xfId="8347" xr:uid="{00000000-0005-0000-0000-00008B1C0000}"/>
    <cellStyle name="_인원계획표 _Book3_실행(간접비)_05년 9월1일~10월31일견적서_06년 1월1일~2월28일견적서" xfId="8348" xr:uid="{00000000-0005-0000-0000-00008C1C0000}"/>
    <cellStyle name="_인원계획표 _Sheet1" xfId="2806" xr:uid="{00000000-0005-0000-0000-00008D1C0000}"/>
    <cellStyle name="_인원계획표 _Sheet1_공내역서" xfId="2807" xr:uid="{00000000-0005-0000-0000-00008E1C0000}"/>
    <cellStyle name="_인원계획표 _Sheet1_공내역서_선투입비 본사보고" xfId="2808" xr:uid="{00000000-0005-0000-0000-00008F1C0000}"/>
    <cellStyle name="_인원계획표 _Sheet1_공내역서_선투입비 본사보고_선투입비 본사보고" xfId="2809" xr:uid="{00000000-0005-0000-0000-0000901C0000}"/>
    <cellStyle name="_인원계획표 _Sheet1_공내역서_선투입비 본사보고_선투입비 본사보고-0330" xfId="2810" xr:uid="{00000000-0005-0000-0000-0000911C0000}"/>
    <cellStyle name="_인원계획표 _Sheet1_선투입비 본사보고" xfId="2811" xr:uid="{00000000-0005-0000-0000-0000921C0000}"/>
    <cellStyle name="_인원계획표 _Sheet1_선투입비 본사보고_선투입비 본사보고" xfId="2812" xr:uid="{00000000-0005-0000-0000-0000931C0000}"/>
    <cellStyle name="_인원계획표 _Sheet1_선투입비 본사보고_선투입비 본사보고-0330" xfId="2813" xr:uid="{00000000-0005-0000-0000-0000941C0000}"/>
    <cellStyle name="_인원계획표 _가실행(간접비)" xfId="8349" xr:uid="{00000000-0005-0000-0000-0000951C0000}"/>
    <cellStyle name="_인원계획표 _가실행(간접비)_05년 7월1일~8월31일견적서" xfId="8350" xr:uid="{00000000-0005-0000-0000-0000961C0000}"/>
    <cellStyle name="_인원계획표 _가실행(간접비)_05년 7월1일~8월31일견적서_05년 7월1일~8월31일견적서" xfId="8351" xr:uid="{00000000-0005-0000-0000-0000971C0000}"/>
    <cellStyle name="_인원계획표 _가실행(간접비)_05년 7월1일~8월31일견적서_05년 7월1일~8월31일견적서_05년 9월1일~10월31일견적서" xfId="8352" xr:uid="{00000000-0005-0000-0000-0000981C0000}"/>
    <cellStyle name="_인원계획표 _가실행(간접비)_05년 7월1일~8월31일견적서_05년 7월1일~8월31일견적서_05년 9월1일~10월31일견적서_05년 11월1일~12월31일견적서" xfId="8353" xr:uid="{00000000-0005-0000-0000-0000991C0000}"/>
    <cellStyle name="_인원계획표 _가실행(간접비)_05년 7월1일~8월31일견적서_05년 7월1일~8월31일견적서_05년 9월1일~10월31일견적서_05년 9월1일~10월31일견적서" xfId="8354" xr:uid="{00000000-0005-0000-0000-00009A1C0000}"/>
    <cellStyle name="_인원계획표 _가실행(간접비)_05년 7월1일~8월31일견적서_05년 7월1일~8월31일견적서_05년 9월1일~10월31일견적서_06년 1월1일~2월28일견적서" xfId="8355" xr:uid="{00000000-0005-0000-0000-00009B1C0000}"/>
    <cellStyle name="_인원계획표 _가실행(간접비)_05년 7월1일~8월31일견적서_05년 9월1일~10월31일견적서" xfId="8356" xr:uid="{00000000-0005-0000-0000-00009C1C0000}"/>
    <cellStyle name="_인원계획표 _가실행(간접비)_05년 7월1일~8월31일견적서_05년 9월1일~10월31일견적서_05년 11월1일~12월31일견적서" xfId="8357" xr:uid="{00000000-0005-0000-0000-00009D1C0000}"/>
    <cellStyle name="_인원계획표 _가실행(간접비)_05년 7월1일~8월31일견적서_05년 9월1일~10월31일견적서_05년 9월1일~10월31일견적서" xfId="8358" xr:uid="{00000000-0005-0000-0000-00009E1C0000}"/>
    <cellStyle name="_인원계획표 _가실행(간접비)_05년 7월1일~8월31일견적서_05년 9월1일~10월31일견적서_06년 1월1일~2월28일견적서" xfId="8359" xr:uid="{00000000-0005-0000-0000-00009F1C0000}"/>
    <cellStyle name="_인원계획표 _가실행(간접비)_05년 9월1일~10월31일견적서" xfId="8360" xr:uid="{00000000-0005-0000-0000-0000A01C0000}"/>
    <cellStyle name="_인원계획표 _가실행(간접비)_05년 9월1일~10월31일견적서_05년 11월1일~12월31일견적서" xfId="8361" xr:uid="{00000000-0005-0000-0000-0000A11C0000}"/>
    <cellStyle name="_인원계획표 _가실행(간접비)_05년 9월1일~10월31일견적서_05년 9월1일~10월31일견적서" xfId="8362" xr:uid="{00000000-0005-0000-0000-0000A21C0000}"/>
    <cellStyle name="_인원계획표 _가실행(간접비)_05년 9월1일~10월31일견적서_06년 1월1일~2월28일견적서" xfId="8363" xr:uid="{00000000-0005-0000-0000-0000A31C0000}"/>
    <cellStyle name="_인원계획표 _가실행대비(신안.보성)" xfId="8364" xr:uid="{00000000-0005-0000-0000-0000A41C0000}"/>
    <cellStyle name="_인원계획표 _가실행대비(신안.보성)_05년 7월1일~8월31일견적서" xfId="8365" xr:uid="{00000000-0005-0000-0000-0000A51C0000}"/>
    <cellStyle name="_인원계획표 _가실행대비(신안.보성)_05년 7월1일~8월31일견적서_05년 7월1일~8월31일견적서" xfId="8366" xr:uid="{00000000-0005-0000-0000-0000A61C0000}"/>
    <cellStyle name="_인원계획표 _가실행대비(신안.보성)_05년 7월1일~8월31일견적서_05년 7월1일~8월31일견적서_05년 9월1일~10월31일견적서" xfId="8367" xr:uid="{00000000-0005-0000-0000-0000A71C0000}"/>
    <cellStyle name="_인원계획표 _가실행대비(신안.보성)_05년 7월1일~8월31일견적서_05년 7월1일~8월31일견적서_05년 9월1일~10월31일견적서_05년 11월1일~12월31일견적서" xfId="8368" xr:uid="{00000000-0005-0000-0000-0000A81C0000}"/>
    <cellStyle name="_인원계획표 _가실행대비(신안.보성)_05년 7월1일~8월31일견적서_05년 7월1일~8월31일견적서_05년 9월1일~10월31일견적서_05년 9월1일~10월31일견적서" xfId="8369" xr:uid="{00000000-0005-0000-0000-0000A91C0000}"/>
    <cellStyle name="_인원계획표 _가실행대비(신안.보성)_05년 7월1일~8월31일견적서_05년 7월1일~8월31일견적서_05년 9월1일~10월31일견적서_06년 1월1일~2월28일견적서" xfId="8370" xr:uid="{00000000-0005-0000-0000-0000AA1C0000}"/>
    <cellStyle name="_인원계획표 _가실행대비(신안.보성)_05년 7월1일~8월31일견적서_05년 9월1일~10월31일견적서" xfId="8371" xr:uid="{00000000-0005-0000-0000-0000AB1C0000}"/>
    <cellStyle name="_인원계획표 _가실행대비(신안.보성)_05년 7월1일~8월31일견적서_05년 9월1일~10월31일견적서_05년 11월1일~12월31일견적서" xfId="8372" xr:uid="{00000000-0005-0000-0000-0000AC1C0000}"/>
    <cellStyle name="_인원계획표 _가실행대비(신안.보성)_05년 7월1일~8월31일견적서_05년 9월1일~10월31일견적서_05년 9월1일~10월31일견적서" xfId="8373" xr:uid="{00000000-0005-0000-0000-0000AD1C0000}"/>
    <cellStyle name="_인원계획표 _가실행대비(신안.보성)_05년 7월1일~8월31일견적서_05년 9월1일~10월31일견적서_06년 1월1일~2월28일견적서" xfId="8374" xr:uid="{00000000-0005-0000-0000-0000AE1C0000}"/>
    <cellStyle name="_인원계획표 _가실행대비(신안.보성)_05년 9월1일~10월31일견적서" xfId="8375" xr:uid="{00000000-0005-0000-0000-0000AF1C0000}"/>
    <cellStyle name="_인원계획표 _가실행대비(신안.보성)_05년 9월1일~10월31일견적서_05년 11월1일~12월31일견적서" xfId="8376" xr:uid="{00000000-0005-0000-0000-0000B01C0000}"/>
    <cellStyle name="_인원계획표 _가실행대비(신안.보성)_05년 9월1일~10월31일견적서_05년 9월1일~10월31일견적서" xfId="8377" xr:uid="{00000000-0005-0000-0000-0000B11C0000}"/>
    <cellStyle name="_인원계획표 _가실행대비(신안.보성)_05년 9월1일~10월31일견적서_06년 1월1일~2월28일견적서" xfId="8378" xr:uid="{00000000-0005-0000-0000-0000B21C0000}"/>
    <cellStyle name="_인원계획표 _가실행대비(신안.보성)_가실행(간접비)" xfId="8379" xr:uid="{00000000-0005-0000-0000-0000B31C0000}"/>
    <cellStyle name="_인원계획표 _가실행대비(신안.보성)_가실행(간접비)_05년 7월1일~8월31일견적서" xfId="8380" xr:uid="{00000000-0005-0000-0000-0000B41C0000}"/>
    <cellStyle name="_인원계획표 _가실행대비(신안.보성)_가실행(간접비)_05년 7월1일~8월31일견적서_05년 7월1일~8월31일견적서" xfId="8381" xr:uid="{00000000-0005-0000-0000-0000B51C0000}"/>
    <cellStyle name="_인원계획표 _가실행대비(신안.보성)_가실행(간접비)_05년 7월1일~8월31일견적서_05년 7월1일~8월31일견적서_05년 9월1일~10월31일견적서" xfId="8382" xr:uid="{00000000-0005-0000-0000-0000B61C0000}"/>
    <cellStyle name="_인원계획표 _가실행대비(신안.보성)_가실행(간접비)_05년 7월1일~8월31일견적서_05년 7월1일~8월31일견적서_05년 9월1일~10월31일견적서_05년 11월1일~12월31일견적서" xfId="8383" xr:uid="{00000000-0005-0000-0000-0000B71C0000}"/>
    <cellStyle name="_인원계획표 _가실행대비(신안.보성)_가실행(간접비)_05년 7월1일~8월31일견적서_05년 7월1일~8월31일견적서_05년 9월1일~10월31일견적서_05년 9월1일~10월31일견적서" xfId="8384" xr:uid="{00000000-0005-0000-0000-0000B81C0000}"/>
    <cellStyle name="_인원계획표 _가실행대비(신안.보성)_가실행(간접비)_05년 7월1일~8월31일견적서_05년 7월1일~8월31일견적서_05년 9월1일~10월31일견적서_06년 1월1일~2월28일견적서" xfId="8385" xr:uid="{00000000-0005-0000-0000-0000B91C0000}"/>
    <cellStyle name="_인원계획표 _가실행대비(신안.보성)_가실행(간접비)_05년 7월1일~8월31일견적서_05년 9월1일~10월31일견적서" xfId="8386" xr:uid="{00000000-0005-0000-0000-0000BA1C0000}"/>
    <cellStyle name="_인원계획표 _가실행대비(신안.보성)_가실행(간접비)_05년 7월1일~8월31일견적서_05년 9월1일~10월31일견적서_05년 11월1일~12월31일견적서" xfId="8387" xr:uid="{00000000-0005-0000-0000-0000BB1C0000}"/>
    <cellStyle name="_인원계획표 _가실행대비(신안.보성)_가실행(간접비)_05년 7월1일~8월31일견적서_05년 9월1일~10월31일견적서_05년 9월1일~10월31일견적서" xfId="8388" xr:uid="{00000000-0005-0000-0000-0000BC1C0000}"/>
    <cellStyle name="_인원계획표 _가실행대비(신안.보성)_가실행(간접비)_05년 7월1일~8월31일견적서_05년 9월1일~10월31일견적서_06년 1월1일~2월28일견적서" xfId="8389" xr:uid="{00000000-0005-0000-0000-0000BD1C0000}"/>
    <cellStyle name="_인원계획표 _가실행대비(신안.보성)_가실행(간접비)_05년 9월1일~10월31일견적서" xfId="8390" xr:uid="{00000000-0005-0000-0000-0000BE1C0000}"/>
    <cellStyle name="_인원계획표 _가실행대비(신안.보성)_가실행(간접비)_05년 9월1일~10월31일견적서_05년 11월1일~12월31일견적서" xfId="8391" xr:uid="{00000000-0005-0000-0000-0000BF1C0000}"/>
    <cellStyle name="_인원계획표 _가실행대비(신안.보성)_가실행(간접비)_05년 9월1일~10월31일견적서_05년 9월1일~10월31일견적서" xfId="8392" xr:uid="{00000000-0005-0000-0000-0000C01C0000}"/>
    <cellStyle name="_인원계획표 _가실행대비(신안.보성)_가실행(간접비)_05년 9월1일~10월31일견적서_06년 1월1일~2월28일견적서" xfId="8393" xr:uid="{00000000-0005-0000-0000-0000C11C0000}"/>
    <cellStyle name="_인원계획표 _가실행대비(신안.보성)_실행(간접비)" xfId="8394" xr:uid="{00000000-0005-0000-0000-0000C21C0000}"/>
    <cellStyle name="_인원계획표 _가실행대비(신안.보성)_실행(간접비)_05년 7월1일~8월31일견적서" xfId="8395" xr:uid="{00000000-0005-0000-0000-0000C31C0000}"/>
    <cellStyle name="_인원계획표 _가실행대비(신안.보성)_실행(간접비)_05년 7월1일~8월31일견적서_05년 7월1일~8월31일견적서" xfId="8396" xr:uid="{00000000-0005-0000-0000-0000C41C0000}"/>
    <cellStyle name="_인원계획표 _가실행대비(신안.보성)_실행(간접비)_05년 7월1일~8월31일견적서_05년 7월1일~8월31일견적서_05년 9월1일~10월31일견적서" xfId="8397" xr:uid="{00000000-0005-0000-0000-0000C51C0000}"/>
    <cellStyle name="_인원계획표 _가실행대비(신안.보성)_실행(간접비)_05년 7월1일~8월31일견적서_05년 7월1일~8월31일견적서_05년 9월1일~10월31일견적서_05년 11월1일~12월31일견적서" xfId="8398" xr:uid="{00000000-0005-0000-0000-0000C61C0000}"/>
    <cellStyle name="_인원계획표 _가실행대비(신안.보성)_실행(간접비)_05년 7월1일~8월31일견적서_05년 7월1일~8월31일견적서_05년 9월1일~10월31일견적서_05년 9월1일~10월31일견적서" xfId="8399" xr:uid="{00000000-0005-0000-0000-0000C71C0000}"/>
    <cellStyle name="_인원계획표 _가실행대비(신안.보성)_실행(간접비)_05년 7월1일~8월31일견적서_05년 7월1일~8월31일견적서_05년 9월1일~10월31일견적서_06년 1월1일~2월28일견적서" xfId="8400" xr:uid="{00000000-0005-0000-0000-0000C81C0000}"/>
    <cellStyle name="_인원계획표 _가실행대비(신안.보성)_실행(간접비)_05년 7월1일~8월31일견적서_05년 9월1일~10월31일견적서" xfId="8401" xr:uid="{00000000-0005-0000-0000-0000C91C0000}"/>
    <cellStyle name="_인원계획표 _가실행대비(신안.보성)_실행(간접비)_05년 7월1일~8월31일견적서_05년 9월1일~10월31일견적서_05년 11월1일~12월31일견적서" xfId="8402" xr:uid="{00000000-0005-0000-0000-0000CA1C0000}"/>
    <cellStyle name="_인원계획표 _가실행대비(신안.보성)_실행(간접비)_05년 7월1일~8월31일견적서_05년 9월1일~10월31일견적서_05년 9월1일~10월31일견적서" xfId="8403" xr:uid="{00000000-0005-0000-0000-0000CB1C0000}"/>
    <cellStyle name="_인원계획표 _가실행대비(신안.보성)_실행(간접비)_05년 7월1일~8월31일견적서_05년 9월1일~10월31일견적서_06년 1월1일~2월28일견적서" xfId="8404" xr:uid="{00000000-0005-0000-0000-0000CC1C0000}"/>
    <cellStyle name="_인원계획표 _가실행대비(신안.보성)_실행(간접비)_05년 9월1일~10월31일견적서" xfId="8405" xr:uid="{00000000-0005-0000-0000-0000CD1C0000}"/>
    <cellStyle name="_인원계획표 _가실행대비(신안.보성)_실행(간접비)_05년 9월1일~10월31일견적서_05년 11월1일~12월31일견적서" xfId="8406" xr:uid="{00000000-0005-0000-0000-0000CE1C0000}"/>
    <cellStyle name="_인원계획표 _가실행대비(신안.보성)_실행(간접비)_05년 9월1일~10월31일견적서_05년 9월1일~10월31일견적서" xfId="8407" xr:uid="{00000000-0005-0000-0000-0000CF1C0000}"/>
    <cellStyle name="_인원계획표 _가실행대비(신안.보성)_실행(간접비)_05년 9월1일~10월31일견적서_06년 1월1일~2월28일견적서" xfId="8408" xr:uid="{00000000-0005-0000-0000-0000D01C0000}"/>
    <cellStyle name="_인원계획표 _가실행대비(신안.보성-1) (version 1)" xfId="8409" xr:uid="{00000000-0005-0000-0000-0000D11C0000}"/>
    <cellStyle name="_인원계획표 _가실행대비(신안.보성-1) (version 1)_05년 7월1일~8월31일견적서" xfId="8410" xr:uid="{00000000-0005-0000-0000-0000D21C0000}"/>
    <cellStyle name="_인원계획표 _가실행대비(신안.보성-1) (version 1)_05년 7월1일~8월31일견적서_05년 7월1일~8월31일견적서" xfId="8411" xr:uid="{00000000-0005-0000-0000-0000D31C0000}"/>
    <cellStyle name="_인원계획표 _가실행대비(신안.보성-1) (version 1)_05년 7월1일~8월31일견적서_05년 7월1일~8월31일견적서_05년 9월1일~10월31일견적서" xfId="8412" xr:uid="{00000000-0005-0000-0000-0000D41C0000}"/>
    <cellStyle name="_인원계획표 _가실행대비(신안.보성-1) (version 1)_05년 7월1일~8월31일견적서_05년 7월1일~8월31일견적서_05년 9월1일~10월31일견적서_05년 11월1일~12월31일견적서" xfId="8413" xr:uid="{00000000-0005-0000-0000-0000D51C0000}"/>
    <cellStyle name="_인원계획표 _가실행대비(신안.보성-1) (version 1)_05년 7월1일~8월31일견적서_05년 7월1일~8월31일견적서_05년 9월1일~10월31일견적서_05년 9월1일~10월31일견적서" xfId="8414" xr:uid="{00000000-0005-0000-0000-0000D61C0000}"/>
    <cellStyle name="_인원계획표 _가실행대비(신안.보성-1) (version 1)_05년 7월1일~8월31일견적서_05년 7월1일~8월31일견적서_05년 9월1일~10월31일견적서_06년 1월1일~2월28일견적서" xfId="8415" xr:uid="{00000000-0005-0000-0000-0000D71C0000}"/>
    <cellStyle name="_인원계획표 _가실행대비(신안.보성-1) (version 1)_05년 7월1일~8월31일견적서_05년 9월1일~10월31일견적서" xfId="8416" xr:uid="{00000000-0005-0000-0000-0000D81C0000}"/>
    <cellStyle name="_인원계획표 _가실행대비(신안.보성-1) (version 1)_05년 7월1일~8월31일견적서_05년 9월1일~10월31일견적서_05년 11월1일~12월31일견적서" xfId="8417" xr:uid="{00000000-0005-0000-0000-0000D91C0000}"/>
    <cellStyle name="_인원계획표 _가실행대비(신안.보성-1) (version 1)_05년 7월1일~8월31일견적서_05년 9월1일~10월31일견적서_05년 9월1일~10월31일견적서" xfId="8418" xr:uid="{00000000-0005-0000-0000-0000DA1C0000}"/>
    <cellStyle name="_인원계획표 _가실행대비(신안.보성-1) (version 1)_05년 7월1일~8월31일견적서_05년 9월1일~10월31일견적서_06년 1월1일~2월28일견적서" xfId="8419" xr:uid="{00000000-0005-0000-0000-0000DB1C0000}"/>
    <cellStyle name="_인원계획표 _가실행대비(신안.보성-1) (version 1)_05년 9월1일~10월31일견적서" xfId="8420" xr:uid="{00000000-0005-0000-0000-0000DC1C0000}"/>
    <cellStyle name="_인원계획표 _가실행대비(신안.보성-1) (version 1)_05년 9월1일~10월31일견적서_05년 11월1일~12월31일견적서" xfId="8421" xr:uid="{00000000-0005-0000-0000-0000DD1C0000}"/>
    <cellStyle name="_인원계획표 _가실행대비(신안.보성-1) (version 1)_05년 9월1일~10월31일견적서_05년 9월1일~10월31일견적서" xfId="8422" xr:uid="{00000000-0005-0000-0000-0000DE1C0000}"/>
    <cellStyle name="_인원계획표 _가실행대비(신안.보성-1) (version 1)_05년 9월1일~10월31일견적서_06년 1월1일~2월28일견적서" xfId="8423" xr:uid="{00000000-0005-0000-0000-0000DF1C0000}"/>
    <cellStyle name="_인원계획표 _가실행대비(신안.보성-1) (version 1)_가실행(간접비)" xfId="8424" xr:uid="{00000000-0005-0000-0000-0000E01C0000}"/>
    <cellStyle name="_인원계획표 _가실행대비(신안.보성-1) (version 1)_가실행(간접비)_05년 7월1일~8월31일견적서" xfId="8425" xr:uid="{00000000-0005-0000-0000-0000E11C0000}"/>
    <cellStyle name="_인원계획표 _가실행대비(신안.보성-1) (version 1)_가실행(간접비)_05년 7월1일~8월31일견적서_05년 7월1일~8월31일견적서" xfId="8426" xr:uid="{00000000-0005-0000-0000-0000E21C0000}"/>
    <cellStyle name="_인원계획표 _가실행대비(신안.보성-1) (version 1)_가실행(간접비)_05년 7월1일~8월31일견적서_05년 7월1일~8월31일견적서_05년 9월1일~10월31일견적서" xfId="8427" xr:uid="{00000000-0005-0000-0000-0000E31C0000}"/>
    <cellStyle name="_인원계획표 _가실행대비(신안.보성-1) (version 1)_가실행(간접비)_05년 7월1일~8월31일견적서_05년 7월1일~8월31일견적서_05년 9월1일~10월31일견적서_05년 11월1일~12월31일견적서" xfId="8428" xr:uid="{00000000-0005-0000-0000-0000E41C0000}"/>
    <cellStyle name="_인원계획표 _가실행대비(신안.보성-1) (version 1)_가실행(간접비)_05년 7월1일~8월31일견적서_05년 7월1일~8월31일견적서_05년 9월1일~10월31일견적서_05년 9월1일~10월31일견적서" xfId="8429" xr:uid="{00000000-0005-0000-0000-0000E51C0000}"/>
    <cellStyle name="_인원계획표 _가실행대비(신안.보성-1) (version 1)_가실행(간접비)_05년 7월1일~8월31일견적서_05년 7월1일~8월31일견적서_05년 9월1일~10월31일견적서_06년 1월1일~2월28일견적서" xfId="8430" xr:uid="{00000000-0005-0000-0000-0000E61C0000}"/>
    <cellStyle name="_인원계획표 _가실행대비(신안.보성-1) (version 1)_가실행(간접비)_05년 7월1일~8월31일견적서_05년 9월1일~10월31일견적서" xfId="8431" xr:uid="{00000000-0005-0000-0000-0000E71C0000}"/>
    <cellStyle name="_인원계획표 _가실행대비(신안.보성-1) (version 1)_가실행(간접비)_05년 7월1일~8월31일견적서_05년 9월1일~10월31일견적서_05년 11월1일~12월31일견적서" xfId="8432" xr:uid="{00000000-0005-0000-0000-0000E81C0000}"/>
    <cellStyle name="_인원계획표 _가실행대비(신안.보성-1) (version 1)_가실행(간접비)_05년 7월1일~8월31일견적서_05년 9월1일~10월31일견적서_05년 9월1일~10월31일견적서" xfId="8433" xr:uid="{00000000-0005-0000-0000-0000E91C0000}"/>
    <cellStyle name="_인원계획표 _가실행대비(신안.보성-1) (version 1)_가실행(간접비)_05년 7월1일~8월31일견적서_05년 9월1일~10월31일견적서_06년 1월1일~2월28일견적서" xfId="8434" xr:uid="{00000000-0005-0000-0000-0000EA1C0000}"/>
    <cellStyle name="_인원계획표 _가실행대비(신안.보성-1) (version 1)_가실행(간접비)_05년 9월1일~10월31일견적서" xfId="8435" xr:uid="{00000000-0005-0000-0000-0000EB1C0000}"/>
    <cellStyle name="_인원계획표 _가실행대비(신안.보성-1) (version 1)_가실행(간접비)_05년 9월1일~10월31일견적서_05년 11월1일~12월31일견적서" xfId="8436" xr:uid="{00000000-0005-0000-0000-0000EC1C0000}"/>
    <cellStyle name="_인원계획표 _가실행대비(신안.보성-1) (version 1)_가실행(간접비)_05년 9월1일~10월31일견적서_05년 9월1일~10월31일견적서" xfId="8437" xr:uid="{00000000-0005-0000-0000-0000ED1C0000}"/>
    <cellStyle name="_인원계획표 _가실행대비(신안.보성-1) (version 1)_가실행(간접비)_05년 9월1일~10월31일견적서_06년 1월1일~2월28일견적서" xfId="8438" xr:uid="{00000000-0005-0000-0000-0000EE1C0000}"/>
    <cellStyle name="_인원계획표 _가실행대비(신안.보성-1) (version 1)_실행(간접비)" xfId="8439" xr:uid="{00000000-0005-0000-0000-0000EF1C0000}"/>
    <cellStyle name="_인원계획표 _가실행대비(신안.보성-1) (version 1)_실행(간접비)_05년 7월1일~8월31일견적서" xfId="8440" xr:uid="{00000000-0005-0000-0000-0000F01C0000}"/>
    <cellStyle name="_인원계획표 _가실행대비(신안.보성-1) (version 1)_실행(간접비)_05년 7월1일~8월31일견적서_05년 7월1일~8월31일견적서" xfId="8441" xr:uid="{00000000-0005-0000-0000-0000F11C0000}"/>
    <cellStyle name="_인원계획표 _가실행대비(신안.보성-1) (version 1)_실행(간접비)_05년 7월1일~8월31일견적서_05년 7월1일~8월31일견적서_05년 9월1일~10월31일견적서" xfId="8442" xr:uid="{00000000-0005-0000-0000-0000F21C0000}"/>
    <cellStyle name="_인원계획표 _가실행대비(신안.보성-1) (version 1)_실행(간접비)_05년 7월1일~8월31일견적서_05년 7월1일~8월31일견적서_05년 9월1일~10월31일견적서_05년 11월1일~12월31일견적서" xfId="8443" xr:uid="{00000000-0005-0000-0000-0000F31C0000}"/>
    <cellStyle name="_인원계획표 _가실행대비(신안.보성-1) (version 1)_실행(간접비)_05년 7월1일~8월31일견적서_05년 7월1일~8월31일견적서_05년 9월1일~10월31일견적서_05년 9월1일~10월31일견적서" xfId="8444" xr:uid="{00000000-0005-0000-0000-0000F41C0000}"/>
    <cellStyle name="_인원계획표 _가실행대비(신안.보성-1) (version 1)_실행(간접비)_05년 7월1일~8월31일견적서_05년 7월1일~8월31일견적서_05년 9월1일~10월31일견적서_06년 1월1일~2월28일견적서" xfId="8445" xr:uid="{00000000-0005-0000-0000-0000F51C0000}"/>
    <cellStyle name="_인원계획표 _가실행대비(신안.보성-1) (version 1)_실행(간접비)_05년 7월1일~8월31일견적서_05년 9월1일~10월31일견적서" xfId="8446" xr:uid="{00000000-0005-0000-0000-0000F61C0000}"/>
    <cellStyle name="_인원계획표 _가실행대비(신안.보성-1) (version 1)_실행(간접비)_05년 7월1일~8월31일견적서_05년 9월1일~10월31일견적서_05년 11월1일~12월31일견적서" xfId="8447" xr:uid="{00000000-0005-0000-0000-0000F71C0000}"/>
    <cellStyle name="_인원계획표 _가실행대비(신안.보성-1) (version 1)_실행(간접비)_05년 7월1일~8월31일견적서_05년 9월1일~10월31일견적서_05년 9월1일~10월31일견적서" xfId="8448" xr:uid="{00000000-0005-0000-0000-0000F81C0000}"/>
    <cellStyle name="_인원계획표 _가실행대비(신안.보성-1) (version 1)_실행(간접비)_05년 7월1일~8월31일견적서_05년 9월1일~10월31일견적서_06년 1월1일~2월28일견적서" xfId="8449" xr:uid="{00000000-0005-0000-0000-0000F91C0000}"/>
    <cellStyle name="_인원계획표 _가실행대비(신안.보성-1) (version 1)_실행(간접비)_05년 9월1일~10월31일견적서" xfId="8450" xr:uid="{00000000-0005-0000-0000-0000FA1C0000}"/>
    <cellStyle name="_인원계획표 _가실행대비(신안.보성-1) (version 1)_실행(간접비)_05년 9월1일~10월31일견적서_05년 11월1일~12월31일견적서" xfId="8451" xr:uid="{00000000-0005-0000-0000-0000FB1C0000}"/>
    <cellStyle name="_인원계획표 _가실행대비(신안.보성-1) (version 1)_실행(간접비)_05년 9월1일~10월31일견적서_05년 9월1일~10월31일견적서" xfId="8452" xr:uid="{00000000-0005-0000-0000-0000FC1C0000}"/>
    <cellStyle name="_인원계획표 _가실행대비(신안.보성-1) (version 1)_실행(간접비)_05년 9월1일~10월31일견적서_06년 1월1일~2월28일견적서" xfId="8453" xr:uid="{00000000-0005-0000-0000-0000FD1C0000}"/>
    <cellStyle name="_인원계획표 _가실행대비(신안.보성-2)" xfId="8454" xr:uid="{00000000-0005-0000-0000-0000FE1C0000}"/>
    <cellStyle name="_인원계획표 _가실행대비(신안.보성-2)_05년 7월1일~8월31일견적서" xfId="8455" xr:uid="{00000000-0005-0000-0000-0000FF1C0000}"/>
    <cellStyle name="_인원계획표 _가실행대비(신안.보성-2)_05년 7월1일~8월31일견적서_05년 7월1일~8월31일견적서" xfId="8456" xr:uid="{00000000-0005-0000-0000-0000001D0000}"/>
    <cellStyle name="_인원계획표 _가실행대비(신안.보성-2)_05년 7월1일~8월31일견적서_05년 7월1일~8월31일견적서_05년 9월1일~10월31일견적서" xfId="8457" xr:uid="{00000000-0005-0000-0000-0000011D0000}"/>
    <cellStyle name="_인원계획표 _가실행대비(신안.보성-2)_05년 7월1일~8월31일견적서_05년 7월1일~8월31일견적서_05년 9월1일~10월31일견적서_05년 11월1일~12월31일견적서" xfId="8458" xr:uid="{00000000-0005-0000-0000-0000021D0000}"/>
    <cellStyle name="_인원계획표 _가실행대비(신안.보성-2)_05년 7월1일~8월31일견적서_05년 7월1일~8월31일견적서_05년 9월1일~10월31일견적서_05년 9월1일~10월31일견적서" xfId="8459" xr:uid="{00000000-0005-0000-0000-0000031D0000}"/>
    <cellStyle name="_인원계획표 _가실행대비(신안.보성-2)_05년 7월1일~8월31일견적서_05년 7월1일~8월31일견적서_05년 9월1일~10월31일견적서_06년 1월1일~2월28일견적서" xfId="8460" xr:uid="{00000000-0005-0000-0000-0000041D0000}"/>
    <cellStyle name="_인원계획표 _가실행대비(신안.보성-2)_05년 7월1일~8월31일견적서_05년 9월1일~10월31일견적서" xfId="8461" xr:uid="{00000000-0005-0000-0000-0000051D0000}"/>
    <cellStyle name="_인원계획표 _가실행대비(신안.보성-2)_05년 7월1일~8월31일견적서_05년 9월1일~10월31일견적서_05년 11월1일~12월31일견적서" xfId="8462" xr:uid="{00000000-0005-0000-0000-0000061D0000}"/>
    <cellStyle name="_인원계획표 _가실행대비(신안.보성-2)_05년 7월1일~8월31일견적서_05년 9월1일~10월31일견적서_05년 9월1일~10월31일견적서" xfId="8463" xr:uid="{00000000-0005-0000-0000-0000071D0000}"/>
    <cellStyle name="_인원계획표 _가실행대비(신안.보성-2)_05년 7월1일~8월31일견적서_05년 9월1일~10월31일견적서_06년 1월1일~2월28일견적서" xfId="8464" xr:uid="{00000000-0005-0000-0000-0000081D0000}"/>
    <cellStyle name="_인원계획표 _가실행대비(신안.보성-2)_05년 9월1일~10월31일견적서" xfId="8465" xr:uid="{00000000-0005-0000-0000-0000091D0000}"/>
    <cellStyle name="_인원계획표 _가실행대비(신안.보성-2)_05년 9월1일~10월31일견적서_05년 11월1일~12월31일견적서" xfId="8466" xr:uid="{00000000-0005-0000-0000-00000A1D0000}"/>
    <cellStyle name="_인원계획표 _가실행대비(신안.보성-2)_05년 9월1일~10월31일견적서_05년 9월1일~10월31일견적서" xfId="8467" xr:uid="{00000000-0005-0000-0000-00000B1D0000}"/>
    <cellStyle name="_인원계획표 _가실행대비(신안.보성-2)_05년 9월1일~10월31일견적서_06년 1월1일~2월28일견적서" xfId="8468" xr:uid="{00000000-0005-0000-0000-00000C1D0000}"/>
    <cellStyle name="_인원계획표 _가실행대비(신안.보성-2)_가실행(간접비)" xfId="8469" xr:uid="{00000000-0005-0000-0000-00000D1D0000}"/>
    <cellStyle name="_인원계획표 _가실행대비(신안.보성-2)_가실행(간접비)_05년 7월1일~8월31일견적서" xfId="8470" xr:uid="{00000000-0005-0000-0000-00000E1D0000}"/>
    <cellStyle name="_인원계획표 _가실행대비(신안.보성-2)_가실행(간접비)_05년 7월1일~8월31일견적서_05년 7월1일~8월31일견적서" xfId="8471" xr:uid="{00000000-0005-0000-0000-00000F1D0000}"/>
    <cellStyle name="_인원계획표 _가실행대비(신안.보성-2)_가실행(간접비)_05년 7월1일~8월31일견적서_05년 7월1일~8월31일견적서_05년 9월1일~10월31일견적서" xfId="8472" xr:uid="{00000000-0005-0000-0000-0000101D0000}"/>
    <cellStyle name="_인원계획표 _가실행대비(신안.보성-2)_가실행(간접비)_05년 7월1일~8월31일견적서_05년 7월1일~8월31일견적서_05년 9월1일~10월31일견적서_05년 11월1일~12월31일견적서" xfId="8473" xr:uid="{00000000-0005-0000-0000-0000111D0000}"/>
    <cellStyle name="_인원계획표 _가실행대비(신안.보성-2)_가실행(간접비)_05년 7월1일~8월31일견적서_05년 7월1일~8월31일견적서_05년 9월1일~10월31일견적서_05년 9월1일~10월31일견적서" xfId="8474" xr:uid="{00000000-0005-0000-0000-0000121D0000}"/>
    <cellStyle name="_인원계획표 _가실행대비(신안.보성-2)_가실행(간접비)_05년 7월1일~8월31일견적서_05년 7월1일~8월31일견적서_05년 9월1일~10월31일견적서_06년 1월1일~2월28일견적서" xfId="8475" xr:uid="{00000000-0005-0000-0000-0000131D0000}"/>
    <cellStyle name="_인원계획표 _가실행대비(신안.보성-2)_가실행(간접비)_05년 7월1일~8월31일견적서_05년 9월1일~10월31일견적서" xfId="8476" xr:uid="{00000000-0005-0000-0000-0000141D0000}"/>
    <cellStyle name="_인원계획표 _가실행대비(신안.보성-2)_가실행(간접비)_05년 7월1일~8월31일견적서_05년 9월1일~10월31일견적서_05년 11월1일~12월31일견적서" xfId="8477" xr:uid="{00000000-0005-0000-0000-0000151D0000}"/>
    <cellStyle name="_인원계획표 _가실행대비(신안.보성-2)_가실행(간접비)_05년 7월1일~8월31일견적서_05년 9월1일~10월31일견적서_05년 9월1일~10월31일견적서" xfId="8478" xr:uid="{00000000-0005-0000-0000-0000161D0000}"/>
    <cellStyle name="_인원계획표 _가실행대비(신안.보성-2)_가실행(간접비)_05년 7월1일~8월31일견적서_05년 9월1일~10월31일견적서_06년 1월1일~2월28일견적서" xfId="8479" xr:uid="{00000000-0005-0000-0000-0000171D0000}"/>
    <cellStyle name="_인원계획표 _가실행대비(신안.보성-2)_가실행(간접비)_05년 9월1일~10월31일견적서" xfId="8480" xr:uid="{00000000-0005-0000-0000-0000181D0000}"/>
    <cellStyle name="_인원계획표 _가실행대비(신안.보성-2)_가실행(간접비)_05년 9월1일~10월31일견적서_05년 11월1일~12월31일견적서" xfId="8481" xr:uid="{00000000-0005-0000-0000-0000191D0000}"/>
    <cellStyle name="_인원계획표 _가실행대비(신안.보성-2)_가실행(간접비)_05년 9월1일~10월31일견적서_05년 9월1일~10월31일견적서" xfId="8482" xr:uid="{00000000-0005-0000-0000-00001A1D0000}"/>
    <cellStyle name="_인원계획표 _가실행대비(신안.보성-2)_가실행(간접비)_05년 9월1일~10월31일견적서_06년 1월1일~2월28일견적서" xfId="8483" xr:uid="{00000000-0005-0000-0000-00001B1D0000}"/>
    <cellStyle name="_인원계획표 _가실행대비(신안.보성-2)_실행(간접비)" xfId="8484" xr:uid="{00000000-0005-0000-0000-00001C1D0000}"/>
    <cellStyle name="_인원계획표 _가실행대비(신안.보성-2)_실행(간접비)_05년 7월1일~8월31일견적서" xfId="8485" xr:uid="{00000000-0005-0000-0000-00001D1D0000}"/>
    <cellStyle name="_인원계획표 _가실행대비(신안.보성-2)_실행(간접비)_05년 7월1일~8월31일견적서_05년 7월1일~8월31일견적서" xfId="8486" xr:uid="{00000000-0005-0000-0000-00001E1D0000}"/>
    <cellStyle name="_인원계획표 _가실행대비(신안.보성-2)_실행(간접비)_05년 7월1일~8월31일견적서_05년 7월1일~8월31일견적서_05년 9월1일~10월31일견적서" xfId="8487" xr:uid="{00000000-0005-0000-0000-00001F1D0000}"/>
    <cellStyle name="_인원계획표 _가실행대비(신안.보성-2)_실행(간접비)_05년 7월1일~8월31일견적서_05년 7월1일~8월31일견적서_05년 9월1일~10월31일견적서_05년 11월1일~12월31일견적서" xfId="8488" xr:uid="{00000000-0005-0000-0000-0000201D0000}"/>
    <cellStyle name="_인원계획표 _가실행대비(신안.보성-2)_실행(간접비)_05년 7월1일~8월31일견적서_05년 7월1일~8월31일견적서_05년 9월1일~10월31일견적서_05년 9월1일~10월31일견적서" xfId="8489" xr:uid="{00000000-0005-0000-0000-0000211D0000}"/>
    <cellStyle name="_인원계획표 _가실행대비(신안.보성-2)_실행(간접비)_05년 7월1일~8월31일견적서_05년 7월1일~8월31일견적서_05년 9월1일~10월31일견적서_06년 1월1일~2월28일견적서" xfId="8490" xr:uid="{00000000-0005-0000-0000-0000221D0000}"/>
    <cellStyle name="_인원계획표 _가실행대비(신안.보성-2)_실행(간접비)_05년 7월1일~8월31일견적서_05년 9월1일~10월31일견적서" xfId="8491" xr:uid="{00000000-0005-0000-0000-0000231D0000}"/>
    <cellStyle name="_인원계획표 _가실행대비(신안.보성-2)_실행(간접비)_05년 7월1일~8월31일견적서_05년 9월1일~10월31일견적서_05년 11월1일~12월31일견적서" xfId="8492" xr:uid="{00000000-0005-0000-0000-0000241D0000}"/>
    <cellStyle name="_인원계획표 _가실행대비(신안.보성-2)_실행(간접비)_05년 7월1일~8월31일견적서_05년 9월1일~10월31일견적서_05년 9월1일~10월31일견적서" xfId="8493" xr:uid="{00000000-0005-0000-0000-0000251D0000}"/>
    <cellStyle name="_인원계획표 _가실행대비(신안.보성-2)_실행(간접비)_05년 7월1일~8월31일견적서_05년 9월1일~10월31일견적서_06년 1월1일~2월28일견적서" xfId="8494" xr:uid="{00000000-0005-0000-0000-0000261D0000}"/>
    <cellStyle name="_인원계획표 _가실행대비(신안.보성-2)_실행(간접비)_05년 9월1일~10월31일견적서" xfId="8495" xr:uid="{00000000-0005-0000-0000-0000271D0000}"/>
    <cellStyle name="_인원계획표 _가실행대비(신안.보성-2)_실행(간접비)_05년 9월1일~10월31일견적서_05년 11월1일~12월31일견적서" xfId="8496" xr:uid="{00000000-0005-0000-0000-0000281D0000}"/>
    <cellStyle name="_인원계획표 _가실행대비(신안.보성-2)_실행(간접비)_05년 9월1일~10월31일견적서_05년 9월1일~10월31일견적서" xfId="8497" xr:uid="{00000000-0005-0000-0000-0000291D0000}"/>
    <cellStyle name="_인원계획표 _가실행대비(신안.보성-2)_실행(간접비)_05년 9월1일~10월31일견적서_06년 1월1일~2월28일견적서" xfId="8498" xr:uid="{00000000-0005-0000-0000-00002A1D0000}"/>
    <cellStyle name="_인원계획표 _가실행대비(신안.보성-3)" xfId="8499" xr:uid="{00000000-0005-0000-0000-00002B1D0000}"/>
    <cellStyle name="_인원계획표 _가실행대비(신안.보성-3)_05년 7월1일~8월31일견적서" xfId="8500" xr:uid="{00000000-0005-0000-0000-00002C1D0000}"/>
    <cellStyle name="_인원계획표 _가실행대비(신안.보성-3)_05년 7월1일~8월31일견적서_05년 7월1일~8월31일견적서" xfId="8501" xr:uid="{00000000-0005-0000-0000-00002D1D0000}"/>
    <cellStyle name="_인원계획표 _가실행대비(신안.보성-3)_05년 7월1일~8월31일견적서_05년 7월1일~8월31일견적서_05년 9월1일~10월31일견적서" xfId="8502" xr:uid="{00000000-0005-0000-0000-00002E1D0000}"/>
    <cellStyle name="_인원계획표 _가실행대비(신안.보성-3)_05년 7월1일~8월31일견적서_05년 7월1일~8월31일견적서_05년 9월1일~10월31일견적서_05년 11월1일~12월31일견적서" xfId="8503" xr:uid="{00000000-0005-0000-0000-00002F1D0000}"/>
    <cellStyle name="_인원계획표 _가실행대비(신안.보성-3)_05년 7월1일~8월31일견적서_05년 7월1일~8월31일견적서_05년 9월1일~10월31일견적서_05년 9월1일~10월31일견적서" xfId="8504" xr:uid="{00000000-0005-0000-0000-0000301D0000}"/>
    <cellStyle name="_인원계획표 _가실행대비(신안.보성-3)_05년 7월1일~8월31일견적서_05년 7월1일~8월31일견적서_05년 9월1일~10월31일견적서_06년 1월1일~2월28일견적서" xfId="8505" xr:uid="{00000000-0005-0000-0000-0000311D0000}"/>
    <cellStyle name="_인원계획표 _가실행대비(신안.보성-3)_05년 7월1일~8월31일견적서_05년 9월1일~10월31일견적서" xfId="8506" xr:uid="{00000000-0005-0000-0000-0000321D0000}"/>
    <cellStyle name="_인원계획표 _가실행대비(신안.보성-3)_05년 7월1일~8월31일견적서_05년 9월1일~10월31일견적서_05년 11월1일~12월31일견적서" xfId="8507" xr:uid="{00000000-0005-0000-0000-0000331D0000}"/>
    <cellStyle name="_인원계획표 _가실행대비(신안.보성-3)_05년 7월1일~8월31일견적서_05년 9월1일~10월31일견적서_05년 9월1일~10월31일견적서" xfId="8508" xr:uid="{00000000-0005-0000-0000-0000341D0000}"/>
    <cellStyle name="_인원계획표 _가실행대비(신안.보성-3)_05년 7월1일~8월31일견적서_05년 9월1일~10월31일견적서_06년 1월1일~2월28일견적서" xfId="8509" xr:uid="{00000000-0005-0000-0000-0000351D0000}"/>
    <cellStyle name="_인원계획표 _가실행대비(신안.보성-3)_05년 9월1일~10월31일견적서" xfId="8510" xr:uid="{00000000-0005-0000-0000-0000361D0000}"/>
    <cellStyle name="_인원계획표 _가실행대비(신안.보성-3)_05년 9월1일~10월31일견적서_05년 11월1일~12월31일견적서" xfId="8511" xr:uid="{00000000-0005-0000-0000-0000371D0000}"/>
    <cellStyle name="_인원계획표 _가실행대비(신안.보성-3)_05년 9월1일~10월31일견적서_05년 9월1일~10월31일견적서" xfId="8512" xr:uid="{00000000-0005-0000-0000-0000381D0000}"/>
    <cellStyle name="_인원계획표 _가실행대비(신안.보성-3)_05년 9월1일~10월31일견적서_06년 1월1일~2월28일견적서" xfId="8513" xr:uid="{00000000-0005-0000-0000-0000391D0000}"/>
    <cellStyle name="_인원계획표 _가실행대비(신안.보성-3)_가실행(간접비)" xfId="8514" xr:uid="{00000000-0005-0000-0000-00003A1D0000}"/>
    <cellStyle name="_인원계획표 _가실행대비(신안.보성-3)_가실행(간접비)_05년 7월1일~8월31일견적서" xfId="8515" xr:uid="{00000000-0005-0000-0000-00003B1D0000}"/>
    <cellStyle name="_인원계획표 _가실행대비(신안.보성-3)_가실행(간접비)_05년 7월1일~8월31일견적서_05년 7월1일~8월31일견적서" xfId="8516" xr:uid="{00000000-0005-0000-0000-00003C1D0000}"/>
    <cellStyle name="_인원계획표 _가실행대비(신안.보성-3)_가실행(간접비)_05년 7월1일~8월31일견적서_05년 7월1일~8월31일견적서_05년 9월1일~10월31일견적서" xfId="8517" xr:uid="{00000000-0005-0000-0000-00003D1D0000}"/>
    <cellStyle name="_인원계획표 _가실행대비(신안.보성-3)_가실행(간접비)_05년 7월1일~8월31일견적서_05년 7월1일~8월31일견적서_05년 9월1일~10월31일견적서_05년 11월1일~12월31일견적서" xfId="8518" xr:uid="{00000000-0005-0000-0000-00003E1D0000}"/>
    <cellStyle name="_인원계획표 _가실행대비(신안.보성-3)_가실행(간접비)_05년 7월1일~8월31일견적서_05년 7월1일~8월31일견적서_05년 9월1일~10월31일견적서_05년 9월1일~10월31일견적서" xfId="8519" xr:uid="{00000000-0005-0000-0000-00003F1D0000}"/>
    <cellStyle name="_인원계획표 _가실행대비(신안.보성-3)_가실행(간접비)_05년 7월1일~8월31일견적서_05년 7월1일~8월31일견적서_05년 9월1일~10월31일견적서_06년 1월1일~2월28일견적서" xfId="8520" xr:uid="{00000000-0005-0000-0000-0000401D0000}"/>
    <cellStyle name="_인원계획표 _가실행대비(신안.보성-3)_가실행(간접비)_05년 7월1일~8월31일견적서_05년 9월1일~10월31일견적서" xfId="8521" xr:uid="{00000000-0005-0000-0000-0000411D0000}"/>
    <cellStyle name="_인원계획표 _가실행대비(신안.보성-3)_가실행(간접비)_05년 7월1일~8월31일견적서_05년 9월1일~10월31일견적서_05년 11월1일~12월31일견적서" xfId="8522" xr:uid="{00000000-0005-0000-0000-0000421D0000}"/>
    <cellStyle name="_인원계획표 _가실행대비(신안.보성-3)_가실행(간접비)_05년 7월1일~8월31일견적서_05년 9월1일~10월31일견적서_05년 9월1일~10월31일견적서" xfId="8523" xr:uid="{00000000-0005-0000-0000-0000431D0000}"/>
    <cellStyle name="_인원계획표 _가실행대비(신안.보성-3)_가실행(간접비)_05년 7월1일~8월31일견적서_05년 9월1일~10월31일견적서_06년 1월1일~2월28일견적서" xfId="8524" xr:uid="{00000000-0005-0000-0000-0000441D0000}"/>
    <cellStyle name="_인원계획표 _가실행대비(신안.보성-3)_가실행(간접비)_05년 9월1일~10월31일견적서" xfId="8525" xr:uid="{00000000-0005-0000-0000-0000451D0000}"/>
    <cellStyle name="_인원계획표 _가실행대비(신안.보성-3)_가실행(간접비)_05년 9월1일~10월31일견적서_05년 11월1일~12월31일견적서" xfId="8526" xr:uid="{00000000-0005-0000-0000-0000461D0000}"/>
    <cellStyle name="_인원계획표 _가실행대비(신안.보성-3)_가실행(간접비)_05년 9월1일~10월31일견적서_05년 9월1일~10월31일견적서" xfId="8527" xr:uid="{00000000-0005-0000-0000-0000471D0000}"/>
    <cellStyle name="_인원계획표 _가실행대비(신안.보성-3)_가실행(간접비)_05년 9월1일~10월31일견적서_06년 1월1일~2월28일견적서" xfId="8528" xr:uid="{00000000-0005-0000-0000-0000481D0000}"/>
    <cellStyle name="_인원계획표 _가실행대비(신안.보성-3)_실행(간접비)" xfId="8529" xr:uid="{00000000-0005-0000-0000-0000491D0000}"/>
    <cellStyle name="_인원계획표 _가실행대비(신안.보성-3)_실행(간접비)_05년 7월1일~8월31일견적서" xfId="8530" xr:uid="{00000000-0005-0000-0000-00004A1D0000}"/>
    <cellStyle name="_인원계획표 _가실행대비(신안.보성-3)_실행(간접비)_05년 7월1일~8월31일견적서_05년 7월1일~8월31일견적서" xfId="8531" xr:uid="{00000000-0005-0000-0000-00004B1D0000}"/>
    <cellStyle name="_인원계획표 _가실행대비(신안.보성-3)_실행(간접비)_05년 7월1일~8월31일견적서_05년 7월1일~8월31일견적서_05년 9월1일~10월31일견적서" xfId="8532" xr:uid="{00000000-0005-0000-0000-00004C1D0000}"/>
    <cellStyle name="_인원계획표 _가실행대비(신안.보성-3)_실행(간접비)_05년 7월1일~8월31일견적서_05년 7월1일~8월31일견적서_05년 9월1일~10월31일견적서_05년 11월1일~12월31일견적서" xfId="8533" xr:uid="{00000000-0005-0000-0000-00004D1D0000}"/>
    <cellStyle name="_인원계획표 _가실행대비(신안.보성-3)_실행(간접비)_05년 7월1일~8월31일견적서_05년 7월1일~8월31일견적서_05년 9월1일~10월31일견적서_05년 9월1일~10월31일견적서" xfId="8534" xr:uid="{00000000-0005-0000-0000-00004E1D0000}"/>
    <cellStyle name="_인원계획표 _가실행대비(신안.보성-3)_실행(간접비)_05년 7월1일~8월31일견적서_05년 7월1일~8월31일견적서_05년 9월1일~10월31일견적서_06년 1월1일~2월28일견적서" xfId="8535" xr:uid="{00000000-0005-0000-0000-00004F1D0000}"/>
    <cellStyle name="_인원계획표 _가실행대비(신안.보성-3)_실행(간접비)_05년 7월1일~8월31일견적서_05년 9월1일~10월31일견적서" xfId="8536" xr:uid="{00000000-0005-0000-0000-0000501D0000}"/>
    <cellStyle name="_인원계획표 _가실행대비(신안.보성-3)_실행(간접비)_05년 7월1일~8월31일견적서_05년 9월1일~10월31일견적서_05년 11월1일~12월31일견적서" xfId="8537" xr:uid="{00000000-0005-0000-0000-0000511D0000}"/>
    <cellStyle name="_인원계획표 _가실행대비(신안.보성-3)_실행(간접비)_05년 7월1일~8월31일견적서_05년 9월1일~10월31일견적서_05년 9월1일~10월31일견적서" xfId="8538" xr:uid="{00000000-0005-0000-0000-0000521D0000}"/>
    <cellStyle name="_인원계획표 _가실행대비(신안.보성-3)_실행(간접비)_05년 7월1일~8월31일견적서_05년 9월1일~10월31일견적서_06년 1월1일~2월28일견적서" xfId="8539" xr:uid="{00000000-0005-0000-0000-0000531D0000}"/>
    <cellStyle name="_인원계획표 _가실행대비(신안.보성-3)_실행(간접비)_05년 9월1일~10월31일견적서" xfId="8540" xr:uid="{00000000-0005-0000-0000-0000541D0000}"/>
    <cellStyle name="_인원계획표 _가실행대비(신안.보성-3)_실행(간접비)_05년 9월1일~10월31일견적서_05년 11월1일~12월31일견적서" xfId="8541" xr:uid="{00000000-0005-0000-0000-0000551D0000}"/>
    <cellStyle name="_인원계획표 _가실행대비(신안.보성-3)_실행(간접비)_05년 9월1일~10월31일견적서_05년 9월1일~10월31일견적서" xfId="8542" xr:uid="{00000000-0005-0000-0000-0000561D0000}"/>
    <cellStyle name="_인원계획표 _가실행대비(신안.보성-3)_실행(간접비)_05년 9월1일~10월31일견적서_06년 1월1일~2월28일견적서" xfId="8543" xr:uid="{00000000-0005-0000-0000-0000571D0000}"/>
    <cellStyle name="_인원계획표 _갑지(건축 (2)" xfId="606" xr:uid="{00000000-0005-0000-0000-0000581D0000}"/>
    <cellStyle name="_인원계획표 _갑지(건축 (2) 2" xfId="607" xr:uid="{00000000-0005-0000-0000-0000591D0000}"/>
    <cellStyle name="_인원계획표 _검암2차사전공사(본사검토) " xfId="8544" xr:uid="{00000000-0005-0000-0000-00005A1D0000}"/>
    <cellStyle name="_인원계획표 _견적 방문 제출시-SAMPLE" xfId="8545" xr:uid="{00000000-0005-0000-0000-00005B1D0000}"/>
    <cellStyle name="_인원계획표 _견적 방문 제출시-SAMPLE_신호등견적서" xfId="8546" xr:uid="{00000000-0005-0000-0000-00005C1D0000}"/>
    <cellStyle name="_인원계획표 _견적보고" xfId="8547" xr:uid="{00000000-0005-0000-0000-00005D1D0000}"/>
    <cellStyle name="_인원계획표 _견적실행비교" xfId="8548" xr:uid="{00000000-0005-0000-0000-00005E1D0000}"/>
    <cellStyle name="_인원계획표 _견적실행비교_00.실행예산(결재)" xfId="8549" xr:uid="{00000000-0005-0000-0000-00005F1D0000}"/>
    <cellStyle name="_인원계획표 _견적실행비교_07.복수리슈빌 미장" xfId="8550" xr:uid="{00000000-0005-0000-0000-0000601D0000}"/>
    <cellStyle name="_인원계획표 _견적실행비교_견적용내역" xfId="8551" xr:uid="{00000000-0005-0000-0000-0000611D0000}"/>
    <cellStyle name="_인원계획표 _견적실행비교_견적용내역(도급비교)" xfId="8552" xr:uid="{00000000-0005-0000-0000-0000621D0000}"/>
    <cellStyle name="_인원계획표 _견적실행비교_견적용내역(도급비교)_관저리슈빌최종실행1" xfId="8553" xr:uid="{00000000-0005-0000-0000-0000631D0000}"/>
    <cellStyle name="_인원계획표 _견적실행비교_견적용내역(도급비교)_관저리슈빌최종실행1_관저리슈빌최종실행1" xfId="8554" xr:uid="{00000000-0005-0000-0000-0000641D0000}"/>
    <cellStyle name="_인원계획표 _견적실행비교_견적용내역_관저리슈빌최종실행1" xfId="8555" xr:uid="{00000000-0005-0000-0000-0000651D0000}"/>
    <cellStyle name="_인원계획표 _견적실행비교_견적용내역_관저리슈빌최종실행1_관저리슈빌최종실행1" xfId="8556" xr:uid="{00000000-0005-0000-0000-0000661D0000}"/>
    <cellStyle name="_인원계획표 _견적실행비교_관저리슈빌최종실행(1224)" xfId="8557" xr:uid="{00000000-0005-0000-0000-0000671D0000}"/>
    <cellStyle name="_인원계획표 _견적실행비교_관저리슈빌최종실행(1224)_관저리슈빌최종실행1" xfId="8558" xr:uid="{00000000-0005-0000-0000-0000681D0000}"/>
    <cellStyle name="_인원계획표 _견적실행비교_관저리슈빌최종실행(1224)_관저리슈빌최종실행1_관저리슈빌최종실행1" xfId="8559" xr:uid="{00000000-0005-0000-0000-0000691D0000}"/>
    <cellStyle name="_인원계획표 _견적실행비교_관저리슈빌최종실행1" xfId="8560" xr:uid="{00000000-0005-0000-0000-00006A1D0000}"/>
    <cellStyle name="_인원계획표 _견적실행비교_노은14BL 최종내역서(04.10.05)" xfId="8561" xr:uid="{00000000-0005-0000-0000-00006B1D0000}"/>
    <cellStyle name="_인원계획표 _견적실행비교_노은14BL 최종내역서(04.10.05)_복사본 13블럭내역(최종04.10.05)" xfId="8562" xr:uid="{00000000-0005-0000-0000-00006C1D0000}"/>
    <cellStyle name="_인원계획표 _견적실행비교_노은14BL 최종내역서(04.6.18)" xfId="8563" xr:uid="{00000000-0005-0000-0000-00006D1D0000}"/>
    <cellStyle name="_인원계획표 _견적실행비교_노은14BL 최종내역서(04.6.18)_노은14BL 최종내역서(04.10.05)" xfId="8564" xr:uid="{00000000-0005-0000-0000-00006E1D0000}"/>
    <cellStyle name="_인원계획표 _견적실행비교_노은14BL 최종내역서(04.6.18)_노은14BL 최종내역서(04.10.05)_복사본 13블럭내역(최종04.10.05)" xfId="8565" xr:uid="{00000000-0005-0000-0000-00006F1D0000}"/>
    <cellStyle name="_인원계획표 _견적실행비교_노은14BL 최종내역서(04.6.18)_노은2지구 13블럭내역(최종04.10.05)" xfId="8566" xr:uid="{00000000-0005-0000-0000-0000701D0000}"/>
    <cellStyle name="_인원계획표 _견적실행비교_노은14BL 최종내역서(04.6.18)_청주비하내역(04.09.16)" xfId="8567" xr:uid="{00000000-0005-0000-0000-0000711D0000}"/>
    <cellStyle name="_인원계획표 _견적실행비교_노은14BL 최종내역서(04.6.24)" xfId="8568" xr:uid="{00000000-0005-0000-0000-0000721D0000}"/>
    <cellStyle name="_인원계획표 _견적실행비교_노은14BL 최종내역서(04.6.24)_검토" xfId="8569" xr:uid="{00000000-0005-0000-0000-0000731D0000}"/>
    <cellStyle name="_인원계획표 _견적실행비교_노은14BL 최종내역서(04.6.24)_검토_복사본 13블럭내역(최종04.10.05)" xfId="8570" xr:uid="{00000000-0005-0000-0000-0000741D0000}"/>
    <cellStyle name="_인원계획표 _견적실행비교_노은14BL 최종내역서(04.6.24)_검토1" xfId="8571" xr:uid="{00000000-0005-0000-0000-0000751D0000}"/>
    <cellStyle name="_인원계획표 _견적실행비교_노은14BL 최종내역서(04.6.24)_검토1_복사본 13블럭내역(최종04.10.05)" xfId="8572" xr:uid="{00000000-0005-0000-0000-0000761D0000}"/>
    <cellStyle name="_인원계획표 _견적실행비교_노은14BL 최종내역서(04.6.24)_검토2" xfId="8573" xr:uid="{00000000-0005-0000-0000-0000771D0000}"/>
    <cellStyle name="_인원계획표 _견적실행비교_노은14BL 최종내역서(04.6.24)_검토2_복사본 13블럭내역(최종04.10.05)" xfId="8574" xr:uid="{00000000-0005-0000-0000-0000781D0000}"/>
    <cellStyle name="_인원계획표 _견적실행비교_노은14BL 최종내역서(04.6.24)_복사본 13블럭내역(최종04.10.05)" xfId="8575" xr:uid="{00000000-0005-0000-0000-0000791D0000}"/>
    <cellStyle name="_인원계획표 _견적실행비교_노은2지구 13블럭내역(최종04.10.05)" xfId="8576" xr:uid="{00000000-0005-0000-0000-00007A1D0000}"/>
    <cellStyle name="_인원계획표 _견적실행비교_동백리슈빌 최종내역서(단가참고)" xfId="8577" xr:uid="{00000000-0005-0000-0000-00007B1D0000}"/>
    <cellStyle name="_인원계획표 _견적실행비교_동백리슈빌 최종내역서(단가참고)_복사본 13블럭내역(최종04.10.05)" xfId="8578" xr:uid="{00000000-0005-0000-0000-00007C1D0000}"/>
    <cellStyle name="_인원계획표 _견적실행비교_동백리슈빌 확정내역서(2004.02.10)" xfId="8579" xr:uid="{00000000-0005-0000-0000-00007D1D0000}"/>
    <cellStyle name="_인원계획표 _견적실행비교_리슈빌 공사별 비교(전체현장)" xfId="8580" xr:uid="{00000000-0005-0000-0000-00007E1D0000}"/>
    <cellStyle name="_인원계획표 _견적실행비교_리슈빌 공사별 비교(전체현장)_복사본 13블럭내역(최종04.10.05)" xfId="8581" xr:uid="{00000000-0005-0000-0000-00007F1D0000}"/>
    <cellStyle name="_인원계획표 _견적실행비교_실행(노은리슈빌)" xfId="8582" xr:uid="{00000000-0005-0000-0000-0000801D0000}"/>
    <cellStyle name="_인원계획표 _견적실행비교_실행(노은리슈빌)_관저리슈빌최종실행1" xfId="8583" xr:uid="{00000000-0005-0000-0000-0000811D0000}"/>
    <cellStyle name="_인원계획표 _견적실행비교_실행(노은리슈빌)_관저리슈빌최종실행1_관저리슈빌최종실행1" xfId="8584" xr:uid="{00000000-0005-0000-0000-0000821D0000}"/>
    <cellStyle name="_인원계획표 _견적실행비교_실행예산 (2004.03.29)" xfId="8585" xr:uid="{00000000-0005-0000-0000-0000831D0000}"/>
    <cellStyle name="_인원계획표 _견적실행비교_용인IC 내역서(결재0413)" xfId="8586" xr:uid="{00000000-0005-0000-0000-0000841D0000}"/>
    <cellStyle name="_인원계획표 _견적실행비교_청주비하내역(04.09.16)" xfId="8587" xr:uid="{00000000-0005-0000-0000-0000851D0000}"/>
    <cellStyle name="_인원계획표 _견적용내역" xfId="8588" xr:uid="{00000000-0005-0000-0000-0000861D0000}"/>
    <cellStyle name="_인원계획표 _견적용내역(도급비교)" xfId="8589" xr:uid="{00000000-0005-0000-0000-0000871D0000}"/>
    <cellStyle name="_인원계획표 _견적용내역(도급비교)_관저리슈빌최종실행1" xfId="8590" xr:uid="{00000000-0005-0000-0000-0000881D0000}"/>
    <cellStyle name="_인원계획표 _견적용내역(도급비교)_관저리슈빌최종실행1_관저리슈빌최종실행1" xfId="8591" xr:uid="{00000000-0005-0000-0000-0000891D0000}"/>
    <cellStyle name="_인원계획표 _견적용내역_관저리슈빌최종실행1" xfId="8592" xr:uid="{00000000-0005-0000-0000-00008A1D0000}"/>
    <cellStyle name="_인원계획표 _견적용내역_관저리슈빌최종실행1_관저리슈빌최종실행1" xfId="8593" xr:uid="{00000000-0005-0000-0000-00008B1D0000}"/>
    <cellStyle name="_인원계획표 _견적조건" xfId="2814" xr:uid="{00000000-0005-0000-0000-00008C1D0000}"/>
    <cellStyle name="_인원계획표 _견적조건_서계오피스텔_대한유화(현설용BM)" xfId="2815" xr:uid="{00000000-0005-0000-0000-00008D1D0000}"/>
    <cellStyle name="_인원계획표 _견적조건_서계오피스텔_대한유화(현설용BM)_선투입비 본사보고" xfId="2816" xr:uid="{00000000-0005-0000-0000-00008E1D0000}"/>
    <cellStyle name="_인원계획표 _견적조건_서계오피스텔_대한유화(현설용BM)_선투입비 본사보고_선투입비 본사보고" xfId="2817" xr:uid="{00000000-0005-0000-0000-00008F1D0000}"/>
    <cellStyle name="_인원계획표 _견적조건_서계오피스텔_대한유화(현설용BM)_선투입비 본사보고_선투입비 본사보고-0330" xfId="2818" xr:uid="{00000000-0005-0000-0000-0000901D0000}"/>
    <cellStyle name="_인원계획표 _견적조건_선투입비 본사보고" xfId="2819" xr:uid="{00000000-0005-0000-0000-0000911D0000}"/>
    <cellStyle name="_인원계획표 _견적조건_선투입비 본사보고_선투입비 본사보고" xfId="2820" xr:uid="{00000000-0005-0000-0000-0000921D0000}"/>
    <cellStyle name="_인원계획표 _견적조건_선투입비 본사보고_선투입비 본사보고-0330" xfId="2821" xr:uid="{00000000-0005-0000-0000-0000931D0000}"/>
    <cellStyle name="_인원계획표 _경기교육원_일반설비공사 대비내역서" xfId="2822" xr:uid="{00000000-0005-0000-0000-0000941D0000}"/>
    <cellStyle name="_인원계획표 _경기교육원_일반설비공사 대비내역서_공내역서" xfId="2823" xr:uid="{00000000-0005-0000-0000-0000951D0000}"/>
    <cellStyle name="_인원계획표 _경기교육원_일반설비공사 대비내역서_공내역서_선투입비 본사보고" xfId="2824" xr:uid="{00000000-0005-0000-0000-0000961D0000}"/>
    <cellStyle name="_인원계획표 _경기교육원_일반설비공사 대비내역서_공내역서_선투입비 본사보고_선투입비 본사보고" xfId="2825" xr:uid="{00000000-0005-0000-0000-0000971D0000}"/>
    <cellStyle name="_인원계획표 _경기교육원_일반설비공사 대비내역서_공내역서_선투입비 본사보고_선투입비 본사보고-0330" xfId="2826" xr:uid="{00000000-0005-0000-0000-0000981D0000}"/>
    <cellStyle name="_인원계획표 _경기교육원_일반설비공사 대비내역서_선투입비 본사보고" xfId="2827" xr:uid="{00000000-0005-0000-0000-0000991D0000}"/>
    <cellStyle name="_인원계획표 _경기교육원_일반설비공사 대비내역서_선투입비 본사보고_선투입비 본사보고" xfId="2828" xr:uid="{00000000-0005-0000-0000-00009A1D0000}"/>
    <cellStyle name="_인원계획표 _경기교육원_일반설비공사 대비내역서_선투입비 본사보고_선투입비 본사보고-0330" xfId="2829" xr:uid="{00000000-0005-0000-0000-00009B1D0000}"/>
    <cellStyle name="_인원계획표 _경기교육원_집행내역(REV1)" xfId="2830" xr:uid="{00000000-0005-0000-0000-00009C1D0000}"/>
    <cellStyle name="_인원계획표 _경기교육원_집행내역(REV1)_공내역서" xfId="2831" xr:uid="{00000000-0005-0000-0000-00009D1D0000}"/>
    <cellStyle name="_인원계획표 _경기교육원_집행내역(REV1)_공내역서_선투입비 본사보고" xfId="2832" xr:uid="{00000000-0005-0000-0000-00009E1D0000}"/>
    <cellStyle name="_인원계획표 _경기교육원_집행내역(REV1)_공내역서_선투입비 본사보고_선투입비 본사보고" xfId="2833" xr:uid="{00000000-0005-0000-0000-00009F1D0000}"/>
    <cellStyle name="_인원계획표 _경기교육원_집행내역(REV1)_공내역서_선투입비 본사보고_선투입비 본사보고-0330" xfId="2834" xr:uid="{00000000-0005-0000-0000-0000A01D0000}"/>
    <cellStyle name="_인원계획표 _경기교육원_집행내역(REV1)_선투입비 본사보고" xfId="2835" xr:uid="{00000000-0005-0000-0000-0000A11D0000}"/>
    <cellStyle name="_인원계획표 _경기교육원_집행내역(REV1)_선투입비 본사보고_선투입비 본사보고" xfId="2836" xr:uid="{00000000-0005-0000-0000-0000A21D0000}"/>
    <cellStyle name="_인원계획표 _경기교육원_집행내역(REV1)_선투입비 본사보고_선투입비 본사보고-0330" xfId="2837" xr:uid="{00000000-0005-0000-0000-0000A31D0000}"/>
    <cellStyle name="_인원계획표 _경기교육원_집행내역(최종)(설비사전공사)(REV1)" xfId="2838" xr:uid="{00000000-0005-0000-0000-0000A41D0000}"/>
    <cellStyle name="_인원계획표 _경기교육원_집행내역(최종)(설비사전공사)(REV1)_공내역서" xfId="2839" xr:uid="{00000000-0005-0000-0000-0000A51D0000}"/>
    <cellStyle name="_인원계획표 _경기교육원_집행내역(최종)(설비사전공사)(REV1)_공내역서_선투입비 본사보고" xfId="2840" xr:uid="{00000000-0005-0000-0000-0000A61D0000}"/>
    <cellStyle name="_인원계획표 _경기교육원_집행내역(최종)(설비사전공사)(REV1)_공내역서_선투입비 본사보고_선투입비 본사보고" xfId="2841" xr:uid="{00000000-0005-0000-0000-0000A71D0000}"/>
    <cellStyle name="_인원계획표 _경기교육원_집행내역(최종)(설비사전공사)(REV1)_공내역서_선투입비 본사보고_선투입비 본사보고-0330" xfId="2842" xr:uid="{00000000-0005-0000-0000-0000A81D0000}"/>
    <cellStyle name="_인원계획표 _경기교육원_집행내역(최종)(설비사전공사)(REV1)_선투입비 본사보고" xfId="2843" xr:uid="{00000000-0005-0000-0000-0000A91D0000}"/>
    <cellStyle name="_인원계획표 _경기교육원_집행내역(최종)(설비사전공사)(REV1)_선투입비 본사보고_선투입비 본사보고" xfId="2844" xr:uid="{00000000-0005-0000-0000-0000AA1D0000}"/>
    <cellStyle name="_인원계획표 _경기교육원_집행내역(최종)(설비사전공사)(REV1)_선투입비 본사보고_선투입비 본사보고-0330" xfId="2845" xr:uid="{00000000-0005-0000-0000-0000AB1D0000}"/>
    <cellStyle name="_인원계획표 _경북능금농협(북촌)골판지공장 " xfId="608" xr:uid="{00000000-0005-0000-0000-0000AC1D0000}"/>
    <cellStyle name="_인원계획표 _관급자재 명세" xfId="609" xr:uid="{00000000-0005-0000-0000-0000AD1D0000}"/>
    <cellStyle name="_인원계획표 _관저리슈빌최종실행(1224)" xfId="8594" xr:uid="{00000000-0005-0000-0000-0000AE1D0000}"/>
    <cellStyle name="_인원계획표 _관저리슈빌최종실행(1224)_관저리슈빌최종실행1" xfId="8595" xr:uid="{00000000-0005-0000-0000-0000AF1D0000}"/>
    <cellStyle name="_인원계획표 _관저리슈빌최종실행(1224)_관저리슈빌최종실행1_관저리슈빌최종실행1" xfId="8596" xr:uid="{00000000-0005-0000-0000-0000B01D0000}"/>
    <cellStyle name="_인원계획표 _관저리슈빌최종실행1" xfId="8597" xr:uid="{00000000-0005-0000-0000-0000B11D0000}"/>
    <cellStyle name="_인원계획표 _광주평동실행" xfId="8598" xr:uid="{00000000-0005-0000-0000-0000B21D0000}"/>
    <cellStyle name="_인원계획표 _광주평동실행_탱크(12,13)토목공사(견적)대비비교" xfId="8599" xr:uid="{00000000-0005-0000-0000-0000B31D0000}"/>
    <cellStyle name="_인원계획표 _광주평동투찰" xfId="610" xr:uid="{00000000-0005-0000-0000-0000B41D0000}"/>
    <cellStyle name="_인원계획표 _광주평동투찰 2" xfId="611" xr:uid="{00000000-0005-0000-0000-0000B51D0000}"/>
    <cellStyle name="_인원계획표 _광주평동투찰_2011년 소백산 자락길 홍보관 신축공사(건축)" xfId="612" xr:uid="{00000000-0005-0000-0000-0000B61D0000}"/>
    <cellStyle name="_인원계획표 _광주평동투찰_갑지(건축 (2)" xfId="613" xr:uid="{00000000-0005-0000-0000-0000B71D0000}"/>
    <cellStyle name="_인원계획표 _광주평동투찰_갑지(건축 (2) 2" xfId="614" xr:uid="{00000000-0005-0000-0000-0000B81D0000}"/>
    <cellStyle name="_인원계획표 _광주평동투찰_경북능금농협(북촌)골판지공장 " xfId="615" xr:uid="{00000000-0005-0000-0000-0000B91D0000}"/>
    <cellStyle name="_인원계획표 _광주평동투찰_관급자재 명세" xfId="616" xr:uid="{00000000-0005-0000-0000-0000BA1D0000}"/>
    <cellStyle name="_인원계획표 _광주평동투찰_삼성생활예술고 생활관(3층수정15%)공사" xfId="617" xr:uid="{00000000-0005-0000-0000-0000BB1D0000}"/>
    <cellStyle name="_인원계획표 _광주평동투찰_삼성생활예술고 생활관(3층수정15%)공사 2" xfId="618" xr:uid="{00000000-0005-0000-0000-0000BC1D0000}"/>
    <cellStyle name="_인원계획표 _광주평동투찰_안강여고 화장실 개선공사" xfId="619" xr:uid="{00000000-0005-0000-0000-0000BD1D0000}"/>
    <cellStyle name="_인원계획표 _광주평동투찰_영주서부초등학교 교사동 방수공사" xfId="620" xr:uid="{00000000-0005-0000-0000-0000BE1D0000}"/>
    <cellStyle name="_인원계획표 _광주평동투찰_용곡지구_보건진료소_신축설비공사" xfId="621" xr:uid="{00000000-0005-0000-0000-0000BF1D0000}"/>
    <cellStyle name="_인원계획표 _광주평동투찰_용곡지구_보건진료소_신축설비공사 2" xfId="622" xr:uid="{00000000-0005-0000-0000-0000C01D0000}"/>
    <cellStyle name="_인원계획표 _광주평동투찰_우보초등학교 화장실보수및기타공사(건축)" xfId="623" xr:uid="{00000000-0005-0000-0000-0000C11D0000}"/>
    <cellStyle name="_인원계획표 _광주평동투찰_우보초등학교 화장실보수및기타공사(건축) 2" xfId="624" xr:uid="{00000000-0005-0000-0000-0000C21D0000}"/>
    <cellStyle name="_인원계획표 _광주평동투찰_화령초등학교 다목적강당 증축공사(건축)" xfId="625" xr:uid="{00000000-0005-0000-0000-0000C31D0000}"/>
    <cellStyle name="_인원계획표 _광주평동투찰_화령초등학교 다목적강당 증축공사(건축) 2" xfId="626" xr:uid="{00000000-0005-0000-0000-0000C41D0000}"/>
    <cellStyle name="_인원계획표 _광주평동투찰_화령초등학교 다목적강당 증축공사(건축납품)" xfId="627" xr:uid="{00000000-0005-0000-0000-0000C51D0000}"/>
    <cellStyle name="_인원계획표 _광주평동투찰_화령초등학교 다목적강당 증축공사(건축납품) 2" xfId="628" xr:uid="{00000000-0005-0000-0000-0000C61D0000}"/>
    <cellStyle name="_인원계획표 _광주평동품의1" xfId="629" xr:uid="{00000000-0005-0000-0000-0000C71D0000}"/>
    <cellStyle name="_인원계획표 _광주평동품의1 2" xfId="630" xr:uid="{00000000-0005-0000-0000-0000C81D0000}"/>
    <cellStyle name="_인원계획표 _광주평동품의1_2011년 소백산 자락길 홍보관 신축공사(건축)" xfId="631" xr:uid="{00000000-0005-0000-0000-0000C91D0000}"/>
    <cellStyle name="_인원계획표 _광주평동품의1_갑지(건축 (2)" xfId="632" xr:uid="{00000000-0005-0000-0000-0000CA1D0000}"/>
    <cellStyle name="_인원계획표 _광주평동품의1_갑지(건축 (2) 2" xfId="633" xr:uid="{00000000-0005-0000-0000-0000CB1D0000}"/>
    <cellStyle name="_인원계획표 _광주평동품의1_경북능금농협(북촌)골판지공장 " xfId="634" xr:uid="{00000000-0005-0000-0000-0000CC1D0000}"/>
    <cellStyle name="_인원계획표 _광주평동품의1_관급자재 명세" xfId="635" xr:uid="{00000000-0005-0000-0000-0000CD1D0000}"/>
    <cellStyle name="_인원계획표 _광주평동품의1_삼성생활예술고 생활관(3층수정15%)공사" xfId="636" xr:uid="{00000000-0005-0000-0000-0000CE1D0000}"/>
    <cellStyle name="_인원계획표 _광주평동품의1_삼성생활예술고 생활관(3층수정15%)공사 2" xfId="637" xr:uid="{00000000-0005-0000-0000-0000CF1D0000}"/>
    <cellStyle name="_인원계획표 _광주평동품의1_안강여고 화장실 개선공사" xfId="638" xr:uid="{00000000-0005-0000-0000-0000D01D0000}"/>
    <cellStyle name="_인원계획표 _광주평동품의1_영주서부초등학교 교사동 방수공사" xfId="639" xr:uid="{00000000-0005-0000-0000-0000D11D0000}"/>
    <cellStyle name="_인원계획표 _광주평동품의1_용곡지구_보건진료소_신축설비공사" xfId="640" xr:uid="{00000000-0005-0000-0000-0000D21D0000}"/>
    <cellStyle name="_인원계획표 _광주평동품의1_용곡지구_보건진료소_신축설비공사 2" xfId="641" xr:uid="{00000000-0005-0000-0000-0000D31D0000}"/>
    <cellStyle name="_인원계획표 _광주평동품의1_우보초등학교 화장실보수및기타공사(건축)" xfId="642" xr:uid="{00000000-0005-0000-0000-0000D41D0000}"/>
    <cellStyle name="_인원계획표 _광주평동품의1_우보초등학교 화장실보수및기타공사(건축) 2" xfId="643" xr:uid="{00000000-0005-0000-0000-0000D51D0000}"/>
    <cellStyle name="_인원계획표 _광주평동품의1_탱크(12,13)토목공사(견적)대비비교" xfId="8600" xr:uid="{00000000-0005-0000-0000-0000D61D0000}"/>
    <cellStyle name="_인원계획표 _광주평동품의1_화령초등학교 다목적강당 증축공사(건축)" xfId="644" xr:uid="{00000000-0005-0000-0000-0000D71D0000}"/>
    <cellStyle name="_인원계획표 _광주평동품의1_화령초등학교 다목적강당 증축공사(건축) 2" xfId="645" xr:uid="{00000000-0005-0000-0000-0000D81D0000}"/>
    <cellStyle name="_인원계획표 _광주평동품의1_화령초등학교 다목적강당 증축공사(건축납품)" xfId="646" xr:uid="{00000000-0005-0000-0000-0000D91D0000}"/>
    <cellStyle name="_인원계획표 _광주평동품의1_화령초등학교 다목적강당 증축공사(건축납품) 2" xfId="647" xr:uid="{00000000-0005-0000-0000-0000DA1D0000}"/>
    <cellStyle name="_인원계획표 _기본단가" xfId="42364" xr:uid="{00000000-0005-0000-0000-0000DB1D0000}"/>
    <cellStyle name="_인원계획표 _기본단가_서호지하차도입찰" xfId="42365" xr:uid="{00000000-0005-0000-0000-0000DC1D0000}"/>
    <cellStyle name="_인원계획표 _기본단가_서호지하차도입찰_청오건설 하도급계약내역(식재.시설물)-2005.1.3" xfId="42366" xr:uid="{00000000-0005-0000-0000-0000DD1D0000}"/>
    <cellStyle name="_인원계획표 _기본단가_서호지하차도입찰_청오하도급계약내역(식재,시설물)-2005.1.3" xfId="42367" xr:uid="{00000000-0005-0000-0000-0000DE1D0000}"/>
    <cellStyle name="_인원계획표 _기본단가_청오건설 하도급계약내역(식재.시설물)-2005.1.3" xfId="42368" xr:uid="{00000000-0005-0000-0000-0000DF1D0000}"/>
    <cellStyle name="_인원계획표 _기본단가_청오하도급계약내역(식재,시설물)-2005.1.3" xfId="42369" xr:uid="{00000000-0005-0000-0000-0000E01D0000}"/>
    <cellStyle name="_인원계획표 _기장하수실행1" xfId="8601" xr:uid="{00000000-0005-0000-0000-0000E11D0000}"/>
    <cellStyle name="_인원계획표 _기장하수실행1_탱크(12,13)토목공사(견적)대비비교" xfId="8602" xr:uid="{00000000-0005-0000-0000-0000E21D0000}"/>
    <cellStyle name="_인원계획표 _노은14BL 최종내역서(04.10.05)" xfId="8603" xr:uid="{00000000-0005-0000-0000-0000E31D0000}"/>
    <cellStyle name="_인원계획표 _노은14BL 최종내역서(04.10.05)_복사본 13블럭내역(최종04.10.05)" xfId="8604" xr:uid="{00000000-0005-0000-0000-0000E41D0000}"/>
    <cellStyle name="_인원계획표 _노은14BL 최종내역서(04.6.18)" xfId="8605" xr:uid="{00000000-0005-0000-0000-0000E51D0000}"/>
    <cellStyle name="_인원계획표 _노은14BL 최종내역서(04.6.18)_노은14BL 최종내역서(04.10.05)" xfId="8606" xr:uid="{00000000-0005-0000-0000-0000E61D0000}"/>
    <cellStyle name="_인원계획표 _노은14BL 최종내역서(04.6.18)_노은14BL 최종내역서(04.10.05)_복사본 13블럭내역(최종04.10.05)" xfId="8607" xr:uid="{00000000-0005-0000-0000-0000E71D0000}"/>
    <cellStyle name="_인원계획표 _노은14BL 최종내역서(04.6.18)_노은2지구 13블럭내역(최종04.10.05)" xfId="8608" xr:uid="{00000000-0005-0000-0000-0000E81D0000}"/>
    <cellStyle name="_인원계획표 _노은14BL 최종내역서(04.6.18)_청주비하내역(04.09.16)" xfId="8609" xr:uid="{00000000-0005-0000-0000-0000E91D0000}"/>
    <cellStyle name="_인원계획표 _노은14BL 최종내역서(04.6.24)" xfId="8610" xr:uid="{00000000-0005-0000-0000-0000EA1D0000}"/>
    <cellStyle name="_인원계획표 _노은14BL 최종내역서(04.6.24)_검토" xfId="8611" xr:uid="{00000000-0005-0000-0000-0000EB1D0000}"/>
    <cellStyle name="_인원계획표 _노은14BL 최종내역서(04.6.24)_검토_복사본 13블럭내역(최종04.10.05)" xfId="8612" xr:uid="{00000000-0005-0000-0000-0000EC1D0000}"/>
    <cellStyle name="_인원계획표 _노은14BL 최종내역서(04.6.24)_검토1" xfId="8613" xr:uid="{00000000-0005-0000-0000-0000ED1D0000}"/>
    <cellStyle name="_인원계획표 _노은14BL 최종내역서(04.6.24)_검토1_복사본 13블럭내역(최종04.10.05)" xfId="8614" xr:uid="{00000000-0005-0000-0000-0000EE1D0000}"/>
    <cellStyle name="_인원계획표 _노은14BL 최종내역서(04.6.24)_검토2" xfId="8615" xr:uid="{00000000-0005-0000-0000-0000EF1D0000}"/>
    <cellStyle name="_인원계획표 _노은14BL 최종내역서(04.6.24)_검토2_복사본 13블럭내역(최종04.10.05)" xfId="8616" xr:uid="{00000000-0005-0000-0000-0000F01D0000}"/>
    <cellStyle name="_인원계획표 _노은14BL 최종내역서(04.6.24)_복사본 13블럭내역(최종04.10.05)" xfId="8617" xr:uid="{00000000-0005-0000-0000-0000F11D0000}"/>
    <cellStyle name="_인원계획표 _노은2지구 13블럭내역(최종04.10.05)" xfId="8618" xr:uid="{00000000-0005-0000-0000-0000F21D0000}"/>
    <cellStyle name="_인원계획표 _당진실행검토" xfId="8619" xr:uid="{00000000-0005-0000-0000-0000F31D0000}"/>
    <cellStyle name="_인원계획표 _당진실행검토_00.실행예산(결재)" xfId="8620" xr:uid="{00000000-0005-0000-0000-0000F41D0000}"/>
    <cellStyle name="_인원계획표 _당진실행검토_07.복수리슈빌 미장" xfId="8621" xr:uid="{00000000-0005-0000-0000-0000F51D0000}"/>
    <cellStyle name="_인원계획표 _당진실행검토_견적용내역" xfId="8622" xr:uid="{00000000-0005-0000-0000-0000F61D0000}"/>
    <cellStyle name="_인원계획표 _당진실행검토_견적용내역(도급비교)" xfId="8623" xr:uid="{00000000-0005-0000-0000-0000F71D0000}"/>
    <cellStyle name="_인원계획표 _당진실행검토_견적용내역(도급비교)_관저리슈빌최종실행1" xfId="8624" xr:uid="{00000000-0005-0000-0000-0000F81D0000}"/>
    <cellStyle name="_인원계획표 _당진실행검토_견적용내역(도급비교)_관저리슈빌최종실행1_관저리슈빌최종실행1" xfId="8625" xr:uid="{00000000-0005-0000-0000-0000F91D0000}"/>
    <cellStyle name="_인원계획표 _당진실행검토_견적용내역_관저리슈빌최종실행1" xfId="8626" xr:uid="{00000000-0005-0000-0000-0000FA1D0000}"/>
    <cellStyle name="_인원계획표 _당진실행검토_견적용내역_관저리슈빌최종실행1_관저리슈빌최종실행1" xfId="8627" xr:uid="{00000000-0005-0000-0000-0000FB1D0000}"/>
    <cellStyle name="_인원계획표 _당진실행검토_관저리슈빌최종실행(1224)" xfId="8628" xr:uid="{00000000-0005-0000-0000-0000FC1D0000}"/>
    <cellStyle name="_인원계획표 _당진실행검토_관저리슈빌최종실행(1224)_관저리슈빌최종실행1" xfId="8629" xr:uid="{00000000-0005-0000-0000-0000FD1D0000}"/>
    <cellStyle name="_인원계획표 _당진실행검토_관저리슈빌최종실행(1224)_관저리슈빌최종실행1_관저리슈빌최종실행1" xfId="8630" xr:uid="{00000000-0005-0000-0000-0000FE1D0000}"/>
    <cellStyle name="_인원계획표 _당진실행검토_관저리슈빌최종실행1" xfId="8631" xr:uid="{00000000-0005-0000-0000-0000FF1D0000}"/>
    <cellStyle name="_인원계획표 _당진실행검토_노은14BL 최종내역서(04.10.05)" xfId="8632" xr:uid="{00000000-0005-0000-0000-0000001E0000}"/>
    <cellStyle name="_인원계획표 _당진실행검토_노은14BL 최종내역서(04.10.05)_복사본 13블럭내역(최종04.10.05)" xfId="8633" xr:uid="{00000000-0005-0000-0000-0000011E0000}"/>
    <cellStyle name="_인원계획표 _당진실행검토_노은14BL 최종내역서(04.6.18)" xfId="8634" xr:uid="{00000000-0005-0000-0000-0000021E0000}"/>
    <cellStyle name="_인원계획표 _당진실행검토_노은14BL 최종내역서(04.6.18)_노은14BL 최종내역서(04.10.05)" xfId="8635" xr:uid="{00000000-0005-0000-0000-0000031E0000}"/>
    <cellStyle name="_인원계획표 _당진실행검토_노은14BL 최종내역서(04.6.18)_노은14BL 최종내역서(04.10.05)_복사본 13블럭내역(최종04.10.05)" xfId="8636" xr:uid="{00000000-0005-0000-0000-0000041E0000}"/>
    <cellStyle name="_인원계획표 _당진실행검토_노은14BL 최종내역서(04.6.18)_노은2지구 13블럭내역(최종04.10.05)" xfId="8637" xr:uid="{00000000-0005-0000-0000-0000051E0000}"/>
    <cellStyle name="_인원계획표 _당진실행검토_노은14BL 최종내역서(04.6.18)_청주비하내역(04.09.16)" xfId="8638" xr:uid="{00000000-0005-0000-0000-0000061E0000}"/>
    <cellStyle name="_인원계획표 _당진실행검토_노은14BL 최종내역서(04.6.24)" xfId="8639" xr:uid="{00000000-0005-0000-0000-0000071E0000}"/>
    <cellStyle name="_인원계획표 _당진실행검토_노은14BL 최종내역서(04.6.24)_검토" xfId="8640" xr:uid="{00000000-0005-0000-0000-0000081E0000}"/>
    <cellStyle name="_인원계획표 _당진실행검토_노은14BL 최종내역서(04.6.24)_검토_복사본 13블럭내역(최종04.10.05)" xfId="8641" xr:uid="{00000000-0005-0000-0000-0000091E0000}"/>
    <cellStyle name="_인원계획표 _당진실행검토_노은14BL 최종내역서(04.6.24)_검토1" xfId="8642" xr:uid="{00000000-0005-0000-0000-00000A1E0000}"/>
    <cellStyle name="_인원계획표 _당진실행검토_노은14BL 최종내역서(04.6.24)_검토1_복사본 13블럭내역(최종04.10.05)" xfId="8643" xr:uid="{00000000-0005-0000-0000-00000B1E0000}"/>
    <cellStyle name="_인원계획표 _당진실행검토_노은14BL 최종내역서(04.6.24)_검토2" xfId="8644" xr:uid="{00000000-0005-0000-0000-00000C1E0000}"/>
    <cellStyle name="_인원계획표 _당진실행검토_노은14BL 최종내역서(04.6.24)_검토2_복사본 13블럭내역(최종04.10.05)" xfId="8645" xr:uid="{00000000-0005-0000-0000-00000D1E0000}"/>
    <cellStyle name="_인원계획표 _당진실행검토_노은14BL 최종내역서(04.6.24)_복사본 13블럭내역(최종04.10.05)" xfId="8646" xr:uid="{00000000-0005-0000-0000-00000E1E0000}"/>
    <cellStyle name="_인원계획표 _당진실행검토_노은2지구 13블럭내역(최종04.10.05)" xfId="8647" xr:uid="{00000000-0005-0000-0000-00000F1E0000}"/>
    <cellStyle name="_인원계획표 _당진실행검토_동백리슈빌 최종내역서(단가참고)" xfId="8648" xr:uid="{00000000-0005-0000-0000-0000101E0000}"/>
    <cellStyle name="_인원계획표 _당진실행검토_동백리슈빌 최종내역서(단가참고)_복사본 13블럭내역(최종04.10.05)" xfId="8649" xr:uid="{00000000-0005-0000-0000-0000111E0000}"/>
    <cellStyle name="_인원계획표 _당진실행검토_동백리슈빌 확정내역서(2004.02.10)" xfId="8650" xr:uid="{00000000-0005-0000-0000-0000121E0000}"/>
    <cellStyle name="_인원계획표 _당진실행검토_리슈빌 공사별 비교(전체현장)" xfId="8651" xr:uid="{00000000-0005-0000-0000-0000131E0000}"/>
    <cellStyle name="_인원계획표 _당진실행검토_리슈빌 공사별 비교(전체현장)_복사본 13블럭내역(최종04.10.05)" xfId="8652" xr:uid="{00000000-0005-0000-0000-0000141E0000}"/>
    <cellStyle name="_인원계획표 _당진실행검토_삼익비교실행" xfId="8653" xr:uid="{00000000-0005-0000-0000-0000151E0000}"/>
    <cellStyle name="_인원계획표 _당진실행검토_삼익비교실행_00.실행예산(결재)" xfId="8654" xr:uid="{00000000-0005-0000-0000-0000161E0000}"/>
    <cellStyle name="_인원계획표 _당진실행검토_삼익비교실행_07.복수리슈빌 미장" xfId="8655" xr:uid="{00000000-0005-0000-0000-0000171E0000}"/>
    <cellStyle name="_인원계획표 _당진실행검토_삼익비교실행_견적용내역" xfId="8656" xr:uid="{00000000-0005-0000-0000-0000181E0000}"/>
    <cellStyle name="_인원계획표 _당진실행검토_삼익비교실행_견적용내역(도급비교)" xfId="8657" xr:uid="{00000000-0005-0000-0000-0000191E0000}"/>
    <cellStyle name="_인원계획표 _당진실행검토_삼익비교실행_견적용내역(도급비교)_관저리슈빌최종실행1" xfId="8658" xr:uid="{00000000-0005-0000-0000-00001A1E0000}"/>
    <cellStyle name="_인원계획표 _당진실행검토_삼익비교실행_견적용내역(도급비교)_관저리슈빌최종실행1_관저리슈빌최종실행1" xfId="8659" xr:uid="{00000000-0005-0000-0000-00001B1E0000}"/>
    <cellStyle name="_인원계획표 _당진실행검토_삼익비교실행_견적용내역_관저리슈빌최종실행1" xfId="8660" xr:uid="{00000000-0005-0000-0000-00001C1E0000}"/>
    <cellStyle name="_인원계획표 _당진실행검토_삼익비교실행_견적용내역_관저리슈빌최종실행1_관저리슈빌최종실행1" xfId="8661" xr:uid="{00000000-0005-0000-0000-00001D1E0000}"/>
    <cellStyle name="_인원계획표 _당진실행검토_삼익비교실행_관저리슈빌최종실행(1224)" xfId="8662" xr:uid="{00000000-0005-0000-0000-00001E1E0000}"/>
    <cellStyle name="_인원계획표 _당진실행검토_삼익비교실행_관저리슈빌최종실행(1224)_관저리슈빌최종실행1" xfId="8663" xr:uid="{00000000-0005-0000-0000-00001F1E0000}"/>
    <cellStyle name="_인원계획표 _당진실행검토_삼익비교실행_관저리슈빌최종실행(1224)_관저리슈빌최종실행1_관저리슈빌최종실행1" xfId="8664" xr:uid="{00000000-0005-0000-0000-0000201E0000}"/>
    <cellStyle name="_인원계획표 _당진실행검토_삼익비교실행_관저리슈빌최종실행1" xfId="8665" xr:uid="{00000000-0005-0000-0000-0000211E0000}"/>
    <cellStyle name="_인원계획표 _당진실행검토_삼익비교실행_노은14BL 최종내역서(04.10.05)" xfId="8666" xr:uid="{00000000-0005-0000-0000-0000221E0000}"/>
    <cellStyle name="_인원계획표 _당진실행검토_삼익비교실행_노은14BL 최종내역서(04.10.05)_복사본 13블럭내역(최종04.10.05)" xfId="8667" xr:uid="{00000000-0005-0000-0000-0000231E0000}"/>
    <cellStyle name="_인원계획표 _당진실행검토_삼익비교실행_노은14BL 최종내역서(04.6.18)" xfId="8668" xr:uid="{00000000-0005-0000-0000-0000241E0000}"/>
    <cellStyle name="_인원계획표 _당진실행검토_삼익비교실행_노은14BL 최종내역서(04.6.18)_노은14BL 최종내역서(04.10.05)" xfId="8669" xr:uid="{00000000-0005-0000-0000-0000251E0000}"/>
    <cellStyle name="_인원계획표 _당진실행검토_삼익비교실행_노은14BL 최종내역서(04.6.18)_노은14BL 최종내역서(04.10.05)_복사본 13블럭내역(최종04.10.05)" xfId="8670" xr:uid="{00000000-0005-0000-0000-0000261E0000}"/>
    <cellStyle name="_인원계획표 _당진실행검토_삼익비교실행_노은14BL 최종내역서(04.6.18)_노은2지구 13블럭내역(최종04.10.05)" xfId="8671" xr:uid="{00000000-0005-0000-0000-0000271E0000}"/>
    <cellStyle name="_인원계획표 _당진실행검토_삼익비교실행_노은14BL 최종내역서(04.6.18)_청주비하내역(04.09.16)" xfId="8672" xr:uid="{00000000-0005-0000-0000-0000281E0000}"/>
    <cellStyle name="_인원계획표 _당진실행검토_삼익비교실행_노은14BL 최종내역서(04.6.24)" xfId="8673" xr:uid="{00000000-0005-0000-0000-0000291E0000}"/>
    <cellStyle name="_인원계획표 _당진실행검토_삼익비교실행_노은14BL 최종내역서(04.6.24)_검토" xfId="8674" xr:uid="{00000000-0005-0000-0000-00002A1E0000}"/>
    <cellStyle name="_인원계획표 _당진실행검토_삼익비교실행_노은14BL 최종내역서(04.6.24)_검토_복사본 13블럭내역(최종04.10.05)" xfId="8675" xr:uid="{00000000-0005-0000-0000-00002B1E0000}"/>
    <cellStyle name="_인원계획표 _당진실행검토_삼익비교실행_노은14BL 최종내역서(04.6.24)_검토1" xfId="8676" xr:uid="{00000000-0005-0000-0000-00002C1E0000}"/>
    <cellStyle name="_인원계획표 _당진실행검토_삼익비교실행_노은14BL 최종내역서(04.6.24)_검토1_복사본 13블럭내역(최종04.10.05)" xfId="8677" xr:uid="{00000000-0005-0000-0000-00002D1E0000}"/>
    <cellStyle name="_인원계획표 _당진실행검토_삼익비교실행_노은14BL 최종내역서(04.6.24)_검토2" xfId="8678" xr:uid="{00000000-0005-0000-0000-00002E1E0000}"/>
    <cellStyle name="_인원계획표 _당진실행검토_삼익비교실행_노은14BL 최종내역서(04.6.24)_검토2_복사본 13블럭내역(최종04.10.05)" xfId="8679" xr:uid="{00000000-0005-0000-0000-00002F1E0000}"/>
    <cellStyle name="_인원계획표 _당진실행검토_삼익비교실행_노은14BL 최종내역서(04.6.24)_복사본 13블럭내역(최종04.10.05)" xfId="8680" xr:uid="{00000000-0005-0000-0000-0000301E0000}"/>
    <cellStyle name="_인원계획표 _당진실행검토_삼익비교실행_노은2지구 13블럭내역(최종04.10.05)" xfId="8681" xr:uid="{00000000-0005-0000-0000-0000311E0000}"/>
    <cellStyle name="_인원계획표 _당진실행검토_삼익비교실행_동백리슈빌 최종내역서(단가참고)" xfId="8682" xr:uid="{00000000-0005-0000-0000-0000321E0000}"/>
    <cellStyle name="_인원계획표 _당진실행검토_삼익비교실행_동백리슈빌 최종내역서(단가참고)_복사본 13블럭내역(최종04.10.05)" xfId="8683" xr:uid="{00000000-0005-0000-0000-0000331E0000}"/>
    <cellStyle name="_인원계획표 _당진실행검토_삼익비교실행_동백리슈빌 확정내역서(2004.02.10)" xfId="8684" xr:uid="{00000000-0005-0000-0000-0000341E0000}"/>
    <cellStyle name="_인원계획표 _당진실행검토_삼익비교실행_리슈빌 공사별 비교(전체현장)" xfId="8685" xr:uid="{00000000-0005-0000-0000-0000351E0000}"/>
    <cellStyle name="_인원계획표 _당진실행검토_삼익비교실행_리슈빌 공사별 비교(전체현장)_복사본 13블럭내역(최종04.10.05)" xfId="8686" xr:uid="{00000000-0005-0000-0000-0000361E0000}"/>
    <cellStyle name="_인원계획표 _당진실행검토_삼익비교실행_실행(노은리슈빌)" xfId="8687" xr:uid="{00000000-0005-0000-0000-0000371E0000}"/>
    <cellStyle name="_인원계획표 _당진실행검토_삼익비교실행_실행(노은리슈빌)_관저리슈빌최종실행1" xfId="8688" xr:uid="{00000000-0005-0000-0000-0000381E0000}"/>
    <cellStyle name="_인원계획표 _당진실행검토_삼익비교실행_실행(노은리슈빌)_관저리슈빌최종실행1_관저리슈빌최종실행1" xfId="8689" xr:uid="{00000000-0005-0000-0000-0000391E0000}"/>
    <cellStyle name="_인원계획표 _당진실행검토_삼익비교실행_실행예산 (2004.03.29)" xfId="8690" xr:uid="{00000000-0005-0000-0000-00003A1E0000}"/>
    <cellStyle name="_인원계획표 _당진실행검토_삼익비교실행_용인IC 내역서(결재0413)" xfId="8691" xr:uid="{00000000-0005-0000-0000-00003B1E0000}"/>
    <cellStyle name="_인원계획표 _당진실행검토_삼익비교실행_청주비하내역(04.09.16)" xfId="8692" xr:uid="{00000000-0005-0000-0000-00003C1E0000}"/>
    <cellStyle name="_인원계획표 _당진실행검토_삼익협의실행" xfId="8693" xr:uid="{00000000-0005-0000-0000-00003D1E0000}"/>
    <cellStyle name="_인원계획표 _당진실행검토_삼익협의실행_00.실행예산(결재)" xfId="8694" xr:uid="{00000000-0005-0000-0000-00003E1E0000}"/>
    <cellStyle name="_인원계획표 _당진실행검토_삼익협의실행_07.복수리슈빌 미장" xfId="8695" xr:uid="{00000000-0005-0000-0000-00003F1E0000}"/>
    <cellStyle name="_인원계획표 _당진실행검토_삼익협의실행_견적용내역" xfId="8696" xr:uid="{00000000-0005-0000-0000-0000401E0000}"/>
    <cellStyle name="_인원계획표 _당진실행검토_삼익협의실행_견적용내역(도급비교)" xfId="8697" xr:uid="{00000000-0005-0000-0000-0000411E0000}"/>
    <cellStyle name="_인원계획표 _당진실행검토_삼익협의실행_견적용내역(도급비교)_관저리슈빌최종실행1" xfId="8698" xr:uid="{00000000-0005-0000-0000-0000421E0000}"/>
    <cellStyle name="_인원계획표 _당진실행검토_삼익협의실행_견적용내역(도급비교)_관저리슈빌최종실행1_관저리슈빌최종실행1" xfId="8699" xr:uid="{00000000-0005-0000-0000-0000431E0000}"/>
    <cellStyle name="_인원계획표 _당진실행검토_삼익협의실행_견적용내역_관저리슈빌최종실행1" xfId="8700" xr:uid="{00000000-0005-0000-0000-0000441E0000}"/>
    <cellStyle name="_인원계획표 _당진실행검토_삼익협의실행_견적용내역_관저리슈빌최종실행1_관저리슈빌최종실행1" xfId="8701" xr:uid="{00000000-0005-0000-0000-0000451E0000}"/>
    <cellStyle name="_인원계획표 _당진실행검토_삼익협의실행_관저리슈빌최종실행(1224)" xfId="8702" xr:uid="{00000000-0005-0000-0000-0000461E0000}"/>
    <cellStyle name="_인원계획표 _당진실행검토_삼익협의실행_관저리슈빌최종실행(1224)_관저리슈빌최종실행1" xfId="8703" xr:uid="{00000000-0005-0000-0000-0000471E0000}"/>
    <cellStyle name="_인원계획표 _당진실행검토_삼익협의실행_관저리슈빌최종실행(1224)_관저리슈빌최종실행1_관저리슈빌최종실행1" xfId="8704" xr:uid="{00000000-0005-0000-0000-0000481E0000}"/>
    <cellStyle name="_인원계획표 _당진실행검토_삼익협의실행_관저리슈빌최종실행1" xfId="8705" xr:uid="{00000000-0005-0000-0000-0000491E0000}"/>
    <cellStyle name="_인원계획표 _당진실행검토_삼익협의실행_노은14BL 최종내역서(04.10.05)" xfId="8706" xr:uid="{00000000-0005-0000-0000-00004A1E0000}"/>
    <cellStyle name="_인원계획표 _당진실행검토_삼익협의실행_노은14BL 최종내역서(04.10.05)_복사본 13블럭내역(최종04.10.05)" xfId="8707" xr:uid="{00000000-0005-0000-0000-00004B1E0000}"/>
    <cellStyle name="_인원계획표 _당진실행검토_삼익협의실행_노은14BL 최종내역서(04.6.18)" xfId="8708" xr:uid="{00000000-0005-0000-0000-00004C1E0000}"/>
    <cellStyle name="_인원계획표 _당진실행검토_삼익협의실행_노은14BL 최종내역서(04.6.18)_노은14BL 최종내역서(04.10.05)" xfId="8709" xr:uid="{00000000-0005-0000-0000-00004D1E0000}"/>
    <cellStyle name="_인원계획표 _당진실행검토_삼익협의실행_노은14BL 최종내역서(04.6.18)_노은14BL 최종내역서(04.10.05)_복사본 13블럭내역(최종04.10.05)" xfId="8710" xr:uid="{00000000-0005-0000-0000-00004E1E0000}"/>
    <cellStyle name="_인원계획표 _당진실행검토_삼익협의실행_노은14BL 최종내역서(04.6.18)_노은2지구 13블럭내역(최종04.10.05)" xfId="8711" xr:uid="{00000000-0005-0000-0000-00004F1E0000}"/>
    <cellStyle name="_인원계획표 _당진실행검토_삼익협의실행_노은14BL 최종내역서(04.6.18)_청주비하내역(04.09.16)" xfId="8712" xr:uid="{00000000-0005-0000-0000-0000501E0000}"/>
    <cellStyle name="_인원계획표 _당진실행검토_삼익협의실행_노은14BL 최종내역서(04.6.24)" xfId="8713" xr:uid="{00000000-0005-0000-0000-0000511E0000}"/>
    <cellStyle name="_인원계획표 _당진실행검토_삼익협의실행_노은14BL 최종내역서(04.6.24)_검토" xfId="8714" xr:uid="{00000000-0005-0000-0000-0000521E0000}"/>
    <cellStyle name="_인원계획표 _당진실행검토_삼익협의실행_노은14BL 최종내역서(04.6.24)_검토_복사본 13블럭내역(최종04.10.05)" xfId="8715" xr:uid="{00000000-0005-0000-0000-0000531E0000}"/>
    <cellStyle name="_인원계획표 _당진실행검토_삼익협의실행_노은14BL 최종내역서(04.6.24)_검토1" xfId="8716" xr:uid="{00000000-0005-0000-0000-0000541E0000}"/>
    <cellStyle name="_인원계획표 _당진실행검토_삼익협의실행_노은14BL 최종내역서(04.6.24)_검토1_복사본 13블럭내역(최종04.10.05)" xfId="8717" xr:uid="{00000000-0005-0000-0000-0000551E0000}"/>
    <cellStyle name="_인원계획표 _당진실행검토_삼익협의실행_노은14BL 최종내역서(04.6.24)_검토2" xfId="8718" xr:uid="{00000000-0005-0000-0000-0000561E0000}"/>
    <cellStyle name="_인원계획표 _당진실행검토_삼익협의실행_노은14BL 최종내역서(04.6.24)_검토2_복사본 13블럭내역(최종04.10.05)" xfId="8719" xr:uid="{00000000-0005-0000-0000-0000571E0000}"/>
    <cellStyle name="_인원계획표 _당진실행검토_삼익협의실행_노은14BL 최종내역서(04.6.24)_복사본 13블럭내역(최종04.10.05)" xfId="8720" xr:uid="{00000000-0005-0000-0000-0000581E0000}"/>
    <cellStyle name="_인원계획표 _당진실행검토_삼익협의실행_노은2지구 13블럭내역(최종04.10.05)" xfId="8721" xr:uid="{00000000-0005-0000-0000-0000591E0000}"/>
    <cellStyle name="_인원계획표 _당진실행검토_삼익협의실행_동백리슈빌 최종내역서(단가참고)" xfId="8722" xr:uid="{00000000-0005-0000-0000-00005A1E0000}"/>
    <cellStyle name="_인원계획표 _당진실행검토_삼익협의실행_동백리슈빌 최종내역서(단가참고)_복사본 13블럭내역(최종04.10.05)" xfId="8723" xr:uid="{00000000-0005-0000-0000-00005B1E0000}"/>
    <cellStyle name="_인원계획표 _당진실행검토_삼익협의실행_동백리슈빌 확정내역서(2004.02.10)" xfId="8724" xr:uid="{00000000-0005-0000-0000-00005C1E0000}"/>
    <cellStyle name="_인원계획표 _당진실행검토_삼익협의실행_리슈빌 공사별 비교(전체현장)" xfId="8725" xr:uid="{00000000-0005-0000-0000-00005D1E0000}"/>
    <cellStyle name="_인원계획표 _당진실행검토_삼익협의실행_리슈빌 공사별 비교(전체현장)_복사본 13블럭내역(최종04.10.05)" xfId="8726" xr:uid="{00000000-0005-0000-0000-00005E1E0000}"/>
    <cellStyle name="_인원계획표 _당진실행검토_삼익협의실행_실행(노은리슈빌)" xfId="8727" xr:uid="{00000000-0005-0000-0000-00005F1E0000}"/>
    <cellStyle name="_인원계획표 _당진실행검토_삼익협의실행_실행(노은리슈빌)_관저리슈빌최종실행1" xfId="8728" xr:uid="{00000000-0005-0000-0000-0000601E0000}"/>
    <cellStyle name="_인원계획표 _당진실행검토_삼익협의실행_실행(노은리슈빌)_관저리슈빌최종실행1_관저리슈빌최종실행1" xfId="8729" xr:uid="{00000000-0005-0000-0000-0000611E0000}"/>
    <cellStyle name="_인원계획표 _당진실행검토_삼익협의실행_실행예산 (2004.03.29)" xfId="8730" xr:uid="{00000000-0005-0000-0000-0000621E0000}"/>
    <cellStyle name="_인원계획표 _당진실행검토_삼익협의실행_용인IC 내역서(결재0413)" xfId="8731" xr:uid="{00000000-0005-0000-0000-0000631E0000}"/>
    <cellStyle name="_인원계획표 _당진실행검토_삼익협의실행_청주비하내역(04.09.16)" xfId="8732" xr:uid="{00000000-0005-0000-0000-0000641E0000}"/>
    <cellStyle name="_인원계획표 _당진실행검토_실행(노은리슈빌)" xfId="8733" xr:uid="{00000000-0005-0000-0000-0000651E0000}"/>
    <cellStyle name="_인원계획표 _당진실행검토_실행(노은리슈빌)_관저리슈빌최종실행1" xfId="8734" xr:uid="{00000000-0005-0000-0000-0000661E0000}"/>
    <cellStyle name="_인원계획표 _당진실행검토_실행(노은리슈빌)_관저리슈빌최종실행1_관저리슈빌최종실행1" xfId="8735" xr:uid="{00000000-0005-0000-0000-0000671E0000}"/>
    <cellStyle name="_인원계획표 _당진실행검토_실행검토228" xfId="8736" xr:uid="{00000000-0005-0000-0000-0000681E0000}"/>
    <cellStyle name="_인원계획표 _당진실행검토_실행검토228_00.실행예산(결재)" xfId="8737" xr:uid="{00000000-0005-0000-0000-0000691E0000}"/>
    <cellStyle name="_인원계획표 _당진실행검토_실행검토228_07.복수리슈빌 미장" xfId="8738" xr:uid="{00000000-0005-0000-0000-00006A1E0000}"/>
    <cellStyle name="_인원계획표 _당진실행검토_실행검토228_견적용내역" xfId="8739" xr:uid="{00000000-0005-0000-0000-00006B1E0000}"/>
    <cellStyle name="_인원계획표 _당진실행검토_실행검토228_견적용내역(도급비교)" xfId="8740" xr:uid="{00000000-0005-0000-0000-00006C1E0000}"/>
    <cellStyle name="_인원계획표 _당진실행검토_실행검토228_견적용내역(도급비교)_관저리슈빌최종실행1" xfId="8741" xr:uid="{00000000-0005-0000-0000-00006D1E0000}"/>
    <cellStyle name="_인원계획표 _당진실행검토_실행검토228_견적용내역(도급비교)_관저리슈빌최종실행1_관저리슈빌최종실행1" xfId="8742" xr:uid="{00000000-0005-0000-0000-00006E1E0000}"/>
    <cellStyle name="_인원계획표 _당진실행검토_실행검토228_견적용내역_관저리슈빌최종실행1" xfId="8743" xr:uid="{00000000-0005-0000-0000-00006F1E0000}"/>
    <cellStyle name="_인원계획표 _당진실행검토_실행검토228_견적용내역_관저리슈빌최종실행1_관저리슈빌최종실행1" xfId="8744" xr:uid="{00000000-0005-0000-0000-0000701E0000}"/>
    <cellStyle name="_인원계획표 _당진실행검토_실행검토228_관저리슈빌최종실행(1224)" xfId="8745" xr:uid="{00000000-0005-0000-0000-0000711E0000}"/>
    <cellStyle name="_인원계획표 _당진실행검토_실행검토228_관저리슈빌최종실행(1224)_관저리슈빌최종실행1" xfId="8746" xr:uid="{00000000-0005-0000-0000-0000721E0000}"/>
    <cellStyle name="_인원계획표 _당진실행검토_실행검토228_관저리슈빌최종실행(1224)_관저리슈빌최종실행1_관저리슈빌최종실행1" xfId="8747" xr:uid="{00000000-0005-0000-0000-0000731E0000}"/>
    <cellStyle name="_인원계획표 _당진실행검토_실행검토228_관저리슈빌최종실행1" xfId="8748" xr:uid="{00000000-0005-0000-0000-0000741E0000}"/>
    <cellStyle name="_인원계획표 _당진실행검토_실행검토228_노은14BL 최종내역서(04.10.05)" xfId="8749" xr:uid="{00000000-0005-0000-0000-0000751E0000}"/>
    <cellStyle name="_인원계획표 _당진실행검토_실행검토228_노은14BL 최종내역서(04.10.05)_복사본 13블럭내역(최종04.10.05)" xfId="8750" xr:uid="{00000000-0005-0000-0000-0000761E0000}"/>
    <cellStyle name="_인원계획표 _당진실행검토_실행검토228_노은14BL 최종내역서(04.6.18)" xfId="8751" xr:uid="{00000000-0005-0000-0000-0000771E0000}"/>
    <cellStyle name="_인원계획표 _당진실행검토_실행검토228_노은14BL 최종내역서(04.6.18)_노은14BL 최종내역서(04.10.05)" xfId="8752" xr:uid="{00000000-0005-0000-0000-0000781E0000}"/>
    <cellStyle name="_인원계획표 _당진실행검토_실행검토228_노은14BL 최종내역서(04.6.18)_노은14BL 최종내역서(04.10.05)_복사본 13블럭내역(최종04.10.05)" xfId="8753" xr:uid="{00000000-0005-0000-0000-0000791E0000}"/>
    <cellStyle name="_인원계획표 _당진실행검토_실행검토228_노은14BL 최종내역서(04.6.18)_노은2지구 13블럭내역(최종04.10.05)" xfId="8754" xr:uid="{00000000-0005-0000-0000-00007A1E0000}"/>
    <cellStyle name="_인원계획표 _당진실행검토_실행검토228_노은14BL 최종내역서(04.6.18)_청주비하내역(04.09.16)" xfId="8755" xr:uid="{00000000-0005-0000-0000-00007B1E0000}"/>
    <cellStyle name="_인원계획표 _당진실행검토_실행검토228_노은14BL 최종내역서(04.6.24)" xfId="8756" xr:uid="{00000000-0005-0000-0000-00007C1E0000}"/>
    <cellStyle name="_인원계획표 _당진실행검토_실행검토228_노은14BL 최종내역서(04.6.24)_검토" xfId="8757" xr:uid="{00000000-0005-0000-0000-00007D1E0000}"/>
    <cellStyle name="_인원계획표 _당진실행검토_실행검토228_노은14BL 최종내역서(04.6.24)_검토_복사본 13블럭내역(최종04.10.05)" xfId="8758" xr:uid="{00000000-0005-0000-0000-00007E1E0000}"/>
    <cellStyle name="_인원계획표 _당진실행검토_실행검토228_노은14BL 최종내역서(04.6.24)_검토1" xfId="8759" xr:uid="{00000000-0005-0000-0000-00007F1E0000}"/>
    <cellStyle name="_인원계획표 _당진실행검토_실행검토228_노은14BL 최종내역서(04.6.24)_검토1_복사본 13블럭내역(최종04.10.05)" xfId="8760" xr:uid="{00000000-0005-0000-0000-0000801E0000}"/>
    <cellStyle name="_인원계획표 _당진실행검토_실행검토228_노은14BL 최종내역서(04.6.24)_검토2" xfId="8761" xr:uid="{00000000-0005-0000-0000-0000811E0000}"/>
    <cellStyle name="_인원계획표 _당진실행검토_실행검토228_노은14BL 최종내역서(04.6.24)_검토2_복사본 13블럭내역(최종04.10.05)" xfId="8762" xr:uid="{00000000-0005-0000-0000-0000821E0000}"/>
    <cellStyle name="_인원계획표 _당진실행검토_실행검토228_노은14BL 최종내역서(04.6.24)_복사본 13블럭내역(최종04.10.05)" xfId="8763" xr:uid="{00000000-0005-0000-0000-0000831E0000}"/>
    <cellStyle name="_인원계획표 _당진실행검토_실행검토228_노은2지구 13블럭내역(최종04.10.05)" xfId="8764" xr:uid="{00000000-0005-0000-0000-0000841E0000}"/>
    <cellStyle name="_인원계획표 _당진실행검토_실행검토228_동백리슈빌 최종내역서(단가참고)" xfId="8765" xr:uid="{00000000-0005-0000-0000-0000851E0000}"/>
    <cellStyle name="_인원계획표 _당진실행검토_실행검토228_동백리슈빌 최종내역서(단가참고)_복사본 13블럭내역(최종04.10.05)" xfId="8766" xr:uid="{00000000-0005-0000-0000-0000861E0000}"/>
    <cellStyle name="_인원계획표 _당진실행검토_실행검토228_동백리슈빌 확정내역서(2004.02.10)" xfId="8767" xr:uid="{00000000-0005-0000-0000-0000871E0000}"/>
    <cellStyle name="_인원계획표 _당진실행검토_실행검토228_리슈빌 공사별 비교(전체현장)" xfId="8768" xr:uid="{00000000-0005-0000-0000-0000881E0000}"/>
    <cellStyle name="_인원계획표 _당진실행검토_실행검토228_리슈빌 공사별 비교(전체현장)_복사본 13블럭내역(최종04.10.05)" xfId="8769" xr:uid="{00000000-0005-0000-0000-0000891E0000}"/>
    <cellStyle name="_인원계획표 _당진실행검토_실행검토228_실행(노은리슈빌)" xfId="8770" xr:uid="{00000000-0005-0000-0000-00008A1E0000}"/>
    <cellStyle name="_인원계획표 _당진실행검토_실행검토228_실행(노은리슈빌)_관저리슈빌최종실행1" xfId="8771" xr:uid="{00000000-0005-0000-0000-00008B1E0000}"/>
    <cellStyle name="_인원계획표 _당진실행검토_실행검토228_실행(노은리슈빌)_관저리슈빌최종실행1_관저리슈빌최종실행1" xfId="8772" xr:uid="{00000000-0005-0000-0000-00008C1E0000}"/>
    <cellStyle name="_인원계획표 _당진실행검토_실행검토228_실행예산 (2004.03.29)" xfId="8773" xr:uid="{00000000-0005-0000-0000-00008D1E0000}"/>
    <cellStyle name="_인원계획표 _당진실행검토_실행검토228_용인IC 내역서(결재0413)" xfId="8774" xr:uid="{00000000-0005-0000-0000-00008E1E0000}"/>
    <cellStyle name="_인원계획표 _당진실행검토_실행검토228_청주비하내역(04.09.16)" xfId="8775" xr:uid="{00000000-0005-0000-0000-00008F1E0000}"/>
    <cellStyle name="_인원계획표 _당진실행검토_실행예산 (2004.03.29)" xfId="8776" xr:uid="{00000000-0005-0000-0000-0000901E0000}"/>
    <cellStyle name="_인원계획표 _당진실행검토_용인IC 내역서(결재0413)" xfId="8777" xr:uid="{00000000-0005-0000-0000-0000911E0000}"/>
    <cellStyle name="_인원계획표 _당진실행검토_청주비하내역(04.09.16)" xfId="8778" xr:uid="{00000000-0005-0000-0000-0000921E0000}"/>
    <cellStyle name="_인원계획표 _대안투찰내역(0221)" xfId="42370" xr:uid="{00000000-0005-0000-0000-0000931E0000}"/>
    <cellStyle name="_인원계획표 _대안투찰내역(0221)_★이화-삼계도급실행(2003.04.11)" xfId="42371" xr:uid="{00000000-0005-0000-0000-0000941E0000}"/>
    <cellStyle name="_인원계획표 _대안투찰내역(0221)_★이화-삼계도급실행(2003.04.11)_서호지하차도입찰" xfId="42372" xr:uid="{00000000-0005-0000-0000-0000951E0000}"/>
    <cellStyle name="_인원계획표 _대안투찰내역(0221)_★이화-삼계도급실행(2003.04.11)_서호지하차도입찰_청오건설 하도급계약내역(식재.시설물)-2005.1.3" xfId="42373" xr:uid="{00000000-0005-0000-0000-0000961E0000}"/>
    <cellStyle name="_인원계획표 _대안투찰내역(0221)_★이화-삼계도급실행(2003.04.11)_서호지하차도입찰_청오하도급계약내역(식재,시설물)-2005.1.3" xfId="42374" xr:uid="{00000000-0005-0000-0000-0000971E0000}"/>
    <cellStyle name="_인원계획표 _대안투찰내역(0221)_★이화-삼계도급실행(2003.04.11)_청오건설 하도급계약내역(식재.시설물)-2005.1.3" xfId="42375" xr:uid="{00000000-0005-0000-0000-0000981E0000}"/>
    <cellStyle name="_인원계획표 _대안투찰내역(0221)_★이화-삼계도급실행(2003.04.11)_청오하도급계약내역(식재,시설물)-2005.1.3" xfId="42376" xr:uid="{00000000-0005-0000-0000-0000991E0000}"/>
    <cellStyle name="_인원계획표 _대안투찰내역(0221)_★이화-삼계도급실행(2003.04.21)" xfId="42377" xr:uid="{00000000-0005-0000-0000-00009A1E0000}"/>
    <cellStyle name="_인원계획표 _대안투찰내역(0221)_★이화-삼계도급실행(2003.04.21)_서호지하차도입찰" xfId="42378" xr:uid="{00000000-0005-0000-0000-00009B1E0000}"/>
    <cellStyle name="_인원계획표 _대안투찰내역(0221)_★이화-삼계도급실행(2003.04.21)_서호지하차도입찰_청오건설 하도급계약내역(식재.시설물)-2005.1.3" xfId="42379" xr:uid="{00000000-0005-0000-0000-00009C1E0000}"/>
    <cellStyle name="_인원계획표 _대안투찰내역(0221)_★이화-삼계도급실행(2003.04.21)_서호지하차도입찰_청오하도급계약내역(식재,시설물)-2005.1.3" xfId="42380" xr:uid="{00000000-0005-0000-0000-00009D1E0000}"/>
    <cellStyle name="_인원계획표 _대안투찰내역(0221)_★이화-삼계도급실행(2003.04.21)_청오건설 하도급계약내역(식재.시설물)-2005.1.3" xfId="42381" xr:uid="{00000000-0005-0000-0000-00009E1E0000}"/>
    <cellStyle name="_인원계획표 _대안투찰내역(0221)_★이화-삼계도급실행(2003.04.21)_청오하도급계약내역(식재,시설물)-2005.1.3" xfId="42382" xr:uid="{00000000-0005-0000-0000-00009F1E0000}"/>
    <cellStyle name="_인원계획표 _대안투찰내역(0221)_서호지하차도입찰" xfId="42383" xr:uid="{00000000-0005-0000-0000-0000A01E0000}"/>
    <cellStyle name="_인원계획표 _대안투찰내역(0221)_서호지하차도입찰_청오건설 하도급계약내역(식재.시설물)-2005.1.3" xfId="42384" xr:uid="{00000000-0005-0000-0000-0000A11E0000}"/>
    <cellStyle name="_인원계획표 _대안투찰내역(0221)_서호지하차도입찰_청오하도급계약내역(식재,시설물)-2005.1.3" xfId="42385" xr:uid="{00000000-0005-0000-0000-0000A21E0000}"/>
    <cellStyle name="_인원계획표 _대안투찰내역(0221)_청오건설 하도급계약내역(식재.시설물)-2005.1.3" xfId="42386" xr:uid="{00000000-0005-0000-0000-0000A31E0000}"/>
    <cellStyle name="_인원계획표 _대안투찰내역(0221)_청오하도급계약내역(식재,시설물)-2005.1.3" xfId="42387" xr:uid="{00000000-0005-0000-0000-0000A41E0000}"/>
    <cellStyle name="_인원계획표 _대안투찰내역(0223)" xfId="42388" xr:uid="{00000000-0005-0000-0000-0000A51E0000}"/>
    <cellStyle name="_인원계획표 _대안투찰내역(0223)_★이화-삼계도급실행(2003.04.11)" xfId="42389" xr:uid="{00000000-0005-0000-0000-0000A61E0000}"/>
    <cellStyle name="_인원계획표 _대안투찰내역(0223)_★이화-삼계도급실행(2003.04.11)_서호지하차도입찰" xfId="42390" xr:uid="{00000000-0005-0000-0000-0000A71E0000}"/>
    <cellStyle name="_인원계획표 _대안투찰내역(0223)_★이화-삼계도급실행(2003.04.11)_서호지하차도입찰_청오건설 하도급계약내역(식재.시설물)-2005.1.3" xfId="42391" xr:uid="{00000000-0005-0000-0000-0000A81E0000}"/>
    <cellStyle name="_인원계획표 _대안투찰내역(0223)_★이화-삼계도급실행(2003.04.11)_서호지하차도입찰_청오하도급계약내역(식재,시설물)-2005.1.3" xfId="42392" xr:uid="{00000000-0005-0000-0000-0000A91E0000}"/>
    <cellStyle name="_인원계획표 _대안투찰내역(0223)_★이화-삼계도급실행(2003.04.11)_청오건설 하도급계약내역(식재.시설물)-2005.1.3" xfId="42393" xr:uid="{00000000-0005-0000-0000-0000AA1E0000}"/>
    <cellStyle name="_인원계획표 _대안투찰내역(0223)_★이화-삼계도급실행(2003.04.11)_청오하도급계약내역(식재,시설물)-2005.1.3" xfId="42394" xr:uid="{00000000-0005-0000-0000-0000AB1E0000}"/>
    <cellStyle name="_인원계획표 _대안투찰내역(0223)_★이화-삼계도급실행(2003.04.21)" xfId="42395" xr:uid="{00000000-0005-0000-0000-0000AC1E0000}"/>
    <cellStyle name="_인원계획표 _대안투찰내역(0223)_★이화-삼계도급실행(2003.04.21)_서호지하차도입찰" xfId="42396" xr:uid="{00000000-0005-0000-0000-0000AD1E0000}"/>
    <cellStyle name="_인원계획표 _대안투찰내역(0223)_★이화-삼계도급실행(2003.04.21)_서호지하차도입찰_청오건설 하도급계약내역(식재.시설물)-2005.1.3" xfId="42397" xr:uid="{00000000-0005-0000-0000-0000AE1E0000}"/>
    <cellStyle name="_인원계획표 _대안투찰내역(0223)_★이화-삼계도급실행(2003.04.21)_서호지하차도입찰_청오하도급계약내역(식재,시설물)-2005.1.3" xfId="42398" xr:uid="{00000000-0005-0000-0000-0000AF1E0000}"/>
    <cellStyle name="_인원계획표 _대안투찰내역(0223)_★이화-삼계도급실행(2003.04.21)_청오건설 하도급계약내역(식재.시설물)-2005.1.3" xfId="42399" xr:uid="{00000000-0005-0000-0000-0000B01E0000}"/>
    <cellStyle name="_인원계획표 _대안투찰내역(0223)_★이화-삼계도급실행(2003.04.21)_청오하도급계약내역(식재,시설물)-2005.1.3" xfId="42400" xr:uid="{00000000-0005-0000-0000-0000B11E0000}"/>
    <cellStyle name="_인원계획표 _대안투찰내역(0223)_서호지하차도입찰" xfId="42401" xr:uid="{00000000-0005-0000-0000-0000B21E0000}"/>
    <cellStyle name="_인원계획표 _대안투찰내역(0223)_서호지하차도입찰_청오건설 하도급계약내역(식재.시설물)-2005.1.3" xfId="42402" xr:uid="{00000000-0005-0000-0000-0000B31E0000}"/>
    <cellStyle name="_인원계획표 _대안투찰내역(0223)_서호지하차도입찰_청오하도급계약내역(식재,시설물)-2005.1.3" xfId="42403" xr:uid="{00000000-0005-0000-0000-0000B41E0000}"/>
    <cellStyle name="_인원계획표 _대안투찰내역(0223)_청오건설 하도급계약내역(식재.시설물)-2005.1.3" xfId="42404" xr:uid="{00000000-0005-0000-0000-0000B51E0000}"/>
    <cellStyle name="_인원계획표 _대안투찰내역(0223)_청오하도급계약내역(식재,시설물)-2005.1.3" xfId="42405" xr:uid="{00000000-0005-0000-0000-0000B61E0000}"/>
    <cellStyle name="_인원계획표 _대안투찰내역(확정본0226)" xfId="42406" xr:uid="{00000000-0005-0000-0000-0000B71E0000}"/>
    <cellStyle name="_인원계획표 _대안투찰내역(확정본0226)_★이화-삼계도급실행(2003.04.11)" xfId="42407" xr:uid="{00000000-0005-0000-0000-0000B81E0000}"/>
    <cellStyle name="_인원계획표 _대안투찰내역(확정본0226)_★이화-삼계도급실행(2003.04.11)_서호지하차도입찰" xfId="42408" xr:uid="{00000000-0005-0000-0000-0000B91E0000}"/>
    <cellStyle name="_인원계획표 _대안투찰내역(확정본0226)_★이화-삼계도급실행(2003.04.11)_서호지하차도입찰_청오건설 하도급계약내역(식재.시설물)-2005.1.3" xfId="42409" xr:uid="{00000000-0005-0000-0000-0000BA1E0000}"/>
    <cellStyle name="_인원계획표 _대안투찰내역(확정본0226)_★이화-삼계도급실행(2003.04.11)_서호지하차도입찰_청오하도급계약내역(식재,시설물)-2005.1.3" xfId="42410" xr:uid="{00000000-0005-0000-0000-0000BB1E0000}"/>
    <cellStyle name="_인원계획표 _대안투찰내역(확정본0226)_★이화-삼계도급실행(2003.04.11)_청오건설 하도급계약내역(식재.시설물)-2005.1.3" xfId="42411" xr:uid="{00000000-0005-0000-0000-0000BC1E0000}"/>
    <cellStyle name="_인원계획표 _대안투찰내역(확정본0226)_★이화-삼계도급실행(2003.04.11)_청오하도급계약내역(식재,시설물)-2005.1.3" xfId="42412" xr:uid="{00000000-0005-0000-0000-0000BD1E0000}"/>
    <cellStyle name="_인원계획표 _대안투찰내역(확정본0226)_★이화-삼계도급실행(2003.04.21)" xfId="42413" xr:uid="{00000000-0005-0000-0000-0000BE1E0000}"/>
    <cellStyle name="_인원계획표 _대안투찰내역(확정본0226)_★이화-삼계도급실행(2003.04.21)_서호지하차도입찰" xfId="42414" xr:uid="{00000000-0005-0000-0000-0000BF1E0000}"/>
    <cellStyle name="_인원계획표 _대안투찰내역(확정본0226)_★이화-삼계도급실행(2003.04.21)_서호지하차도입찰_청오건설 하도급계약내역(식재.시설물)-2005.1.3" xfId="42415" xr:uid="{00000000-0005-0000-0000-0000C01E0000}"/>
    <cellStyle name="_인원계획표 _대안투찰내역(확정본0226)_★이화-삼계도급실행(2003.04.21)_서호지하차도입찰_청오하도급계약내역(식재,시설물)-2005.1.3" xfId="42416" xr:uid="{00000000-0005-0000-0000-0000C11E0000}"/>
    <cellStyle name="_인원계획표 _대안투찰내역(확정본0226)_★이화-삼계도급실행(2003.04.21)_청오건설 하도급계약내역(식재.시설물)-2005.1.3" xfId="42417" xr:uid="{00000000-0005-0000-0000-0000C21E0000}"/>
    <cellStyle name="_인원계획표 _대안투찰내역(확정본0226)_★이화-삼계도급실행(2003.04.21)_청오하도급계약내역(식재,시설물)-2005.1.3" xfId="42418" xr:uid="{00000000-0005-0000-0000-0000C31E0000}"/>
    <cellStyle name="_인원계획표 _대안투찰내역(확정본0226)_서호지하차도입찰" xfId="42419" xr:uid="{00000000-0005-0000-0000-0000C41E0000}"/>
    <cellStyle name="_인원계획표 _대안투찰내역(확정본0226)_서호지하차도입찰_청오건설 하도급계약내역(식재.시설물)-2005.1.3" xfId="42420" xr:uid="{00000000-0005-0000-0000-0000C51E0000}"/>
    <cellStyle name="_인원계획표 _대안투찰내역(확정본0226)_서호지하차도입찰_청오하도급계약내역(식재,시설물)-2005.1.3" xfId="42421" xr:uid="{00000000-0005-0000-0000-0000C61E0000}"/>
    <cellStyle name="_인원계획표 _대안투찰내역(확정본0226)_청오건설 하도급계약내역(식재.시설물)-2005.1.3" xfId="42422" xr:uid="{00000000-0005-0000-0000-0000C71E0000}"/>
    <cellStyle name="_인원계획표 _대안투찰내역(확정본0226)_청오하도급계약내역(식재,시설물)-2005.1.3" xfId="42423" xr:uid="{00000000-0005-0000-0000-0000C81E0000}"/>
    <cellStyle name="_인원계획표 _대치유수지수경설비-설계내역-0715" xfId="42424" xr:uid="{00000000-0005-0000-0000-0000C91E0000}"/>
    <cellStyle name="_인원계획표 _대치유수지수경설비-설계내역-0715_이수교차로주변친수시설-인공폭포설비" xfId="42425" xr:uid="{00000000-0005-0000-0000-0000CA1E0000}"/>
    <cellStyle name="_인원계획표 _대치유수지수경설비-설계내역-0715_이수교차로주변친수시설-인공폭포설비-0907" xfId="42426" xr:uid="{00000000-0005-0000-0000-0000CB1E0000}"/>
    <cellStyle name="_인원계획표 _대치유수지수경설비-설계내역-2차발송-0811" xfId="42427" xr:uid="{00000000-0005-0000-0000-0000CC1E0000}"/>
    <cellStyle name="_인원계획표 _대치유수지수경설비-설계내역-2차발송-0811_이수교차로주변친수시설-인공폭포설비" xfId="42428" xr:uid="{00000000-0005-0000-0000-0000CD1E0000}"/>
    <cellStyle name="_인원계획표 _대치유수지수경설비-설계내역-2차발송-0811_이수교차로주변친수시설-인공폭포설비-0907" xfId="42429" xr:uid="{00000000-0005-0000-0000-0000CE1E0000}"/>
    <cellStyle name="_인원계획표 _도급실행0211" xfId="42430" xr:uid="{00000000-0005-0000-0000-0000CF1E0000}"/>
    <cellStyle name="_인원계획표 _도급실행0211_★이화-삼계도급실행(2003.04.11)" xfId="42431" xr:uid="{00000000-0005-0000-0000-0000D01E0000}"/>
    <cellStyle name="_인원계획표 _도급실행0211_★이화-삼계도급실행(2003.04.11)_서호지하차도입찰" xfId="42432" xr:uid="{00000000-0005-0000-0000-0000D11E0000}"/>
    <cellStyle name="_인원계획표 _도급실행0211_★이화-삼계도급실행(2003.04.11)_서호지하차도입찰_청오건설 하도급계약내역(식재.시설물)-2005.1.3" xfId="42433" xr:uid="{00000000-0005-0000-0000-0000D21E0000}"/>
    <cellStyle name="_인원계획표 _도급실행0211_★이화-삼계도급실행(2003.04.11)_서호지하차도입찰_청오하도급계약내역(식재,시설물)-2005.1.3" xfId="42434" xr:uid="{00000000-0005-0000-0000-0000D31E0000}"/>
    <cellStyle name="_인원계획표 _도급실행0211_★이화-삼계도급실행(2003.04.11)_청오건설 하도급계약내역(식재.시설물)-2005.1.3" xfId="42435" xr:uid="{00000000-0005-0000-0000-0000D41E0000}"/>
    <cellStyle name="_인원계획표 _도급실행0211_★이화-삼계도급실행(2003.04.11)_청오하도급계약내역(식재,시설물)-2005.1.3" xfId="42436" xr:uid="{00000000-0005-0000-0000-0000D51E0000}"/>
    <cellStyle name="_인원계획표 _도급실행0211_★이화-삼계도급실행(2003.04.21)" xfId="42437" xr:uid="{00000000-0005-0000-0000-0000D61E0000}"/>
    <cellStyle name="_인원계획표 _도급실행0211_★이화-삼계도급실행(2003.04.21)_서호지하차도입찰" xfId="42438" xr:uid="{00000000-0005-0000-0000-0000D71E0000}"/>
    <cellStyle name="_인원계획표 _도급실행0211_★이화-삼계도급실행(2003.04.21)_서호지하차도입찰_청오건설 하도급계약내역(식재.시설물)-2005.1.3" xfId="42439" xr:uid="{00000000-0005-0000-0000-0000D81E0000}"/>
    <cellStyle name="_인원계획표 _도급실행0211_★이화-삼계도급실행(2003.04.21)_서호지하차도입찰_청오하도급계약내역(식재,시설물)-2005.1.3" xfId="42440" xr:uid="{00000000-0005-0000-0000-0000D91E0000}"/>
    <cellStyle name="_인원계획표 _도급실행0211_★이화-삼계도급실행(2003.04.21)_청오건설 하도급계약내역(식재.시설물)-2005.1.3" xfId="42441" xr:uid="{00000000-0005-0000-0000-0000DA1E0000}"/>
    <cellStyle name="_인원계획표 _도급실행0211_★이화-삼계도급실행(2003.04.21)_청오하도급계약내역(식재,시설물)-2005.1.3" xfId="42442" xr:uid="{00000000-0005-0000-0000-0000DB1E0000}"/>
    <cellStyle name="_인원계획표 _도급실행0211_서호지하차도입찰" xfId="42443" xr:uid="{00000000-0005-0000-0000-0000DC1E0000}"/>
    <cellStyle name="_인원계획표 _도급실행0211_서호지하차도입찰_청오건설 하도급계약내역(식재.시설물)-2005.1.3" xfId="42444" xr:uid="{00000000-0005-0000-0000-0000DD1E0000}"/>
    <cellStyle name="_인원계획표 _도급실행0211_서호지하차도입찰_청오하도급계약내역(식재,시설물)-2005.1.3" xfId="42445" xr:uid="{00000000-0005-0000-0000-0000DE1E0000}"/>
    <cellStyle name="_인원계획표 _도급실행0211_청오건설 하도급계약내역(식재.시설물)-2005.1.3" xfId="42446" xr:uid="{00000000-0005-0000-0000-0000DF1E0000}"/>
    <cellStyle name="_인원계획표 _도급실행0211_청오하도급계약내역(식재,시설물)-2005.1.3" xfId="42447" xr:uid="{00000000-0005-0000-0000-0000E01E0000}"/>
    <cellStyle name="_인원계획표 _동백리슈빌 최종내역서(단가참고)" xfId="8779" xr:uid="{00000000-0005-0000-0000-0000E11E0000}"/>
    <cellStyle name="_인원계획표 _동백리슈빌 최종내역서(단가참고)_복사본 13블럭내역(최종04.10.05)" xfId="8780" xr:uid="{00000000-0005-0000-0000-0000E21E0000}"/>
    <cellStyle name="_인원계획표 _동백리슈빌 확정내역서(2004.02.10)" xfId="8781" xr:uid="{00000000-0005-0000-0000-0000E31E0000}"/>
    <cellStyle name="_인원계획표 _리슈빌 공사별 비교(전체현장)" xfId="8782" xr:uid="{00000000-0005-0000-0000-0000E41E0000}"/>
    <cellStyle name="_인원계획표 _리슈빌 공사별 비교(전체현장)_복사본 13블럭내역(최종04.10.05)" xfId="8783" xr:uid="{00000000-0005-0000-0000-0000E51E0000}"/>
    <cellStyle name="_인원계획표 _복사본 성대외국인기숙사설계내역서" xfId="42448" xr:uid="{00000000-0005-0000-0000-0000E61E0000}"/>
    <cellStyle name="_인원계획표 _복사본 성대외국인기숙사설계내역서_고대구로병원수량산출서-1" xfId="42449" xr:uid="{00000000-0005-0000-0000-0000E71E0000}"/>
    <cellStyle name="_인원계획표 _복사본 성대외국인기숙사설계내역서_성대외국인기숙사설계내역서0910" xfId="42450" xr:uid="{00000000-0005-0000-0000-0000E81E0000}"/>
    <cellStyle name="_인원계획표 _사전공사(토목본사검토) " xfId="8784" xr:uid="{00000000-0005-0000-0000-0000E91E0000}"/>
    <cellStyle name="_인원계획표 _삼성생활예술고 생활관(3층수정15%)공사" xfId="648" xr:uid="{00000000-0005-0000-0000-0000EA1E0000}"/>
    <cellStyle name="_인원계획표 _삼성생활예술고 생활관(3층수정15%)공사 2" xfId="649" xr:uid="{00000000-0005-0000-0000-0000EB1E0000}"/>
    <cellStyle name="_인원계획표 _상무대 입찰내역 (남해낙찰)" xfId="42451" xr:uid="{00000000-0005-0000-0000-0000EC1E0000}"/>
    <cellStyle name="_인원계획표 _상무대 입찰내역 (남해낙찰)_대치유수지수경설비-설계내역-0715" xfId="42452" xr:uid="{00000000-0005-0000-0000-0000ED1E0000}"/>
    <cellStyle name="_인원계획표 _상무대 입찰내역 (남해낙찰)_대치유수지수경설비-설계내역-0715_이수교차로주변친수시설-인공폭포설비" xfId="42453" xr:uid="{00000000-0005-0000-0000-0000EE1E0000}"/>
    <cellStyle name="_인원계획표 _상무대 입찰내역 (남해낙찰)_대치유수지수경설비-설계내역-0715_이수교차로주변친수시설-인공폭포설비-0907" xfId="42454" xr:uid="{00000000-0005-0000-0000-0000EF1E0000}"/>
    <cellStyle name="_인원계획표 _상무대 입찰내역 (남해낙찰)_대치유수지수경설비-설계내역-2차발송-0811" xfId="42455" xr:uid="{00000000-0005-0000-0000-0000F01E0000}"/>
    <cellStyle name="_인원계획표 _상무대 입찰내역 (남해낙찰)_대치유수지수경설비-설계내역-2차발송-0811_이수교차로주변친수시설-인공폭포설비" xfId="42456" xr:uid="{00000000-0005-0000-0000-0000F11E0000}"/>
    <cellStyle name="_인원계획표 _상무대 입찰내역 (남해낙찰)_대치유수지수경설비-설계내역-2차발송-0811_이수교차로주변친수시설-인공폭포설비-0907" xfId="42457" xr:uid="{00000000-0005-0000-0000-0000F21E0000}"/>
    <cellStyle name="_인원계획표 _상무대 하도급사항" xfId="42458" xr:uid="{00000000-0005-0000-0000-0000F31E0000}"/>
    <cellStyle name="_인원계획표 _상무대 하도급사항_대치유수지수경설비-설계내역-0715" xfId="42459" xr:uid="{00000000-0005-0000-0000-0000F41E0000}"/>
    <cellStyle name="_인원계획표 _상무대 하도급사항_대치유수지수경설비-설계내역-0715_이수교차로주변친수시설-인공폭포설비" xfId="42460" xr:uid="{00000000-0005-0000-0000-0000F51E0000}"/>
    <cellStyle name="_인원계획표 _상무대 하도급사항_대치유수지수경설비-설계내역-0715_이수교차로주변친수시설-인공폭포설비-0907" xfId="42461" xr:uid="{00000000-0005-0000-0000-0000F61E0000}"/>
    <cellStyle name="_인원계획표 _상무대 하도급사항_대치유수지수경설비-설계내역-2차발송-0811" xfId="42462" xr:uid="{00000000-0005-0000-0000-0000F71E0000}"/>
    <cellStyle name="_인원계획표 _상무대 하도급사항_대치유수지수경설비-설계내역-2차발송-0811_이수교차로주변친수시설-인공폭포설비" xfId="42463" xr:uid="{00000000-0005-0000-0000-0000F81E0000}"/>
    <cellStyle name="_인원계획표 _상무대 하도급사항_대치유수지수경설비-설계내역-2차발송-0811_이수교차로주변친수시설-인공폭포설비-0907" xfId="42464" xr:uid="{00000000-0005-0000-0000-0000F91E0000}"/>
    <cellStyle name="_인원계획표 _서계오피스텔_집행내역서(REV0) (version 1)" xfId="2846" xr:uid="{00000000-0005-0000-0000-0000FA1E0000}"/>
    <cellStyle name="_인원계획표 _서계오피스텔_집행내역서(REV0) (version 1)_서계오피스텔_대한유화(현설용BM)" xfId="2847" xr:uid="{00000000-0005-0000-0000-0000FB1E0000}"/>
    <cellStyle name="_인원계획표 _서계오피스텔_집행내역서(REV0) (version 1)_서계오피스텔_대한유화(현설용BM)_선투입비 본사보고" xfId="2848" xr:uid="{00000000-0005-0000-0000-0000FC1E0000}"/>
    <cellStyle name="_인원계획표 _서계오피스텔_집행내역서(REV0) (version 1)_서계오피스텔_대한유화(현설용BM)_선투입비 본사보고_선투입비 본사보고" xfId="2849" xr:uid="{00000000-0005-0000-0000-0000FD1E0000}"/>
    <cellStyle name="_인원계획표 _서계오피스텔_집행내역서(REV0) (version 1)_서계오피스텔_대한유화(현설용BM)_선투입비 본사보고_선투입비 본사보고-0330" xfId="2850" xr:uid="{00000000-0005-0000-0000-0000FE1E0000}"/>
    <cellStyle name="_인원계획표 _서계오피스텔_집행내역서(REV0) (version 1)_선투입비 본사보고" xfId="2851" xr:uid="{00000000-0005-0000-0000-0000FF1E0000}"/>
    <cellStyle name="_인원계획표 _서계오피스텔_집행내역서(REV0) (version 1)_선투입비 본사보고_선투입비 본사보고" xfId="2852" xr:uid="{00000000-0005-0000-0000-0000001F0000}"/>
    <cellStyle name="_인원계획표 _서계오피스텔_집행내역서(REV0) (version 1)_선투입비 본사보고_선투입비 본사보고-0330" xfId="2853" xr:uid="{00000000-0005-0000-0000-0000011F0000}"/>
    <cellStyle name="_인원계획표 _서계오피스텔_집행내역서(REV6)" xfId="2854" xr:uid="{00000000-0005-0000-0000-0000021F0000}"/>
    <cellStyle name="_인원계획표 _서계오피스텔_집행내역서(REV6)_서계오피스텔_대한유화(현설용BM)" xfId="2855" xr:uid="{00000000-0005-0000-0000-0000031F0000}"/>
    <cellStyle name="_인원계획표 _서계오피스텔_집행내역서(REV6)_서계오피스텔_대한유화(현설용BM)_선투입비 본사보고" xfId="2856" xr:uid="{00000000-0005-0000-0000-0000041F0000}"/>
    <cellStyle name="_인원계획표 _서계오피스텔_집행내역서(REV6)_서계오피스텔_대한유화(현설용BM)_선투입비 본사보고_선투입비 본사보고" xfId="2857" xr:uid="{00000000-0005-0000-0000-0000051F0000}"/>
    <cellStyle name="_인원계획표 _서계오피스텔_집행내역서(REV6)_서계오피스텔_대한유화(현설용BM)_선투입비 본사보고_선투입비 본사보고-0330" xfId="2858" xr:uid="{00000000-0005-0000-0000-0000061F0000}"/>
    <cellStyle name="_인원계획표 _서계오피스텔_집행내역서(REV6)_선투입비 본사보고" xfId="2859" xr:uid="{00000000-0005-0000-0000-0000071F0000}"/>
    <cellStyle name="_인원계획표 _서계오피스텔_집행내역서(REV6)_선투입비 본사보고_선투입비 본사보고" xfId="2860" xr:uid="{00000000-0005-0000-0000-0000081F0000}"/>
    <cellStyle name="_인원계획표 _서계오피스텔_집행내역서(REV6)_선투입비 본사보고_선투입비 본사보고-0330" xfId="2861" xr:uid="{00000000-0005-0000-0000-0000091F0000}"/>
    <cellStyle name="_인원계획표 _서계오피스텔_집행내역서(현설용)" xfId="2862" xr:uid="{00000000-0005-0000-0000-00000A1F0000}"/>
    <cellStyle name="_인원계획표 _서계오피스텔_집행내역서(현설용)_서계오피스텔_대한유화(현설용BM)" xfId="2863" xr:uid="{00000000-0005-0000-0000-00000B1F0000}"/>
    <cellStyle name="_인원계획표 _서계오피스텔_집행내역서(현설용)_서계오피스텔_대한유화(현설용BM)_선투입비 본사보고" xfId="2864" xr:uid="{00000000-0005-0000-0000-00000C1F0000}"/>
    <cellStyle name="_인원계획표 _서계오피스텔_집행내역서(현설용)_서계오피스텔_대한유화(현설용BM)_선투입비 본사보고_선투입비 본사보고" xfId="2865" xr:uid="{00000000-0005-0000-0000-00000D1F0000}"/>
    <cellStyle name="_인원계획표 _서계오피스텔_집행내역서(현설용)_서계오피스텔_대한유화(현설용BM)_선투입비 본사보고_선투입비 본사보고-0330" xfId="2866" xr:uid="{00000000-0005-0000-0000-00000E1F0000}"/>
    <cellStyle name="_인원계획표 _서계오피스텔_집행내역서(현설용)_선투입비 본사보고" xfId="2867" xr:uid="{00000000-0005-0000-0000-00000F1F0000}"/>
    <cellStyle name="_인원계획표 _서계오피스텔_집행내역서(현설용)_선투입비 본사보고_선투입비 본사보고" xfId="2868" xr:uid="{00000000-0005-0000-0000-0000101F0000}"/>
    <cellStyle name="_인원계획표 _서계오피스텔_집행내역서(현설용)_선투입비 본사보고_선투입비 본사보고-0330" xfId="2869" xr:uid="{00000000-0005-0000-0000-0000111F0000}"/>
    <cellStyle name="_인원계획표 _서계오피스텔-J0" xfId="2870" xr:uid="{00000000-0005-0000-0000-0000121F0000}"/>
    <cellStyle name="_인원계획표 _서계오피스텔-J0_서계오피스텔_대한유화(현설용BM)" xfId="2871" xr:uid="{00000000-0005-0000-0000-0000131F0000}"/>
    <cellStyle name="_인원계획표 _서계오피스텔-J0_서계오피스텔_대한유화(현설용BM)_선투입비 본사보고" xfId="2872" xr:uid="{00000000-0005-0000-0000-0000141F0000}"/>
    <cellStyle name="_인원계획표 _서계오피스텔-J0_서계오피스텔_대한유화(현설용BM)_선투입비 본사보고_선투입비 본사보고" xfId="2873" xr:uid="{00000000-0005-0000-0000-0000151F0000}"/>
    <cellStyle name="_인원계획표 _서계오피스텔-J0_서계오피스텔_대한유화(현설용BM)_선투입비 본사보고_선투입비 본사보고-0330" xfId="2874" xr:uid="{00000000-0005-0000-0000-0000161F0000}"/>
    <cellStyle name="_인원계획표 _서계오피스텔-J0_선투입비 본사보고" xfId="2875" xr:uid="{00000000-0005-0000-0000-0000171F0000}"/>
    <cellStyle name="_인원계획표 _서계오피스텔-J0_선투입비 본사보고_선투입비 본사보고" xfId="2876" xr:uid="{00000000-0005-0000-0000-0000181F0000}"/>
    <cellStyle name="_인원계획표 _서계오피스텔-J0_선투입비 본사보고_선투입비 본사보고-0330" xfId="2877" xr:uid="{00000000-0005-0000-0000-0000191F0000}"/>
    <cellStyle name="_인원계획표 _서호지하차도입찰" xfId="42465" xr:uid="{00000000-0005-0000-0000-00001A1F0000}"/>
    <cellStyle name="_인원계획표 _서호지하차도입찰_청오건설 하도급계약내역(식재.시설물)-2005.1.3" xfId="42466" xr:uid="{00000000-0005-0000-0000-00001B1F0000}"/>
    <cellStyle name="_인원계획표 _서호지하차도입찰_청오하도급계약내역(식재,시설물)-2005.1.3" xfId="42467" xr:uid="{00000000-0005-0000-0000-00001C1F0000}"/>
    <cellStyle name="_인원계획표 _선투입비 본사보고" xfId="2878" xr:uid="{00000000-0005-0000-0000-00001D1F0000}"/>
    <cellStyle name="_인원계획표 _선투입비 본사보고_선투입비 본사보고" xfId="2879" xr:uid="{00000000-0005-0000-0000-00001E1F0000}"/>
    <cellStyle name="_인원계획표 _선투입비 본사보고_선투입비 본사보고-0330" xfId="2880" xr:uid="{00000000-0005-0000-0000-00001F1F0000}"/>
    <cellStyle name="_인원계획표 _소화설비공내역서" xfId="2881" xr:uid="{00000000-0005-0000-0000-0000201F0000}"/>
    <cellStyle name="_인원계획표 _소화설비공내역서_선투입비 본사보고" xfId="2882" xr:uid="{00000000-0005-0000-0000-0000211F0000}"/>
    <cellStyle name="_인원계획표 _소화설비공내역서_선투입비 본사보고_선투입비 본사보고" xfId="2883" xr:uid="{00000000-0005-0000-0000-0000221F0000}"/>
    <cellStyle name="_인원계획표 _소화설비공내역서_선투입비 본사보고_선투입비 본사보고-0330" xfId="2884" xr:uid="{00000000-0005-0000-0000-0000231F0000}"/>
    <cellStyle name="_인원계획표 _송학실행안" xfId="8785" xr:uid="{00000000-0005-0000-0000-0000241F0000}"/>
    <cellStyle name="_인원계획표 _송학실행안_탱크(12,13)토목공사(견적)대비비교" xfId="8786" xr:uid="{00000000-0005-0000-0000-0000251F0000}"/>
    <cellStyle name="_인원계획표 _송학하수투찰" xfId="8787" xr:uid="{00000000-0005-0000-0000-0000261F0000}"/>
    <cellStyle name="_인원계획표 _송학하수투찰_탱크(12,13)토목공사(견적)대비비교" xfId="8788" xr:uid="{00000000-0005-0000-0000-0000271F0000}"/>
    <cellStyle name="_인원계획표 _송학하수품의(설계넣고)" xfId="650" xr:uid="{00000000-0005-0000-0000-0000281F0000}"/>
    <cellStyle name="_인원계획표 _송학하수품의(설계넣고) 2" xfId="651" xr:uid="{00000000-0005-0000-0000-0000291F0000}"/>
    <cellStyle name="_인원계획표 _송학하수품의(설계넣고)_2011년 소백산 자락길 홍보관 신축공사(건축)" xfId="652" xr:uid="{00000000-0005-0000-0000-00002A1F0000}"/>
    <cellStyle name="_인원계획표 _송학하수품의(설계넣고)_갑지(건축 (2)" xfId="653" xr:uid="{00000000-0005-0000-0000-00002B1F0000}"/>
    <cellStyle name="_인원계획표 _송학하수품의(설계넣고)_갑지(건축 (2) 2" xfId="654" xr:uid="{00000000-0005-0000-0000-00002C1F0000}"/>
    <cellStyle name="_인원계획표 _송학하수품의(설계넣고)_경북능금농협(북촌)골판지공장 " xfId="655" xr:uid="{00000000-0005-0000-0000-00002D1F0000}"/>
    <cellStyle name="_인원계획표 _송학하수품의(설계넣고)_관급자재 명세" xfId="656" xr:uid="{00000000-0005-0000-0000-00002E1F0000}"/>
    <cellStyle name="_인원계획표 _송학하수품의(설계넣고)_삼성생활예술고 생활관(3층수정15%)공사" xfId="657" xr:uid="{00000000-0005-0000-0000-00002F1F0000}"/>
    <cellStyle name="_인원계획표 _송학하수품의(설계넣고)_삼성생활예술고 생활관(3층수정15%)공사 2" xfId="658" xr:uid="{00000000-0005-0000-0000-0000301F0000}"/>
    <cellStyle name="_인원계획표 _송학하수품의(설계넣고)_안강여고 화장실 개선공사" xfId="659" xr:uid="{00000000-0005-0000-0000-0000311F0000}"/>
    <cellStyle name="_인원계획표 _송학하수품의(설계넣고)_영주서부초등학교 교사동 방수공사" xfId="660" xr:uid="{00000000-0005-0000-0000-0000321F0000}"/>
    <cellStyle name="_인원계획표 _송학하수품의(설계넣고)_용곡지구_보건진료소_신축설비공사" xfId="661" xr:uid="{00000000-0005-0000-0000-0000331F0000}"/>
    <cellStyle name="_인원계획표 _송학하수품의(설계넣고)_용곡지구_보건진료소_신축설비공사 2" xfId="662" xr:uid="{00000000-0005-0000-0000-0000341F0000}"/>
    <cellStyle name="_인원계획표 _송학하수품의(설계넣고)_우보초등학교 화장실보수및기타공사(건축)" xfId="663" xr:uid="{00000000-0005-0000-0000-0000351F0000}"/>
    <cellStyle name="_인원계획표 _송학하수품의(설계넣고)_우보초등학교 화장실보수및기타공사(건축) 2" xfId="664" xr:uid="{00000000-0005-0000-0000-0000361F0000}"/>
    <cellStyle name="_인원계획표 _송학하수품의(설계넣고)_탱크(12,13)토목공사(견적)대비비교" xfId="8789" xr:uid="{00000000-0005-0000-0000-0000371F0000}"/>
    <cellStyle name="_인원계획표 _송학하수품의(설계넣고)_화령초등학교 다목적강당 증축공사(건축)" xfId="665" xr:uid="{00000000-0005-0000-0000-0000381F0000}"/>
    <cellStyle name="_인원계획표 _송학하수품의(설계넣고)_화령초등학교 다목적강당 증축공사(건축) 2" xfId="666" xr:uid="{00000000-0005-0000-0000-0000391F0000}"/>
    <cellStyle name="_인원계획표 _송학하수품의(설계넣고)_화령초등학교 다목적강당 증축공사(건축납품)" xfId="667" xr:uid="{00000000-0005-0000-0000-00003A1F0000}"/>
    <cellStyle name="_인원계획표 _송학하수품의(설계넣고)_화령초등학교 다목적강당 증축공사(건축납품) 2" xfId="668" xr:uid="{00000000-0005-0000-0000-00003B1F0000}"/>
    <cellStyle name="_인원계획표 _신호등견적서" xfId="8790" xr:uid="{00000000-0005-0000-0000-00003C1F0000}"/>
    <cellStyle name="_인원계획표 _실행(간접비)" xfId="8791" xr:uid="{00000000-0005-0000-0000-00003D1F0000}"/>
    <cellStyle name="_인원계획표 _실행(간접비)_05년 7월1일~8월31일견적서" xfId="8792" xr:uid="{00000000-0005-0000-0000-00003E1F0000}"/>
    <cellStyle name="_인원계획표 _실행(간접비)_05년 7월1일~8월31일견적서_05년 7월1일~8월31일견적서" xfId="8793" xr:uid="{00000000-0005-0000-0000-00003F1F0000}"/>
    <cellStyle name="_인원계획표 _실행(간접비)_05년 7월1일~8월31일견적서_05년 7월1일~8월31일견적서_05년 9월1일~10월31일견적서" xfId="8794" xr:uid="{00000000-0005-0000-0000-0000401F0000}"/>
    <cellStyle name="_인원계획표 _실행(간접비)_05년 7월1일~8월31일견적서_05년 7월1일~8월31일견적서_05년 9월1일~10월31일견적서_05년 11월1일~12월31일견적서" xfId="8795" xr:uid="{00000000-0005-0000-0000-0000411F0000}"/>
    <cellStyle name="_인원계획표 _실행(간접비)_05년 7월1일~8월31일견적서_05년 7월1일~8월31일견적서_05년 9월1일~10월31일견적서_05년 9월1일~10월31일견적서" xfId="8796" xr:uid="{00000000-0005-0000-0000-0000421F0000}"/>
    <cellStyle name="_인원계획표 _실행(간접비)_05년 7월1일~8월31일견적서_05년 7월1일~8월31일견적서_05년 9월1일~10월31일견적서_06년 1월1일~2월28일견적서" xfId="8797" xr:uid="{00000000-0005-0000-0000-0000431F0000}"/>
    <cellStyle name="_인원계획표 _실행(간접비)_05년 7월1일~8월31일견적서_05년 9월1일~10월31일견적서" xfId="8798" xr:uid="{00000000-0005-0000-0000-0000441F0000}"/>
    <cellStyle name="_인원계획표 _실행(간접비)_05년 7월1일~8월31일견적서_05년 9월1일~10월31일견적서_05년 11월1일~12월31일견적서" xfId="8799" xr:uid="{00000000-0005-0000-0000-0000451F0000}"/>
    <cellStyle name="_인원계획표 _실행(간접비)_05년 7월1일~8월31일견적서_05년 9월1일~10월31일견적서_05년 9월1일~10월31일견적서" xfId="8800" xr:uid="{00000000-0005-0000-0000-0000461F0000}"/>
    <cellStyle name="_인원계획표 _실행(간접비)_05년 7월1일~8월31일견적서_05년 9월1일~10월31일견적서_06년 1월1일~2월28일견적서" xfId="8801" xr:uid="{00000000-0005-0000-0000-0000471F0000}"/>
    <cellStyle name="_인원계획표 _실행(간접비)_05년 9월1일~10월31일견적서" xfId="8802" xr:uid="{00000000-0005-0000-0000-0000481F0000}"/>
    <cellStyle name="_인원계획표 _실행(간접비)_05년 9월1일~10월31일견적서_05년 11월1일~12월31일견적서" xfId="8803" xr:uid="{00000000-0005-0000-0000-0000491F0000}"/>
    <cellStyle name="_인원계획표 _실행(간접비)_05년 9월1일~10월31일견적서_05년 9월1일~10월31일견적서" xfId="8804" xr:uid="{00000000-0005-0000-0000-00004A1F0000}"/>
    <cellStyle name="_인원계획표 _실행(간접비)_05년 9월1일~10월31일견적서_06년 1월1일~2월28일견적서" xfId="8805" xr:uid="{00000000-0005-0000-0000-00004B1F0000}"/>
    <cellStyle name="_인원계획표 _실행(노은리슈빌)" xfId="8806" xr:uid="{00000000-0005-0000-0000-00004C1F0000}"/>
    <cellStyle name="_인원계획표 _실행(노은리슈빌)_관저리슈빌최종실행1" xfId="8807" xr:uid="{00000000-0005-0000-0000-00004D1F0000}"/>
    <cellStyle name="_인원계획표 _실행(노은리슈빌)_관저리슈빌최종실행1_관저리슈빌최종실행1" xfId="8808" xr:uid="{00000000-0005-0000-0000-00004E1F0000}"/>
    <cellStyle name="_인원계획표 _실행검토228" xfId="8809" xr:uid="{00000000-0005-0000-0000-00004F1F0000}"/>
    <cellStyle name="_인원계획표 _실행검토228_00.실행예산(결재)" xfId="8810" xr:uid="{00000000-0005-0000-0000-0000501F0000}"/>
    <cellStyle name="_인원계획표 _실행검토228_07.복수리슈빌 미장" xfId="8811" xr:uid="{00000000-0005-0000-0000-0000511F0000}"/>
    <cellStyle name="_인원계획표 _실행검토228_견적용내역" xfId="8812" xr:uid="{00000000-0005-0000-0000-0000521F0000}"/>
    <cellStyle name="_인원계획표 _실행검토228_견적용내역(도급비교)" xfId="8813" xr:uid="{00000000-0005-0000-0000-0000531F0000}"/>
    <cellStyle name="_인원계획표 _실행검토228_견적용내역(도급비교)_관저리슈빌최종실행1" xfId="8814" xr:uid="{00000000-0005-0000-0000-0000541F0000}"/>
    <cellStyle name="_인원계획표 _실행검토228_견적용내역(도급비교)_관저리슈빌최종실행1_관저리슈빌최종실행1" xfId="8815" xr:uid="{00000000-0005-0000-0000-0000551F0000}"/>
    <cellStyle name="_인원계획표 _실행검토228_견적용내역_관저리슈빌최종실행1" xfId="8816" xr:uid="{00000000-0005-0000-0000-0000561F0000}"/>
    <cellStyle name="_인원계획표 _실행검토228_견적용내역_관저리슈빌최종실행1_관저리슈빌최종실행1" xfId="8817" xr:uid="{00000000-0005-0000-0000-0000571F0000}"/>
    <cellStyle name="_인원계획표 _실행검토228_관저리슈빌최종실행(1224)" xfId="8818" xr:uid="{00000000-0005-0000-0000-0000581F0000}"/>
    <cellStyle name="_인원계획표 _실행검토228_관저리슈빌최종실행(1224)_관저리슈빌최종실행1" xfId="8819" xr:uid="{00000000-0005-0000-0000-0000591F0000}"/>
    <cellStyle name="_인원계획표 _실행검토228_관저리슈빌최종실행(1224)_관저리슈빌최종실행1_관저리슈빌최종실행1" xfId="8820" xr:uid="{00000000-0005-0000-0000-00005A1F0000}"/>
    <cellStyle name="_인원계획표 _실행검토228_관저리슈빌최종실행1" xfId="8821" xr:uid="{00000000-0005-0000-0000-00005B1F0000}"/>
    <cellStyle name="_인원계획표 _실행검토228_노은14BL 최종내역서(04.10.05)" xfId="8822" xr:uid="{00000000-0005-0000-0000-00005C1F0000}"/>
    <cellStyle name="_인원계획표 _실행검토228_노은14BL 최종내역서(04.10.05)_복사본 13블럭내역(최종04.10.05)" xfId="8823" xr:uid="{00000000-0005-0000-0000-00005D1F0000}"/>
    <cellStyle name="_인원계획표 _실행검토228_노은14BL 최종내역서(04.6.18)" xfId="8824" xr:uid="{00000000-0005-0000-0000-00005E1F0000}"/>
    <cellStyle name="_인원계획표 _실행검토228_노은14BL 최종내역서(04.6.18)_노은14BL 최종내역서(04.10.05)" xfId="8825" xr:uid="{00000000-0005-0000-0000-00005F1F0000}"/>
    <cellStyle name="_인원계획표 _실행검토228_노은14BL 최종내역서(04.6.18)_노은14BL 최종내역서(04.10.05)_복사본 13블럭내역(최종04.10.05)" xfId="8826" xr:uid="{00000000-0005-0000-0000-0000601F0000}"/>
    <cellStyle name="_인원계획표 _실행검토228_노은14BL 최종내역서(04.6.18)_노은2지구 13블럭내역(최종04.10.05)" xfId="8827" xr:uid="{00000000-0005-0000-0000-0000611F0000}"/>
    <cellStyle name="_인원계획표 _실행검토228_노은14BL 최종내역서(04.6.18)_청주비하내역(04.09.16)" xfId="8828" xr:uid="{00000000-0005-0000-0000-0000621F0000}"/>
    <cellStyle name="_인원계획표 _실행검토228_노은14BL 최종내역서(04.6.24)" xfId="8829" xr:uid="{00000000-0005-0000-0000-0000631F0000}"/>
    <cellStyle name="_인원계획표 _실행검토228_노은14BL 최종내역서(04.6.24)_검토" xfId="8830" xr:uid="{00000000-0005-0000-0000-0000641F0000}"/>
    <cellStyle name="_인원계획표 _실행검토228_노은14BL 최종내역서(04.6.24)_검토_복사본 13블럭내역(최종04.10.05)" xfId="8831" xr:uid="{00000000-0005-0000-0000-0000651F0000}"/>
    <cellStyle name="_인원계획표 _실행검토228_노은14BL 최종내역서(04.6.24)_검토1" xfId="8832" xr:uid="{00000000-0005-0000-0000-0000661F0000}"/>
    <cellStyle name="_인원계획표 _실행검토228_노은14BL 최종내역서(04.6.24)_검토1_복사본 13블럭내역(최종04.10.05)" xfId="8833" xr:uid="{00000000-0005-0000-0000-0000671F0000}"/>
    <cellStyle name="_인원계획표 _실행검토228_노은14BL 최종내역서(04.6.24)_검토2" xfId="8834" xr:uid="{00000000-0005-0000-0000-0000681F0000}"/>
    <cellStyle name="_인원계획표 _실행검토228_노은14BL 최종내역서(04.6.24)_검토2_복사본 13블럭내역(최종04.10.05)" xfId="8835" xr:uid="{00000000-0005-0000-0000-0000691F0000}"/>
    <cellStyle name="_인원계획표 _실행검토228_노은14BL 최종내역서(04.6.24)_복사본 13블럭내역(최종04.10.05)" xfId="8836" xr:uid="{00000000-0005-0000-0000-00006A1F0000}"/>
    <cellStyle name="_인원계획표 _실행검토228_노은2지구 13블럭내역(최종04.10.05)" xfId="8837" xr:uid="{00000000-0005-0000-0000-00006B1F0000}"/>
    <cellStyle name="_인원계획표 _실행검토228_동백리슈빌 최종내역서(단가참고)" xfId="8838" xr:uid="{00000000-0005-0000-0000-00006C1F0000}"/>
    <cellStyle name="_인원계획표 _실행검토228_동백리슈빌 최종내역서(단가참고)_복사본 13블럭내역(최종04.10.05)" xfId="8839" xr:uid="{00000000-0005-0000-0000-00006D1F0000}"/>
    <cellStyle name="_인원계획표 _실행검토228_동백리슈빌 확정내역서(2004.02.10)" xfId="8840" xr:uid="{00000000-0005-0000-0000-00006E1F0000}"/>
    <cellStyle name="_인원계획표 _실행검토228_리슈빌 공사별 비교(전체현장)" xfId="8841" xr:uid="{00000000-0005-0000-0000-00006F1F0000}"/>
    <cellStyle name="_인원계획표 _실행검토228_리슈빌 공사별 비교(전체현장)_복사본 13블럭내역(최종04.10.05)" xfId="8842" xr:uid="{00000000-0005-0000-0000-0000701F0000}"/>
    <cellStyle name="_인원계획표 _실행검토228_삼익비교실행" xfId="8843" xr:uid="{00000000-0005-0000-0000-0000711F0000}"/>
    <cellStyle name="_인원계획표 _실행검토228_삼익비교실행_00.실행예산(결재)" xfId="8844" xr:uid="{00000000-0005-0000-0000-0000721F0000}"/>
    <cellStyle name="_인원계획표 _실행검토228_삼익비교실행_07.복수리슈빌 미장" xfId="8845" xr:uid="{00000000-0005-0000-0000-0000731F0000}"/>
    <cellStyle name="_인원계획표 _실행검토228_삼익비교실행_견적용내역" xfId="8846" xr:uid="{00000000-0005-0000-0000-0000741F0000}"/>
    <cellStyle name="_인원계획표 _실행검토228_삼익비교실행_견적용내역(도급비교)" xfId="8847" xr:uid="{00000000-0005-0000-0000-0000751F0000}"/>
    <cellStyle name="_인원계획표 _실행검토228_삼익비교실행_견적용내역(도급비교)_관저리슈빌최종실행1" xfId="8848" xr:uid="{00000000-0005-0000-0000-0000761F0000}"/>
    <cellStyle name="_인원계획표 _실행검토228_삼익비교실행_견적용내역(도급비교)_관저리슈빌최종실행1_관저리슈빌최종실행1" xfId="8849" xr:uid="{00000000-0005-0000-0000-0000771F0000}"/>
    <cellStyle name="_인원계획표 _실행검토228_삼익비교실행_견적용내역_관저리슈빌최종실행1" xfId="8850" xr:uid="{00000000-0005-0000-0000-0000781F0000}"/>
    <cellStyle name="_인원계획표 _실행검토228_삼익비교실행_견적용내역_관저리슈빌최종실행1_관저리슈빌최종실행1" xfId="8851" xr:uid="{00000000-0005-0000-0000-0000791F0000}"/>
    <cellStyle name="_인원계획표 _실행검토228_삼익비교실행_관저리슈빌최종실행(1224)" xfId="8852" xr:uid="{00000000-0005-0000-0000-00007A1F0000}"/>
    <cellStyle name="_인원계획표 _실행검토228_삼익비교실행_관저리슈빌최종실행(1224)_관저리슈빌최종실행1" xfId="8853" xr:uid="{00000000-0005-0000-0000-00007B1F0000}"/>
    <cellStyle name="_인원계획표 _실행검토228_삼익비교실행_관저리슈빌최종실행(1224)_관저리슈빌최종실행1_관저리슈빌최종실행1" xfId="8854" xr:uid="{00000000-0005-0000-0000-00007C1F0000}"/>
    <cellStyle name="_인원계획표 _실행검토228_삼익비교실행_관저리슈빌최종실행1" xfId="8855" xr:uid="{00000000-0005-0000-0000-00007D1F0000}"/>
    <cellStyle name="_인원계획표 _실행검토228_삼익비교실행_노은14BL 최종내역서(04.10.05)" xfId="8856" xr:uid="{00000000-0005-0000-0000-00007E1F0000}"/>
    <cellStyle name="_인원계획표 _실행검토228_삼익비교실행_노은14BL 최종내역서(04.10.05)_복사본 13블럭내역(최종04.10.05)" xfId="8857" xr:uid="{00000000-0005-0000-0000-00007F1F0000}"/>
    <cellStyle name="_인원계획표 _실행검토228_삼익비교실행_노은14BL 최종내역서(04.6.18)" xfId="8858" xr:uid="{00000000-0005-0000-0000-0000801F0000}"/>
    <cellStyle name="_인원계획표 _실행검토228_삼익비교실행_노은14BL 최종내역서(04.6.18)_노은14BL 최종내역서(04.10.05)" xfId="8859" xr:uid="{00000000-0005-0000-0000-0000811F0000}"/>
    <cellStyle name="_인원계획표 _실행검토228_삼익비교실행_노은14BL 최종내역서(04.6.18)_노은14BL 최종내역서(04.10.05)_복사본 13블럭내역(최종04.10.05)" xfId="8860" xr:uid="{00000000-0005-0000-0000-0000821F0000}"/>
    <cellStyle name="_인원계획표 _실행검토228_삼익비교실행_노은14BL 최종내역서(04.6.18)_노은2지구 13블럭내역(최종04.10.05)" xfId="8861" xr:uid="{00000000-0005-0000-0000-0000831F0000}"/>
    <cellStyle name="_인원계획표 _실행검토228_삼익비교실행_노은14BL 최종내역서(04.6.18)_청주비하내역(04.09.16)" xfId="8862" xr:uid="{00000000-0005-0000-0000-0000841F0000}"/>
    <cellStyle name="_인원계획표 _실행검토228_삼익비교실행_노은14BL 최종내역서(04.6.24)" xfId="8863" xr:uid="{00000000-0005-0000-0000-0000851F0000}"/>
    <cellStyle name="_인원계획표 _실행검토228_삼익비교실행_노은14BL 최종내역서(04.6.24)_검토" xfId="8864" xr:uid="{00000000-0005-0000-0000-0000861F0000}"/>
    <cellStyle name="_인원계획표 _실행검토228_삼익비교실행_노은14BL 최종내역서(04.6.24)_검토_복사본 13블럭내역(최종04.10.05)" xfId="8865" xr:uid="{00000000-0005-0000-0000-0000871F0000}"/>
    <cellStyle name="_인원계획표 _실행검토228_삼익비교실행_노은14BL 최종내역서(04.6.24)_검토1" xfId="8866" xr:uid="{00000000-0005-0000-0000-0000881F0000}"/>
    <cellStyle name="_인원계획표 _실행검토228_삼익비교실행_노은14BL 최종내역서(04.6.24)_검토1_복사본 13블럭내역(최종04.10.05)" xfId="8867" xr:uid="{00000000-0005-0000-0000-0000891F0000}"/>
    <cellStyle name="_인원계획표 _실행검토228_삼익비교실행_노은14BL 최종내역서(04.6.24)_검토2" xfId="8868" xr:uid="{00000000-0005-0000-0000-00008A1F0000}"/>
    <cellStyle name="_인원계획표 _실행검토228_삼익비교실행_노은14BL 최종내역서(04.6.24)_검토2_복사본 13블럭내역(최종04.10.05)" xfId="8869" xr:uid="{00000000-0005-0000-0000-00008B1F0000}"/>
    <cellStyle name="_인원계획표 _실행검토228_삼익비교실행_노은14BL 최종내역서(04.6.24)_복사본 13블럭내역(최종04.10.05)" xfId="8870" xr:uid="{00000000-0005-0000-0000-00008C1F0000}"/>
    <cellStyle name="_인원계획표 _실행검토228_삼익비교실행_노은2지구 13블럭내역(최종04.10.05)" xfId="8871" xr:uid="{00000000-0005-0000-0000-00008D1F0000}"/>
    <cellStyle name="_인원계획표 _실행검토228_삼익비교실행_동백리슈빌 최종내역서(단가참고)" xfId="8872" xr:uid="{00000000-0005-0000-0000-00008E1F0000}"/>
    <cellStyle name="_인원계획표 _실행검토228_삼익비교실행_동백리슈빌 최종내역서(단가참고)_복사본 13블럭내역(최종04.10.05)" xfId="8873" xr:uid="{00000000-0005-0000-0000-00008F1F0000}"/>
    <cellStyle name="_인원계획표 _실행검토228_삼익비교실행_동백리슈빌 확정내역서(2004.02.10)" xfId="8874" xr:uid="{00000000-0005-0000-0000-0000901F0000}"/>
    <cellStyle name="_인원계획표 _실행검토228_삼익비교실행_리슈빌 공사별 비교(전체현장)" xfId="8875" xr:uid="{00000000-0005-0000-0000-0000911F0000}"/>
    <cellStyle name="_인원계획표 _실행검토228_삼익비교실행_리슈빌 공사별 비교(전체현장)_복사본 13블럭내역(최종04.10.05)" xfId="8876" xr:uid="{00000000-0005-0000-0000-0000921F0000}"/>
    <cellStyle name="_인원계획표 _실행검토228_삼익비교실행_실행(노은리슈빌)" xfId="8877" xr:uid="{00000000-0005-0000-0000-0000931F0000}"/>
    <cellStyle name="_인원계획표 _실행검토228_삼익비교실행_실행(노은리슈빌)_관저리슈빌최종실행1" xfId="8878" xr:uid="{00000000-0005-0000-0000-0000941F0000}"/>
    <cellStyle name="_인원계획표 _실행검토228_삼익비교실행_실행(노은리슈빌)_관저리슈빌최종실행1_관저리슈빌최종실행1" xfId="8879" xr:uid="{00000000-0005-0000-0000-0000951F0000}"/>
    <cellStyle name="_인원계획표 _실행검토228_삼익비교실행_실행예산 (2004.03.29)" xfId="8880" xr:uid="{00000000-0005-0000-0000-0000961F0000}"/>
    <cellStyle name="_인원계획표 _실행검토228_삼익비교실행_용인IC 내역서(결재0413)" xfId="8881" xr:uid="{00000000-0005-0000-0000-0000971F0000}"/>
    <cellStyle name="_인원계획표 _실행검토228_삼익비교실행_청주비하내역(04.09.16)" xfId="8882" xr:uid="{00000000-0005-0000-0000-0000981F0000}"/>
    <cellStyle name="_인원계획표 _실행검토228_삼익협의실행" xfId="8883" xr:uid="{00000000-0005-0000-0000-0000991F0000}"/>
    <cellStyle name="_인원계획표 _실행검토228_삼익협의실행_00.실행예산(결재)" xfId="8884" xr:uid="{00000000-0005-0000-0000-00009A1F0000}"/>
    <cellStyle name="_인원계획표 _실행검토228_삼익협의실행_07.복수리슈빌 미장" xfId="8885" xr:uid="{00000000-0005-0000-0000-00009B1F0000}"/>
    <cellStyle name="_인원계획표 _실행검토228_삼익협의실행_견적용내역" xfId="8886" xr:uid="{00000000-0005-0000-0000-00009C1F0000}"/>
    <cellStyle name="_인원계획표 _실행검토228_삼익협의실행_견적용내역(도급비교)" xfId="8887" xr:uid="{00000000-0005-0000-0000-00009D1F0000}"/>
    <cellStyle name="_인원계획표 _실행검토228_삼익협의실행_견적용내역(도급비교)_관저리슈빌최종실행1" xfId="8888" xr:uid="{00000000-0005-0000-0000-00009E1F0000}"/>
    <cellStyle name="_인원계획표 _실행검토228_삼익협의실행_견적용내역(도급비교)_관저리슈빌최종실행1_관저리슈빌최종실행1" xfId="8889" xr:uid="{00000000-0005-0000-0000-00009F1F0000}"/>
    <cellStyle name="_인원계획표 _실행검토228_삼익협의실행_견적용내역_관저리슈빌최종실행1" xfId="8890" xr:uid="{00000000-0005-0000-0000-0000A01F0000}"/>
    <cellStyle name="_인원계획표 _실행검토228_삼익협의실행_견적용내역_관저리슈빌최종실행1_관저리슈빌최종실행1" xfId="8891" xr:uid="{00000000-0005-0000-0000-0000A11F0000}"/>
    <cellStyle name="_인원계획표 _실행검토228_삼익협의실행_관저리슈빌최종실행(1224)" xfId="8892" xr:uid="{00000000-0005-0000-0000-0000A21F0000}"/>
    <cellStyle name="_인원계획표 _실행검토228_삼익협의실행_관저리슈빌최종실행(1224)_관저리슈빌최종실행1" xfId="8893" xr:uid="{00000000-0005-0000-0000-0000A31F0000}"/>
    <cellStyle name="_인원계획표 _실행검토228_삼익협의실행_관저리슈빌최종실행(1224)_관저리슈빌최종실행1_관저리슈빌최종실행1" xfId="8894" xr:uid="{00000000-0005-0000-0000-0000A41F0000}"/>
    <cellStyle name="_인원계획표 _실행검토228_삼익협의실행_관저리슈빌최종실행1" xfId="8895" xr:uid="{00000000-0005-0000-0000-0000A51F0000}"/>
    <cellStyle name="_인원계획표 _실행검토228_삼익협의실행_노은14BL 최종내역서(04.10.05)" xfId="8896" xr:uid="{00000000-0005-0000-0000-0000A61F0000}"/>
    <cellStyle name="_인원계획표 _실행검토228_삼익협의실행_노은14BL 최종내역서(04.10.05)_복사본 13블럭내역(최종04.10.05)" xfId="8897" xr:uid="{00000000-0005-0000-0000-0000A71F0000}"/>
    <cellStyle name="_인원계획표 _실행검토228_삼익협의실행_노은14BL 최종내역서(04.6.18)" xfId="8898" xr:uid="{00000000-0005-0000-0000-0000A81F0000}"/>
    <cellStyle name="_인원계획표 _실행검토228_삼익협의실행_노은14BL 최종내역서(04.6.18)_노은14BL 최종내역서(04.10.05)" xfId="8899" xr:uid="{00000000-0005-0000-0000-0000A91F0000}"/>
    <cellStyle name="_인원계획표 _실행검토228_삼익협의실행_노은14BL 최종내역서(04.6.18)_노은14BL 최종내역서(04.10.05)_복사본 13블럭내역(최종04.10.05)" xfId="8900" xr:uid="{00000000-0005-0000-0000-0000AA1F0000}"/>
    <cellStyle name="_인원계획표 _실행검토228_삼익협의실행_노은14BL 최종내역서(04.6.18)_노은2지구 13블럭내역(최종04.10.05)" xfId="8901" xr:uid="{00000000-0005-0000-0000-0000AB1F0000}"/>
    <cellStyle name="_인원계획표 _실행검토228_삼익협의실행_노은14BL 최종내역서(04.6.18)_청주비하내역(04.09.16)" xfId="8902" xr:uid="{00000000-0005-0000-0000-0000AC1F0000}"/>
    <cellStyle name="_인원계획표 _실행검토228_삼익협의실행_노은14BL 최종내역서(04.6.24)" xfId="8903" xr:uid="{00000000-0005-0000-0000-0000AD1F0000}"/>
    <cellStyle name="_인원계획표 _실행검토228_삼익협의실행_노은14BL 최종내역서(04.6.24)_검토" xfId="8904" xr:uid="{00000000-0005-0000-0000-0000AE1F0000}"/>
    <cellStyle name="_인원계획표 _실행검토228_삼익협의실행_노은14BL 최종내역서(04.6.24)_검토_복사본 13블럭내역(최종04.10.05)" xfId="8905" xr:uid="{00000000-0005-0000-0000-0000AF1F0000}"/>
    <cellStyle name="_인원계획표 _실행검토228_삼익협의실행_노은14BL 최종내역서(04.6.24)_검토1" xfId="8906" xr:uid="{00000000-0005-0000-0000-0000B01F0000}"/>
    <cellStyle name="_인원계획표 _실행검토228_삼익협의실행_노은14BL 최종내역서(04.6.24)_검토1_복사본 13블럭내역(최종04.10.05)" xfId="8907" xr:uid="{00000000-0005-0000-0000-0000B11F0000}"/>
    <cellStyle name="_인원계획표 _실행검토228_삼익협의실행_노은14BL 최종내역서(04.6.24)_검토2" xfId="8908" xr:uid="{00000000-0005-0000-0000-0000B21F0000}"/>
    <cellStyle name="_인원계획표 _실행검토228_삼익협의실행_노은14BL 최종내역서(04.6.24)_검토2_복사본 13블럭내역(최종04.10.05)" xfId="8909" xr:uid="{00000000-0005-0000-0000-0000B31F0000}"/>
    <cellStyle name="_인원계획표 _실행검토228_삼익협의실행_노은14BL 최종내역서(04.6.24)_복사본 13블럭내역(최종04.10.05)" xfId="8910" xr:uid="{00000000-0005-0000-0000-0000B41F0000}"/>
    <cellStyle name="_인원계획표 _실행검토228_삼익협의실행_노은2지구 13블럭내역(최종04.10.05)" xfId="8911" xr:uid="{00000000-0005-0000-0000-0000B51F0000}"/>
    <cellStyle name="_인원계획표 _실행검토228_삼익협의실행_동백리슈빌 최종내역서(단가참고)" xfId="8912" xr:uid="{00000000-0005-0000-0000-0000B61F0000}"/>
    <cellStyle name="_인원계획표 _실행검토228_삼익협의실행_동백리슈빌 최종내역서(단가참고)_복사본 13블럭내역(최종04.10.05)" xfId="8913" xr:uid="{00000000-0005-0000-0000-0000B71F0000}"/>
    <cellStyle name="_인원계획표 _실행검토228_삼익협의실행_동백리슈빌 확정내역서(2004.02.10)" xfId="8914" xr:uid="{00000000-0005-0000-0000-0000B81F0000}"/>
    <cellStyle name="_인원계획표 _실행검토228_삼익협의실행_리슈빌 공사별 비교(전체현장)" xfId="8915" xr:uid="{00000000-0005-0000-0000-0000B91F0000}"/>
    <cellStyle name="_인원계획표 _실행검토228_삼익협의실행_리슈빌 공사별 비교(전체현장)_복사본 13블럭내역(최종04.10.05)" xfId="8916" xr:uid="{00000000-0005-0000-0000-0000BA1F0000}"/>
    <cellStyle name="_인원계획표 _실행검토228_삼익협의실행_실행(노은리슈빌)" xfId="8917" xr:uid="{00000000-0005-0000-0000-0000BB1F0000}"/>
    <cellStyle name="_인원계획표 _실행검토228_삼익협의실행_실행(노은리슈빌)_관저리슈빌최종실행1" xfId="8918" xr:uid="{00000000-0005-0000-0000-0000BC1F0000}"/>
    <cellStyle name="_인원계획표 _실행검토228_삼익협의실행_실행(노은리슈빌)_관저리슈빌최종실행1_관저리슈빌최종실행1" xfId="8919" xr:uid="{00000000-0005-0000-0000-0000BD1F0000}"/>
    <cellStyle name="_인원계획표 _실행검토228_삼익협의실행_실행예산 (2004.03.29)" xfId="8920" xr:uid="{00000000-0005-0000-0000-0000BE1F0000}"/>
    <cellStyle name="_인원계획표 _실행검토228_삼익협의실행_용인IC 내역서(결재0413)" xfId="8921" xr:uid="{00000000-0005-0000-0000-0000BF1F0000}"/>
    <cellStyle name="_인원계획표 _실행검토228_삼익협의실행_청주비하내역(04.09.16)" xfId="8922" xr:uid="{00000000-0005-0000-0000-0000C01F0000}"/>
    <cellStyle name="_인원계획표 _실행검토228_실행(노은리슈빌)" xfId="8923" xr:uid="{00000000-0005-0000-0000-0000C11F0000}"/>
    <cellStyle name="_인원계획표 _실행검토228_실행(노은리슈빌)_관저리슈빌최종실행1" xfId="8924" xr:uid="{00000000-0005-0000-0000-0000C21F0000}"/>
    <cellStyle name="_인원계획표 _실행검토228_실행(노은리슈빌)_관저리슈빌최종실행1_관저리슈빌최종실행1" xfId="8925" xr:uid="{00000000-0005-0000-0000-0000C31F0000}"/>
    <cellStyle name="_인원계획표 _실행검토228_실행검토228" xfId="8926" xr:uid="{00000000-0005-0000-0000-0000C41F0000}"/>
    <cellStyle name="_인원계획표 _실행검토228_실행검토228_00.실행예산(결재)" xfId="8927" xr:uid="{00000000-0005-0000-0000-0000C51F0000}"/>
    <cellStyle name="_인원계획표 _실행검토228_실행검토228_07.복수리슈빌 미장" xfId="8928" xr:uid="{00000000-0005-0000-0000-0000C61F0000}"/>
    <cellStyle name="_인원계획표 _실행검토228_실행검토228_견적용내역" xfId="8929" xr:uid="{00000000-0005-0000-0000-0000C71F0000}"/>
    <cellStyle name="_인원계획표 _실행검토228_실행검토228_견적용내역(도급비교)" xfId="8930" xr:uid="{00000000-0005-0000-0000-0000C81F0000}"/>
    <cellStyle name="_인원계획표 _실행검토228_실행검토228_견적용내역(도급비교)_관저리슈빌최종실행1" xfId="8931" xr:uid="{00000000-0005-0000-0000-0000C91F0000}"/>
    <cellStyle name="_인원계획표 _실행검토228_실행검토228_견적용내역(도급비교)_관저리슈빌최종실행1_관저리슈빌최종실행1" xfId="8932" xr:uid="{00000000-0005-0000-0000-0000CA1F0000}"/>
    <cellStyle name="_인원계획표 _실행검토228_실행검토228_견적용내역_관저리슈빌최종실행1" xfId="8933" xr:uid="{00000000-0005-0000-0000-0000CB1F0000}"/>
    <cellStyle name="_인원계획표 _실행검토228_실행검토228_견적용내역_관저리슈빌최종실행1_관저리슈빌최종실행1" xfId="8934" xr:uid="{00000000-0005-0000-0000-0000CC1F0000}"/>
    <cellStyle name="_인원계획표 _실행검토228_실행검토228_관저리슈빌최종실행(1224)" xfId="8935" xr:uid="{00000000-0005-0000-0000-0000CD1F0000}"/>
    <cellStyle name="_인원계획표 _실행검토228_실행검토228_관저리슈빌최종실행(1224)_관저리슈빌최종실행1" xfId="8936" xr:uid="{00000000-0005-0000-0000-0000CE1F0000}"/>
    <cellStyle name="_인원계획표 _실행검토228_실행검토228_관저리슈빌최종실행(1224)_관저리슈빌최종실행1_관저리슈빌최종실행1" xfId="8937" xr:uid="{00000000-0005-0000-0000-0000CF1F0000}"/>
    <cellStyle name="_인원계획표 _실행검토228_실행검토228_관저리슈빌최종실행1" xfId="8938" xr:uid="{00000000-0005-0000-0000-0000D01F0000}"/>
    <cellStyle name="_인원계획표 _실행검토228_실행검토228_노은14BL 최종내역서(04.10.05)" xfId="8939" xr:uid="{00000000-0005-0000-0000-0000D11F0000}"/>
    <cellStyle name="_인원계획표 _실행검토228_실행검토228_노은14BL 최종내역서(04.10.05)_복사본 13블럭내역(최종04.10.05)" xfId="8940" xr:uid="{00000000-0005-0000-0000-0000D21F0000}"/>
    <cellStyle name="_인원계획표 _실행검토228_실행검토228_노은14BL 최종내역서(04.6.18)" xfId="8941" xr:uid="{00000000-0005-0000-0000-0000D31F0000}"/>
    <cellStyle name="_인원계획표 _실행검토228_실행검토228_노은14BL 최종내역서(04.6.18)_노은14BL 최종내역서(04.10.05)" xfId="8942" xr:uid="{00000000-0005-0000-0000-0000D41F0000}"/>
    <cellStyle name="_인원계획표 _실행검토228_실행검토228_노은14BL 최종내역서(04.6.18)_노은14BL 최종내역서(04.10.05)_복사본 13블럭내역(최종04.10.05)" xfId="8943" xr:uid="{00000000-0005-0000-0000-0000D51F0000}"/>
    <cellStyle name="_인원계획표 _실행검토228_실행검토228_노은14BL 최종내역서(04.6.18)_노은2지구 13블럭내역(최종04.10.05)" xfId="8944" xr:uid="{00000000-0005-0000-0000-0000D61F0000}"/>
    <cellStyle name="_인원계획표 _실행검토228_실행검토228_노은14BL 최종내역서(04.6.18)_청주비하내역(04.09.16)" xfId="8945" xr:uid="{00000000-0005-0000-0000-0000D71F0000}"/>
    <cellStyle name="_인원계획표 _실행검토228_실행검토228_노은14BL 최종내역서(04.6.24)" xfId="8946" xr:uid="{00000000-0005-0000-0000-0000D81F0000}"/>
    <cellStyle name="_인원계획표 _실행검토228_실행검토228_노은14BL 최종내역서(04.6.24)_검토" xfId="8947" xr:uid="{00000000-0005-0000-0000-0000D91F0000}"/>
    <cellStyle name="_인원계획표 _실행검토228_실행검토228_노은14BL 최종내역서(04.6.24)_검토_복사본 13블럭내역(최종04.10.05)" xfId="8948" xr:uid="{00000000-0005-0000-0000-0000DA1F0000}"/>
    <cellStyle name="_인원계획표 _실행검토228_실행검토228_노은14BL 최종내역서(04.6.24)_검토1" xfId="8949" xr:uid="{00000000-0005-0000-0000-0000DB1F0000}"/>
    <cellStyle name="_인원계획표 _실행검토228_실행검토228_노은14BL 최종내역서(04.6.24)_검토1_복사본 13블럭내역(최종04.10.05)" xfId="8950" xr:uid="{00000000-0005-0000-0000-0000DC1F0000}"/>
    <cellStyle name="_인원계획표 _실행검토228_실행검토228_노은14BL 최종내역서(04.6.24)_검토2" xfId="8951" xr:uid="{00000000-0005-0000-0000-0000DD1F0000}"/>
    <cellStyle name="_인원계획표 _실행검토228_실행검토228_노은14BL 최종내역서(04.6.24)_검토2_복사본 13블럭내역(최종04.10.05)" xfId="8952" xr:uid="{00000000-0005-0000-0000-0000DE1F0000}"/>
    <cellStyle name="_인원계획표 _실행검토228_실행검토228_노은14BL 최종내역서(04.6.24)_복사본 13블럭내역(최종04.10.05)" xfId="8953" xr:uid="{00000000-0005-0000-0000-0000DF1F0000}"/>
    <cellStyle name="_인원계획표 _실행검토228_실행검토228_노은2지구 13블럭내역(최종04.10.05)" xfId="8954" xr:uid="{00000000-0005-0000-0000-0000E01F0000}"/>
    <cellStyle name="_인원계획표 _실행검토228_실행검토228_동백리슈빌 최종내역서(단가참고)" xfId="8955" xr:uid="{00000000-0005-0000-0000-0000E11F0000}"/>
    <cellStyle name="_인원계획표 _실행검토228_실행검토228_동백리슈빌 최종내역서(단가참고)_복사본 13블럭내역(최종04.10.05)" xfId="8956" xr:uid="{00000000-0005-0000-0000-0000E21F0000}"/>
    <cellStyle name="_인원계획표 _실행검토228_실행검토228_동백리슈빌 확정내역서(2004.02.10)" xfId="8957" xr:uid="{00000000-0005-0000-0000-0000E31F0000}"/>
    <cellStyle name="_인원계획표 _실행검토228_실행검토228_리슈빌 공사별 비교(전체현장)" xfId="8958" xr:uid="{00000000-0005-0000-0000-0000E41F0000}"/>
    <cellStyle name="_인원계획표 _실행검토228_실행검토228_리슈빌 공사별 비교(전체현장)_복사본 13블럭내역(최종04.10.05)" xfId="8959" xr:uid="{00000000-0005-0000-0000-0000E51F0000}"/>
    <cellStyle name="_인원계획표 _실행검토228_실행검토228_실행(노은리슈빌)" xfId="8960" xr:uid="{00000000-0005-0000-0000-0000E61F0000}"/>
    <cellStyle name="_인원계획표 _실행검토228_실행검토228_실행(노은리슈빌)_관저리슈빌최종실행1" xfId="8961" xr:uid="{00000000-0005-0000-0000-0000E71F0000}"/>
    <cellStyle name="_인원계획표 _실행검토228_실행검토228_실행(노은리슈빌)_관저리슈빌최종실행1_관저리슈빌최종실행1" xfId="8962" xr:uid="{00000000-0005-0000-0000-0000E81F0000}"/>
    <cellStyle name="_인원계획표 _실행검토228_실행검토228_실행예산 (2004.03.29)" xfId="8963" xr:uid="{00000000-0005-0000-0000-0000E91F0000}"/>
    <cellStyle name="_인원계획표 _실행검토228_실행검토228_용인IC 내역서(결재0413)" xfId="8964" xr:uid="{00000000-0005-0000-0000-0000EA1F0000}"/>
    <cellStyle name="_인원계획표 _실행검토228_실행검토228_청주비하내역(04.09.16)" xfId="8965" xr:uid="{00000000-0005-0000-0000-0000EB1F0000}"/>
    <cellStyle name="_인원계획표 _실행검토228_실행예산 (2004.03.29)" xfId="8966" xr:uid="{00000000-0005-0000-0000-0000EC1F0000}"/>
    <cellStyle name="_인원계획표 _실행검토228_용인IC 내역서(결재0413)" xfId="8967" xr:uid="{00000000-0005-0000-0000-0000ED1F0000}"/>
    <cellStyle name="_인원계획표 _실행검토228_청주비하내역(04.09.16)" xfId="8968" xr:uid="{00000000-0005-0000-0000-0000EE1F0000}"/>
    <cellStyle name="_인원계획표 _실행보고(기준)" xfId="8969" xr:uid="{00000000-0005-0000-0000-0000EF1F0000}"/>
    <cellStyle name="_인원계획표 _실행보고_수영장" xfId="8970" xr:uid="{00000000-0005-0000-0000-0000F01F0000}"/>
    <cellStyle name="_인원계획표 _실행보고_수영장_02 실행보고_대전인동1공구(29410)" xfId="8971" xr:uid="{00000000-0005-0000-0000-0000F11F0000}"/>
    <cellStyle name="_인원계획표 _실행보고_수영장_2003년 경상비&amp;공통가설" xfId="8972" xr:uid="{00000000-0005-0000-0000-0000F21F0000}"/>
    <cellStyle name="_인원계획표 _실행보고_수영장_2004년 급여실행" xfId="8973" xr:uid="{00000000-0005-0000-0000-0000F31F0000}"/>
    <cellStyle name="_인원계획표 _실행보고_수영장_박용인동백상록 실행보고" xfId="8974" xr:uid="{00000000-0005-0000-0000-0000F41F0000}"/>
    <cellStyle name="_인원계획표 _실행보고_수영장_사본 - 02_2003년실행보고양식" xfId="8975" xr:uid="{00000000-0005-0000-0000-0000F51F0000}"/>
    <cellStyle name="_인원계획표 _실행보고_수영장_실행보고(경주세계문화엑스포)" xfId="8976" xr:uid="{00000000-0005-0000-0000-0000F61F0000}"/>
    <cellStyle name="_인원계획표 _실행보고_수영장_용인동백상록 실행보고" xfId="8977" xr:uid="{00000000-0005-0000-0000-0000F71F0000}"/>
    <cellStyle name="_인원계획표 _실행예산 (2004.03.29)" xfId="8978" xr:uid="{00000000-0005-0000-0000-0000F81F0000}"/>
    <cellStyle name="_인원계획표 _실행예산(관리비)" xfId="8979" xr:uid="{00000000-0005-0000-0000-0000F91F0000}"/>
    <cellStyle name="_인원계획표 _안강여고 화장실 개선공사" xfId="669" xr:uid="{00000000-0005-0000-0000-0000FA1F0000}"/>
    <cellStyle name="_인원계획표 _영주서부초등학교 교사동 방수공사" xfId="670" xr:uid="{00000000-0005-0000-0000-0000FB1F0000}"/>
    <cellStyle name="_인원계획표 _용곡지구_보건진료소_신축설비공사" xfId="671" xr:uid="{00000000-0005-0000-0000-0000FC1F0000}"/>
    <cellStyle name="_인원계획표 _용곡지구_보건진료소_신축설비공사 2" xfId="672" xr:uid="{00000000-0005-0000-0000-0000FD1F0000}"/>
    <cellStyle name="_인원계획표 _용인IC 내역서(결재0413)" xfId="8980" xr:uid="{00000000-0005-0000-0000-0000FE1F0000}"/>
    <cellStyle name="_인원계획표 _우보초등학교 화장실보수및기타공사(건축)" xfId="673" xr:uid="{00000000-0005-0000-0000-0000FF1F0000}"/>
    <cellStyle name="_인원계획표 _우보초등학교 화장실보수및기타공사(건축) 2" xfId="674" xr:uid="{00000000-0005-0000-0000-000000200000}"/>
    <cellStyle name="_인원계획표 _적격 " xfId="675" xr:uid="{00000000-0005-0000-0000-000001200000}"/>
    <cellStyle name="_인원계획표 _적격  2" xfId="676" xr:uid="{00000000-0005-0000-0000-000002200000}"/>
    <cellStyle name="_인원계획표 _적격 _★이화-삼계도급실행(2003.04.11)" xfId="42468" xr:uid="{00000000-0005-0000-0000-000003200000}"/>
    <cellStyle name="_인원계획표 _적격 _★이화-삼계도급실행(2003.04.11)_서호지하차도입찰" xfId="42469" xr:uid="{00000000-0005-0000-0000-000004200000}"/>
    <cellStyle name="_인원계획표 _적격 _★이화-삼계도급실행(2003.04.11)_서호지하차도입찰_청오건설 하도급계약내역(식재.시설물)-2005.1.3" xfId="42470" xr:uid="{00000000-0005-0000-0000-000005200000}"/>
    <cellStyle name="_인원계획표 _적격 _★이화-삼계도급실행(2003.04.11)_서호지하차도입찰_청오하도급계약내역(식재,시설물)-2005.1.3" xfId="42471" xr:uid="{00000000-0005-0000-0000-000006200000}"/>
    <cellStyle name="_인원계획표 _적격 _★이화-삼계도급실행(2003.04.11)_청오건설 하도급계약내역(식재.시설물)-2005.1.3" xfId="42472" xr:uid="{00000000-0005-0000-0000-000007200000}"/>
    <cellStyle name="_인원계획표 _적격 _★이화-삼계도급실행(2003.04.11)_청오하도급계약내역(식재,시설물)-2005.1.3" xfId="42473" xr:uid="{00000000-0005-0000-0000-000008200000}"/>
    <cellStyle name="_인원계획표 _적격 _★이화-삼계도급실행(2003.04.21)" xfId="42474" xr:uid="{00000000-0005-0000-0000-000009200000}"/>
    <cellStyle name="_인원계획표 _적격 _★이화-삼계도급실행(2003.04.21)_서호지하차도입찰" xfId="42475" xr:uid="{00000000-0005-0000-0000-00000A200000}"/>
    <cellStyle name="_인원계획표 _적격 _★이화-삼계도급실행(2003.04.21)_서호지하차도입찰_청오건설 하도급계약내역(식재.시설물)-2005.1.3" xfId="42476" xr:uid="{00000000-0005-0000-0000-00000B200000}"/>
    <cellStyle name="_인원계획표 _적격 _★이화-삼계도급실행(2003.04.21)_서호지하차도입찰_청오하도급계약내역(식재,시설물)-2005.1.3" xfId="42477" xr:uid="{00000000-0005-0000-0000-00000C200000}"/>
    <cellStyle name="_인원계획표 _적격 _★이화-삼계도급실행(2003.04.21)_청오건설 하도급계약내역(식재.시설물)-2005.1.3" xfId="42478" xr:uid="{00000000-0005-0000-0000-00000D200000}"/>
    <cellStyle name="_인원계획표 _적격 _★이화-삼계도급실행(2003.04.21)_청오하도급계약내역(식재,시설물)-2005.1.3" xfId="42479" xr:uid="{00000000-0005-0000-0000-00000E200000}"/>
    <cellStyle name="_인원계획표 _적격 _05년 7월1일~8월31일견적서" xfId="8981" xr:uid="{00000000-0005-0000-0000-00000F200000}"/>
    <cellStyle name="_인원계획표 _적격 _05년 7월1일~8월31일견적서_05년 7월1일~8월31일견적서" xfId="8982" xr:uid="{00000000-0005-0000-0000-000010200000}"/>
    <cellStyle name="_인원계획표 _적격 _05년 7월1일~8월31일견적서_05년 7월1일~8월31일견적서_05년 9월1일~10월31일견적서" xfId="8983" xr:uid="{00000000-0005-0000-0000-000011200000}"/>
    <cellStyle name="_인원계획표 _적격 _05년 7월1일~8월31일견적서_05년 7월1일~8월31일견적서_05년 9월1일~10월31일견적서_05년 11월1일~12월31일견적서" xfId="8984" xr:uid="{00000000-0005-0000-0000-000012200000}"/>
    <cellStyle name="_인원계획표 _적격 _05년 7월1일~8월31일견적서_05년 7월1일~8월31일견적서_05년 9월1일~10월31일견적서_05년 9월1일~10월31일견적서" xfId="8985" xr:uid="{00000000-0005-0000-0000-000013200000}"/>
    <cellStyle name="_인원계획표 _적격 _05년 7월1일~8월31일견적서_05년 7월1일~8월31일견적서_05년 9월1일~10월31일견적서_06년 1월1일~2월28일견적서" xfId="8986" xr:uid="{00000000-0005-0000-0000-000014200000}"/>
    <cellStyle name="_인원계획표 _적격 _05년 7월1일~8월31일견적서_05년 9월1일~10월31일견적서" xfId="8987" xr:uid="{00000000-0005-0000-0000-000015200000}"/>
    <cellStyle name="_인원계획표 _적격 _05년 7월1일~8월31일견적서_05년 9월1일~10월31일견적서_05년 11월1일~12월31일견적서" xfId="8988" xr:uid="{00000000-0005-0000-0000-000016200000}"/>
    <cellStyle name="_인원계획표 _적격 _05년 7월1일~8월31일견적서_05년 9월1일~10월31일견적서_05년 9월1일~10월31일견적서" xfId="8989" xr:uid="{00000000-0005-0000-0000-000017200000}"/>
    <cellStyle name="_인원계획표 _적격 _05년 7월1일~8월31일견적서_05년 9월1일~10월31일견적서_06년 1월1일~2월28일견적서" xfId="8990" xr:uid="{00000000-0005-0000-0000-000018200000}"/>
    <cellStyle name="_인원계획표 _적격 _05년 9월1일~10월31일견적서" xfId="8991" xr:uid="{00000000-0005-0000-0000-000019200000}"/>
    <cellStyle name="_인원계획표 _적격 _05년 9월1일~10월31일견적서_05년 11월1일~12월31일견적서" xfId="8992" xr:uid="{00000000-0005-0000-0000-00001A200000}"/>
    <cellStyle name="_인원계획표 _적격 _05년 9월1일~10월31일견적서_05년 9월1일~10월31일견적서" xfId="8993" xr:uid="{00000000-0005-0000-0000-00001B200000}"/>
    <cellStyle name="_인원계획표 _적격 _05년 9월1일~10월31일견적서_06년 1월1일~2월28일견적서" xfId="8994" xr:uid="{00000000-0005-0000-0000-00001C200000}"/>
    <cellStyle name="_인원계획표 _적격 _2011년 소백산 자락길 홍보관 신축공사(건축)" xfId="677" xr:uid="{00000000-0005-0000-0000-00001D200000}"/>
    <cellStyle name="_인원계획표 _적격 _Book3" xfId="8995" xr:uid="{00000000-0005-0000-0000-00001E200000}"/>
    <cellStyle name="_인원계획표 _적격 _Book3_05년 7월1일~8월31일견적서" xfId="8996" xr:uid="{00000000-0005-0000-0000-00001F200000}"/>
    <cellStyle name="_인원계획표 _적격 _Book3_05년 7월1일~8월31일견적서_05년 7월1일~8월31일견적서" xfId="8997" xr:uid="{00000000-0005-0000-0000-000020200000}"/>
    <cellStyle name="_인원계획표 _적격 _Book3_05년 7월1일~8월31일견적서_05년 7월1일~8월31일견적서_05년 9월1일~10월31일견적서" xfId="8998" xr:uid="{00000000-0005-0000-0000-000021200000}"/>
    <cellStyle name="_인원계획표 _적격 _Book3_05년 7월1일~8월31일견적서_05년 7월1일~8월31일견적서_05년 9월1일~10월31일견적서_05년 11월1일~12월31일견적서" xfId="8999" xr:uid="{00000000-0005-0000-0000-000022200000}"/>
    <cellStyle name="_인원계획표 _적격 _Book3_05년 7월1일~8월31일견적서_05년 7월1일~8월31일견적서_05년 9월1일~10월31일견적서_05년 9월1일~10월31일견적서" xfId="9000" xr:uid="{00000000-0005-0000-0000-000023200000}"/>
    <cellStyle name="_인원계획표 _적격 _Book3_05년 7월1일~8월31일견적서_05년 7월1일~8월31일견적서_05년 9월1일~10월31일견적서_06년 1월1일~2월28일견적서" xfId="9001" xr:uid="{00000000-0005-0000-0000-000024200000}"/>
    <cellStyle name="_인원계획표 _적격 _Book3_05년 7월1일~8월31일견적서_05년 9월1일~10월31일견적서" xfId="9002" xr:uid="{00000000-0005-0000-0000-000025200000}"/>
    <cellStyle name="_인원계획표 _적격 _Book3_05년 7월1일~8월31일견적서_05년 9월1일~10월31일견적서_05년 11월1일~12월31일견적서" xfId="9003" xr:uid="{00000000-0005-0000-0000-000026200000}"/>
    <cellStyle name="_인원계획표 _적격 _Book3_05년 7월1일~8월31일견적서_05년 9월1일~10월31일견적서_05년 9월1일~10월31일견적서" xfId="9004" xr:uid="{00000000-0005-0000-0000-000027200000}"/>
    <cellStyle name="_인원계획표 _적격 _Book3_05년 7월1일~8월31일견적서_05년 9월1일~10월31일견적서_06년 1월1일~2월28일견적서" xfId="9005" xr:uid="{00000000-0005-0000-0000-000028200000}"/>
    <cellStyle name="_인원계획표 _적격 _Book3_05년 9월1일~10월31일견적서" xfId="9006" xr:uid="{00000000-0005-0000-0000-000029200000}"/>
    <cellStyle name="_인원계획표 _적격 _Book3_05년 9월1일~10월31일견적서_05년 11월1일~12월31일견적서" xfId="9007" xr:uid="{00000000-0005-0000-0000-00002A200000}"/>
    <cellStyle name="_인원계획표 _적격 _Book3_05년 9월1일~10월31일견적서_05년 9월1일~10월31일견적서" xfId="9008" xr:uid="{00000000-0005-0000-0000-00002B200000}"/>
    <cellStyle name="_인원계획표 _적격 _Book3_05년 9월1일~10월31일견적서_06년 1월1일~2월28일견적서" xfId="9009" xr:uid="{00000000-0005-0000-0000-00002C200000}"/>
    <cellStyle name="_인원계획표 _적격 _Book3_가실행(간접비)" xfId="9010" xr:uid="{00000000-0005-0000-0000-00002D200000}"/>
    <cellStyle name="_인원계획표 _적격 _Book3_가실행(간접비)_05년 7월1일~8월31일견적서" xfId="9011" xr:uid="{00000000-0005-0000-0000-00002E200000}"/>
    <cellStyle name="_인원계획표 _적격 _Book3_가실행(간접비)_05년 7월1일~8월31일견적서_05년 7월1일~8월31일견적서" xfId="9012" xr:uid="{00000000-0005-0000-0000-00002F200000}"/>
    <cellStyle name="_인원계획표 _적격 _Book3_가실행(간접비)_05년 7월1일~8월31일견적서_05년 7월1일~8월31일견적서_05년 9월1일~10월31일견적서" xfId="9013" xr:uid="{00000000-0005-0000-0000-000030200000}"/>
    <cellStyle name="_인원계획표 _적격 _Book3_가실행(간접비)_05년 7월1일~8월31일견적서_05년 7월1일~8월31일견적서_05년 9월1일~10월31일견적서_05년 11월1일~12월31일견적서" xfId="9014" xr:uid="{00000000-0005-0000-0000-000031200000}"/>
    <cellStyle name="_인원계획표 _적격 _Book3_가실행(간접비)_05년 7월1일~8월31일견적서_05년 7월1일~8월31일견적서_05년 9월1일~10월31일견적서_05년 9월1일~10월31일견적서" xfId="9015" xr:uid="{00000000-0005-0000-0000-000032200000}"/>
    <cellStyle name="_인원계획표 _적격 _Book3_가실행(간접비)_05년 7월1일~8월31일견적서_05년 7월1일~8월31일견적서_05년 9월1일~10월31일견적서_06년 1월1일~2월28일견적서" xfId="9016" xr:uid="{00000000-0005-0000-0000-000033200000}"/>
    <cellStyle name="_인원계획표 _적격 _Book3_가실행(간접비)_05년 7월1일~8월31일견적서_05년 9월1일~10월31일견적서" xfId="9017" xr:uid="{00000000-0005-0000-0000-000034200000}"/>
    <cellStyle name="_인원계획표 _적격 _Book3_가실행(간접비)_05년 7월1일~8월31일견적서_05년 9월1일~10월31일견적서_05년 11월1일~12월31일견적서" xfId="9018" xr:uid="{00000000-0005-0000-0000-000035200000}"/>
    <cellStyle name="_인원계획표 _적격 _Book3_가실행(간접비)_05년 7월1일~8월31일견적서_05년 9월1일~10월31일견적서_05년 9월1일~10월31일견적서" xfId="9019" xr:uid="{00000000-0005-0000-0000-000036200000}"/>
    <cellStyle name="_인원계획표 _적격 _Book3_가실행(간접비)_05년 7월1일~8월31일견적서_05년 9월1일~10월31일견적서_06년 1월1일~2월28일견적서" xfId="9020" xr:uid="{00000000-0005-0000-0000-000037200000}"/>
    <cellStyle name="_인원계획표 _적격 _Book3_가실행(간접비)_05년 9월1일~10월31일견적서" xfId="9021" xr:uid="{00000000-0005-0000-0000-000038200000}"/>
    <cellStyle name="_인원계획표 _적격 _Book3_가실행(간접비)_05년 9월1일~10월31일견적서_05년 11월1일~12월31일견적서" xfId="9022" xr:uid="{00000000-0005-0000-0000-000039200000}"/>
    <cellStyle name="_인원계획표 _적격 _Book3_가실행(간접비)_05년 9월1일~10월31일견적서_05년 9월1일~10월31일견적서" xfId="9023" xr:uid="{00000000-0005-0000-0000-00003A200000}"/>
    <cellStyle name="_인원계획표 _적격 _Book3_가실행(간접비)_05년 9월1일~10월31일견적서_06년 1월1일~2월28일견적서" xfId="9024" xr:uid="{00000000-0005-0000-0000-00003B200000}"/>
    <cellStyle name="_인원계획표 _적격 _Book3_실행(간접비)" xfId="9025" xr:uid="{00000000-0005-0000-0000-00003C200000}"/>
    <cellStyle name="_인원계획표 _적격 _Book3_실행(간접비)_05년 7월1일~8월31일견적서" xfId="9026" xr:uid="{00000000-0005-0000-0000-00003D200000}"/>
    <cellStyle name="_인원계획표 _적격 _Book3_실행(간접비)_05년 7월1일~8월31일견적서_05년 7월1일~8월31일견적서" xfId="9027" xr:uid="{00000000-0005-0000-0000-00003E200000}"/>
    <cellStyle name="_인원계획표 _적격 _Book3_실행(간접비)_05년 7월1일~8월31일견적서_05년 7월1일~8월31일견적서_05년 9월1일~10월31일견적서" xfId="9028" xr:uid="{00000000-0005-0000-0000-00003F200000}"/>
    <cellStyle name="_인원계획표 _적격 _Book3_실행(간접비)_05년 7월1일~8월31일견적서_05년 7월1일~8월31일견적서_05년 9월1일~10월31일견적서_05년 11월1일~12월31일견적서" xfId="9029" xr:uid="{00000000-0005-0000-0000-000040200000}"/>
    <cellStyle name="_인원계획표 _적격 _Book3_실행(간접비)_05년 7월1일~8월31일견적서_05년 7월1일~8월31일견적서_05년 9월1일~10월31일견적서_05년 9월1일~10월31일견적서" xfId="9030" xr:uid="{00000000-0005-0000-0000-000041200000}"/>
    <cellStyle name="_인원계획표 _적격 _Book3_실행(간접비)_05년 7월1일~8월31일견적서_05년 7월1일~8월31일견적서_05년 9월1일~10월31일견적서_06년 1월1일~2월28일견적서" xfId="9031" xr:uid="{00000000-0005-0000-0000-000042200000}"/>
    <cellStyle name="_인원계획표 _적격 _Book3_실행(간접비)_05년 7월1일~8월31일견적서_05년 9월1일~10월31일견적서" xfId="9032" xr:uid="{00000000-0005-0000-0000-000043200000}"/>
    <cellStyle name="_인원계획표 _적격 _Book3_실행(간접비)_05년 7월1일~8월31일견적서_05년 9월1일~10월31일견적서_05년 11월1일~12월31일견적서" xfId="9033" xr:uid="{00000000-0005-0000-0000-000044200000}"/>
    <cellStyle name="_인원계획표 _적격 _Book3_실행(간접비)_05년 7월1일~8월31일견적서_05년 9월1일~10월31일견적서_05년 9월1일~10월31일견적서" xfId="9034" xr:uid="{00000000-0005-0000-0000-000045200000}"/>
    <cellStyle name="_인원계획표 _적격 _Book3_실행(간접비)_05년 7월1일~8월31일견적서_05년 9월1일~10월31일견적서_06년 1월1일~2월28일견적서" xfId="9035" xr:uid="{00000000-0005-0000-0000-000046200000}"/>
    <cellStyle name="_인원계획표 _적격 _Book3_실행(간접비)_05년 9월1일~10월31일견적서" xfId="9036" xr:uid="{00000000-0005-0000-0000-000047200000}"/>
    <cellStyle name="_인원계획표 _적격 _Book3_실행(간접비)_05년 9월1일~10월31일견적서_05년 11월1일~12월31일견적서" xfId="9037" xr:uid="{00000000-0005-0000-0000-000048200000}"/>
    <cellStyle name="_인원계획표 _적격 _Book3_실행(간접비)_05년 9월1일~10월31일견적서_05년 9월1일~10월31일견적서" xfId="9038" xr:uid="{00000000-0005-0000-0000-000049200000}"/>
    <cellStyle name="_인원계획표 _적격 _Book3_실행(간접비)_05년 9월1일~10월31일견적서_06년 1월1일~2월28일견적서" xfId="9039" xr:uid="{00000000-0005-0000-0000-00004A200000}"/>
    <cellStyle name="_인원계획표 _적격 _Sheet1" xfId="2885" xr:uid="{00000000-0005-0000-0000-00004B200000}"/>
    <cellStyle name="_인원계획표 _적격 _Sheet1_공내역서" xfId="2886" xr:uid="{00000000-0005-0000-0000-00004C200000}"/>
    <cellStyle name="_인원계획표 _적격 _Sheet1_공내역서_선투입비 본사보고" xfId="2887" xr:uid="{00000000-0005-0000-0000-00004D200000}"/>
    <cellStyle name="_인원계획표 _적격 _Sheet1_공내역서_선투입비 본사보고_선투입비 본사보고" xfId="2888" xr:uid="{00000000-0005-0000-0000-00004E200000}"/>
    <cellStyle name="_인원계획표 _적격 _Sheet1_공내역서_선투입비 본사보고_선투입비 본사보고-0330" xfId="2889" xr:uid="{00000000-0005-0000-0000-00004F200000}"/>
    <cellStyle name="_인원계획표 _적격 _Sheet1_선투입비 본사보고" xfId="2890" xr:uid="{00000000-0005-0000-0000-000050200000}"/>
    <cellStyle name="_인원계획표 _적격 _Sheet1_선투입비 본사보고_선투입비 본사보고" xfId="2891" xr:uid="{00000000-0005-0000-0000-000051200000}"/>
    <cellStyle name="_인원계획표 _적격 _Sheet1_선투입비 본사보고_선투입비 본사보고-0330" xfId="2892" xr:uid="{00000000-0005-0000-0000-000052200000}"/>
    <cellStyle name="_인원계획표 _적격 _가실행(간접비)" xfId="9040" xr:uid="{00000000-0005-0000-0000-000053200000}"/>
    <cellStyle name="_인원계획표 _적격 _가실행(간접비)_05년 7월1일~8월31일견적서" xfId="9041" xr:uid="{00000000-0005-0000-0000-000054200000}"/>
    <cellStyle name="_인원계획표 _적격 _가실행(간접비)_05년 7월1일~8월31일견적서_05년 7월1일~8월31일견적서" xfId="9042" xr:uid="{00000000-0005-0000-0000-000055200000}"/>
    <cellStyle name="_인원계획표 _적격 _가실행(간접비)_05년 7월1일~8월31일견적서_05년 7월1일~8월31일견적서_05년 9월1일~10월31일견적서" xfId="9043" xr:uid="{00000000-0005-0000-0000-000056200000}"/>
    <cellStyle name="_인원계획표 _적격 _가실행(간접비)_05년 7월1일~8월31일견적서_05년 7월1일~8월31일견적서_05년 9월1일~10월31일견적서_05년 11월1일~12월31일견적서" xfId="9044" xr:uid="{00000000-0005-0000-0000-000057200000}"/>
    <cellStyle name="_인원계획표 _적격 _가실행(간접비)_05년 7월1일~8월31일견적서_05년 7월1일~8월31일견적서_05년 9월1일~10월31일견적서_05년 9월1일~10월31일견적서" xfId="9045" xr:uid="{00000000-0005-0000-0000-000058200000}"/>
    <cellStyle name="_인원계획표 _적격 _가실행(간접비)_05년 7월1일~8월31일견적서_05년 7월1일~8월31일견적서_05년 9월1일~10월31일견적서_06년 1월1일~2월28일견적서" xfId="9046" xr:uid="{00000000-0005-0000-0000-000059200000}"/>
    <cellStyle name="_인원계획표 _적격 _가실행(간접비)_05년 7월1일~8월31일견적서_05년 9월1일~10월31일견적서" xfId="9047" xr:uid="{00000000-0005-0000-0000-00005A200000}"/>
    <cellStyle name="_인원계획표 _적격 _가실행(간접비)_05년 7월1일~8월31일견적서_05년 9월1일~10월31일견적서_05년 11월1일~12월31일견적서" xfId="9048" xr:uid="{00000000-0005-0000-0000-00005B200000}"/>
    <cellStyle name="_인원계획표 _적격 _가실행(간접비)_05년 7월1일~8월31일견적서_05년 9월1일~10월31일견적서_05년 9월1일~10월31일견적서" xfId="9049" xr:uid="{00000000-0005-0000-0000-00005C200000}"/>
    <cellStyle name="_인원계획표 _적격 _가실행(간접비)_05년 7월1일~8월31일견적서_05년 9월1일~10월31일견적서_06년 1월1일~2월28일견적서" xfId="9050" xr:uid="{00000000-0005-0000-0000-00005D200000}"/>
    <cellStyle name="_인원계획표 _적격 _가실행(간접비)_05년 9월1일~10월31일견적서" xfId="9051" xr:uid="{00000000-0005-0000-0000-00005E200000}"/>
    <cellStyle name="_인원계획표 _적격 _가실행(간접비)_05년 9월1일~10월31일견적서_05년 11월1일~12월31일견적서" xfId="9052" xr:uid="{00000000-0005-0000-0000-00005F200000}"/>
    <cellStyle name="_인원계획표 _적격 _가실행(간접비)_05년 9월1일~10월31일견적서_05년 9월1일~10월31일견적서" xfId="9053" xr:uid="{00000000-0005-0000-0000-000060200000}"/>
    <cellStyle name="_인원계획표 _적격 _가실행(간접비)_05년 9월1일~10월31일견적서_06년 1월1일~2월28일견적서" xfId="9054" xr:uid="{00000000-0005-0000-0000-000061200000}"/>
    <cellStyle name="_인원계획표 _적격 _가실행대비(신안.보성)" xfId="9055" xr:uid="{00000000-0005-0000-0000-000062200000}"/>
    <cellStyle name="_인원계획표 _적격 _가실행대비(신안.보성)_05년 7월1일~8월31일견적서" xfId="9056" xr:uid="{00000000-0005-0000-0000-000063200000}"/>
    <cellStyle name="_인원계획표 _적격 _가실행대비(신안.보성)_05년 7월1일~8월31일견적서_05년 7월1일~8월31일견적서" xfId="9057" xr:uid="{00000000-0005-0000-0000-000064200000}"/>
    <cellStyle name="_인원계획표 _적격 _가실행대비(신안.보성)_05년 7월1일~8월31일견적서_05년 7월1일~8월31일견적서_05년 9월1일~10월31일견적서" xfId="9058" xr:uid="{00000000-0005-0000-0000-000065200000}"/>
    <cellStyle name="_인원계획표 _적격 _가실행대비(신안.보성)_05년 7월1일~8월31일견적서_05년 7월1일~8월31일견적서_05년 9월1일~10월31일견적서_05년 11월1일~12월31일견적서" xfId="9059" xr:uid="{00000000-0005-0000-0000-000066200000}"/>
    <cellStyle name="_인원계획표 _적격 _가실행대비(신안.보성)_05년 7월1일~8월31일견적서_05년 7월1일~8월31일견적서_05년 9월1일~10월31일견적서_05년 9월1일~10월31일견적서" xfId="9060" xr:uid="{00000000-0005-0000-0000-000067200000}"/>
    <cellStyle name="_인원계획표 _적격 _가실행대비(신안.보성)_05년 7월1일~8월31일견적서_05년 7월1일~8월31일견적서_05년 9월1일~10월31일견적서_06년 1월1일~2월28일견적서" xfId="9061" xr:uid="{00000000-0005-0000-0000-000068200000}"/>
    <cellStyle name="_인원계획표 _적격 _가실행대비(신안.보성)_05년 7월1일~8월31일견적서_05년 9월1일~10월31일견적서" xfId="9062" xr:uid="{00000000-0005-0000-0000-000069200000}"/>
    <cellStyle name="_인원계획표 _적격 _가실행대비(신안.보성)_05년 7월1일~8월31일견적서_05년 9월1일~10월31일견적서_05년 11월1일~12월31일견적서" xfId="9063" xr:uid="{00000000-0005-0000-0000-00006A200000}"/>
    <cellStyle name="_인원계획표 _적격 _가실행대비(신안.보성)_05년 7월1일~8월31일견적서_05년 9월1일~10월31일견적서_05년 9월1일~10월31일견적서" xfId="9064" xr:uid="{00000000-0005-0000-0000-00006B200000}"/>
    <cellStyle name="_인원계획표 _적격 _가실행대비(신안.보성)_05년 7월1일~8월31일견적서_05년 9월1일~10월31일견적서_06년 1월1일~2월28일견적서" xfId="9065" xr:uid="{00000000-0005-0000-0000-00006C200000}"/>
    <cellStyle name="_인원계획표 _적격 _가실행대비(신안.보성)_05년 9월1일~10월31일견적서" xfId="9066" xr:uid="{00000000-0005-0000-0000-00006D200000}"/>
    <cellStyle name="_인원계획표 _적격 _가실행대비(신안.보성)_05년 9월1일~10월31일견적서_05년 11월1일~12월31일견적서" xfId="9067" xr:uid="{00000000-0005-0000-0000-00006E200000}"/>
    <cellStyle name="_인원계획표 _적격 _가실행대비(신안.보성)_05년 9월1일~10월31일견적서_05년 9월1일~10월31일견적서" xfId="9068" xr:uid="{00000000-0005-0000-0000-00006F200000}"/>
    <cellStyle name="_인원계획표 _적격 _가실행대비(신안.보성)_05년 9월1일~10월31일견적서_06년 1월1일~2월28일견적서" xfId="9069" xr:uid="{00000000-0005-0000-0000-000070200000}"/>
    <cellStyle name="_인원계획표 _적격 _가실행대비(신안.보성)_가실행(간접비)" xfId="9070" xr:uid="{00000000-0005-0000-0000-000071200000}"/>
    <cellStyle name="_인원계획표 _적격 _가실행대비(신안.보성)_가실행(간접비)_05년 7월1일~8월31일견적서" xfId="9071" xr:uid="{00000000-0005-0000-0000-000072200000}"/>
    <cellStyle name="_인원계획표 _적격 _가실행대비(신안.보성)_가실행(간접비)_05년 7월1일~8월31일견적서_05년 7월1일~8월31일견적서" xfId="9072" xr:uid="{00000000-0005-0000-0000-000073200000}"/>
    <cellStyle name="_인원계획표 _적격 _가실행대비(신안.보성)_가실행(간접비)_05년 7월1일~8월31일견적서_05년 7월1일~8월31일견적서_05년 9월1일~10월31일견적서" xfId="9073" xr:uid="{00000000-0005-0000-0000-000074200000}"/>
    <cellStyle name="_인원계획표 _적격 _가실행대비(신안.보성)_가실행(간접비)_05년 7월1일~8월31일견적서_05년 7월1일~8월31일견적서_05년 9월1일~10월31일견적서_05년 11월1일~12월31일견적서" xfId="9074" xr:uid="{00000000-0005-0000-0000-000075200000}"/>
    <cellStyle name="_인원계획표 _적격 _가실행대비(신안.보성)_가실행(간접비)_05년 7월1일~8월31일견적서_05년 7월1일~8월31일견적서_05년 9월1일~10월31일견적서_05년 9월1일~10월31일견적서" xfId="9075" xr:uid="{00000000-0005-0000-0000-000076200000}"/>
    <cellStyle name="_인원계획표 _적격 _가실행대비(신안.보성)_가실행(간접비)_05년 7월1일~8월31일견적서_05년 7월1일~8월31일견적서_05년 9월1일~10월31일견적서_06년 1월1일~2월28일견적서" xfId="9076" xr:uid="{00000000-0005-0000-0000-000077200000}"/>
    <cellStyle name="_인원계획표 _적격 _가실행대비(신안.보성)_가실행(간접비)_05년 7월1일~8월31일견적서_05년 9월1일~10월31일견적서" xfId="9077" xr:uid="{00000000-0005-0000-0000-000078200000}"/>
    <cellStyle name="_인원계획표 _적격 _가실행대비(신안.보성)_가실행(간접비)_05년 7월1일~8월31일견적서_05년 9월1일~10월31일견적서_05년 11월1일~12월31일견적서" xfId="9078" xr:uid="{00000000-0005-0000-0000-000079200000}"/>
    <cellStyle name="_인원계획표 _적격 _가실행대비(신안.보성)_가실행(간접비)_05년 7월1일~8월31일견적서_05년 9월1일~10월31일견적서_05년 9월1일~10월31일견적서" xfId="9079" xr:uid="{00000000-0005-0000-0000-00007A200000}"/>
    <cellStyle name="_인원계획표 _적격 _가실행대비(신안.보성)_가실행(간접비)_05년 7월1일~8월31일견적서_05년 9월1일~10월31일견적서_06년 1월1일~2월28일견적서" xfId="9080" xr:uid="{00000000-0005-0000-0000-00007B200000}"/>
    <cellStyle name="_인원계획표 _적격 _가실행대비(신안.보성)_가실행(간접비)_05년 9월1일~10월31일견적서" xfId="9081" xr:uid="{00000000-0005-0000-0000-00007C200000}"/>
    <cellStyle name="_인원계획표 _적격 _가실행대비(신안.보성)_가실행(간접비)_05년 9월1일~10월31일견적서_05년 11월1일~12월31일견적서" xfId="9082" xr:uid="{00000000-0005-0000-0000-00007D200000}"/>
    <cellStyle name="_인원계획표 _적격 _가실행대비(신안.보성)_가실행(간접비)_05년 9월1일~10월31일견적서_05년 9월1일~10월31일견적서" xfId="9083" xr:uid="{00000000-0005-0000-0000-00007E200000}"/>
    <cellStyle name="_인원계획표 _적격 _가실행대비(신안.보성)_가실행(간접비)_05년 9월1일~10월31일견적서_06년 1월1일~2월28일견적서" xfId="9084" xr:uid="{00000000-0005-0000-0000-00007F200000}"/>
    <cellStyle name="_인원계획표 _적격 _가실행대비(신안.보성)_실행(간접비)" xfId="9085" xr:uid="{00000000-0005-0000-0000-000080200000}"/>
    <cellStyle name="_인원계획표 _적격 _가실행대비(신안.보성)_실행(간접비)_05년 7월1일~8월31일견적서" xfId="9086" xr:uid="{00000000-0005-0000-0000-000081200000}"/>
    <cellStyle name="_인원계획표 _적격 _가실행대비(신안.보성)_실행(간접비)_05년 7월1일~8월31일견적서_05년 7월1일~8월31일견적서" xfId="9087" xr:uid="{00000000-0005-0000-0000-000082200000}"/>
    <cellStyle name="_인원계획표 _적격 _가실행대비(신안.보성)_실행(간접비)_05년 7월1일~8월31일견적서_05년 7월1일~8월31일견적서_05년 9월1일~10월31일견적서" xfId="9088" xr:uid="{00000000-0005-0000-0000-000083200000}"/>
    <cellStyle name="_인원계획표 _적격 _가실행대비(신안.보성)_실행(간접비)_05년 7월1일~8월31일견적서_05년 7월1일~8월31일견적서_05년 9월1일~10월31일견적서_05년 11월1일~12월31일견적서" xfId="9089" xr:uid="{00000000-0005-0000-0000-000084200000}"/>
    <cellStyle name="_인원계획표 _적격 _가실행대비(신안.보성)_실행(간접비)_05년 7월1일~8월31일견적서_05년 7월1일~8월31일견적서_05년 9월1일~10월31일견적서_05년 9월1일~10월31일견적서" xfId="9090" xr:uid="{00000000-0005-0000-0000-000085200000}"/>
    <cellStyle name="_인원계획표 _적격 _가실행대비(신안.보성)_실행(간접비)_05년 7월1일~8월31일견적서_05년 7월1일~8월31일견적서_05년 9월1일~10월31일견적서_06년 1월1일~2월28일견적서" xfId="9091" xr:uid="{00000000-0005-0000-0000-000086200000}"/>
    <cellStyle name="_인원계획표 _적격 _가실행대비(신안.보성)_실행(간접비)_05년 7월1일~8월31일견적서_05년 9월1일~10월31일견적서" xfId="9092" xr:uid="{00000000-0005-0000-0000-000087200000}"/>
    <cellStyle name="_인원계획표 _적격 _가실행대비(신안.보성)_실행(간접비)_05년 7월1일~8월31일견적서_05년 9월1일~10월31일견적서_05년 11월1일~12월31일견적서" xfId="9093" xr:uid="{00000000-0005-0000-0000-000088200000}"/>
    <cellStyle name="_인원계획표 _적격 _가실행대비(신안.보성)_실행(간접비)_05년 7월1일~8월31일견적서_05년 9월1일~10월31일견적서_05년 9월1일~10월31일견적서" xfId="9094" xr:uid="{00000000-0005-0000-0000-000089200000}"/>
    <cellStyle name="_인원계획표 _적격 _가실행대비(신안.보성)_실행(간접비)_05년 7월1일~8월31일견적서_05년 9월1일~10월31일견적서_06년 1월1일~2월28일견적서" xfId="9095" xr:uid="{00000000-0005-0000-0000-00008A200000}"/>
    <cellStyle name="_인원계획표 _적격 _가실행대비(신안.보성)_실행(간접비)_05년 9월1일~10월31일견적서" xfId="9096" xr:uid="{00000000-0005-0000-0000-00008B200000}"/>
    <cellStyle name="_인원계획표 _적격 _가실행대비(신안.보성)_실행(간접비)_05년 9월1일~10월31일견적서_05년 11월1일~12월31일견적서" xfId="9097" xr:uid="{00000000-0005-0000-0000-00008C200000}"/>
    <cellStyle name="_인원계획표 _적격 _가실행대비(신안.보성)_실행(간접비)_05년 9월1일~10월31일견적서_05년 9월1일~10월31일견적서" xfId="9098" xr:uid="{00000000-0005-0000-0000-00008D200000}"/>
    <cellStyle name="_인원계획표 _적격 _가실행대비(신안.보성)_실행(간접비)_05년 9월1일~10월31일견적서_06년 1월1일~2월28일견적서" xfId="9099" xr:uid="{00000000-0005-0000-0000-00008E200000}"/>
    <cellStyle name="_인원계획표 _적격 _가실행대비(신안.보성-1) (version 1)" xfId="9100" xr:uid="{00000000-0005-0000-0000-00008F200000}"/>
    <cellStyle name="_인원계획표 _적격 _가실행대비(신안.보성-1) (version 1)_05년 7월1일~8월31일견적서" xfId="9101" xr:uid="{00000000-0005-0000-0000-000090200000}"/>
    <cellStyle name="_인원계획표 _적격 _가실행대비(신안.보성-1) (version 1)_05년 7월1일~8월31일견적서_05년 7월1일~8월31일견적서" xfId="9102" xr:uid="{00000000-0005-0000-0000-000091200000}"/>
    <cellStyle name="_인원계획표 _적격 _가실행대비(신안.보성-1) (version 1)_05년 7월1일~8월31일견적서_05년 7월1일~8월31일견적서_05년 9월1일~10월31일견적서" xfId="9103" xr:uid="{00000000-0005-0000-0000-000092200000}"/>
    <cellStyle name="_인원계획표 _적격 _가실행대비(신안.보성-1) (version 1)_05년 7월1일~8월31일견적서_05년 7월1일~8월31일견적서_05년 9월1일~10월31일견적서_05년 11월1일~12월31일견적서" xfId="9104" xr:uid="{00000000-0005-0000-0000-000093200000}"/>
    <cellStyle name="_인원계획표 _적격 _가실행대비(신안.보성-1) (version 1)_05년 7월1일~8월31일견적서_05년 7월1일~8월31일견적서_05년 9월1일~10월31일견적서_05년 9월1일~10월31일견적서" xfId="9105" xr:uid="{00000000-0005-0000-0000-000094200000}"/>
    <cellStyle name="_인원계획표 _적격 _가실행대비(신안.보성-1) (version 1)_05년 7월1일~8월31일견적서_05년 7월1일~8월31일견적서_05년 9월1일~10월31일견적서_06년 1월1일~2월28일견적서" xfId="9106" xr:uid="{00000000-0005-0000-0000-000095200000}"/>
    <cellStyle name="_인원계획표 _적격 _가실행대비(신안.보성-1) (version 1)_05년 7월1일~8월31일견적서_05년 9월1일~10월31일견적서" xfId="9107" xr:uid="{00000000-0005-0000-0000-000096200000}"/>
    <cellStyle name="_인원계획표 _적격 _가실행대비(신안.보성-1) (version 1)_05년 7월1일~8월31일견적서_05년 9월1일~10월31일견적서_05년 11월1일~12월31일견적서" xfId="9108" xr:uid="{00000000-0005-0000-0000-000097200000}"/>
    <cellStyle name="_인원계획표 _적격 _가실행대비(신안.보성-1) (version 1)_05년 7월1일~8월31일견적서_05년 9월1일~10월31일견적서_05년 9월1일~10월31일견적서" xfId="9109" xr:uid="{00000000-0005-0000-0000-000098200000}"/>
    <cellStyle name="_인원계획표 _적격 _가실행대비(신안.보성-1) (version 1)_05년 7월1일~8월31일견적서_05년 9월1일~10월31일견적서_06년 1월1일~2월28일견적서" xfId="9110" xr:uid="{00000000-0005-0000-0000-000099200000}"/>
    <cellStyle name="_인원계획표 _적격 _가실행대비(신안.보성-1) (version 1)_05년 9월1일~10월31일견적서" xfId="9111" xr:uid="{00000000-0005-0000-0000-00009A200000}"/>
    <cellStyle name="_인원계획표 _적격 _가실행대비(신안.보성-1) (version 1)_05년 9월1일~10월31일견적서_05년 11월1일~12월31일견적서" xfId="9112" xr:uid="{00000000-0005-0000-0000-00009B200000}"/>
    <cellStyle name="_인원계획표 _적격 _가실행대비(신안.보성-1) (version 1)_05년 9월1일~10월31일견적서_05년 9월1일~10월31일견적서" xfId="9113" xr:uid="{00000000-0005-0000-0000-00009C200000}"/>
    <cellStyle name="_인원계획표 _적격 _가실행대비(신안.보성-1) (version 1)_05년 9월1일~10월31일견적서_06년 1월1일~2월28일견적서" xfId="9114" xr:uid="{00000000-0005-0000-0000-00009D200000}"/>
    <cellStyle name="_인원계획표 _적격 _가실행대비(신안.보성-1) (version 1)_가실행(간접비)" xfId="9115" xr:uid="{00000000-0005-0000-0000-00009E200000}"/>
    <cellStyle name="_인원계획표 _적격 _가실행대비(신안.보성-1) (version 1)_가실행(간접비)_05년 7월1일~8월31일견적서" xfId="9116" xr:uid="{00000000-0005-0000-0000-00009F200000}"/>
    <cellStyle name="_인원계획표 _적격 _가실행대비(신안.보성-1) (version 1)_가실행(간접비)_05년 7월1일~8월31일견적서_05년 7월1일~8월31일견적서" xfId="9117" xr:uid="{00000000-0005-0000-0000-0000A0200000}"/>
    <cellStyle name="_인원계획표 _적격 _가실행대비(신안.보성-1) (version 1)_가실행(간접비)_05년 7월1일~8월31일견적서_05년 7월1일~8월31일견적서_05년 9월1일~10월31일견적서" xfId="9118" xr:uid="{00000000-0005-0000-0000-0000A1200000}"/>
    <cellStyle name="_인원계획표 _적격 _가실행대비(신안.보성-1) (version 1)_가실행(간접비)_05년 7월1일~8월31일견적서_05년 7월1일~8월31일견적서_05년 9월1일~10월31일견적서_05년 11월1일~12월31일견적서" xfId="9119" xr:uid="{00000000-0005-0000-0000-0000A2200000}"/>
    <cellStyle name="_인원계획표 _적격 _가실행대비(신안.보성-1) (version 1)_가실행(간접비)_05년 7월1일~8월31일견적서_05년 7월1일~8월31일견적서_05년 9월1일~10월31일견적서_05년 9월1일~10월31일견적서" xfId="9120" xr:uid="{00000000-0005-0000-0000-0000A3200000}"/>
    <cellStyle name="_인원계획표 _적격 _가실행대비(신안.보성-1) (version 1)_가실행(간접비)_05년 7월1일~8월31일견적서_05년 7월1일~8월31일견적서_05년 9월1일~10월31일견적서_06년 1월1일~2월28일견적서" xfId="9121" xr:uid="{00000000-0005-0000-0000-0000A4200000}"/>
    <cellStyle name="_인원계획표 _적격 _가실행대비(신안.보성-1) (version 1)_가실행(간접비)_05년 7월1일~8월31일견적서_05년 9월1일~10월31일견적서" xfId="9122" xr:uid="{00000000-0005-0000-0000-0000A5200000}"/>
    <cellStyle name="_인원계획표 _적격 _가실행대비(신안.보성-1) (version 1)_가실행(간접비)_05년 7월1일~8월31일견적서_05년 9월1일~10월31일견적서_05년 11월1일~12월31일견적서" xfId="9123" xr:uid="{00000000-0005-0000-0000-0000A6200000}"/>
    <cellStyle name="_인원계획표 _적격 _가실행대비(신안.보성-1) (version 1)_가실행(간접비)_05년 7월1일~8월31일견적서_05년 9월1일~10월31일견적서_05년 9월1일~10월31일견적서" xfId="9124" xr:uid="{00000000-0005-0000-0000-0000A7200000}"/>
    <cellStyle name="_인원계획표 _적격 _가실행대비(신안.보성-1) (version 1)_가실행(간접비)_05년 7월1일~8월31일견적서_05년 9월1일~10월31일견적서_06년 1월1일~2월28일견적서" xfId="9125" xr:uid="{00000000-0005-0000-0000-0000A8200000}"/>
    <cellStyle name="_인원계획표 _적격 _가실행대비(신안.보성-1) (version 1)_가실행(간접비)_05년 9월1일~10월31일견적서" xfId="9126" xr:uid="{00000000-0005-0000-0000-0000A9200000}"/>
    <cellStyle name="_인원계획표 _적격 _가실행대비(신안.보성-1) (version 1)_가실행(간접비)_05년 9월1일~10월31일견적서_05년 11월1일~12월31일견적서" xfId="9127" xr:uid="{00000000-0005-0000-0000-0000AA200000}"/>
    <cellStyle name="_인원계획표 _적격 _가실행대비(신안.보성-1) (version 1)_가실행(간접비)_05년 9월1일~10월31일견적서_05년 9월1일~10월31일견적서" xfId="9128" xr:uid="{00000000-0005-0000-0000-0000AB200000}"/>
    <cellStyle name="_인원계획표 _적격 _가실행대비(신안.보성-1) (version 1)_가실행(간접비)_05년 9월1일~10월31일견적서_06년 1월1일~2월28일견적서" xfId="9129" xr:uid="{00000000-0005-0000-0000-0000AC200000}"/>
    <cellStyle name="_인원계획표 _적격 _가실행대비(신안.보성-1) (version 1)_실행(간접비)" xfId="9130" xr:uid="{00000000-0005-0000-0000-0000AD200000}"/>
    <cellStyle name="_인원계획표 _적격 _가실행대비(신안.보성-1) (version 1)_실행(간접비)_05년 7월1일~8월31일견적서" xfId="9131" xr:uid="{00000000-0005-0000-0000-0000AE200000}"/>
    <cellStyle name="_인원계획표 _적격 _가실행대비(신안.보성-1) (version 1)_실행(간접비)_05년 7월1일~8월31일견적서_05년 7월1일~8월31일견적서" xfId="9132" xr:uid="{00000000-0005-0000-0000-0000AF200000}"/>
    <cellStyle name="_인원계획표 _적격 _가실행대비(신안.보성-1) (version 1)_실행(간접비)_05년 7월1일~8월31일견적서_05년 7월1일~8월31일견적서_05년 9월1일~10월31일견적서" xfId="9133" xr:uid="{00000000-0005-0000-0000-0000B0200000}"/>
    <cellStyle name="_인원계획표 _적격 _가실행대비(신안.보성-1) (version 1)_실행(간접비)_05년 7월1일~8월31일견적서_05년 7월1일~8월31일견적서_05년 9월1일~10월31일견적서_05년 11월1일~12월31일견적서" xfId="9134" xr:uid="{00000000-0005-0000-0000-0000B1200000}"/>
    <cellStyle name="_인원계획표 _적격 _가실행대비(신안.보성-1) (version 1)_실행(간접비)_05년 7월1일~8월31일견적서_05년 7월1일~8월31일견적서_05년 9월1일~10월31일견적서_05년 9월1일~10월31일견적서" xfId="9135" xr:uid="{00000000-0005-0000-0000-0000B2200000}"/>
    <cellStyle name="_인원계획표 _적격 _가실행대비(신안.보성-1) (version 1)_실행(간접비)_05년 7월1일~8월31일견적서_05년 7월1일~8월31일견적서_05년 9월1일~10월31일견적서_06년 1월1일~2월28일견적서" xfId="9136" xr:uid="{00000000-0005-0000-0000-0000B3200000}"/>
    <cellStyle name="_인원계획표 _적격 _가실행대비(신안.보성-1) (version 1)_실행(간접비)_05년 7월1일~8월31일견적서_05년 9월1일~10월31일견적서" xfId="9137" xr:uid="{00000000-0005-0000-0000-0000B4200000}"/>
    <cellStyle name="_인원계획표 _적격 _가실행대비(신안.보성-1) (version 1)_실행(간접비)_05년 7월1일~8월31일견적서_05년 9월1일~10월31일견적서_05년 11월1일~12월31일견적서" xfId="9138" xr:uid="{00000000-0005-0000-0000-0000B5200000}"/>
    <cellStyle name="_인원계획표 _적격 _가실행대비(신안.보성-1) (version 1)_실행(간접비)_05년 7월1일~8월31일견적서_05년 9월1일~10월31일견적서_05년 9월1일~10월31일견적서" xfId="9139" xr:uid="{00000000-0005-0000-0000-0000B6200000}"/>
    <cellStyle name="_인원계획표 _적격 _가실행대비(신안.보성-1) (version 1)_실행(간접비)_05년 7월1일~8월31일견적서_05년 9월1일~10월31일견적서_06년 1월1일~2월28일견적서" xfId="9140" xr:uid="{00000000-0005-0000-0000-0000B7200000}"/>
    <cellStyle name="_인원계획표 _적격 _가실행대비(신안.보성-1) (version 1)_실행(간접비)_05년 9월1일~10월31일견적서" xfId="9141" xr:uid="{00000000-0005-0000-0000-0000B8200000}"/>
    <cellStyle name="_인원계획표 _적격 _가실행대비(신안.보성-1) (version 1)_실행(간접비)_05년 9월1일~10월31일견적서_05년 11월1일~12월31일견적서" xfId="9142" xr:uid="{00000000-0005-0000-0000-0000B9200000}"/>
    <cellStyle name="_인원계획표 _적격 _가실행대비(신안.보성-1) (version 1)_실행(간접비)_05년 9월1일~10월31일견적서_05년 9월1일~10월31일견적서" xfId="9143" xr:uid="{00000000-0005-0000-0000-0000BA200000}"/>
    <cellStyle name="_인원계획표 _적격 _가실행대비(신안.보성-1) (version 1)_실행(간접비)_05년 9월1일~10월31일견적서_06년 1월1일~2월28일견적서" xfId="9144" xr:uid="{00000000-0005-0000-0000-0000BB200000}"/>
    <cellStyle name="_인원계획표 _적격 _가실행대비(신안.보성-2)" xfId="9145" xr:uid="{00000000-0005-0000-0000-0000BC200000}"/>
    <cellStyle name="_인원계획표 _적격 _가실행대비(신안.보성-2)_05년 7월1일~8월31일견적서" xfId="9146" xr:uid="{00000000-0005-0000-0000-0000BD200000}"/>
    <cellStyle name="_인원계획표 _적격 _가실행대비(신안.보성-2)_05년 7월1일~8월31일견적서_05년 7월1일~8월31일견적서" xfId="9147" xr:uid="{00000000-0005-0000-0000-0000BE200000}"/>
    <cellStyle name="_인원계획표 _적격 _가실행대비(신안.보성-2)_05년 7월1일~8월31일견적서_05년 7월1일~8월31일견적서_05년 9월1일~10월31일견적서" xfId="9148" xr:uid="{00000000-0005-0000-0000-0000BF200000}"/>
    <cellStyle name="_인원계획표 _적격 _가실행대비(신안.보성-2)_05년 7월1일~8월31일견적서_05년 7월1일~8월31일견적서_05년 9월1일~10월31일견적서_05년 11월1일~12월31일견적서" xfId="9149" xr:uid="{00000000-0005-0000-0000-0000C0200000}"/>
    <cellStyle name="_인원계획표 _적격 _가실행대비(신안.보성-2)_05년 7월1일~8월31일견적서_05년 7월1일~8월31일견적서_05년 9월1일~10월31일견적서_05년 9월1일~10월31일견적서" xfId="9150" xr:uid="{00000000-0005-0000-0000-0000C1200000}"/>
    <cellStyle name="_인원계획표 _적격 _가실행대비(신안.보성-2)_05년 7월1일~8월31일견적서_05년 7월1일~8월31일견적서_05년 9월1일~10월31일견적서_06년 1월1일~2월28일견적서" xfId="9151" xr:uid="{00000000-0005-0000-0000-0000C2200000}"/>
    <cellStyle name="_인원계획표 _적격 _가실행대비(신안.보성-2)_05년 7월1일~8월31일견적서_05년 9월1일~10월31일견적서" xfId="9152" xr:uid="{00000000-0005-0000-0000-0000C3200000}"/>
    <cellStyle name="_인원계획표 _적격 _가실행대비(신안.보성-2)_05년 7월1일~8월31일견적서_05년 9월1일~10월31일견적서_05년 11월1일~12월31일견적서" xfId="9153" xr:uid="{00000000-0005-0000-0000-0000C4200000}"/>
    <cellStyle name="_인원계획표 _적격 _가실행대비(신안.보성-2)_05년 7월1일~8월31일견적서_05년 9월1일~10월31일견적서_05년 9월1일~10월31일견적서" xfId="9154" xr:uid="{00000000-0005-0000-0000-0000C5200000}"/>
    <cellStyle name="_인원계획표 _적격 _가실행대비(신안.보성-2)_05년 7월1일~8월31일견적서_05년 9월1일~10월31일견적서_06년 1월1일~2월28일견적서" xfId="9155" xr:uid="{00000000-0005-0000-0000-0000C6200000}"/>
    <cellStyle name="_인원계획표 _적격 _가실행대비(신안.보성-2)_05년 9월1일~10월31일견적서" xfId="9156" xr:uid="{00000000-0005-0000-0000-0000C7200000}"/>
    <cellStyle name="_인원계획표 _적격 _가실행대비(신안.보성-2)_05년 9월1일~10월31일견적서_05년 11월1일~12월31일견적서" xfId="9157" xr:uid="{00000000-0005-0000-0000-0000C8200000}"/>
    <cellStyle name="_인원계획표 _적격 _가실행대비(신안.보성-2)_05년 9월1일~10월31일견적서_05년 9월1일~10월31일견적서" xfId="9158" xr:uid="{00000000-0005-0000-0000-0000C9200000}"/>
    <cellStyle name="_인원계획표 _적격 _가실행대비(신안.보성-2)_05년 9월1일~10월31일견적서_06년 1월1일~2월28일견적서" xfId="9159" xr:uid="{00000000-0005-0000-0000-0000CA200000}"/>
    <cellStyle name="_인원계획표 _적격 _가실행대비(신안.보성-2)_가실행(간접비)" xfId="9160" xr:uid="{00000000-0005-0000-0000-0000CB200000}"/>
    <cellStyle name="_인원계획표 _적격 _가실행대비(신안.보성-2)_가실행(간접비)_05년 7월1일~8월31일견적서" xfId="9161" xr:uid="{00000000-0005-0000-0000-0000CC200000}"/>
    <cellStyle name="_인원계획표 _적격 _가실행대비(신안.보성-2)_가실행(간접비)_05년 7월1일~8월31일견적서_05년 7월1일~8월31일견적서" xfId="9162" xr:uid="{00000000-0005-0000-0000-0000CD200000}"/>
    <cellStyle name="_인원계획표 _적격 _가실행대비(신안.보성-2)_가실행(간접비)_05년 7월1일~8월31일견적서_05년 7월1일~8월31일견적서_05년 9월1일~10월31일견적서" xfId="9163" xr:uid="{00000000-0005-0000-0000-0000CE200000}"/>
    <cellStyle name="_인원계획표 _적격 _가실행대비(신안.보성-2)_가실행(간접비)_05년 7월1일~8월31일견적서_05년 7월1일~8월31일견적서_05년 9월1일~10월31일견적서_05년 11월1일~12월31일견적서" xfId="9164" xr:uid="{00000000-0005-0000-0000-0000CF200000}"/>
    <cellStyle name="_인원계획표 _적격 _가실행대비(신안.보성-2)_가실행(간접비)_05년 7월1일~8월31일견적서_05년 7월1일~8월31일견적서_05년 9월1일~10월31일견적서_05년 9월1일~10월31일견적서" xfId="9165" xr:uid="{00000000-0005-0000-0000-0000D0200000}"/>
    <cellStyle name="_인원계획표 _적격 _가실행대비(신안.보성-2)_가실행(간접비)_05년 7월1일~8월31일견적서_05년 7월1일~8월31일견적서_05년 9월1일~10월31일견적서_06년 1월1일~2월28일견적서" xfId="9166" xr:uid="{00000000-0005-0000-0000-0000D1200000}"/>
    <cellStyle name="_인원계획표 _적격 _가실행대비(신안.보성-2)_가실행(간접비)_05년 7월1일~8월31일견적서_05년 9월1일~10월31일견적서" xfId="9167" xr:uid="{00000000-0005-0000-0000-0000D2200000}"/>
    <cellStyle name="_인원계획표 _적격 _가실행대비(신안.보성-2)_가실행(간접비)_05년 7월1일~8월31일견적서_05년 9월1일~10월31일견적서_05년 11월1일~12월31일견적서" xfId="9168" xr:uid="{00000000-0005-0000-0000-0000D3200000}"/>
    <cellStyle name="_인원계획표 _적격 _가실행대비(신안.보성-2)_가실행(간접비)_05년 7월1일~8월31일견적서_05년 9월1일~10월31일견적서_05년 9월1일~10월31일견적서" xfId="9169" xr:uid="{00000000-0005-0000-0000-0000D4200000}"/>
    <cellStyle name="_인원계획표 _적격 _가실행대비(신안.보성-2)_가실행(간접비)_05년 7월1일~8월31일견적서_05년 9월1일~10월31일견적서_06년 1월1일~2월28일견적서" xfId="9170" xr:uid="{00000000-0005-0000-0000-0000D5200000}"/>
    <cellStyle name="_인원계획표 _적격 _가실행대비(신안.보성-2)_가실행(간접비)_05년 9월1일~10월31일견적서" xfId="9171" xr:uid="{00000000-0005-0000-0000-0000D6200000}"/>
    <cellStyle name="_인원계획표 _적격 _가실행대비(신안.보성-2)_가실행(간접비)_05년 9월1일~10월31일견적서_05년 11월1일~12월31일견적서" xfId="9172" xr:uid="{00000000-0005-0000-0000-0000D7200000}"/>
    <cellStyle name="_인원계획표 _적격 _가실행대비(신안.보성-2)_가실행(간접비)_05년 9월1일~10월31일견적서_05년 9월1일~10월31일견적서" xfId="9173" xr:uid="{00000000-0005-0000-0000-0000D8200000}"/>
    <cellStyle name="_인원계획표 _적격 _가실행대비(신안.보성-2)_가실행(간접비)_05년 9월1일~10월31일견적서_06년 1월1일~2월28일견적서" xfId="9174" xr:uid="{00000000-0005-0000-0000-0000D9200000}"/>
    <cellStyle name="_인원계획표 _적격 _가실행대비(신안.보성-2)_실행(간접비)" xfId="9175" xr:uid="{00000000-0005-0000-0000-0000DA200000}"/>
    <cellStyle name="_인원계획표 _적격 _가실행대비(신안.보성-2)_실행(간접비)_05년 7월1일~8월31일견적서" xfId="9176" xr:uid="{00000000-0005-0000-0000-0000DB200000}"/>
    <cellStyle name="_인원계획표 _적격 _가실행대비(신안.보성-2)_실행(간접비)_05년 7월1일~8월31일견적서_05년 7월1일~8월31일견적서" xfId="9177" xr:uid="{00000000-0005-0000-0000-0000DC200000}"/>
    <cellStyle name="_인원계획표 _적격 _가실행대비(신안.보성-2)_실행(간접비)_05년 7월1일~8월31일견적서_05년 7월1일~8월31일견적서_05년 9월1일~10월31일견적서" xfId="9178" xr:uid="{00000000-0005-0000-0000-0000DD200000}"/>
    <cellStyle name="_인원계획표 _적격 _가실행대비(신안.보성-2)_실행(간접비)_05년 7월1일~8월31일견적서_05년 7월1일~8월31일견적서_05년 9월1일~10월31일견적서_05년 11월1일~12월31일견적서" xfId="9179" xr:uid="{00000000-0005-0000-0000-0000DE200000}"/>
    <cellStyle name="_인원계획표 _적격 _가실행대비(신안.보성-2)_실행(간접비)_05년 7월1일~8월31일견적서_05년 7월1일~8월31일견적서_05년 9월1일~10월31일견적서_05년 9월1일~10월31일견적서" xfId="9180" xr:uid="{00000000-0005-0000-0000-0000DF200000}"/>
    <cellStyle name="_인원계획표 _적격 _가실행대비(신안.보성-2)_실행(간접비)_05년 7월1일~8월31일견적서_05년 7월1일~8월31일견적서_05년 9월1일~10월31일견적서_06년 1월1일~2월28일견적서" xfId="9181" xr:uid="{00000000-0005-0000-0000-0000E0200000}"/>
    <cellStyle name="_인원계획표 _적격 _가실행대비(신안.보성-2)_실행(간접비)_05년 7월1일~8월31일견적서_05년 9월1일~10월31일견적서" xfId="9182" xr:uid="{00000000-0005-0000-0000-0000E1200000}"/>
    <cellStyle name="_인원계획표 _적격 _가실행대비(신안.보성-2)_실행(간접비)_05년 7월1일~8월31일견적서_05년 9월1일~10월31일견적서_05년 11월1일~12월31일견적서" xfId="9183" xr:uid="{00000000-0005-0000-0000-0000E2200000}"/>
    <cellStyle name="_인원계획표 _적격 _가실행대비(신안.보성-2)_실행(간접비)_05년 7월1일~8월31일견적서_05년 9월1일~10월31일견적서_05년 9월1일~10월31일견적서" xfId="9184" xr:uid="{00000000-0005-0000-0000-0000E3200000}"/>
    <cellStyle name="_인원계획표 _적격 _가실행대비(신안.보성-2)_실행(간접비)_05년 7월1일~8월31일견적서_05년 9월1일~10월31일견적서_06년 1월1일~2월28일견적서" xfId="9185" xr:uid="{00000000-0005-0000-0000-0000E4200000}"/>
    <cellStyle name="_인원계획표 _적격 _가실행대비(신안.보성-2)_실행(간접비)_05년 9월1일~10월31일견적서" xfId="9186" xr:uid="{00000000-0005-0000-0000-0000E5200000}"/>
    <cellStyle name="_인원계획표 _적격 _가실행대비(신안.보성-2)_실행(간접비)_05년 9월1일~10월31일견적서_05년 11월1일~12월31일견적서" xfId="9187" xr:uid="{00000000-0005-0000-0000-0000E6200000}"/>
    <cellStyle name="_인원계획표 _적격 _가실행대비(신안.보성-2)_실행(간접비)_05년 9월1일~10월31일견적서_05년 9월1일~10월31일견적서" xfId="9188" xr:uid="{00000000-0005-0000-0000-0000E7200000}"/>
    <cellStyle name="_인원계획표 _적격 _가실행대비(신안.보성-2)_실행(간접비)_05년 9월1일~10월31일견적서_06년 1월1일~2월28일견적서" xfId="9189" xr:uid="{00000000-0005-0000-0000-0000E8200000}"/>
    <cellStyle name="_인원계획표 _적격 _가실행대비(신안.보성-3)" xfId="9190" xr:uid="{00000000-0005-0000-0000-0000E9200000}"/>
    <cellStyle name="_인원계획표 _적격 _가실행대비(신안.보성-3)_05년 7월1일~8월31일견적서" xfId="9191" xr:uid="{00000000-0005-0000-0000-0000EA200000}"/>
    <cellStyle name="_인원계획표 _적격 _가실행대비(신안.보성-3)_05년 7월1일~8월31일견적서_05년 7월1일~8월31일견적서" xfId="9192" xr:uid="{00000000-0005-0000-0000-0000EB200000}"/>
    <cellStyle name="_인원계획표 _적격 _가실행대비(신안.보성-3)_05년 7월1일~8월31일견적서_05년 7월1일~8월31일견적서_05년 9월1일~10월31일견적서" xfId="9193" xr:uid="{00000000-0005-0000-0000-0000EC200000}"/>
    <cellStyle name="_인원계획표 _적격 _가실행대비(신안.보성-3)_05년 7월1일~8월31일견적서_05년 7월1일~8월31일견적서_05년 9월1일~10월31일견적서_05년 11월1일~12월31일견적서" xfId="9194" xr:uid="{00000000-0005-0000-0000-0000ED200000}"/>
    <cellStyle name="_인원계획표 _적격 _가실행대비(신안.보성-3)_05년 7월1일~8월31일견적서_05년 7월1일~8월31일견적서_05년 9월1일~10월31일견적서_05년 9월1일~10월31일견적서" xfId="9195" xr:uid="{00000000-0005-0000-0000-0000EE200000}"/>
    <cellStyle name="_인원계획표 _적격 _가실행대비(신안.보성-3)_05년 7월1일~8월31일견적서_05년 7월1일~8월31일견적서_05년 9월1일~10월31일견적서_06년 1월1일~2월28일견적서" xfId="9196" xr:uid="{00000000-0005-0000-0000-0000EF200000}"/>
    <cellStyle name="_인원계획표 _적격 _가실행대비(신안.보성-3)_05년 7월1일~8월31일견적서_05년 9월1일~10월31일견적서" xfId="9197" xr:uid="{00000000-0005-0000-0000-0000F0200000}"/>
    <cellStyle name="_인원계획표 _적격 _가실행대비(신안.보성-3)_05년 7월1일~8월31일견적서_05년 9월1일~10월31일견적서_05년 11월1일~12월31일견적서" xfId="9198" xr:uid="{00000000-0005-0000-0000-0000F1200000}"/>
    <cellStyle name="_인원계획표 _적격 _가실행대비(신안.보성-3)_05년 7월1일~8월31일견적서_05년 9월1일~10월31일견적서_05년 9월1일~10월31일견적서" xfId="9199" xr:uid="{00000000-0005-0000-0000-0000F2200000}"/>
    <cellStyle name="_인원계획표 _적격 _가실행대비(신안.보성-3)_05년 7월1일~8월31일견적서_05년 9월1일~10월31일견적서_06년 1월1일~2월28일견적서" xfId="9200" xr:uid="{00000000-0005-0000-0000-0000F3200000}"/>
    <cellStyle name="_인원계획표 _적격 _가실행대비(신안.보성-3)_05년 9월1일~10월31일견적서" xfId="9201" xr:uid="{00000000-0005-0000-0000-0000F4200000}"/>
    <cellStyle name="_인원계획표 _적격 _가실행대비(신안.보성-3)_05년 9월1일~10월31일견적서_05년 11월1일~12월31일견적서" xfId="9202" xr:uid="{00000000-0005-0000-0000-0000F5200000}"/>
    <cellStyle name="_인원계획표 _적격 _가실행대비(신안.보성-3)_05년 9월1일~10월31일견적서_05년 9월1일~10월31일견적서" xfId="9203" xr:uid="{00000000-0005-0000-0000-0000F6200000}"/>
    <cellStyle name="_인원계획표 _적격 _가실행대비(신안.보성-3)_05년 9월1일~10월31일견적서_06년 1월1일~2월28일견적서" xfId="9204" xr:uid="{00000000-0005-0000-0000-0000F7200000}"/>
    <cellStyle name="_인원계획표 _적격 _가실행대비(신안.보성-3)_가실행(간접비)" xfId="9205" xr:uid="{00000000-0005-0000-0000-0000F8200000}"/>
    <cellStyle name="_인원계획표 _적격 _가실행대비(신안.보성-3)_가실행(간접비)_05년 7월1일~8월31일견적서" xfId="9206" xr:uid="{00000000-0005-0000-0000-0000F9200000}"/>
    <cellStyle name="_인원계획표 _적격 _가실행대비(신안.보성-3)_가실행(간접비)_05년 7월1일~8월31일견적서_05년 7월1일~8월31일견적서" xfId="9207" xr:uid="{00000000-0005-0000-0000-0000FA200000}"/>
    <cellStyle name="_인원계획표 _적격 _가실행대비(신안.보성-3)_가실행(간접비)_05년 7월1일~8월31일견적서_05년 7월1일~8월31일견적서_05년 9월1일~10월31일견적서" xfId="9208" xr:uid="{00000000-0005-0000-0000-0000FB200000}"/>
    <cellStyle name="_인원계획표 _적격 _가실행대비(신안.보성-3)_가실행(간접비)_05년 7월1일~8월31일견적서_05년 7월1일~8월31일견적서_05년 9월1일~10월31일견적서_05년 11월1일~12월31일견적서" xfId="9209" xr:uid="{00000000-0005-0000-0000-0000FC200000}"/>
    <cellStyle name="_인원계획표 _적격 _가실행대비(신안.보성-3)_가실행(간접비)_05년 7월1일~8월31일견적서_05년 7월1일~8월31일견적서_05년 9월1일~10월31일견적서_05년 9월1일~10월31일견적서" xfId="9210" xr:uid="{00000000-0005-0000-0000-0000FD200000}"/>
    <cellStyle name="_인원계획표 _적격 _가실행대비(신안.보성-3)_가실행(간접비)_05년 7월1일~8월31일견적서_05년 7월1일~8월31일견적서_05년 9월1일~10월31일견적서_06년 1월1일~2월28일견적서" xfId="9211" xr:uid="{00000000-0005-0000-0000-0000FE200000}"/>
    <cellStyle name="_인원계획표 _적격 _가실행대비(신안.보성-3)_가실행(간접비)_05년 7월1일~8월31일견적서_05년 9월1일~10월31일견적서" xfId="9212" xr:uid="{00000000-0005-0000-0000-0000FF200000}"/>
    <cellStyle name="_인원계획표 _적격 _가실행대비(신안.보성-3)_가실행(간접비)_05년 7월1일~8월31일견적서_05년 9월1일~10월31일견적서_05년 11월1일~12월31일견적서" xfId="9213" xr:uid="{00000000-0005-0000-0000-000000210000}"/>
    <cellStyle name="_인원계획표 _적격 _가실행대비(신안.보성-3)_가실행(간접비)_05년 7월1일~8월31일견적서_05년 9월1일~10월31일견적서_05년 9월1일~10월31일견적서" xfId="9214" xr:uid="{00000000-0005-0000-0000-000001210000}"/>
    <cellStyle name="_인원계획표 _적격 _가실행대비(신안.보성-3)_가실행(간접비)_05년 7월1일~8월31일견적서_05년 9월1일~10월31일견적서_06년 1월1일~2월28일견적서" xfId="9215" xr:uid="{00000000-0005-0000-0000-000002210000}"/>
    <cellStyle name="_인원계획표 _적격 _가실행대비(신안.보성-3)_가실행(간접비)_05년 9월1일~10월31일견적서" xfId="9216" xr:uid="{00000000-0005-0000-0000-000003210000}"/>
    <cellStyle name="_인원계획표 _적격 _가실행대비(신안.보성-3)_가실행(간접비)_05년 9월1일~10월31일견적서_05년 11월1일~12월31일견적서" xfId="9217" xr:uid="{00000000-0005-0000-0000-000004210000}"/>
    <cellStyle name="_인원계획표 _적격 _가실행대비(신안.보성-3)_가실행(간접비)_05년 9월1일~10월31일견적서_05년 9월1일~10월31일견적서" xfId="9218" xr:uid="{00000000-0005-0000-0000-000005210000}"/>
    <cellStyle name="_인원계획표 _적격 _가실행대비(신안.보성-3)_가실행(간접비)_05년 9월1일~10월31일견적서_06년 1월1일~2월28일견적서" xfId="9219" xr:uid="{00000000-0005-0000-0000-000006210000}"/>
    <cellStyle name="_인원계획표 _적격 _가실행대비(신안.보성-3)_실행(간접비)" xfId="9220" xr:uid="{00000000-0005-0000-0000-000007210000}"/>
    <cellStyle name="_인원계획표 _적격 _가실행대비(신안.보성-3)_실행(간접비)_05년 7월1일~8월31일견적서" xfId="9221" xr:uid="{00000000-0005-0000-0000-000008210000}"/>
    <cellStyle name="_인원계획표 _적격 _가실행대비(신안.보성-3)_실행(간접비)_05년 7월1일~8월31일견적서_05년 7월1일~8월31일견적서" xfId="9222" xr:uid="{00000000-0005-0000-0000-000009210000}"/>
    <cellStyle name="_인원계획표 _적격 _가실행대비(신안.보성-3)_실행(간접비)_05년 7월1일~8월31일견적서_05년 7월1일~8월31일견적서_05년 9월1일~10월31일견적서" xfId="9223" xr:uid="{00000000-0005-0000-0000-00000A210000}"/>
    <cellStyle name="_인원계획표 _적격 _가실행대비(신안.보성-3)_실행(간접비)_05년 7월1일~8월31일견적서_05년 7월1일~8월31일견적서_05년 9월1일~10월31일견적서_05년 11월1일~12월31일견적서" xfId="9224" xr:uid="{00000000-0005-0000-0000-00000B210000}"/>
    <cellStyle name="_인원계획표 _적격 _가실행대비(신안.보성-3)_실행(간접비)_05년 7월1일~8월31일견적서_05년 7월1일~8월31일견적서_05년 9월1일~10월31일견적서_05년 9월1일~10월31일견적서" xfId="9225" xr:uid="{00000000-0005-0000-0000-00000C210000}"/>
    <cellStyle name="_인원계획표 _적격 _가실행대비(신안.보성-3)_실행(간접비)_05년 7월1일~8월31일견적서_05년 7월1일~8월31일견적서_05년 9월1일~10월31일견적서_06년 1월1일~2월28일견적서" xfId="9226" xr:uid="{00000000-0005-0000-0000-00000D210000}"/>
    <cellStyle name="_인원계획표 _적격 _가실행대비(신안.보성-3)_실행(간접비)_05년 7월1일~8월31일견적서_05년 9월1일~10월31일견적서" xfId="9227" xr:uid="{00000000-0005-0000-0000-00000E210000}"/>
    <cellStyle name="_인원계획표 _적격 _가실행대비(신안.보성-3)_실행(간접비)_05년 7월1일~8월31일견적서_05년 9월1일~10월31일견적서_05년 11월1일~12월31일견적서" xfId="9228" xr:uid="{00000000-0005-0000-0000-00000F210000}"/>
    <cellStyle name="_인원계획표 _적격 _가실행대비(신안.보성-3)_실행(간접비)_05년 7월1일~8월31일견적서_05년 9월1일~10월31일견적서_05년 9월1일~10월31일견적서" xfId="9229" xr:uid="{00000000-0005-0000-0000-000010210000}"/>
    <cellStyle name="_인원계획표 _적격 _가실행대비(신안.보성-3)_실행(간접비)_05년 7월1일~8월31일견적서_05년 9월1일~10월31일견적서_06년 1월1일~2월28일견적서" xfId="9230" xr:uid="{00000000-0005-0000-0000-000011210000}"/>
    <cellStyle name="_인원계획표 _적격 _가실행대비(신안.보성-3)_실행(간접비)_05년 9월1일~10월31일견적서" xfId="9231" xr:uid="{00000000-0005-0000-0000-000012210000}"/>
    <cellStyle name="_인원계획표 _적격 _가실행대비(신안.보성-3)_실행(간접비)_05년 9월1일~10월31일견적서_05년 11월1일~12월31일견적서" xfId="9232" xr:uid="{00000000-0005-0000-0000-000013210000}"/>
    <cellStyle name="_인원계획표 _적격 _가실행대비(신안.보성-3)_실행(간접비)_05년 9월1일~10월31일견적서_05년 9월1일~10월31일견적서" xfId="9233" xr:uid="{00000000-0005-0000-0000-000014210000}"/>
    <cellStyle name="_인원계획표 _적격 _가실행대비(신안.보성-3)_실행(간접비)_05년 9월1일~10월31일견적서_06년 1월1일~2월28일견적서" xfId="9234" xr:uid="{00000000-0005-0000-0000-000015210000}"/>
    <cellStyle name="_인원계획표 _적격 _갑지(건축 (2)" xfId="678" xr:uid="{00000000-0005-0000-0000-000016210000}"/>
    <cellStyle name="_인원계획표 _적격 _갑지(건축 (2) 2" xfId="679" xr:uid="{00000000-0005-0000-0000-000017210000}"/>
    <cellStyle name="_인원계획표 _적격 _견적 방문 제출시-SAMPLE" xfId="9235" xr:uid="{00000000-0005-0000-0000-000018210000}"/>
    <cellStyle name="_인원계획표 _적격 _견적 방문 제출시-SAMPLE_신호등견적서" xfId="9236" xr:uid="{00000000-0005-0000-0000-000019210000}"/>
    <cellStyle name="_인원계획표 _적격 _견적조건" xfId="2893" xr:uid="{00000000-0005-0000-0000-00001A210000}"/>
    <cellStyle name="_인원계획표 _적격 _견적조건_서계오피스텔_대한유화(현설용BM)" xfId="2894" xr:uid="{00000000-0005-0000-0000-00001B210000}"/>
    <cellStyle name="_인원계획표 _적격 _견적조건_서계오피스텔_대한유화(현설용BM)_선투입비 본사보고" xfId="2895" xr:uid="{00000000-0005-0000-0000-00001C210000}"/>
    <cellStyle name="_인원계획표 _적격 _견적조건_서계오피스텔_대한유화(현설용BM)_선투입비 본사보고_선투입비 본사보고" xfId="2896" xr:uid="{00000000-0005-0000-0000-00001D210000}"/>
    <cellStyle name="_인원계획표 _적격 _견적조건_서계오피스텔_대한유화(현설용BM)_선투입비 본사보고_선투입비 본사보고-0330" xfId="2897" xr:uid="{00000000-0005-0000-0000-00001E210000}"/>
    <cellStyle name="_인원계획표 _적격 _견적조건_선투입비 본사보고" xfId="2898" xr:uid="{00000000-0005-0000-0000-00001F210000}"/>
    <cellStyle name="_인원계획표 _적격 _견적조건_선투입비 본사보고_선투입비 본사보고" xfId="2899" xr:uid="{00000000-0005-0000-0000-000020210000}"/>
    <cellStyle name="_인원계획표 _적격 _견적조건_선투입비 본사보고_선투입비 본사보고-0330" xfId="2900" xr:uid="{00000000-0005-0000-0000-000021210000}"/>
    <cellStyle name="_인원계획표 _적격 _경기교육원_일반설비공사 대비내역서" xfId="2901" xr:uid="{00000000-0005-0000-0000-000022210000}"/>
    <cellStyle name="_인원계획표 _적격 _경기교육원_일반설비공사 대비내역서_공내역서" xfId="2902" xr:uid="{00000000-0005-0000-0000-000023210000}"/>
    <cellStyle name="_인원계획표 _적격 _경기교육원_일반설비공사 대비내역서_공내역서_선투입비 본사보고" xfId="2903" xr:uid="{00000000-0005-0000-0000-000024210000}"/>
    <cellStyle name="_인원계획표 _적격 _경기교육원_일반설비공사 대비내역서_공내역서_선투입비 본사보고_선투입비 본사보고" xfId="2904" xr:uid="{00000000-0005-0000-0000-000025210000}"/>
    <cellStyle name="_인원계획표 _적격 _경기교육원_일반설비공사 대비내역서_공내역서_선투입비 본사보고_선투입비 본사보고-0330" xfId="2905" xr:uid="{00000000-0005-0000-0000-000026210000}"/>
    <cellStyle name="_인원계획표 _적격 _경기교육원_일반설비공사 대비내역서_선투입비 본사보고" xfId="2906" xr:uid="{00000000-0005-0000-0000-000027210000}"/>
    <cellStyle name="_인원계획표 _적격 _경기교육원_일반설비공사 대비내역서_선투입비 본사보고_선투입비 본사보고" xfId="2907" xr:uid="{00000000-0005-0000-0000-000028210000}"/>
    <cellStyle name="_인원계획표 _적격 _경기교육원_일반설비공사 대비내역서_선투입비 본사보고_선투입비 본사보고-0330" xfId="2908" xr:uid="{00000000-0005-0000-0000-000029210000}"/>
    <cellStyle name="_인원계획표 _적격 _경기교육원_집행내역(REV1)" xfId="2909" xr:uid="{00000000-0005-0000-0000-00002A210000}"/>
    <cellStyle name="_인원계획표 _적격 _경기교육원_집행내역(REV1)_공내역서" xfId="2910" xr:uid="{00000000-0005-0000-0000-00002B210000}"/>
    <cellStyle name="_인원계획표 _적격 _경기교육원_집행내역(REV1)_공내역서_선투입비 본사보고" xfId="2911" xr:uid="{00000000-0005-0000-0000-00002C210000}"/>
    <cellStyle name="_인원계획표 _적격 _경기교육원_집행내역(REV1)_공내역서_선투입비 본사보고_선투입비 본사보고" xfId="2912" xr:uid="{00000000-0005-0000-0000-00002D210000}"/>
    <cellStyle name="_인원계획표 _적격 _경기교육원_집행내역(REV1)_공내역서_선투입비 본사보고_선투입비 본사보고-0330" xfId="2913" xr:uid="{00000000-0005-0000-0000-00002E210000}"/>
    <cellStyle name="_인원계획표 _적격 _경기교육원_집행내역(REV1)_선투입비 본사보고" xfId="2914" xr:uid="{00000000-0005-0000-0000-00002F210000}"/>
    <cellStyle name="_인원계획표 _적격 _경기교육원_집행내역(REV1)_선투입비 본사보고_선투입비 본사보고" xfId="2915" xr:uid="{00000000-0005-0000-0000-000030210000}"/>
    <cellStyle name="_인원계획표 _적격 _경기교육원_집행내역(REV1)_선투입비 본사보고_선투입비 본사보고-0330" xfId="2916" xr:uid="{00000000-0005-0000-0000-000031210000}"/>
    <cellStyle name="_인원계획표 _적격 _경기교육원_집행내역(최종)(설비사전공사)(REV1)" xfId="2917" xr:uid="{00000000-0005-0000-0000-000032210000}"/>
    <cellStyle name="_인원계획표 _적격 _경기교육원_집행내역(최종)(설비사전공사)(REV1)_공내역서" xfId="2918" xr:uid="{00000000-0005-0000-0000-000033210000}"/>
    <cellStyle name="_인원계획표 _적격 _경기교육원_집행내역(최종)(설비사전공사)(REV1)_공내역서_선투입비 본사보고" xfId="2919" xr:uid="{00000000-0005-0000-0000-000034210000}"/>
    <cellStyle name="_인원계획표 _적격 _경기교육원_집행내역(최종)(설비사전공사)(REV1)_공내역서_선투입비 본사보고_선투입비 본사보고" xfId="2920" xr:uid="{00000000-0005-0000-0000-000035210000}"/>
    <cellStyle name="_인원계획표 _적격 _경기교육원_집행내역(최종)(설비사전공사)(REV1)_공내역서_선투입비 본사보고_선투입비 본사보고-0330" xfId="2921" xr:uid="{00000000-0005-0000-0000-000036210000}"/>
    <cellStyle name="_인원계획표 _적격 _경기교육원_집행내역(최종)(설비사전공사)(REV1)_선투입비 본사보고" xfId="2922" xr:uid="{00000000-0005-0000-0000-000037210000}"/>
    <cellStyle name="_인원계획표 _적격 _경기교육원_집행내역(최종)(설비사전공사)(REV1)_선투입비 본사보고_선투입비 본사보고" xfId="2923" xr:uid="{00000000-0005-0000-0000-000038210000}"/>
    <cellStyle name="_인원계획표 _적격 _경기교육원_집행내역(최종)(설비사전공사)(REV1)_선투입비 본사보고_선투입비 본사보고-0330" xfId="2924" xr:uid="{00000000-0005-0000-0000-000039210000}"/>
    <cellStyle name="_인원계획표 _적격 _경북능금농협(북촌)골판지공장 " xfId="680" xr:uid="{00000000-0005-0000-0000-00003A210000}"/>
    <cellStyle name="_인원계획표 _적격 _관급자재 명세" xfId="681" xr:uid="{00000000-0005-0000-0000-00003B210000}"/>
    <cellStyle name="_인원계획표 _적격 _광주평동실행" xfId="9237" xr:uid="{00000000-0005-0000-0000-00003C210000}"/>
    <cellStyle name="_인원계획표 _적격 _광주평동실행_탱크(12,13)토목공사(견적)대비비교" xfId="9238" xr:uid="{00000000-0005-0000-0000-00003D210000}"/>
    <cellStyle name="_인원계획표 _적격 _광주평동투찰" xfId="682" xr:uid="{00000000-0005-0000-0000-00003E210000}"/>
    <cellStyle name="_인원계획표 _적격 _광주평동투찰 2" xfId="683" xr:uid="{00000000-0005-0000-0000-00003F210000}"/>
    <cellStyle name="_인원계획표 _적격 _광주평동투찰_2011년 소백산 자락길 홍보관 신축공사(건축)" xfId="684" xr:uid="{00000000-0005-0000-0000-000040210000}"/>
    <cellStyle name="_인원계획표 _적격 _광주평동투찰_갑지(건축 (2)" xfId="685" xr:uid="{00000000-0005-0000-0000-000041210000}"/>
    <cellStyle name="_인원계획표 _적격 _광주평동투찰_갑지(건축 (2) 2" xfId="686" xr:uid="{00000000-0005-0000-0000-000042210000}"/>
    <cellStyle name="_인원계획표 _적격 _광주평동투찰_경북능금농협(북촌)골판지공장 " xfId="687" xr:uid="{00000000-0005-0000-0000-000043210000}"/>
    <cellStyle name="_인원계획표 _적격 _광주평동투찰_관급자재 명세" xfId="688" xr:uid="{00000000-0005-0000-0000-000044210000}"/>
    <cellStyle name="_인원계획표 _적격 _광주평동투찰_삼성생활예술고 생활관(3층수정15%)공사" xfId="689" xr:uid="{00000000-0005-0000-0000-000045210000}"/>
    <cellStyle name="_인원계획표 _적격 _광주평동투찰_삼성생활예술고 생활관(3층수정15%)공사 2" xfId="690" xr:uid="{00000000-0005-0000-0000-000046210000}"/>
    <cellStyle name="_인원계획표 _적격 _광주평동투찰_안강여고 화장실 개선공사" xfId="691" xr:uid="{00000000-0005-0000-0000-000047210000}"/>
    <cellStyle name="_인원계획표 _적격 _광주평동투찰_영주서부초등학교 교사동 방수공사" xfId="692" xr:uid="{00000000-0005-0000-0000-000048210000}"/>
    <cellStyle name="_인원계획표 _적격 _광주평동투찰_용곡지구_보건진료소_신축설비공사" xfId="693" xr:uid="{00000000-0005-0000-0000-000049210000}"/>
    <cellStyle name="_인원계획표 _적격 _광주평동투찰_용곡지구_보건진료소_신축설비공사 2" xfId="694" xr:uid="{00000000-0005-0000-0000-00004A210000}"/>
    <cellStyle name="_인원계획표 _적격 _광주평동투찰_우보초등학교 화장실보수및기타공사(건축)" xfId="695" xr:uid="{00000000-0005-0000-0000-00004B210000}"/>
    <cellStyle name="_인원계획표 _적격 _광주평동투찰_우보초등학교 화장실보수및기타공사(건축) 2" xfId="696" xr:uid="{00000000-0005-0000-0000-00004C210000}"/>
    <cellStyle name="_인원계획표 _적격 _광주평동투찰_화령초등학교 다목적강당 증축공사(건축)" xfId="697" xr:uid="{00000000-0005-0000-0000-00004D210000}"/>
    <cellStyle name="_인원계획표 _적격 _광주평동투찰_화령초등학교 다목적강당 증축공사(건축) 2" xfId="698" xr:uid="{00000000-0005-0000-0000-00004E210000}"/>
    <cellStyle name="_인원계획표 _적격 _광주평동투찰_화령초등학교 다목적강당 증축공사(건축납품)" xfId="699" xr:uid="{00000000-0005-0000-0000-00004F210000}"/>
    <cellStyle name="_인원계획표 _적격 _광주평동투찰_화령초등학교 다목적강당 증축공사(건축납품) 2" xfId="700" xr:uid="{00000000-0005-0000-0000-000050210000}"/>
    <cellStyle name="_인원계획표 _적격 _광주평동품의1" xfId="701" xr:uid="{00000000-0005-0000-0000-000051210000}"/>
    <cellStyle name="_인원계획표 _적격 _광주평동품의1 2" xfId="702" xr:uid="{00000000-0005-0000-0000-000052210000}"/>
    <cellStyle name="_인원계획표 _적격 _광주평동품의1_2011년 소백산 자락길 홍보관 신축공사(건축)" xfId="703" xr:uid="{00000000-0005-0000-0000-000053210000}"/>
    <cellStyle name="_인원계획표 _적격 _광주평동품의1_갑지(건축 (2)" xfId="704" xr:uid="{00000000-0005-0000-0000-000054210000}"/>
    <cellStyle name="_인원계획표 _적격 _광주평동품의1_갑지(건축 (2) 2" xfId="705" xr:uid="{00000000-0005-0000-0000-000055210000}"/>
    <cellStyle name="_인원계획표 _적격 _광주평동품의1_경북능금농협(북촌)골판지공장 " xfId="706" xr:uid="{00000000-0005-0000-0000-000056210000}"/>
    <cellStyle name="_인원계획표 _적격 _광주평동품의1_관급자재 명세" xfId="707" xr:uid="{00000000-0005-0000-0000-000057210000}"/>
    <cellStyle name="_인원계획표 _적격 _광주평동품의1_삼성생활예술고 생활관(3층수정15%)공사" xfId="708" xr:uid="{00000000-0005-0000-0000-000058210000}"/>
    <cellStyle name="_인원계획표 _적격 _광주평동품의1_삼성생활예술고 생활관(3층수정15%)공사 2" xfId="709" xr:uid="{00000000-0005-0000-0000-000059210000}"/>
    <cellStyle name="_인원계획표 _적격 _광주평동품의1_안강여고 화장실 개선공사" xfId="710" xr:uid="{00000000-0005-0000-0000-00005A210000}"/>
    <cellStyle name="_인원계획표 _적격 _광주평동품의1_영주서부초등학교 교사동 방수공사" xfId="711" xr:uid="{00000000-0005-0000-0000-00005B210000}"/>
    <cellStyle name="_인원계획표 _적격 _광주평동품의1_용곡지구_보건진료소_신축설비공사" xfId="712" xr:uid="{00000000-0005-0000-0000-00005C210000}"/>
    <cellStyle name="_인원계획표 _적격 _광주평동품의1_용곡지구_보건진료소_신축설비공사 2" xfId="713" xr:uid="{00000000-0005-0000-0000-00005D210000}"/>
    <cellStyle name="_인원계획표 _적격 _광주평동품의1_우보초등학교 화장실보수및기타공사(건축)" xfId="714" xr:uid="{00000000-0005-0000-0000-00005E210000}"/>
    <cellStyle name="_인원계획표 _적격 _광주평동품의1_우보초등학교 화장실보수및기타공사(건축) 2" xfId="715" xr:uid="{00000000-0005-0000-0000-00005F210000}"/>
    <cellStyle name="_인원계획표 _적격 _광주평동품의1_탱크(12,13)토목공사(견적)대비비교" xfId="9239" xr:uid="{00000000-0005-0000-0000-000060210000}"/>
    <cellStyle name="_인원계획표 _적격 _광주평동품의1_화령초등학교 다목적강당 증축공사(건축)" xfId="716" xr:uid="{00000000-0005-0000-0000-000061210000}"/>
    <cellStyle name="_인원계획표 _적격 _광주평동품의1_화령초등학교 다목적강당 증축공사(건축) 2" xfId="717" xr:uid="{00000000-0005-0000-0000-000062210000}"/>
    <cellStyle name="_인원계획표 _적격 _광주평동품의1_화령초등학교 다목적강당 증축공사(건축납품)" xfId="718" xr:uid="{00000000-0005-0000-0000-000063210000}"/>
    <cellStyle name="_인원계획표 _적격 _광주평동품의1_화령초등학교 다목적강당 증축공사(건축납품) 2" xfId="719" xr:uid="{00000000-0005-0000-0000-000064210000}"/>
    <cellStyle name="_인원계획표 _적격 _기본단가" xfId="42480" xr:uid="{00000000-0005-0000-0000-000065210000}"/>
    <cellStyle name="_인원계획표 _적격 _기본단가_서호지하차도입찰" xfId="42481" xr:uid="{00000000-0005-0000-0000-000066210000}"/>
    <cellStyle name="_인원계획표 _적격 _기본단가_서호지하차도입찰_청오건설 하도급계약내역(식재.시설물)-2005.1.3" xfId="42482" xr:uid="{00000000-0005-0000-0000-000067210000}"/>
    <cellStyle name="_인원계획표 _적격 _기본단가_서호지하차도입찰_청오하도급계약내역(식재,시설물)-2005.1.3" xfId="42483" xr:uid="{00000000-0005-0000-0000-000068210000}"/>
    <cellStyle name="_인원계획표 _적격 _기본단가_청오건설 하도급계약내역(식재.시설물)-2005.1.3" xfId="42484" xr:uid="{00000000-0005-0000-0000-000069210000}"/>
    <cellStyle name="_인원계획표 _적격 _기본단가_청오하도급계약내역(식재,시설물)-2005.1.3" xfId="42485" xr:uid="{00000000-0005-0000-0000-00006A210000}"/>
    <cellStyle name="_인원계획표 _적격 _기장하수실행1" xfId="9240" xr:uid="{00000000-0005-0000-0000-00006B210000}"/>
    <cellStyle name="_인원계획표 _적격 _기장하수실행1_탱크(12,13)토목공사(견적)대비비교" xfId="9241" xr:uid="{00000000-0005-0000-0000-00006C210000}"/>
    <cellStyle name="_인원계획표 _적격 _대치유수지수경설비-설계내역-0715" xfId="42486" xr:uid="{00000000-0005-0000-0000-00006D210000}"/>
    <cellStyle name="_인원계획표 _적격 _대치유수지수경설비-설계내역-0715_이수교차로주변친수시설-인공폭포설비" xfId="42487" xr:uid="{00000000-0005-0000-0000-00006E210000}"/>
    <cellStyle name="_인원계획표 _적격 _대치유수지수경설비-설계내역-0715_이수교차로주변친수시설-인공폭포설비-0907" xfId="42488" xr:uid="{00000000-0005-0000-0000-00006F210000}"/>
    <cellStyle name="_인원계획표 _적격 _대치유수지수경설비-설계내역-2차발송-0811" xfId="42489" xr:uid="{00000000-0005-0000-0000-000070210000}"/>
    <cellStyle name="_인원계획표 _적격 _대치유수지수경설비-설계내역-2차발송-0811_이수교차로주변친수시설-인공폭포설비" xfId="42490" xr:uid="{00000000-0005-0000-0000-000071210000}"/>
    <cellStyle name="_인원계획표 _적격 _대치유수지수경설비-설계내역-2차발송-0811_이수교차로주변친수시설-인공폭포설비-0907" xfId="42491" xr:uid="{00000000-0005-0000-0000-000072210000}"/>
    <cellStyle name="_인원계획표 _적격 _삼성생활예술고 생활관(3층수정15%)공사" xfId="720" xr:uid="{00000000-0005-0000-0000-000073210000}"/>
    <cellStyle name="_인원계획표 _적격 _삼성생활예술고 생활관(3층수정15%)공사 2" xfId="721" xr:uid="{00000000-0005-0000-0000-000074210000}"/>
    <cellStyle name="_인원계획표 _적격 _상무대 입찰내역 (남해낙찰)" xfId="42492" xr:uid="{00000000-0005-0000-0000-000075210000}"/>
    <cellStyle name="_인원계획표 _적격 _상무대 입찰내역 (남해낙찰)_대치유수지수경설비-설계내역-0715" xfId="42493" xr:uid="{00000000-0005-0000-0000-000076210000}"/>
    <cellStyle name="_인원계획표 _적격 _상무대 입찰내역 (남해낙찰)_대치유수지수경설비-설계내역-0715_이수교차로주변친수시설-인공폭포설비" xfId="42494" xr:uid="{00000000-0005-0000-0000-000077210000}"/>
    <cellStyle name="_인원계획표 _적격 _상무대 입찰내역 (남해낙찰)_대치유수지수경설비-설계내역-0715_이수교차로주변친수시설-인공폭포설비-0907" xfId="42495" xr:uid="{00000000-0005-0000-0000-000078210000}"/>
    <cellStyle name="_인원계획표 _적격 _상무대 입찰내역 (남해낙찰)_대치유수지수경설비-설계내역-2차발송-0811" xfId="42496" xr:uid="{00000000-0005-0000-0000-000079210000}"/>
    <cellStyle name="_인원계획표 _적격 _상무대 입찰내역 (남해낙찰)_대치유수지수경설비-설계내역-2차발송-0811_이수교차로주변친수시설-인공폭포설비" xfId="42497" xr:uid="{00000000-0005-0000-0000-00007A210000}"/>
    <cellStyle name="_인원계획표 _적격 _상무대 입찰내역 (남해낙찰)_대치유수지수경설비-설계내역-2차발송-0811_이수교차로주변친수시설-인공폭포설비-0907" xfId="42498" xr:uid="{00000000-0005-0000-0000-00007B210000}"/>
    <cellStyle name="_인원계획표 _적격 _상무대 하도급사항" xfId="42499" xr:uid="{00000000-0005-0000-0000-00007C210000}"/>
    <cellStyle name="_인원계획표 _적격 _상무대 하도급사항_대치유수지수경설비-설계내역-0715" xfId="42500" xr:uid="{00000000-0005-0000-0000-00007D210000}"/>
    <cellStyle name="_인원계획표 _적격 _상무대 하도급사항_대치유수지수경설비-설계내역-0715_이수교차로주변친수시설-인공폭포설비" xfId="42501" xr:uid="{00000000-0005-0000-0000-00007E210000}"/>
    <cellStyle name="_인원계획표 _적격 _상무대 하도급사항_대치유수지수경설비-설계내역-0715_이수교차로주변친수시설-인공폭포설비-0907" xfId="42502" xr:uid="{00000000-0005-0000-0000-00007F210000}"/>
    <cellStyle name="_인원계획표 _적격 _상무대 하도급사항_대치유수지수경설비-설계내역-2차발송-0811" xfId="42503" xr:uid="{00000000-0005-0000-0000-000080210000}"/>
    <cellStyle name="_인원계획표 _적격 _상무대 하도급사항_대치유수지수경설비-설계내역-2차발송-0811_이수교차로주변친수시설-인공폭포설비" xfId="42504" xr:uid="{00000000-0005-0000-0000-000081210000}"/>
    <cellStyle name="_인원계획표 _적격 _상무대 하도급사항_대치유수지수경설비-설계내역-2차발송-0811_이수교차로주변친수시설-인공폭포설비-0907" xfId="42505" xr:uid="{00000000-0005-0000-0000-000082210000}"/>
    <cellStyle name="_인원계획표 _적격 _서계오피스텔_집행내역서(REV0) (version 1)" xfId="2925" xr:uid="{00000000-0005-0000-0000-000083210000}"/>
    <cellStyle name="_인원계획표 _적격 _서계오피스텔_집행내역서(REV0) (version 1)_서계오피스텔_대한유화(현설용BM)" xfId="2926" xr:uid="{00000000-0005-0000-0000-000084210000}"/>
    <cellStyle name="_인원계획표 _적격 _서계오피스텔_집행내역서(REV0) (version 1)_서계오피스텔_대한유화(현설용BM)_선투입비 본사보고" xfId="2927" xr:uid="{00000000-0005-0000-0000-000085210000}"/>
    <cellStyle name="_인원계획표 _적격 _서계오피스텔_집행내역서(REV0) (version 1)_서계오피스텔_대한유화(현설용BM)_선투입비 본사보고_선투입비 본사보고" xfId="2928" xr:uid="{00000000-0005-0000-0000-000086210000}"/>
    <cellStyle name="_인원계획표 _적격 _서계오피스텔_집행내역서(REV0) (version 1)_서계오피스텔_대한유화(현설용BM)_선투입비 본사보고_선투입비 본사보고-0330" xfId="2929" xr:uid="{00000000-0005-0000-0000-000087210000}"/>
    <cellStyle name="_인원계획표 _적격 _서계오피스텔_집행내역서(REV0) (version 1)_선투입비 본사보고" xfId="2930" xr:uid="{00000000-0005-0000-0000-000088210000}"/>
    <cellStyle name="_인원계획표 _적격 _서계오피스텔_집행내역서(REV0) (version 1)_선투입비 본사보고_선투입비 본사보고" xfId="2931" xr:uid="{00000000-0005-0000-0000-000089210000}"/>
    <cellStyle name="_인원계획표 _적격 _서계오피스텔_집행내역서(REV0) (version 1)_선투입비 본사보고_선투입비 본사보고-0330" xfId="2932" xr:uid="{00000000-0005-0000-0000-00008A210000}"/>
    <cellStyle name="_인원계획표 _적격 _서계오피스텔_집행내역서(REV6)" xfId="2933" xr:uid="{00000000-0005-0000-0000-00008B210000}"/>
    <cellStyle name="_인원계획표 _적격 _서계오피스텔_집행내역서(REV6)_서계오피스텔_대한유화(현설용BM)" xfId="2934" xr:uid="{00000000-0005-0000-0000-00008C210000}"/>
    <cellStyle name="_인원계획표 _적격 _서계오피스텔_집행내역서(REV6)_서계오피스텔_대한유화(현설용BM)_선투입비 본사보고" xfId="2935" xr:uid="{00000000-0005-0000-0000-00008D210000}"/>
    <cellStyle name="_인원계획표 _적격 _서계오피스텔_집행내역서(REV6)_서계오피스텔_대한유화(현설용BM)_선투입비 본사보고_선투입비 본사보고" xfId="2936" xr:uid="{00000000-0005-0000-0000-00008E210000}"/>
    <cellStyle name="_인원계획표 _적격 _서계오피스텔_집행내역서(REV6)_서계오피스텔_대한유화(현설용BM)_선투입비 본사보고_선투입비 본사보고-0330" xfId="2937" xr:uid="{00000000-0005-0000-0000-00008F210000}"/>
    <cellStyle name="_인원계획표 _적격 _서계오피스텔_집행내역서(REV6)_선투입비 본사보고" xfId="2938" xr:uid="{00000000-0005-0000-0000-000090210000}"/>
    <cellStyle name="_인원계획표 _적격 _서계오피스텔_집행내역서(REV6)_선투입비 본사보고_선투입비 본사보고" xfId="2939" xr:uid="{00000000-0005-0000-0000-000091210000}"/>
    <cellStyle name="_인원계획표 _적격 _서계오피스텔_집행내역서(REV6)_선투입비 본사보고_선투입비 본사보고-0330" xfId="2940" xr:uid="{00000000-0005-0000-0000-000092210000}"/>
    <cellStyle name="_인원계획표 _적격 _서계오피스텔_집행내역서(현설용)" xfId="2941" xr:uid="{00000000-0005-0000-0000-000093210000}"/>
    <cellStyle name="_인원계획표 _적격 _서계오피스텔_집행내역서(현설용)_서계오피스텔_대한유화(현설용BM)" xfId="2942" xr:uid="{00000000-0005-0000-0000-000094210000}"/>
    <cellStyle name="_인원계획표 _적격 _서계오피스텔_집행내역서(현설용)_서계오피스텔_대한유화(현설용BM)_선투입비 본사보고" xfId="2943" xr:uid="{00000000-0005-0000-0000-000095210000}"/>
    <cellStyle name="_인원계획표 _적격 _서계오피스텔_집행내역서(현설용)_서계오피스텔_대한유화(현설용BM)_선투입비 본사보고_선투입비 본사보고" xfId="2944" xr:uid="{00000000-0005-0000-0000-000096210000}"/>
    <cellStyle name="_인원계획표 _적격 _서계오피스텔_집행내역서(현설용)_서계오피스텔_대한유화(현설용BM)_선투입비 본사보고_선투입비 본사보고-0330" xfId="2945" xr:uid="{00000000-0005-0000-0000-000097210000}"/>
    <cellStyle name="_인원계획표 _적격 _서계오피스텔_집행내역서(현설용)_선투입비 본사보고" xfId="2946" xr:uid="{00000000-0005-0000-0000-000098210000}"/>
    <cellStyle name="_인원계획표 _적격 _서계오피스텔_집행내역서(현설용)_선투입비 본사보고_선투입비 본사보고" xfId="2947" xr:uid="{00000000-0005-0000-0000-000099210000}"/>
    <cellStyle name="_인원계획표 _적격 _서계오피스텔_집행내역서(현설용)_선투입비 본사보고_선투입비 본사보고-0330" xfId="2948" xr:uid="{00000000-0005-0000-0000-00009A210000}"/>
    <cellStyle name="_인원계획표 _적격 _서계오피스텔-J0" xfId="2949" xr:uid="{00000000-0005-0000-0000-00009B210000}"/>
    <cellStyle name="_인원계획표 _적격 _서계오피스텔-J0_서계오피스텔_대한유화(현설용BM)" xfId="2950" xr:uid="{00000000-0005-0000-0000-00009C210000}"/>
    <cellStyle name="_인원계획표 _적격 _서계오피스텔-J0_서계오피스텔_대한유화(현설용BM)_선투입비 본사보고" xfId="2951" xr:uid="{00000000-0005-0000-0000-00009D210000}"/>
    <cellStyle name="_인원계획표 _적격 _서계오피스텔-J0_서계오피스텔_대한유화(현설용BM)_선투입비 본사보고_선투입비 본사보고" xfId="2952" xr:uid="{00000000-0005-0000-0000-00009E210000}"/>
    <cellStyle name="_인원계획표 _적격 _서계오피스텔-J0_서계오피스텔_대한유화(현설용BM)_선투입비 본사보고_선투입비 본사보고-0330" xfId="2953" xr:uid="{00000000-0005-0000-0000-00009F210000}"/>
    <cellStyle name="_인원계획표 _적격 _서계오피스텔-J0_선투입비 본사보고" xfId="2954" xr:uid="{00000000-0005-0000-0000-0000A0210000}"/>
    <cellStyle name="_인원계획표 _적격 _서계오피스텔-J0_선투입비 본사보고_선투입비 본사보고" xfId="2955" xr:uid="{00000000-0005-0000-0000-0000A1210000}"/>
    <cellStyle name="_인원계획표 _적격 _서계오피스텔-J0_선투입비 본사보고_선투입비 본사보고-0330" xfId="2956" xr:uid="{00000000-0005-0000-0000-0000A2210000}"/>
    <cellStyle name="_인원계획표 _적격 _서호지하차도입찰" xfId="42506" xr:uid="{00000000-0005-0000-0000-0000A3210000}"/>
    <cellStyle name="_인원계획표 _적격 _서호지하차도입찰_청오건설 하도급계약내역(식재.시설물)-2005.1.3" xfId="42507" xr:uid="{00000000-0005-0000-0000-0000A4210000}"/>
    <cellStyle name="_인원계획표 _적격 _서호지하차도입찰_청오하도급계약내역(식재,시설물)-2005.1.3" xfId="42508" xr:uid="{00000000-0005-0000-0000-0000A5210000}"/>
    <cellStyle name="_인원계획표 _적격 _선투입비 본사보고" xfId="2957" xr:uid="{00000000-0005-0000-0000-0000A6210000}"/>
    <cellStyle name="_인원계획표 _적격 _선투입비 본사보고_선투입비 본사보고" xfId="2958" xr:uid="{00000000-0005-0000-0000-0000A7210000}"/>
    <cellStyle name="_인원계획표 _적격 _선투입비 본사보고_선투입비 본사보고-0330" xfId="2959" xr:uid="{00000000-0005-0000-0000-0000A8210000}"/>
    <cellStyle name="_인원계획표 _적격 _소화설비공내역서" xfId="2960" xr:uid="{00000000-0005-0000-0000-0000A9210000}"/>
    <cellStyle name="_인원계획표 _적격 _소화설비공내역서_선투입비 본사보고" xfId="2961" xr:uid="{00000000-0005-0000-0000-0000AA210000}"/>
    <cellStyle name="_인원계획표 _적격 _소화설비공내역서_선투입비 본사보고_선투입비 본사보고" xfId="2962" xr:uid="{00000000-0005-0000-0000-0000AB210000}"/>
    <cellStyle name="_인원계획표 _적격 _소화설비공내역서_선투입비 본사보고_선투입비 본사보고-0330" xfId="2963" xr:uid="{00000000-0005-0000-0000-0000AC210000}"/>
    <cellStyle name="_인원계획표 _적격 _송학실행안" xfId="9242" xr:uid="{00000000-0005-0000-0000-0000AD210000}"/>
    <cellStyle name="_인원계획표 _적격 _송학실행안_탱크(12,13)토목공사(견적)대비비교" xfId="9243" xr:uid="{00000000-0005-0000-0000-0000AE210000}"/>
    <cellStyle name="_인원계획표 _적격 _송학하수투찰" xfId="9244" xr:uid="{00000000-0005-0000-0000-0000AF210000}"/>
    <cellStyle name="_인원계획표 _적격 _송학하수투찰_탱크(12,13)토목공사(견적)대비비교" xfId="9245" xr:uid="{00000000-0005-0000-0000-0000B0210000}"/>
    <cellStyle name="_인원계획표 _적격 _송학하수품의(설계넣고)" xfId="722" xr:uid="{00000000-0005-0000-0000-0000B1210000}"/>
    <cellStyle name="_인원계획표 _적격 _송학하수품의(설계넣고) 2" xfId="723" xr:uid="{00000000-0005-0000-0000-0000B2210000}"/>
    <cellStyle name="_인원계획표 _적격 _송학하수품의(설계넣고)_2011년 소백산 자락길 홍보관 신축공사(건축)" xfId="724" xr:uid="{00000000-0005-0000-0000-0000B3210000}"/>
    <cellStyle name="_인원계획표 _적격 _송학하수품의(설계넣고)_갑지(건축 (2)" xfId="725" xr:uid="{00000000-0005-0000-0000-0000B4210000}"/>
    <cellStyle name="_인원계획표 _적격 _송학하수품의(설계넣고)_갑지(건축 (2) 2" xfId="726" xr:uid="{00000000-0005-0000-0000-0000B5210000}"/>
    <cellStyle name="_인원계획표 _적격 _송학하수품의(설계넣고)_경북능금농협(북촌)골판지공장 " xfId="727" xr:uid="{00000000-0005-0000-0000-0000B6210000}"/>
    <cellStyle name="_인원계획표 _적격 _송학하수품의(설계넣고)_관급자재 명세" xfId="728" xr:uid="{00000000-0005-0000-0000-0000B7210000}"/>
    <cellStyle name="_인원계획표 _적격 _송학하수품의(설계넣고)_삼성생활예술고 생활관(3층수정15%)공사" xfId="729" xr:uid="{00000000-0005-0000-0000-0000B8210000}"/>
    <cellStyle name="_인원계획표 _적격 _송학하수품의(설계넣고)_삼성생활예술고 생활관(3층수정15%)공사 2" xfId="730" xr:uid="{00000000-0005-0000-0000-0000B9210000}"/>
    <cellStyle name="_인원계획표 _적격 _송학하수품의(설계넣고)_안강여고 화장실 개선공사" xfId="731" xr:uid="{00000000-0005-0000-0000-0000BA210000}"/>
    <cellStyle name="_인원계획표 _적격 _송학하수품의(설계넣고)_영주서부초등학교 교사동 방수공사" xfId="732" xr:uid="{00000000-0005-0000-0000-0000BB210000}"/>
    <cellStyle name="_인원계획표 _적격 _송학하수품의(설계넣고)_용곡지구_보건진료소_신축설비공사" xfId="733" xr:uid="{00000000-0005-0000-0000-0000BC210000}"/>
    <cellStyle name="_인원계획표 _적격 _송학하수품의(설계넣고)_용곡지구_보건진료소_신축설비공사 2" xfId="734" xr:uid="{00000000-0005-0000-0000-0000BD210000}"/>
    <cellStyle name="_인원계획표 _적격 _송학하수품의(설계넣고)_우보초등학교 화장실보수및기타공사(건축)" xfId="735" xr:uid="{00000000-0005-0000-0000-0000BE210000}"/>
    <cellStyle name="_인원계획표 _적격 _송학하수품의(설계넣고)_우보초등학교 화장실보수및기타공사(건축) 2" xfId="736" xr:uid="{00000000-0005-0000-0000-0000BF210000}"/>
    <cellStyle name="_인원계획표 _적격 _송학하수품의(설계넣고)_탱크(12,13)토목공사(견적)대비비교" xfId="9246" xr:uid="{00000000-0005-0000-0000-0000C0210000}"/>
    <cellStyle name="_인원계획표 _적격 _송학하수품의(설계넣고)_화령초등학교 다목적강당 증축공사(건축)" xfId="737" xr:uid="{00000000-0005-0000-0000-0000C1210000}"/>
    <cellStyle name="_인원계획표 _적격 _송학하수품의(설계넣고)_화령초등학교 다목적강당 증축공사(건축) 2" xfId="738" xr:uid="{00000000-0005-0000-0000-0000C2210000}"/>
    <cellStyle name="_인원계획표 _적격 _송학하수품의(설계넣고)_화령초등학교 다목적강당 증축공사(건축납품)" xfId="739" xr:uid="{00000000-0005-0000-0000-0000C3210000}"/>
    <cellStyle name="_인원계획표 _적격 _송학하수품의(설계넣고)_화령초등학교 다목적강당 증축공사(건축납품) 2" xfId="740" xr:uid="{00000000-0005-0000-0000-0000C4210000}"/>
    <cellStyle name="_인원계획표 _적격 _신호등견적서" xfId="9247" xr:uid="{00000000-0005-0000-0000-0000C5210000}"/>
    <cellStyle name="_인원계획표 _적격 _실행(간접비)" xfId="9248" xr:uid="{00000000-0005-0000-0000-0000C6210000}"/>
    <cellStyle name="_인원계획표 _적격 _실행(간접비)_05년 7월1일~8월31일견적서" xfId="9249" xr:uid="{00000000-0005-0000-0000-0000C7210000}"/>
    <cellStyle name="_인원계획표 _적격 _실행(간접비)_05년 7월1일~8월31일견적서_05년 7월1일~8월31일견적서" xfId="9250" xr:uid="{00000000-0005-0000-0000-0000C8210000}"/>
    <cellStyle name="_인원계획표 _적격 _실행(간접비)_05년 7월1일~8월31일견적서_05년 7월1일~8월31일견적서_05년 9월1일~10월31일견적서" xfId="9251" xr:uid="{00000000-0005-0000-0000-0000C9210000}"/>
    <cellStyle name="_인원계획표 _적격 _실행(간접비)_05년 7월1일~8월31일견적서_05년 7월1일~8월31일견적서_05년 9월1일~10월31일견적서_05년 11월1일~12월31일견적서" xfId="9252" xr:uid="{00000000-0005-0000-0000-0000CA210000}"/>
    <cellStyle name="_인원계획표 _적격 _실행(간접비)_05년 7월1일~8월31일견적서_05년 7월1일~8월31일견적서_05년 9월1일~10월31일견적서_05년 9월1일~10월31일견적서" xfId="9253" xr:uid="{00000000-0005-0000-0000-0000CB210000}"/>
    <cellStyle name="_인원계획표 _적격 _실행(간접비)_05년 7월1일~8월31일견적서_05년 7월1일~8월31일견적서_05년 9월1일~10월31일견적서_06년 1월1일~2월28일견적서" xfId="9254" xr:uid="{00000000-0005-0000-0000-0000CC210000}"/>
    <cellStyle name="_인원계획표 _적격 _실행(간접비)_05년 7월1일~8월31일견적서_05년 9월1일~10월31일견적서" xfId="9255" xr:uid="{00000000-0005-0000-0000-0000CD210000}"/>
    <cellStyle name="_인원계획표 _적격 _실행(간접비)_05년 7월1일~8월31일견적서_05년 9월1일~10월31일견적서_05년 11월1일~12월31일견적서" xfId="9256" xr:uid="{00000000-0005-0000-0000-0000CE210000}"/>
    <cellStyle name="_인원계획표 _적격 _실행(간접비)_05년 7월1일~8월31일견적서_05년 9월1일~10월31일견적서_05년 9월1일~10월31일견적서" xfId="9257" xr:uid="{00000000-0005-0000-0000-0000CF210000}"/>
    <cellStyle name="_인원계획표 _적격 _실행(간접비)_05년 7월1일~8월31일견적서_05년 9월1일~10월31일견적서_06년 1월1일~2월28일견적서" xfId="9258" xr:uid="{00000000-0005-0000-0000-0000D0210000}"/>
    <cellStyle name="_인원계획표 _적격 _실행(간접비)_05년 9월1일~10월31일견적서" xfId="9259" xr:uid="{00000000-0005-0000-0000-0000D1210000}"/>
    <cellStyle name="_인원계획표 _적격 _실행(간접비)_05년 9월1일~10월31일견적서_05년 11월1일~12월31일견적서" xfId="9260" xr:uid="{00000000-0005-0000-0000-0000D2210000}"/>
    <cellStyle name="_인원계획표 _적격 _실행(간접비)_05년 9월1일~10월31일견적서_05년 9월1일~10월31일견적서" xfId="9261" xr:uid="{00000000-0005-0000-0000-0000D3210000}"/>
    <cellStyle name="_인원계획표 _적격 _실행(간접비)_05년 9월1일~10월31일견적서_06년 1월1일~2월28일견적서" xfId="9262" xr:uid="{00000000-0005-0000-0000-0000D4210000}"/>
    <cellStyle name="_인원계획표 _적격 _안강여고 화장실 개선공사" xfId="741" xr:uid="{00000000-0005-0000-0000-0000D5210000}"/>
    <cellStyle name="_인원계획표 _적격 _영주서부초등학교 교사동 방수공사" xfId="742" xr:uid="{00000000-0005-0000-0000-0000D6210000}"/>
    <cellStyle name="_인원계획표 _적격 _용곡지구_보건진료소_신축설비공사" xfId="743" xr:uid="{00000000-0005-0000-0000-0000D7210000}"/>
    <cellStyle name="_인원계획표 _적격 _용곡지구_보건진료소_신축설비공사 2" xfId="744" xr:uid="{00000000-0005-0000-0000-0000D8210000}"/>
    <cellStyle name="_인원계획표 _적격 _우보초등학교 화장실보수및기타공사(건축)" xfId="745" xr:uid="{00000000-0005-0000-0000-0000D9210000}"/>
    <cellStyle name="_인원계획표 _적격 _우보초등학교 화장실보수및기타공사(건축) 2" xfId="746" xr:uid="{00000000-0005-0000-0000-0000DA210000}"/>
    <cellStyle name="_인원계획표 _적격 _집행내역서" xfId="2964" xr:uid="{00000000-0005-0000-0000-0000DB210000}"/>
    <cellStyle name="_인원계획표 _적격 _집행내역서_서계오피스텔_대한유화(현설용BM)" xfId="2965" xr:uid="{00000000-0005-0000-0000-0000DC210000}"/>
    <cellStyle name="_인원계획표 _적격 _집행내역서_서계오피스텔_대한유화(현설용BM)_선투입비 본사보고" xfId="2966" xr:uid="{00000000-0005-0000-0000-0000DD210000}"/>
    <cellStyle name="_인원계획표 _적격 _집행내역서_서계오피스텔_대한유화(현설용BM)_선투입비 본사보고_선투입비 본사보고" xfId="2967" xr:uid="{00000000-0005-0000-0000-0000DE210000}"/>
    <cellStyle name="_인원계획표 _적격 _집행내역서_서계오피스텔_대한유화(현설용BM)_선투입비 본사보고_선투입비 본사보고-0330" xfId="2968" xr:uid="{00000000-0005-0000-0000-0000DF210000}"/>
    <cellStyle name="_인원계획표 _적격 _집행내역서_선투입비 본사보고" xfId="2969" xr:uid="{00000000-0005-0000-0000-0000E0210000}"/>
    <cellStyle name="_인원계획표 _적격 _집행내역서_선투입비 본사보고_선투입비 본사보고" xfId="2970" xr:uid="{00000000-0005-0000-0000-0000E1210000}"/>
    <cellStyle name="_인원계획표 _적격 _집행내역서_선투입비 본사보고_선투입비 본사보고-0330" xfId="2971" xr:uid="{00000000-0005-0000-0000-0000E2210000}"/>
    <cellStyle name="_인원계획표 _적격 _청오건설 하도급계약내역(식재.시설물)-2005.1.3" xfId="42509" xr:uid="{00000000-0005-0000-0000-0000E3210000}"/>
    <cellStyle name="_인원계획표 _적격 _청오하도급계약내역(식재,시설물)-2005.1.3" xfId="42510" xr:uid="{00000000-0005-0000-0000-0000E4210000}"/>
    <cellStyle name="_인원계획표 _적격 _탱크(12,13)토목공사(견적)대비비교" xfId="9263" xr:uid="{00000000-0005-0000-0000-0000E5210000}"/>
    <cellStyle name="_인원계획표 _적격 _화령초등학교 다목적강당 증축공사(건축)" xfId="747" xr:uid="{00000000-0005-0000-0000-0000E6210000}"/>
    <cellStyle name="_인원계획표 _적격 _화령초등학교 다목적강당 증축공사(건축) 2" xfId="748" xr:uid="{00000000-0005-0000-0000-0000E7210000}"/>
    <cellStyle name="_인원계획표 _적격 _화령초등학교 다목적강당 증축공사(건축납품)" xfId="749" xr:uid="{00000000-0005-0000-0000-0000E8210000}"/>
    <cellStyle name="_인원계획표 _적격 _화령초등학교 다목적강당 증축공사(건축납품) 2" xfId="750" xr:uid="{00000000-0005-0000-0000-0000E9210000}"/>
    <cellStyle name="_인원계획표 _집행내역서" xfId="2972" xr:uid="{00000000-0005-0000-0000-0000EA210000}"/>
    <cellStyle name="_인원계획표 _집행내역서_서계오피스텔_대한유화(현설용BM)" xfId="2973" xr:uid="{00000000-0005-0000-0000-0000EB210000}"/>
    <cellStyle name="_인원계획표 _집행내역서_서계오피스텔_대한유화(현설용BM)_선투입비 본사보고" xfId="2974" xr:uid="{00000000-0005-0000-0000-0000EC210000}"/>
    <cellStyle name="_인원계획표 _집행내역서_서계오피스텔_대한유화(현설용BM)_선투입비 본사보고_선투입비 본사보고" xfId="2975" xr:uid="{00000000-0005-0000-0000-0000ED210000}"/>
    <cellStyle name="_인원계획표 _집행내역서_서계오피스텔_대한유화(현설용BM)_선투입비 본사보고_선투입비 본사보고-0330" xfId="2976" xr:uid="{00000000-0005-0000-0000-0000EE210000}"/>
    <cellStyle name="_인원계획표 _집행내역서_선투입비 본사보고" xfId="2977" xr:uid="{00000000-0005-0000-0000-0000EF210000}"/>
    <cellStyle name="_인원계획표 _집행내역서_선투입비 본사보고_선투입비 본사보고" xfId="2978" xr:uid="{00000000-0005-0000-0000-0000F0210000}"/>
    <cellStyle name="_인원계획표 _집행내역서_선투입비 본사보고_선투입비 본사보고-0330" xfId="2979" xr:uid="{00000000-0005-0000-0000-0000F1210000}"/>
    <cellStyle name="_인원계획표 _청오건설 하도급계약내역(식재.시설물)-2005.1.3" xfId="42511" xr:uid="{00000000-0005-0000-0000-0000F2210000}"/>
    <cellStyle name="_인원계획표 _청오하도급계약내역(식재,시설물)-2005.1.3" xfId="42512" xr:uid="{00000000-0005-0000-0000-0000F3210000}"/>
    <cellStyle name="_인원계획표 _청주비하내역(04.09.16)" xfId="9264" xr:uid="{00000000-0005-0000-0000-0000F4210000}"/>
    <cellStyle name="_인원계획표 _탱크(12,13)토목공사(견적)대비비교" xfId="9265" xr:uid="{00000000-0005-0000-0000-0000F5210000}"/>
    <cellStyle name="_인원계획표 _투찰(안덕대정)" xfId="9266" xr:uid="{00000000-0005-0000-0000-0000F6210000}"/>
    <cellStyle name="_인원계획표 _투찰(안덕대정)1" xfId="9267" xr:uid="{00000000-0005-0000-0000-0000F7210000}"/>
    <cellStyle name="_인원계획표 _화령초등학교 다목적강당 증축공사(건축)" xfId="751" xr:uid="{00000000-0005-0000-0000-0000F8210000}"/>
    <cellStyle name="_인원계획표 _화령초등학교 다목적강당 증축공사(건축) 2" xfId="752" xr:uid="{00000000-0005-0000-0000-0000F9210000}"/>
    <cellStyle name="_인원계획표 _화령초등학교 다목적강당 증축공사(건축납품)" xfId="753" xr:uid="{00000000-0005-0000-0000-0000FA210000}"/>
    <cellStyle name="_인원계획표 _화령초등학교 다목적강당 증축공사(건축납품) 2" xfId="754" xr:uid="{00000000-0005-0000-0000-0000FB210000}"/>
    <cellStyle name="_인천복합 종합사무소 신축공사 (version 1)" xfId="42513" xr:uid="{00000000-0005-0000-0000-0000FC210000}"/>
    <cellStyle name="_인천북항관공선부두(수정내역)" xfId="2980" xr:uid="{00000000-0005-0000-0000-0000FD210000}"/>
    <cellStyle name="_인천삼산신성아파트산출서" xfId="2981" xr:uid="{00000000-0005-0000-0000-0000FE210000}"/>
    <cellStyle name="_일위(김천)" xfId="9268" xr:uid="{00000000-0005-0000-0000-0000FF210000}"/>
    <cellStyle name="_일위(포천)" xfId="9269" xr:uid="{00000000-0005-0000-0000-000000220000}"/>
    <cellStyle name="_일위대가" xfId="755" xr:uid="{00000000-0005-0000-0000-000001220000}"/>
    <cellStyle name="_일위대가(중기사용료)" xfId="9270" xr:uid="{00000000-0005-0000-0000-000002220000}"/>
    <cellStyle name="_일위대가_1" xfId="756" xr:uid="{00000000-0005-0000-0000-000003220000}"/>
    <cellStyle name="_일위대가_2" xfId="757" xr:uid="{00000000-0005-0000-0000-000004220000}"/>
    <cellStyle name="_입찰내역_진서 하수종말처리시설 건설공사(전기공사)" xfId="2982" xr:uid="{00000000-0005-0000-0000-000005220000}"/>
    <cellStyle name="_입찰표지 " xfId="758" xr:uid="{00000000-0005-0000-0000-000006220000}"/>
    <cellStyle name="_입찰표지  2" xfId="759" xr:uid="{00000000-0005-0000-0000-000007220000}"/>
    <cellStyle name="_입찰표지 _★이화-삼계도급실행(2003.04.11)" xfId="42514" xr:uid="{00000000-0005-0000-0000-000008220000}"/>
    <cellStyle name="_입찰표지 _★이화-삼계도급실행(2003.04.11)_서호지하차도입찰" xfId="42515" xr:uid="{00000000-0005-0000-0000-000009220000}"/>
    <cellStyle name="_입찰표지 _★이화-삼계도급실행(2003.04.11)_서호지하차도입찰_청오건설 하도급계약내역(식재.시설물)-2005.1.3" xfId="42516" xr:uid="{00000000-0005-0000-0000-00000A220000}"/>
    <cellStyle name="_입찰표지 _★이화-삼계도급실행(2003.04.11)_서호지하차도입찰_청오하도급계약내역(식재,시설물)-2005.1.3" xfId="42517" xr:uid="{00000000-0005-0000-0000-00000B220000}"/>
    <cellStyle name="_입찰표지 _★이화-삼계도급실행(2003.04.11)_청오건설 하도급계약내역(식재.시설물)-2005.1.3" xfId="42518" xr:uid="{00000000-0005-0000-0000-00000C220000}"/>
    <cellStyle name="_입찰표지 _★이화-삼계도급실행(2003.04.11)_청오하도급계약내역(식재,시설물)-2005.1.3" xfId="42519" xr:uid="{00000000-0005-0000-0000-00000D220000}"/>
    <cellStyle name="_입찰표지 _★이화-삼계도급실행(2003.04.21)" xfId="42520" xr:uid="{00000000-0005-0000-0000-00000E220000}"/>
    <cellStyle name="_입찰표지 _★이화-삼계도급실행(2003.04.21)_서호지하차도입찰" xfId="42521" xr:uid="{00000000-0005-0000-0000-00000F220000}"/>
    <cellStyle name="_입찰표지 _★이화-삼계도급실행(2003.04.21)_서호지하차도입찰_청오건설 하도급계약내역(식재.시설물)-2005.1.3" xfId="42522" xr:uid="{00000000-0005-0000-0000-000010220000}"/>
    <cellStyle name="_입찰표지 _★이화-삼계도급실행(2003.04.21)_서호지하차도입찰_청오하도급계약내역(식재,시설물)-2005.1.3" xfId="42523" xr:uid="{00000000-0005-0000-0000-000011220000}"/>
    <cellStyle name="_입찰표지 _★이화-삼계도급실행(2003.04.21)_청오건설 하도급계약내역(식재.시설물)-2005.1.3" xfId="42524" xr:uid="{00000000-0005-0000-0000-000012220000}"/>
    <cellStyle name="_입찰표지 _★이화-삼계도급실행(2003.04.21)_청오하도급계약내역(식재,시설물)-2005.1.3" xfId="42525" xr:uid="{00000000-0005-0000-0000-000013220000}"/>
    <cellStyle name="_입찰표지 _00.실행예산(결재)" xfId="9271" xr:uid="{00000000-0005-0000-0000-000014220000}"/>
    <cellStyle name="_입찰표지 _05년 7월1일~8월31일견적서" xfId="9272" xr:uid="{00000000-0005-0000-0000-000015220000}"/>
    <cellStyle name="_입찰표지 _05년 7월1일~8월31일견적서_05년 7월1일~8월31일견적서" xfId="9273" xr:uid="{00000000-0005-0000-0000-000016220000}"/>
    <cellStyle name="_입찰표지 _05년 7월1일~8월31일견적서_05년 7월1일~8월31일견적서_05년 9월1일~10월31일견적서" xfId="9274" xr:uid="{00000000-0005-0000-0000-000017220000}"/>
    <cellStyle name="_입찰표지 _05년 7월1일~8월31일견적서_05년 7월1일~8월31일견적서_05년 9월1일~10월31일견적서_05년 11월1일~12월31일견적서" xfId="9275" xr:uid="{00000000-0005-0000-0000-000018220000}"/>
    <cellStyle name="_입찰표지 _05년 7월1일~8월31일견적서_05년 7월1일~8월31일견적서_05년 9월1일~10월31일견적서_05년 9월1일~10월31일견적서" xfId="9276" xr:uid="{00000000-0005-0000-0000-000019220000}"/>
    <cellStyle name="_입찰표지 _05년 7월1일~8월31일견적서_05년 7월1일~8월31일견적서_05년 9월1일~10월31일견적서_06년 1월1일~2월28일견적서" xfId="9277" xr:uid="{00000000-0005-0000-0000-00001A220000}"/>
    <cellStyle name="_입찰표지 _05년 7월1일~8월31일견적서_05년 9월1일~10월31일견적서" xfId="9278" xr:uid="{00000000-0005-0000-0000-00001B220000}"/>
    <cellStyle name="_입찰표지 _05년 7월1일~8월31일견적서_05년 9월1일~10월31일견적서_05년 11월1일~12월31일견적서" xfId="9279" xr:uid="{00000000-0005-0000-0000-00001C220000}"/>
    <cellStyle name="_입찰표지 _05년 7월1일~8월31일견적서_05년 9월1일~10월31일견적서_05년 9월1일~10월31일견적서" xfId="9280" xr:uid="{00000000-0005-0000-0000-00001D220000}"/>
    <cellStyle name="_입찰표지 _05년 7월1일~8월31일견적서_05년 9월1일~10월31일견적서_06년 1월1일~2월28일견적서" xfId="9281" xr:uid="{00000000-0005-0000-0000-00001E220000}"/>
    <cellStyle name="_입찰표지 _05년 9월1일~10월31일견적서" xfId="9282" xr:uid="{00000000-0005-0000-0000-00001F220000}"/>
    <cellStyle name="_입찰표지 _05년 9월1일~10월31일견적서_05년 11월1일~12월31일견적서" xfId="9283" xr:uid="{00000000-0005-0000-0000-000020220000}"/>
    <cellStyle name="_입찰표지 _05년 9월1일~10월31일견적서_05년 9월1일~10월31일견적서" xfId="9284" xr:uid="{00000000-0005-0000-0000-000021220000}"/>
    <cellStyle name="_입찰표지 _05년 9월1일~10월31일견적서_06년 1월1일~2월28일견적서" xfId="9285" xr:uid="{00000000-0005-0000-0000-000022220000}"/>
    <cellStyle name="_입찰표지 _07.복수리슈빌 미장" xfId="9286" xr:uid="{00000000-0005-0000-0000-000023220000}"/>
    <cellStyle name="_입찰표지 _2011년 소백산 자락길 홍보관 신축공사(건축)" xfId="760" xr:uid="{00000000-0005-0000-0000-000024220000}"/>
    <cellStyle name="_입찰표지 _Book1" xfId="9287" xr:uid="{00000000-0005-0000-0000-000025220000}"/>
    <cellStyle name="_입찰표지 _Book1_00.실행예산(결재)" xfId="9288" xr:uid="{00000000-0005-0000-0000-000026220000}"/>
    <cellStyle name="_입찰표지 _Book1_07.복수리슈빌 미장" xfId="9289" xr:uid="{00000000-0005-0000-0000-000027220000}"/>
    <cellStyle name="_입찰표지 _Book1_견적용내역" xfId="9290" xr:uid="{00000000-0005-0000-0000-000028220000}"/>
    <cellStyle name="_입찰표지 _Book1_견적용내역(도급비교)" xfId="9291" xr:uid="{00000000-0005-0000-0000-000029220000}"/>
    <cellStyle name="_입찰표지 _Book1_견적용내역(도급비교)_관저리슈빌최종실행1" xfId="9292" xr:uid="{00000000-0005-0000-0000-00002A220000}"/>
    <cellStyle name="_입찰표지 _Book1_견적용내역(도급비교)_관저리슈빌최종실행1_관저리슈빌최종실행1" xfId="9293" xr:uid="{00000000-0005-0000-0000-00002B220000}"/>
    <cellStyle name="_입찰표지 _Book1_견적용내역_관저리슈빌최종실행1" xfId="9294" xr:uid="{00000000-0005-0000-0000-00002C220000}"/>
    <cellStyle name="_입찰표지 _Book1_견적용내역_관저리슈빌최종실행1_관저리슈빌최종실행1" xfId="9295" xr:uid="{00000000-0005-0000-0000-00002D220000}"/>
    <cellStyle name="_입찰표지 _Book1_관저리슈빌최종실행(1224)" xfId="9296" xr:uid="{00000000-0005-0000-0000-00002E220000}"/>
    <cellStyle name="_입찰표지 _Book1_관저리슈빌최종실행(1224)_관저리슈빌최종실행1" xfId="9297" xr:uid="{00000000-0005-0000-0000-00002F220000}"/>
    <cellStyle name="_입찰표지 _Book1_관저리슈빌최종실행(1224)_관저리슈빌최종실행1_관저리슈빌최종실행1" xfId="9298" xr:uid="{00000000-0005-0000-0000-000030220000}"/>
    <cellStyle name="_입찰표지 _Book1_관저리슈빌최종실행1" xfId="9299" xr:uid="{00000000-0005-0000-0000-000031220000}"/>
    <cellStyle name="_입찰표지 _Book1_노은14BL 최종내역서(04.10.05)" xfId="9300" xr:uid="{00000000-0005-0000-0000-000032220000}"/>
    <cellStyle name="_입찰표지 _Book1_노은14BL 최종내역서(04.10.05)_복사본 13블럭내역(최종04.10.05)" xfId="9301" xr:uid="{00000000-0005-0000-0000-000033220000}"/>
    <cellStyle name="_입찰표지 _Book1_노은14BL 최종내역서(04.6.18)" xfId="9302" xr:uid="{00000000-0005-0000-0000-000034220000}"/>
    <cellStyle name="_입찰표지 _Book1_노은14BL 최종내역서(04.6.18)_노은14BL 최종내역서(04.10.05)" xfId="9303" xr:uid="{00000000-0005-0000-0000-000035220000}"/>
    <cellStyle name="_입찰표지 _Book1_노은14BL 최종내역서(04.6.18)_노은14BL 최종내역서(04.10.05)_복사본 13블럭내역(최종04.10.05)" xfId="9304" xr:uid="{00000000-0005-0000-0000-000036220000}"/>
    <cellStyle name="_입찰표지 _Book1_노은14BL 최종내역서(04.6.18)_노은2지구 13블럭내역(최종04.10.05)" xfId="9305" xr:uid="{00000000-0005-0000-0000-000037220000}"/>
    <cellStyle name="_입찰표지 _Book1_노은14BL 최종내역서(04.6.18)_청주비하내역(04.09.16)" xfId="9306" xr:uid="{00000000-0005-0000-0000-000038220000}"/>
    <cellStyle name="_입찰표지 _Book1_노은14BL 최종내역서(04.6.24)" xfId="9307" xr:uid="{00000000-0005-0000-0000-000039220000}"/>
    <cellStyle name="_입찰표지 _Book1_노은14BL 최종내역서(04.6.24)_검토" xfId="9308" xr:uid="{00000000-0005-0000-0000-00003A220000}"/>
    <cellStyle name="_입찰표지 _Book1_노은14BL 최종내역서(04.6.24)_검토_복사본 13블럭내역(최종04.10.05)" xfId="9309" xr:uid="{00000000-0005-0000-0000-00003B220000}"/>
    <cellStyle name="_입찰표지 _Book1_노은14BL 최종내역서(04.6.24)_검토1" xfId="9310" xr:uid="{00000000-0005-0000-0000-00003C220000}"/>
    <cellStyle name="_입찰표지 _Book1_노은14BL 최종내역서(04.6.24)_검토1_복사본 13블럭내역(최종04.10.05)" xfId="9311" xr:uid="{00000000-0005-0000-0000-00003D220000}"/>
    <cellStyle name="_입찰표지 _Book1_노은14BL 최종내역서(04.6.24)_검토2" xfId="9312" xr:uid="{00000000-0005-0000-0000-00003E220000}"/>
    <cellStyle name="_입찰표지 _Book1_노은14BL 최종내역서(04.6.24)_검토2_복사본 13블럭내역(최종04.10.05)" xfId="9313" xr:uid="{00000000-0005-0000-0000-00003F220000}"/>
    <cellStyle name="_입찰표지 _Book1_노은14BL 최종내역서(04.6.24)_복사본 13블럭내역(최종04.10.05)" xfId="9314" xr:uid="{00000000-0005-0000-0000-000040220000}"/>
    <cellStyle name="_입찰표지 _Book1_노은2지구 13블럭내역(최종04.10.05)" xfId="9315" xr:uid="{00000000-0005-0000-0000-000041220000}"/>
    <cellStyle name="_입찰표지 _Book1_동백리슈빌 최종내역서(단가참고)" xfId="9316" xr:uid="{00000000-0005-0000-0000-000042220000}"/>
    <cellStyle name="_입찰표지 _Book1_동백리슈빌 최종내역서(단가참고)_복사본 13블럭내역(최종04.10.05)" xfId="9317" xr:uid="{00000000-0005-0000-0000-000043220000}"/>
    <cellStyle name="_입찰표지 _Book1_동백리슈빌 확정내역서(2004.02.10)" xfId="9318" xr:uid="{00000000-0005-0000-0000-000044220000}"/>
    <cellStyle name="_입찰표지 _Book1_리슈빌 공사별 비교(전체현장)" xfId="9319" xr:uid="{00000000-0005-0000-0000-000045220000}"/>
    <cellStyle name="_입찰표지 _Book1_리슈빌 공사별 비교(전체현장)_복사본 13블럭내역(최종04.10.05)" xfId="9320" xr:uid="{00000000-0005-0000-0000-000046220000}"/>
    <cellStyle name="_입찰표지 _Book1_삼익비교실행" xfId="9321" xr:uid="{00000000-0005-0000-0000-000047220000}"/>
    <cellStyle name="_입찰표지 _Book1_삼익비교실행_00.실행예산(결재)" xfId="9322" xr:uid="{00000000-0005-0000-0000-000048220000}"/>
    <cellStyle name="_입찰표지 _Book1_삼익비교실행_07.복수리슈빌 미장" xfId="9323" xr:uid="{00000000-0005-0000-0000-000049220000}"/>
    <cellStyle name="_입찰표지 _Book1_삼익비교실행_견적용내역" xfId="9324" xr:uid="{00000000-0005-0000-0000-00004A220000}"/>
    <cellStyle name="_입찰표지 _Book1_삼익비교실행_견적용내역(도급비교)" xfId="9325" xr:uid="{00000000-0005-0000-0000-00004B220000}"/>
    <cellStyle name="_입찰표지 _Book1_삼익비교실행_견적용내역(도급비교)_관저리슈빌최종실행1" xfId="9326" xr:uid="{00000000-0005-0000-0000-00004C220000}"/>
    <cellStyle name="_입찰표지 _Book1_삼익비교실행_견적용내역(도급비교)_관저리슈빌최종실행1_관저리슈빌최종실행1" xfId="9327" xr:uid="{00000000-0005-0000-0000-00004D220000}"/>
    <cellStyle name="_입찰표지 _Book1_삼익비교실행_견적용내역_관저리슈빌최종실행1" xfId="9328" xr:uid="{00000000-0005-0000-0000-00004E220000}"/>
    <cellStyle name="_입찰표지 _Book1_삼익비교실행_견적용내역_관저리슈빌최종실행1_관저리슈빌최종실행1" xfId="9329" xr:uid="{00000000-0005-0000-0000-00004F220000}"/>
    <cellStyle name="_입찰표지 _Book1_삼익비교실행_관저리슈빌최종실행(1224)" xfId="9330" xr:uid="{00000000-0005-0000-0000-000050220000}"/>
    <cellStyle name="_입찰표지 _Book1_삼익비교실행_관저리슈빌최종실행(1224)_관저리슈빌최종실행1" xfId="9331" xr:uid="{00000000-0005-0000-0000-000051220000}"/>
    <cellStyle name="_입찰표지 _Book1_삼익비교실행_관저리슈빌최종실행(1224)_관저리슈빌최종실행1_관저리슈빌최종실행1" xfId="9332" xr:uid="{00000000-0005-0000-0000-000052220000}"/>
    <cellStyle name="_입찰표지 _Book1_삼익비교실행_관저리슈빌최종실행1" xfId="9333" xr:uid="{00000000-0005-0000-0000-000053220000}"/>
    <cellStyle name="_입찰표지 _Book1_삼익비교실행_노은14BL 최종내역서(04.10.05)" xfId="9334" xr:uid="{00000000-0005-0000-0000-000054220000}"/>
    <cellStyle name="_입찰표지 _Book1_삼익비교실행_노은14BL 최종내역서(04.10.05)_복사본 13블럭내역(최종04.10.05)" xfId="9335" xr:uid="{00000000-0005-0000-0000-000055220000}"/>
    <cellStyle name="_입찰표지 _Book1_삼익비교실행_노은14BL 최종내역서(04.6.18)" xfId="9336" xr:uid="{00000000-0005-0000-0000-000056220000}"/>
    <cellStyle name="_입찰표지 _Book1_삼익비교실행_노은14BL 최종내역서(04.6.18)_노은14BL 최종내역서(04.10.05)" xfId="9337" xr:uid="{00000000-0005-0000-0000-000057220000}"/>
    <cellStyle name="_입찰표지 _Book1_삼익비교실행_노은14BL 최종내역서(04.6.18)_노은14BL 최종내역서(04.10.05)_복사본 13블럭내역(최종04.10.05)" xfId="9338" xr:uid="{00000000-0005-0000-0000-000058220000}"/>
    <cellStyle name="_입찰표지 _Book1_삼익비교실행_노은14BL 최종내역서(04.6.18)_노은2지구 13블럭내역(최종04.10.05)" xfId="9339" xr:uid="{00000000-0005-0000-0000-000059220000}"/>
    <cellStyle name="_입찰표지 _Book1_삼익비교실행_노은14BL 최종내역서(04.6.18)_청주비하내역(04.09.16)" xfId="9340" xr:uid="{00000000-0005-0000-0000-00005A220000}"/>
    <cellStyle name="_입찰표지 _Book1_삼익비교실행_노은14BL 최종내역서(04.6.24)" xfId="9341" xr:uid="{00000000-0005-0000-0000-00005B220000}"/>
    <cellStyle name="_입찰표지 _Book1_삼익비교실행_노은14BL 최종내역서(04.6.24)_검토" xfId="9342" xr:uid="{00000000-0005-0000-0000-00005C220000}"/>
    <cellStyle name="_입찰표지 _Book1_삼익비교실행_노은14BL 최종내역서(04.6.24)_검토_복사본 13블럭내역(최종04.10.05)" xfId="9343" xr:uid="{00000000-0005-0000-0000-00005D220000}"/>
    <cellStyle name="_입찰표지 _Book1_삼익비교실행_노은14BL 최종내역서(04.6.24)_검토1" xfId="9344" xr:uid="{00000000-0005-0000-0000-00005E220000}"/>
    <cellStyle name="_입찰표지 _Book1_삼익비교실행_노은14BL 최종내역서(04.6.24)_검토1_복사본 13블럭내역(최종04.10.05)" xfId="9345" xr:uid="{00000000-0005-0000-0000-00005F220000}"/>
    <cellStyle name="_입찰표지 _Book1_삼익비교실행_노은14BL 최종내역서(04.6.24)_검토2" xfId="9346" xr:uid="{00000000-0005-0000-0000-000060220000}"/>
    <cellStyle name="_입찰표지 _Book1_삼익비교실행_노은14BL 최종내역서(04.6.24)_검토2_복사본 13블럭내역(최종04.10.05)" xfId="9347" xr:uid="{00000000-0005-0000-0000-000061220000}"/>
    <cellStyle name="_입찰표지 _Book1_삼익비교실행_노은14BL 최종내역서(04.6.24)_복사본 13블럭내역(최종04.10.05)" xfId="9348" xr:uid="{00000000-0005-0000-0000-000062220000}"/>
    <cellStyle name="_입찰표지 _Book1_삼익비교실행_노은2지구 13블럭내역(최종04.10.05)" xfId="9349" xr:uid="{00000000-0005-0000-0000-000063220000}"/>
    <cellStyle name="_입찰표지 _Book1_삼익비교실행_동백리슈빌 최종내역서(단가참고)" xfId="9350" xr:uid="{00000000-0005-0000-0000-000064220000}"/>
    <cellStyle name="_입찰표지 _Book1_삼익비교실행_동백리슈빌 최종내역서(단가참고)_복사본 13블럭내역(최종04.10.05)" xfId="9351" xr:uid="{00000000-0005-0000-0000-000065220000}"/>
    <cellStyle name="_입찰표지 _Book1_삼익비교실행_동백리슈빌 확정내역서(2004.02.10)" xfId="9352" xr:uid="{00000000-0005-0000-0000-000066220000}"/>
    <cellStyle name="_입찰표지 _Book1_삼익비교실행_리슈빌 공사별 비교(전체현장)" xfId="9353" xr:uid="{00000000-0005-0000-0000-000067220000}"/>
    <cellStyle name="_입찰표지 _Book1_삼익비교실행_리슈빌 공사별 비교(전체현장)_복사본 13블럭내역(최종04.10.05)" xfId="9354" xr:uid="{00000000-0005-0000-0000-000068220000}"/>
    <cellStyle name="_입찰표지 _Book1_삼익비교실행_실행(노은리슈빌)" xfId="9355" xr:uid="{00000000-0005-0000-0000-000069220000}"/>
    <cellStyle name="_입찰표지 _Book1_삼익비교실행_실행(노은리슈빌)_관저리슈빌최종실행1" xfId="9356" xr:uid="{00000000-0005-0000-0000-00006A220000}"/>
    <cellStyle name="_입찰표지 _Book1_삼익비교실행_실행(노은리슈빌)_관저리슈빌최종실행1_관저리슈빌최종실행1" xfId="9357" xr:uid="{00000000-0005-0000-0000-00006B220000}"/>
    <cellStyle name="_입찰표지 _Book1_삼익비교실행_실행예산 (2004.03.29)" xfId="9358" xr:uid="{00000000-0005-0000-0000-00006C220000}"/>
    <cellStyle name="_입찰표지 _Book1_삼익비교실행_용인IC 내역서(결재0413)" xfId="9359" xr:uid="{00000000-0005-0000-0000-00006D220000}"/>
    <cellStyle name="_입찰표지 _Book1_삼익비교실행_청주비하내역(04.09.16)" xfId="9360" xr:uid="{00000000-0005-0000-0000-00006E220000}"/>
    <cellStyle name="_입찰표지 _Book1_삼익협의실행" xfId="9361" xr:uid="{00000000-0005-0000-0000-00006F220000}"/>
    <cellStyle name="_입찰표지 _Book1_삼익협의실행_00.실행예산(결재)" xfId="9362" xr:uid="{00000000-0005-0000-0000-000070220000}"/>
    <cellStyle name="_입찰표지 _Book1_삼익협의실행_07.복수리슈빌 미장" xfId="9363" xr:uid="{00000000-0005-0000-0000-000071220000}"/>
    <cellStyle name="_입찰표지 _Book1_삼익협의실행_견적용내역" xfId="9364" xr:uid="{00000000-0005-0000-0000-000072220000}"/>
    <cellStyle name="_입찰표지 _Book1_삼익협의실행_견적용내역(도급비교)" xfId="9365" xr:uid="{00000000-0005-0000-0000-000073220000}"/>
    <cellStyle name="_입찰표지 _Book1_삼익협의실행_견적용내역(도급비교)_관저리슈빌최종실행1" xfId="9366" xr:uid="{00000000-0005-0000-0000-000074220000}"/>
    <cellStyle name="_입찰표지 _Book1_삼익협의실행_견적용내역(도급비교)_관저리슈빌최종실행1_관저리슈빌최종실행1" xfId="9367" xr:uid="{00000000-0005-0000-0000-000075220000}"/>
    <cellStyle name="_입찰표지 _Book1_삼익협의실행_견적용내역_관저리슈빌최종실행1" xfId="9368" xr:uid="{00000000-0005-0000-0000-000076220000}"/>
    <cellStyle name="_입찰표지 _Book1_삼익협의실행_견적용내역_관저리슈빌최종실행1_관저리슈빌최종실행1" xfId="9369" xr:uid="{00000000-0005-0000-0000-000077220000}"/>
    <cellStyle name="_입찰표지 _Book1_삼익협의실행_관저리슈빌최종실행(1224)" xfId="9370" xr:uid="{00000000-0005-0000-0000-000078220000}"/>
    <cellStyle name="_입찰표지 _Book1_삼익협의실행_관저리슈빌최종실행(1224)_관저리슈빌최종실행1" xfId="9371" xr:uid="{00000000-0005-0000-0000-000079220000}"/>
    <cellStyle name="_입찰표지 _Book1_삼익협의실행_관저리슈빌최종실행(1224)_관저리슈빌최종실행1_관저리슈빌최종실행1" xfId="9372" xr:uid="{00000000-0005-0000-0000-00007A220000}"/>
    <cellStyle name="_입찰표지 _Book1_삼익협의실행_관저리슈빌최종실행1" xfId="9373" xr:uid="{00000000-0005-0000-0000-00007B220000}"/>
    <cellStyle name="_입찰표지 _Book1_삼익협의실행_노은14BL 최종내역서(04.10.05)" xfId="9374" xr:uid="{00000000-0005-0000-0000-00007C220000}"/>
    <cellStyle name="_입찰표지 _Book1_삼익협의실행_노은14BL 최종내역서(04.10.05)_복사본 13블럭내역(최종04.10.05)" xfId="9375" xr:uid="{00000000-0005-0000-0000-00007D220000}"/>
    <cellStyle name="_입찰표지 _Book1_삼익협의실행_노은14BL 최종내역서(04.6.18)" xfId="9376" xr:uid="{00000000-0005-0000-0000-00007E220000}"/>
    <cellStyle name="_입찰표지 _Book1_삼익협의실행_노은14BL 최종내역서(04.6.18)_노은14BL 최종내역서(04.10.05)" xfId="9377" xr:uid="{00000000-0005-0000-0000-00007F220000}"/>
    <cellStyle name="_입찰표지 _Book1_삼익협의실행_노은14BL 최종내역서(04.6.18)_노은14BL 최종내역서(04.10.05)_복사본 13블럭내역(최종04.10.05)" xfId="9378" xr:uid="{00000000-0005-0000-0000-000080220000}"/>
    <cellStyle name="_입찰표지 _Book1_삼익협의실행_노은14BL 최종내역서(04.6.18)_노은2지구 13블럭내역(최종04.10.05)" xfId="9379" xr:uid="{00000000-0005-0000-0000-000081220000}"/>
    <cellStyle name="_입찰표지 _Book1_삼익협의실행_노은14BL 최종내역서(04.6.18)_청주비하내역(04.09.16)" xfId="9380" xr:uid="{00000000-0005-0000-0000-000082220000}"/>
    <cellStyle name="_입찰표지 _Book1_삼익협의실행_노은14BL 최종내역서(04.6.24)" xfId="9381" xr:uid="{00000000-0005-0000-0000-000083220000}"/>
    <cellStyle name="_입찰표지 _Book1_삼익협의실행_노은14BL 최종내역서(04.6.24)_검토" xfId="9382" xr:uid="{00000000-0005-0000-0000-000084220000}"/>
    <cellStyle name="_입찰표지 _Book1_삼익협의실행_노은14BL 최종내역서(04.6.24)_검토_복사본 13블럭내역(최종04.10.05)" xfId="9383" xr:uid="{00000000-0005-0000-0000-000085220000}"/>
    <cellStyle name="_입찰표지 _Book1_삼익협의실행_노은14BL 최종내역서(04.6.24)_검토1" xfId="9384" xr:uid="{00000000-0005-0000-0000-000086220000}"/>
    <cellStyle name="_입찰표지 _Book1_삼익협의실행_노은14BL 최종내역서(04.6.24)_검토1_복사본 13블럭내역(최종04.10.05)" xfId="9385" xr:uid="{00000000-0005-0000-0000-000087220000}"/>
    <cellStyle name="_입찰표지 _Book1_삼익협의실행_노은14BL 최종내역서(04.6.24)_검토2" xfId="9386" xr:uid="{00000000-0005-0000-0000-000088220000}"/>
    <cellStyle name="_입찰표지 _Book1_삼익협의실행_노은14BL 최종내역서(04.6.24)_검토2_복사본 13블럭내역(최종04.10.05)" xfId="9387" xr:uid="{00000000-0005-0000-0000-000089220000}"/>
    <cellStyle name="_입찰표지 _Book1_삼익협의실행_노은14BL 최종내역서(04.6.24)_복사본 13블럭내역(최종04.10.05)" xfId="9388" xr:uid="{00000000-0005-0000-0000-00008A220000}"/>
    <cellStyle name="_입찰표지 _Book1_삼익협의실행_노은2지구 13블럭내역(최종04.10.05)" xfId="9389" xr:uid="{00000000-0005-0000-0000-00008B220000}"/>
    <cellStyle name="_입찰표지 _Book1_삼익협의실행_동백리슈빌 최종내역서(단가참고)" xfId="9390" xr:uid="{00000000-0005-0000-0000-00008C220000}"/>
    <cellStyle name="_입찰표지 _Book1_삼익협의실행_동백리슈빌 최종내역서(단가참고)_복사본 13블럭내역(최종04.10.05)" xfId="9391" xr:uid="{00000000-0005-0000-0000-00008D220000}"/>
    <cellStyle name="_입찰표지 _Book1_삼익협의실행_동백리슈빌 확정내역서(2004.02.10)" xfId="9392" xr:uid="{00000000-0005-0000-0000-00008E220000}"/>
    <cellStyle name="_입찰표지 _Book1_삼익협의실행_리슈빌 공사별 비교(전체현장)" xfId="9393" xr:uid="{00000000-0005-0000-0000-00008F220000}"/>
    <cellStyle name="_입찰표지 _Book1_삼익협의실행_리슈빌 공사별 비교(전체현장)_복사본 13블럭내역(최종04.10.05)" xfId="9394" xr:uid="{00000000-0005-0000-0000-000090220000}"/>
    <cellStyle name="_입찰표지 _Book1_삼익협의실행_실행(노은리슈빌)" xfId="9395" xr:uid="{00000000-0005-0000-0000-000091220000}"/>
    <cellStyle name="_입찰표지 _Book1_삼익협의실행_실행(노은리슈빌)_관저리슈빌최종실행1" xfId="9396" xr:uid="{00000000-0005-0000-0000-000092220000}"/>
    <cellStyle name="_입찰표지 _Book1_삼익협의실행_실행(노은리슈빌)_관저리슈빌최종실행1_관저리슈빌최종실행1" xfId="9397" xr:uid="{00000000-0005-0000-0000-000093220000}"/>
    <cellStyle name="_입찰표지 _Book1_삼익협의실행_실행예산 (2004.03.29)" xfId="9398" xr:uid="{00000000-0005-0000-0000-000094220000}"/>
    <cellStyle name="_입찰표지 _Book1_삼익협의실행_용인IC 내역서(결재0413)" xfId="9399" xr:uid="{00000000-0005-0000-0000-000095220000}"/>
    <cellStyle name="_입찰표지 _Book1_삼익협의실행_청주비하내역(04.09.16)" xfId="9400" xr:uid="{00000000-0005-0000-0000-000096220000}"/>
    <cellStyle name="_입찰표지 _Book1_실행(노은리슈빌)" xfId="9401" xr:uid="{00000000-0005-0000-0000-000097220000}"/>
    <cellStyle name="_입찰표지 _Book1_실행(노은리슈빌)_관저리슈빌최종실행1" xfId="9402" xr:uid="{00000000-0005-0000-0000-000098220000}"/>
    <cellStyle name="_입찰표지 _Book1_실행(노은리슈빌)_관저리슈빌최종실행1_관저리슈빌최종실행1" xfId="9403" xr:uid="{00000000-0005-0000-0000-000099220000}"/>
    <cellStyle name="_입찰표지 _Book1_실행검토228" xfId="9404" xr:uid="{00000000-0005-0000-0000-00009A220000}"/>
    <cellStyle name="_입찰표지 _Book1_실행검토228_00.실행예산(결재)" xfId="9405" xr:uid="{00000000-0005-0000-0000-00009B220000}"/>
    <cellStyle name="_입찰표지 _Book1_실행검토228_07.복수리슈빌 미장" xfId="9406" xr:uid="{00000000-0005-0000-0000-00009C220000}"/>
    <cellStyle name="_입찰표지 _Book1_실행검토228_견적용내역" xfId="9407" xr:uid="{00000000-0005-0000-0000-00009D220000}"/>
    <cellStyle name="_입찰표지 _Book1_실행검토228_견적용내역(도급비교)" xfId="9408" xr:uid="{00000000-0005-0000-0000-00009E220000}"/>
    <cellStyle name="_입찰표지 _Book1_실행검토228_견적용내역(도급비교)_관저리슈빌최종실행1" xfId="9409" xr:uid="{00000000-0005-0000-0000-00009F220000}"/>
    <cellStyle name="_입찰표지 _Book1_실행검토228_견적용내역(도급비교)_관저리슈빌최종실행1_관저리슈빌최종실행1" xfId="9410" xr:uid="{00000000-0005-0000-0000-0000A0220000}"/>
    <cellStyle name="_입찰표지 _Book1_실행검토228_견적용내역_관저리슈빌최종실행1" xfId="9411" xr:uid="{00000000-0005-0000-0000-0000A1220000}"/>
    <cellStyle name="_입찰표지 _Book1_실행검토228_견적용내역_관저리슈빌최종실행1_관저리슈빌최종실행1" xfId="9412" xr:uid="{00000000-0005-0000-0000-0000A2220000}"/>
    <cellStyle name="_입찰표지 _Book1_실행검토228_관저리슈빌최종실행(1224)" xfId="9413" xr:uid="{00000000-0005-0000-0000-0000A3220000}"/>
    <cellStyle name="_입찰표지 _Book1_실행검토228_관저리슈빌최종실행(1224)_관저리슈빌최종실행1" xfId="9414" xr:uid="{00000000-0005-0000-0000-0000A4220000}"/>
    <cellStyle name="_입찰표지 _Book1_실행검토228_관저리슈빌최종실행(1224)_관저리슈빌최종실행1_관저리슈빌최종실행1" xfId="9415" xr:uid="{00000000-0005-0000-0000-0000A5220000}"/>
    <cellStyle name="_입찰표지 _Book1_실행검토228_관저리슈빌최종실행1" xfId="9416" xr:uid="{00000000-0005-0000-0000-0000A6220000}"/>
    <cellStyle name="_입찰표지 _Book1_실행검토228_노은14BL 최종내역서(04.10.05)" xfId="9417" xr:uid="{00000000-0005-0000-0000-0000A7220000}"/>
    <cellStyle name="_입찰표지 _Book1_실행검토228_노은14BL 최종내역서(04.10.05)_복사본 13블럭내역(최종04.10.05)" xfId="9418" xr:uid="{00000000-0005-0000-0000-0000A8220000}"/>
    <cellStyle name="_입찰표지 _Book1_실행검토228_노은14BL 최종내역서(04.6.18)" xfId="9419" xr:uid="{00000000-0005-0000-0000-0000A9220000}"/>
    <cellStyle name="_입찰표지 _Book1_실행검토228_노은14BL 최종내역서(04.6.18)_노은14BL 최종내역서(04.10.05)" xfId="9420" xr:uid="{00000000-0005-0000-0000-0000AA220000}"/>
    <cellStyle name="_입찰표지 _Book1_실행검토228_노은14BL 최종내역서(04.6.18)_노은14BL 최종내역서(04.10.05)_복사본 13블럭내역(최종04.10.05)" xfId="9421" xr:uid="{00000000-0005-0000-0000-0000AB220000}"/>
    <cellStyle name="_입찰표지 _Book1_실행검토228_노은14BL 최종내역서(04.6.18)_노은2지구 13블럭내역(최종04.10.05)" xfId="9422" xr:uid="{00000000-0005-0000-0000-0000AC220000}"/>
    <cellStyle name="_입찰표지 _Book1_실행검토228_노은14BL 최종내역서(04.6.18)_청주비하내역(04.09.16)" xfId="9423" xr:uid="{00000000-0005-0000-0000-0000AD220000}"/>
    <cellStyle name="_입찰표지 _Book1_실행검토228_노은14BL 최종내역서(04.6.24)" xfId="9424" xr:uid="{00000000-0005-0000-0000-0000AE220000}"/>
    <cellStyle name="_입찰표지 _Book1_실행검토228_노은14BL 최종내역서(04.6.24)_검토" xfId="9425" xr:uid="{00000000-0005-0000-0000-0000AF220000}"/>
    <cellStyle name="_입찰표지 _Book1_실행검토228_노은14BL 최종내역서(04.6.24)_검토_복사본 13블럭내역(최종04.10.05)" xfId="9426" xr:uid="{00000000-0005-0000-0000-0000B0220000}"/>
    <cellStyle name="_입찰표지 _Book1_실행검토228_노은14BL 최종내역서(04.6.24)_검토1" xfId="9427" xr:uid="{00000000-0005-0000-0000-0000B1220000}"/>
    <cellStyle name="_입찰표지 _Book1_실행검토228_노은14BL 최종내역서(04.6.24)_검토1_복사본 13블럭내역(최종04.10.05)" xfId="9428" xr:uid="{00000000-0005-0000-0000-0000B2220000}"/>
    <cellStyle name="_입찰표지 _Book1_실행검토228_노은14BL 최종내역서(04.6.24)_검토2" xfId="9429" xr:uid="{00000000-0005-0000-0000-0000B3220000}"/>
    <cellStyle name="_입찰표지 _Book1_실행검토228_노은14BL 최종내역서(04.6.24)_검토2_복사본 13블럭내역(최종04.10.05)" xfId="9430" xr:uid="{00000000-0005-0000-0000-0000B4220000}"/>
    <cellStyle name="_입찰표지 _Book1_실행검토228_노은14BL 최종내역서(04.6.24)_복사본 13블럭내역(최종04.10.05)" xfId="9431" xr:uid="{00000000-0005-0000-0000-0000B5220000}"/>
    <cellStyle name="_입찰표지 _Book1_실행검토228_노은2지구 13블럭내역(최종04.10.05)" xfId="9432" xr:uid="{00000000-0005-0000-0000-0000B6220000}"/>
    <cellStyle name="_입찰표지 _Book1_실행검토228_동백리슈빌 최종내역서(단가참고)" xfId="9433" xr:uid="{00000000-0005-0000-0000-0000B7220000}"/>
    <cellStyle name="_입찰표지 _Book1_실행검토228_동백리슈빌 최종내역서(단가참고)_복사본 13블럭내역(최종04.10.05)" xfId="9434" xr:uid="{00000000-0005-0000-0000-0000B8220000}"/>
    <cellStyle name="_입찰표지 _Book1_실행검토228_동백리슈빌 확정내역서(2004.02.10)" xfId="9435" xr:uid="{00000000-0005-0000-0000-0000B9220000}"/>
    <cellStyle name="_입찰표지 _Book1_실행검토228_리슈빌 공사별 비교(전체현장)" xfId="9436" xr:uid="{00000000-0005-0000-0000-0000BA220000}"/>
    <cellStyle name="_입찰표지 _Book1_실행검토228_리슈빌 공사별 비교(전체현장)_복사본 13블럭내역(최종04.10.05)" xfId="9437" xr:uid="{00000000-0005-0000-0000-0000BB220000}"/>
    <cellStyle name="_입찰표지 _Book1_실행검토228_실행(노은리슈빌)" xfId="9438" xr:uid="{00000000-0005-0000-0000-0000BC220000}"/>
    <cellStyle name="_입찰표지 _Book1_실행검토228_실행(노은리슈빌)_관저리슈빌최종실행1" xfId="9439" xr:uid="{00000000-0005-0000-0000-0000BD220000}"/>
    <cellStyle name="_입찰표지 _Book1_실행검토228_실행(노은리슈빌)_관저리슈빌최종실행1_관저리슈빌최종실행1" xfId="9440" xr:uid="{00000000-0005-0000-0000-0000BE220000}"/>
    <cellStyle name="_입찰표지 _Book1_실행검토228_실행예산 (2004.03.29)" xfId="9441" xr:uid="{00000000-0005-0000-0000-0000BF220000}"/>
    <cellStyle name="_입찰표지 _Book1_실행검토228_용인IC 내역서(결재0413)" xfId="9442" xr:uid="{00000000-0005-0000-0000-0000C0220000}"/>
    <cellStyle name="_입찰표지 _Book1_실행검토228_청주비하내역(04.09.16)" xfId="9443" xr:uid="{00000000-0005-0000-0000-0000C1220000}"/>
    <cellStyle name="_입찰표지 _Book1_실행예산 (2004.03.29)" xfId="9444" xr:uid="{00000000-0005-0000-0000-0000C2220000}"/>
    <cellStyle name="_입찰표지 _Book1_용인IC 내역서(결재0413)" xfId="9445" xr:uid="{00000000-0005-0000-0000-0000C3220000}"/>
    <cellStyle name="_입찰표지 _Book1_청주비하내역(04.09.16)" xfId="9446" xr:uid="{00000000-0005-0000-0000-0000C4220000}"/>
    <cellStyle name="_입찰표지 _Book3" xfId="9447" xr:uid="{00000000-0005-0000-0000-0000C5220000}"/>
    <cellStyle name="_입찰표지 _Book3_05년 7월1일~8월31일견적서" xfId="9448" xr:uid="{00000000-0005-0000-0000-0000C6220000}"/>
    <cellStyle name="_입찰표지 _Book3_05년 7월1일~8월31일견적서_05년 7월1일~8월31일견적서" xfId="9449" xr:uid="{00000000-0005-0000-0000-0000C7220000}"/>
    <cellStyle name="_입찰표지 _Book3_05년 7월1일~8월31일견적서_05년 7월1일~8월31일견적서_05년 9월1일~10월31일견적서" xfId="9450" xr:uid="{00000000-0005-0000-0000-0000C8220000}"/>
    <cellStyle name="_입찰표지 _Book3_05년 7월1일~8월31일견적서_05년 7월1일~8월31일견적서_05년 9월1일~10월31일견적서_05년 11월1일~12월31일견적서" xfId="9451" xr:uid="{00000000-0005-0000-0000-0000C9220000}"/>
    <cellStyle name="_입찰표지 _Book3_05년 7월1일~8월31일견적서_05년 7월1일~8월31일견적서_05년 9월1일~10월31일견적서_05년 9월1일~10월31일견적서" xfId="9452" xr:uid="{00000000-0005-0000-0000-0000CA220000}"/>
    <cellStyle name="_입찰표지 _Book3_05년 7월1일~8월31일견적서_05년 7월1일~8월31일견적서_05년 9월1일~10월31일견적서_06년 1월1일~2월28일견적서" xfId="9453" xr:uid="{00000000-0005-0000-0000-0000CB220000}"/>
    <cellStyle name="_입찰표지 _Book3_05년 7월1일~8월31일견적서_05년 9월1일~10월31일견적서" xfId="9454" xr:uid="{00000000-0005-0000-0000-0000CC220000}"/>
    <cellStyle name="_입찰표지 _Book3_05년 7월1일~8월31일견적서_05년 9월1일~10월31일견적서_05년 11월1일~12월31일견적서" xfId="9455" xr:uid="{00000000-0005-0000-0000-0000CD220000}"/>
    <cellStyle name="_입찰표지 _Book3_05년 7월1일~8월31일견적서_05년 9월1일~10월31일견적서_05년 9월1일~10월31일견적서" xfId="9456" xr:uid="{00000000-0005-0000-0000-0000CE220000}"/>
    <cellStyle name="_입찰표지 _Book3_05년 7월1일~8월31일견적서_05년 9월1일~10월31일견적서_06년 1월1일~2월28일견적서" xfId="9457" xr:uid="{00000000-0005-0000-0000-0000CF220000}"/>
    <cellStyle name="_입찰표지 _Book3_05년 9월1일~10월31일견적서" xfId="9458" xr:uid="{00000000-0005-0000-0000-0000D0220000}"/>
    <cellStyle name="_입찰표지 _Book3_05년 9월1일~10월31일견적서_05년 11월1일~12월31일견적서" xfId="9459" xr:uid="{00000000-0005-0000-0000-0000D1220000}"/>
    <cellStyle name="_입찰표지 _Book3_05년 9월1일~10월31일견적서_05년 9월1일~10월31일견적서" xfId="9460" xr:uid="{00000000-0005-0000-0000-0000D2220000}"/>
    <cellStyle name="_입찰표지 _Book3_05년 9월1일~10월31일견적서_06년 1월1일~2월28일견적서" xfId="9461" xr:uid="{00000000-0005-0000-0000-0000D3220000}"/>
    <cellStyle name="_입찰표지 _Book3_가실행(간접비)" xfId="9462" xr:uid="{00000000-0005-0000-0000-0000D4220000}"/>
    <cellStyle name="_입찰표지 _Book3_가실행(간접비)_05년 7월1일~8월31일견적서" xfId="9463" xr:uid="{00000000-0005-0000-0000-0000D5220000}"/>
    <cellStyle name="_입찰표지 _Book3_가실행(간접비)_05년 7월1일~8월31일견적서_05년 7월1일~8월31일견적서" xfId="9464" xr:uid="{00000000-0005-0000-0000-0000D6220000}"/>
    <cellStyle name="_입찰표지 _Book3_가실행(간접비)_05년 7월1일~8월31일견적서_05년 7월1일~8월31일견적서_05년 9월1일~10월31일견적서" xfId="9465" xr:uid="{00000000-0005-0000-0000-0000D7220000}"/>
    <cellStyle name="_입찰표지 _Book3_가실행(간접비)_05년 7월1일~8월31일견적서_05년 7월1일~8월31일견적서_05년 9월1일~10월31일견적서_05년 11월1일~12월31일견적서" xfId="9466" xr:uid="{00000000-0005-0000-0000-0000D8220000}"/>
    <cellStyle name="_입찰표지 _Book3_가실행(간접비)_05년 7월1일~8월31일견적서_05년 7월1일~8월31일견적서_05년 9월1일~10월31일견적서_05년 9월1일~10월31일견적서" xfId="9467" xr:uid="{00000000-0005-0000-0000-0000D9220000}"/>
    <cellStyle name="_입찰표지 _Book3_가실행(간접비)_05년 7월1일~8월31일견적서_05년 7월1일~8월31일견적서_05년 9월1일~10월31일견적서_06년 1월1일~2월28일견적서" xfId="9468" xr:uid="{00000000-0005-0000-0000-0000DA220000}"/>
    <cellStyle name="_입찰표지 _Book3_가실행(간접비)_05년 7월1일~8월31일견적서_05년 9월1일~10월31일견적서" xfId="9469" xr:uid="{00000000-0005-0000-0000-0000DB220000}"/>
    <cellStyle name="_입찰표지 _Book3_가실행(간접비)_05년 7월1일~8월31일견적서_05년 9월1일~10월31일견적서_05년 11월1일~12월31일견적서" xfId="9470" xr:uid="{00000000-0005-0000-0000-0000DC220000}"/>
    <cellStyle name="_입찰표지 _Book3_가실행(간접비)_05년 7월1일~8월31일견적서_05년 9월1일~10월31일견적서_05년 9월1일~10월31일견적서" xfId="9471" xr:uid="{00000000-0005-0000-0000-0000DD220000}"/>
    <cellStyle name="_입찰표지 _Book3_가실행(간접비)_05년 7월1일~8월31일견적서_05년 9월1일~10월31일견적서_06년 1월1일~2월28일견적서" xfId="9472" xr:uid="{00000000-0005-0000-0000-0000DE220000}"/>
    <cellStyle name="_입찰표지 _Book3_가실행(간접비)_05년 9월1일~10월31일견적서" xfId="9473" xr:uid="{00000000-0005-0000-0000-0000DF220000}"/>
    <cellStyle name="_입찰표지 _Book3_가실행(간접비)_05년 9월1일~10월31일견적서_05년 11월1일~12월31일견적서" xfId="9474" xr:uid="{00000000-0005-0000-0000-0000E0220000}"/>
    <cellStyle name="_입찰표지 _Book3_가실행(간접비)_05년 9월1일~10월31일견적서_05년 9월1일~10월31일견적서" xfId="9475" xr:uid="{00000000-0005-0000-0000-0000E1220000}"/>
    <cellStyle name="_입찰표지 _Book3_가실행(간접비)_05년 9월1일~10월31일견적서_06년 1월1일~2월28일견적서" xfId="9476" xr:uid="{00000000-0005-0000-0000-0000E2220000}"/>
    <cellStyle name="_입찰표지 _Book3_실행(간접비)" xfId="9477" xr:uid="{00000000-0005-0000-0000-0000E3220000}"/>
    <cellStyle name="_입찰표지 _Book3_실행(간접비)_05년 7월1일~8월31일견적서" xfId="9478" xr:uid="{00000000-0005-0000-0000-0000E4220000}"/>
    <cellStyle name="_입찰표지 _Book3_실행(간접비)_05년 7월1일~8월31일견적서_05년 7월1일~8월31일견적서" xfId="9479" xr:uid="{00000000-0005-0000-0000-0000E5220000}"/>
    <cellStyle name="_입찰표지 _Book3_실행(간접비)_05년 7월1일~8월31일견적서_05년 7월1일~8월31일견적서_05년 9월1일~10월31일견적서" xfId="9480" xr:uid="{00000000-0005-0000-0000-0000E6220000}"/>
    <cellStyle name="_입찰표지 _Book3_실행(간접비)_05년 7월1일~8월31일견적서_05년 7월1일~8월31일견적서_05년 9월1일~10월31일견적서_05년 11월1일~12월31일견적서" xfId="9481" xr:uid="{00000000-0005-0000-0000-0000E7220000}"/>
    <cellStyle name="_입찰표지 _Book3_실행(간접비)_05년 7월1일~8월31일견적서_05년 7월1일~8월31일견적서_05년 9월1일~10월31일견적서_05년 9월1일~10월31일견적서" xfId="9482" xr:uid="{00000000-0005-0000-0000-0000E8220000}"/>
    <cellStyle name="_입찰표지 _Book3_실행(간접비)_05년 7월1일~8월31일견적서_05년 7월1일~8월31일견적서_05년 9월1일~10월31일견적서_06년 1월1일~2월28일견적서" xfId="9483" xr:uid="{00000000-0005-0000-0000-0000E9220000}"/>
    <cellStyle name="_입찰표지 _Book3_실행(간접비)_05년 7월1일~8월31일견적서_05년 9월1일~10월31일견적서" xfId="9484" xr:uid="{00000000-0005-0000-0000-0000EA220000}"/>
    <cellStyle name="_입찰표지 _Book3_실행(간접비)_05년 7월1일~8월31일견적서_05년 9월1일~10월31일견적서_05년 11월1일~12월31일견적서" xfId="9485" xr:uid="{00000000-0005-0000-0000-0000EB220000}"/>
    <cellStyle name="_입찰표지 _Book3_실행(간접비)_05년 7월1일~8월31일견적서_05년 9월1일~10월31일견적서_05년 9월1일~10월31일견적서" xfId="9486" xr:uid="{00000000-0005-0000-0000-0000EC220000}"/>
    <cellStyle name="_입찰표지 _Book3_실행(간접비)_05년 7월1일~8월31일견적서_05년 9월1일~10월31일견적서_06년 1월1일~2월28일견적서" xfId="9487" xr:uid="{00000000-0005-0000-0000-0000ED220000}"/>
    <cellStyle name="_입찰표지 _Book3_실행(간접비)_05년 9월1일~10월31일견적서" xfId="9488" xr:uid="{00000000-0005-0000-0000-0000EE220000}"/>
    <cellStyle name="_입찰표지 _Book3_실행(간접비)_05년 9월1일~10월31일견적서_05년 11월1일~12월31일견적서" xfId="9489" xr:uid="{00000000-0005-0000-0000-0000EF220000}"/>
    <cellStyle name="_입찰표지 _Book3_실행(간접비)_05년 9월1일~10월31일견적서_05년 9월1일~10월31일견적서" xfId="9490" xr:uid="{00000000-0005-0000-0000-0000F0220000}"/>
    <cellStyle name="_입찰표지 _Book3_실행(간접비)_05년 9월1일~10월31일견적서_06년 1월1일~2월28일견적서" xfId="9491" xr:uid="{00000000-0005-0000-0000-0000F1220000}"/>
    <cellStyle name="_입찰표지 _Sheet1" xfId="2983" xr:uid="{00000000-0005-0000-0000-0000F2220000}"/>
    <cellStyle name="_입찰표지 _Sheet1_공내역서" xfId="2984" xr:uid="{00000000-0005-0000-0000-0000F3220000}"/>
    <cellStyle name="_입찰표지 _Sheet1_공내역서_선투입비 본사보고" xfId="2985" xr:uid="{00000000-0005-0000-0000-0000F4220000}"/>
    <cellStyle name="_입찰표지 _Sheet1_공내역서_선투입비 본사보고_선투입비 본사보고" xfId="2986" xr:uid="{00000000-0005-0000-0000-0000F5220000}"/>
    <cellStyle name="_입찰표지 _Sheet1_공내역서_선투입비 본사보고_선투입비 본사보고-0330" xfId="2987" xr:uid="{00000000-0005-0000-0000-0000F6220000}"/>
    <cellStyle name="_입찰표지 _Sheet1_선투입비 본사보고" xfId="2988" xr:uid="{00000000-0005-0000-0000-0000F7220000}"/>
    <cellStyle name="_입찰표지 _Sheet1_선투입비 본사보고_선투입비 본사보고" xfId="2989" xr:uid="{00000000-0005-0000-0000-0000F8220000}"/>
    <cellStyle name="_입찰표지 _Sheet1_선투입비 본사보고_선투입비 본사보고-0330" xfId="2990" xr:uid="{00000000-0005-0000-0000-0000F9220000}"/>
    <cellStyle name="_입찰표지 _가실행(간접비)" xfId="9492" xr:uid="{00000000-0005-0000-0000-0000FA220000}"/>
    <cellStyle name="_입찰표지 _가실행(간접비)_05년 7월1일~8월31일견적서" xfId="9493" xr:uid="{00000000-0005-0000-0000-0000FB220000}"/>
    <cellStyle name="_입찰표지 _가실행(간접비)_05년 7월1일~8월31일견적서_05년 7월1일~8월31일견적서" xfId="9494" xr:uid="{00000000-0005-0000-0000-0000FC220000}"/>
    <cellStyle name="_입찰표지 _가실행(간접비)_05년 7월1일~8월31일견적서_05년 7월1일~8월31일견적서_05년 9월1일~10월31일견적서" xfId="9495" xr:uid="{00000000-0005-0000-0000-0000FD220000}"/>
    <cellStyle name="_입찰표지 _가실행(간접비)_05년 7월1일~8월31일견적서_05년 7월1일~8월31일견적서_05년 9월1일~10월31일견적서_05년 11월1일~12월31일견적서" xfId="9496" xr:uid="{00000000-0005-0000-0000-0000FE220000}"/>
    <cellStyle name="_입찰표지 _가실행(간접비)_05년 7월1일~8월31일견적서_05년 7월1일~8월31일견적서_05년 9월1일~10월31일견적서_05년 9월1일~10월31일견적서" xfId="9497" xr:uid="{00000000-0005-0000-0000-0000FF220000}"/>
    <cellStyle name="_입찰표지 _가실행(간접비)_05년 7월1일~8월31일견적서_05년 7월1일~8월31일견적서_05년 9월1일~10월31일견적서_06년 1월1일~2월28일견적서" xfId="9498" xr:uid="{00000000-0005-0000-0000-000000230000}"/>
    <cellStyle name="_입찰표지 _가실행(간접비)_05년 7월1일~8월31일견적서_05년 9월1일~10월31일견적서" xfId="9499" xr:uid="{00000000-0005-0000-0000-000001230000}"/>
    <cellStyle name="_입찰표지 _가실행(간접비)_05년 7월1일~8월31일견적서_05년 9월1일~10월31일견적서_05년 11월1일~12월31일견적서" xfId="9500" xr:uid="{00000000-0005-0000-0000-000002230000}"/>
    <cellStyle name="_입찰표지 _가실행(간접비)_05년 7월1일~8월31일견적서_05년 9월1일~10월31일견적서_05년 9월1일~10월31일견적서" xfId="9501" xr:uid="{00000000-0005-0000-0000-000003230000}"/>
    <cellStyle name="_입찰표지 _가실행(간접비)_05년 7월1일~8월31일견적서_05년 9월1일~10월31일견적서_06년 1월1일~2월28일견적서" xfId="9502" xr:uid="{00000000-0005-0000-0000-000004230000}"/>
    <cellStyle name="_입찰표지 _가실행(간접비)_05년 9월1일~10월31일견적서" xfId="9503" xr:uid="{00000000-0005-0000-0000-000005230000}"/>
    <cellStyle name="_입찰표지 _가실행(간접비)_05년 9월1일~10월31일견적서_05년 11월1일~12월31일견적서" xfId="9504" xr:uid="{00000000-0005-0000-0000-000006230000}"/>
    <cellStyle name="_입찰표지 _가실행(간접비)_05년 9월1일~10월31일견적서_05년 9월1일~10월31일견적서" xfId="9505" xr:uid="{00000000-0005-0000-0000-000007230000}"/>
    <cellStyle name="_입찰표지 _가실행(간접비)_05년 9월1일~10월31일견적서_06년 1월1일~2월28일견적서" xfId="9506" xr:uid="{00000000-0005-0000-0000-000008230000}"/>
    <cellStyle name="_입찰표지 _가실행대비(신안.보성)" xfId="9507" xr:uid="{00000000-0005-0000-0000-000009230000}"/>
    <cellStyle name="_입찰표지 _가실행대비(신안.보성)_05년 7월1일~8월31일견적서" xfId="9508" xr:uid="{00000000-0005-0000-0000-00000A230000}"/>
    <cellStyle name="_입찰표지 _가실행대비(신안.보성)_05년 7월1일~8월31일견적서_05년 7월1일~8월31일견적서" xfId="9509" xr:uid="{00000000-0005-0000-0000-00000B230000}"/>
    <cellStyle name="_입찰표지 _가실행대비(신안.보성)_05년 7월1일~8월31일견적서_05년 7월1일~8월31일견적서_05년 9월1일~10월31일견적서" xfId="9510" xr:uid="{00000000-0005-0000-0000-00000C230000}"/>
    <cellStyle name="_입찰표지 _가실행대비(신안.보성)_05년 7월1일~8월31일견적서_05년 7월1일~8월31일견적서_05년 9월1일~10월31일견적서_05년 11월1일~12월31일견적서" xfId="9511" xr:uid="{00000000-0005-0000-0000-00000D230000}"/>
    <cellStyle name="_입찰표지 _가실행대비(신안.보성)_05년 7월1일~8월31일견적서_05년 7월1일~8월31일견적서_05년 9월1일~10월31일견적서_05년 9월1일~10월31일견적서" xfId="9512" xr:uid="{00000000-0005-0000-0000-00000E230000}"/>
    <cellStyle name="_입찰표지 _가실행대비(신안.보성)_05년 7월1일~8월31일견적서_05년 7월1일~8월31일견적서_05년 9월1일~10월31일견적서_06년 1월1일~2월28일견적서" xfId="9513" xr:uid="{00000000-0005-0000-0000-00000F230000}"/>
    <cellStyle name="_입찰표지 _가실행대비(신안.보성)_05년 7월1일~8월31일견적서_05년 9월1일~10월31일견적서" xfId="9514" xr:uid="{00000000-0005-0000-0000-000010230000}"/>
    <cellStyle name="_입찰표지 _가실행대비(신안.보성)_05년 7월1일~8월31일견적서_05년 9월1일~10월31일견적서_05년 11월1일~12월31일견적서" xfId="9515" xr:uid="{00000000-0005-0000-0000-000011230000}"/>
    <cellStyle name="_입찰표지 _가실행대비(신안.보성)_05년 7월1일~8월31일견적서_05년 9월1일~10월31일견적서_05년 9월1일~10월31일견적서" xfId="9516" xr:uid="{00000000-0005-0000-0000-000012230000}"/>
    <cellStyle name="_입찰표지 _가실행대비(신안.보성)_05년 7월1일~8월31일견적서_05년 9월1일~10월31일견적서_06년 1월1일~2월28일견적서" xfId="9517" xr:uid="{00000000-0005-0000-0000-000013230000}"/>
    <cellStyle name="_입찰표지 _가실행대비(신안.보성)_05년 9월1일~10월31일견적서" xfId="9518" xr:uid="{00000000-0005-0000-0000-000014230000}"/>
    <cellStyle name="_입찰표지 _가실행대비(신안.보성)_05년 9월1일~10월31일견적서_05년 11월1일~12월31일견적서" xfId="9519" xr:uid="{00000000-0005-0000-0000-000015230000}"/>
    <cellStyle name="_입찰표지 _가실행대비(신안.보성)_05년 9월1일~10월31일견적서_05년 9월1일~10월31일견적서" xfId="9520" xr:uid="{00000000-0005-0000-0000-000016230000}"/>
    <cellStyle name="_입찰표지 _가실행대비(신안.보성)_05년 9월1일~10월31일견적서_06년 1월1일~2월28일견적서" xfId="9521" xr:uid="{00000000-0005-0000-0000-000017230000}"/>
    <cellStyle name="_입찰표지 _가실행대비(신안.보성)_가실행(간접비)" xfId="9522" xr:uid="{00000000-0005-0000-0000-000018230000}"/>
    <cellStyle name="_입찰표지 _가실행대비(신안.보성)_가실행(간접비)_05년 7월1일~8월31일견적서" xfId="9523" xr:uid="{00000000-0005-0000-0000-000019230000}"/>
    <cellStyle name="_입찰표지 _가실행대비(신안.보성)_가실행(간접비)_05년 7월1일~8월31일견적서_05년 7월1일~8월31일견적서" xfId="9524" xr:uid="{00000000-0005-0000-0000-00001A230000}"/>
    <cellStyle name="_입찰표지 _가실행대비(신안.보성)_가실행(간접비)_05년 7월1일~8월31일견적서_05년 7월1일~8월31일견적서_05년 9월1일~10월31일견적서" xfId="9525" xr:uid="{00000000-0005-0000-0000-00001B230000}"/>
    <cellStyle name="_입찰표지 _가실행대비(신안.보성)_가실행(간접비)_05년 7월1일~8월31일견적서_05년 7월1일~8월31일견적서_05년 9월1일~10월31일견적서_05년 11월1일~12월31일견적서" xfId="9526" xr:uid="{00000000-0005-0000-0000-00001C230000}"/>
    <cellStyle name="_입찰표지 _가실행대비(신안.보성)_가실행(간접비)_05년 7월1일~8월31일견적서_05년 7월1일~8월31일견적서_05년 9월1일~10월31일견적서_05년 9월1일~10월31일견적서" xfId="9527" xr:uid="{00000000-0005-0000-0000-00001D230000}"/>
    <cellStyle name="_입찰표지 _가실행대비(신안.보성)_가실행(간접비)_05년 7월1일~8월31일견적서_05년 7월1일~8월31일견적서_05년 9월1일~10월31일견적서_06년 1월1일~2월28일견적서" xfId="9528" xr:uid="{00000000-0005-0000-0000-00001E230000}"/>
    <cellStyle name="_입찰표지 _가실행대비(신안.보성)_가실행(간접비)_05년 7월1일~8월31일견적서_05년 9월1일~10월31일견적서" xfId="9529" xr:uid="{00000000-0005-0000-0000-00001F230000}"/>
    <cellStyle name="_입찰표지 _가실행대비(신안.보성)_가실행(간접비)_05년 7월1일~8월31일견적서_05년 9월1일~10월31일견적서_05년 11월1일~12월31일견적서" xfId="9530" xr:uid="{00000000-0005-0000-0000-000020230000}"/>
    <cellStyle name="_입찰표지 _가실행대비(신안.보성)_가실행(간접비)_05년 7월1일~8월31일견적서_05년 9월1일~10월31일견적서_05년 9월1일~10월31일견적서" xfId="9531" xr:uid="{00000000-0005-0000-0000-000021230000}"/>
    <cellStyle name="_입찰표지 _가실행대비(신안.보성)_가실행(간접비)_05년 7월1일~8월31일견적서_05년 9월1일~10월31일견적서_06년 1월1일~2월28일견적서" xfId="9532" xr:uid="{00000000-0005-0000-0000-000022230000}"/>
    <cellStyle name="_입찰표지 _가실행대비(신안.보성)_가실행(간접비)_05년 9월1일~10월31일견적서" xfId="9533" xr:uid="{00000000-0005-0000-0000-000023230000}"/>
    <cellStyle name="_입찰표지 _가실행대비(신안.보성)_가실행(간접비)_05년 9월1일~10월31일견적서_05년 11월1일~12월31일견적서" xfId="9534" xr:uid="{00000000-0005-0000-0000-000024230000}"/>
    <cellStyle name="_입찰표지 _가실행대비(신안.보성)_가실행(간접비)_05년 9월1일~10월31일견적서_05년 9월1일~10월31일견적서" xfId="9535" xr:uid="{00000000-0005-0000-0000-000025230000}"/>
    <cellStyle name="_입찰표지 _가실행대비(신안.보성)_가실행(간접비)_05년 9월1일~10월31일견적서_06년 1월1일~2월28일견적서" xfId="9536" xr:uid="{00000000-0005-0000-0000-000026230000}"/>
    <cellStyle name="_입찰표지 _가실행대비(신안.보성)_실행(간접비)" xfId="9537" xr:uid="{00000000-0005-0000-0000-000027230000}"/>
    <cellStyle name="_입찰표지 _가실행대비(신안.보성)_실행(간접비)_05년 7월1일~8월31일견적서" xfId="9538" xr:uid="{00000000-0005-0000-0000-000028230000}"/>
    <cellStyle name="_입찰표지 _가실행대비(신안.보성)_실행(간접비)_05년 7월1일~8월31일견적서_05년 7월1일~8월31일견적서" xfId="9539" xr:uid="{00000000-0005-0000-0000-000029230000}"/>
    <cellStyle name="_입찰표지 _가실행대비(신안.보성)_실행(간접비)_05년 7월1일~8월31일견적서_05년 7월1일~8월31일견적서_05년 9월1일~10월31일견적서" xfId="9540" xr:uid="{00000000-0005-0000-0000-00002A230000}"/>
    <cellStyle name="_입찰표지 _가실행대비(신안.보성)_실행(간접비)_05년 7월1일~8월31일견적서_05년 7월1일~8월31일견적서_05년 9월1일~10월31일견적서_05년 11월1일~12월31일견적서" xfId="9541" xr:uid="{00000000-0005-0000-0000-00002B230000}"/>
    <cellStyle name="_입찰표지 _가실행대비(신안.보성)_실행(간접비)_05년 7월1일~8월31일견적서_05년 7월1일~8월31일견적서_05년 9월1일~10월31일견적서_05년 9월1일~10월31일견적서" xfId="9542" xr:uid="{00000000-0005-0000-0000-00002C230000}"/>
    <cellStyle name="_입찰표지 _가실행대비(신안.보성)_실행(간접비)_05년 7월1일~8월31일견적서_05년 7월1일~8월31일견적서_05년 9월1일~10월31일견적서_06년 1월1일~2월28일견적서" xfId="9543" xr:uid="{00000000-0005-0000-0000-00002D230000}"/>
    <cellStyle name="_입찰표지 _가실행대비(신안.보성)_실행(간접비)_05년 7월1일~8월31일견적서_05년 9월1일~10월31일견적서" xfId="9544" xr:uid="{00000000-0005-0000-0000-00002E230000}"/>
    <cellStyle name="_입찰표지 _가실행대비(신안.보성)_실행(간접비)_05년 7월1일~8월31일견적서_05년 9월1일~10월31일견적서_05년 11월1일~12월31일견적서" xfId="9545" xr:uid="{00000000-0005-0000-0000-00002F230000}"/>
    <cellStyle name="_입찰표지 _가실행대비(신안.보성)_실행(간접비)_05년 7월1일~8월31일견적서_05년 9월1일~10월31일견적서_05년 9월1일~10월31일견적서" xfId="9546" xr:uid="{00000000-0005-0000-0000-000030230000}"/>
    <cellStyle name="_입찰표지 _가실행대비(신안.보성)_실행(간접비)_05년 7월1일~8월31일견적서_05년 9월1일~10월31일견적서_06년 1월1일~2월28일견적서" xfId="9547" xr:uid="{00000000-0005-0000-0000-000031230000}"/>
    <cellStyle name="_입찰표지 _가실행대비(신안.보성)_실행(간접비)_05년 9월1일~10월31일견적서" xfId="9548" xr:uid="{00000000-0005-0000-0000-000032230000}"/>
    <cellStyle name="_입찰표지 _가실행대비(신안.보성)_실행(간접비)_05년 9월1일~10월31일견적서_05년 11월1일~12월31일견적서" xfId="9549" xr:uid="{00000000-0005-0000-0000-000033230000}"/>
    <cellStyle name="_입찰표지 _가실행대비(신안.보성)_실행(간접비)_05년 9월1일~10월31일견적서_05년 9월1일~10월31일견적서" xfId="9550" xr:uid="{00000000-0005-0000-0000-000034230000}"/>
    <cellStyle name="_입찰표지 _가실행대비(신안.보성)_실행(간접비)_05년 9월1일~10월31일견적서_06년 1월1일~2월28일견적서" xfId="9551" xr:uid="{00000000-0005-0000-0000-000035230000}"/>
    <cellStyle name="_입찰표지 _가실행대비(신안.보성-1) (version 1)" xfId="9552" xr:uid="{00000000-0005-0000-0000-000036230000}"/>
    <cellStyle name="_입찰표지 _가실행대비(신안.보성-1) (version 1)_05년 7월1일~8월31일견적서" xfId="9553" xr:uid="{00000000-0005-0000-0000-000037230000}"/>
    <cellStyle name="_입찰표지 _가실행대비(신안.보성-1) (version 1)_05년 7월1일~8월31일견적서_05년 7월1일~8월31일견적서" xfId="9554" xr:uid="{00000000-0005-0000-0000-000038230000}"/>
    <cellStyle name="_입찰표지 _가실행대비(신안.보성-1) (version 1)_05년 7월1일~8월31일견적서_05년 7월1일~8월31일견적서_05년 9월1일~10월31일견적서" xfId="9555" xr:uid="{00000000-0005-0000-0000-000039230000}"/>
    <cellStyle name="_입찰표지 _가실행대비(신안.보성-1) (version 1)_05년 7월1일~8월31일견적서_05년 7월1일~8월31일견적서_05년 9월1일~10월31일견적서_05년 11월1일~12월31일견적서" xfId="9556" xr:uid="{00000000-0005-0000-0000-00003A230000}"/>
    <cellStyle name="_입찰표지 _가실행대비(신안.보성-1) (version 1)_05년 7월1일~8월31일견적서_05년 7월1일~8월31일견적서_05년 9월1일~10월31일견적서_05년 9월1일~10월31일견적서" xfId="9557" xr:uid="{00000000-0005-0000-0000-00003B230000}"/>
    <cellStyle name="_입찰표지 _가실행대비(신안.보성-1) (version 1)_05년 7월1일~8월31일견적서_05년 7월1일~8월31일견적서_05년 9월1일~10월31일견적서_06년 1월1일~2월28일견적서" xfId="9558" xr:uid="{00000000-0005-0000-0000-00003C230000}"/>
    <cellStyle name="_입찰표지 _가실행대비(신안.보성-1) (version 1)_05년 7월1일~8월31일견적서_05년 9월1일~10월31일견적서" xfId="9559" xr:uid="{00000000-0005-0000-0000-00003D230000}"/>
    <cellStyle name="_입찰표지 _가실행대비(신안.보성-1) (version 1)_05년 7월1일~8월31일견적서_05년 9월1일~10월31일견적서_05년 11월1일~12월31일견적서" xfId="9560" xr:uid="{00000000-0005-0000-0000-00003E230000}"/>
    <cellStyle name="_입찰표지 _가실행대비(신안.보성-1) (version 1)_05년 7월1일~8월31일견적서_05년 9월1일~10월31일견적서_05년 9월1일~10월31일견적서" xfId="9561" xr:uid="{00000000-0005-0000-0000-00003F230000}"/>
    <cellStyle name="_입찰표지 _가실행대비(신안.보성-1) (version 1)_05년 7월1일~8월31일견적서_05년 9월1일~10월31일견적서_06년 1월1일~2월28일견적서" xfId="9562" xr:uid="{00000000-0005-0000-0000-000040230000}"/>
    <cellStyle name="_입찰표지 _가실행대비(신안.보성-1) (version 1)_05년 9월1일~10월31일견적서" xfId="9563" xr:uid="{00000000-0005-0000-0000-000041230000}"/>
    <cellStyle name="_입찰표지 _가실행대비(신안.보성-1) (version 1)_05년 9월1일~10월31일견적서_05년 11월1일~12월31일견적서" xfId="9564" xr:uid="{00000000-0005-0000-0000-000042230000}"/>
    <cellStyle name="_입찰표지 _가실행대비(신안.보성-1) (version 1)_05년 9월1일~10월31일견적서_05년 9월1일~10월31일견적서" xfId="9565" xr:uid="{00000000-0005-0000-0000-000043230000}"/>
    <cellStyle name="_입찰표지 _가실행대비(신안.보성-1) (version 1)_05년 9월1일~10월31일견적서_06년 1월1일~2월28일견적서" xfId="9566" xr:uid="{00000000-0005-0000-0000-000044230000}"/>
    <cellStyle name="_입찰표지 _가실행대비(신안.보성-1) (version 1)_가실행(간접비)" xfId="9567" xr:uid="{00000000-0005-0000-0000-000045230000}"/>
    <cellStyle name="_입찰표지 _가실행대비(신안.보성-1) (version 1)_가실행(간접비)_05년 7월1일~8월31일견적서" xfId="9568" xr:uid="{00000000-0005-0000-0000-000046230000}"/>
    <cellStyle name="_입찰표지 _가실행대비(신안.보성-1) (version 1)_가실행(간접비)_05년 7월1일~8월31일견적서_05년 7월1일~8월31일견적서" xfId="9569" xr:uid="{00000000-0005-0000-0000-000047230000}"/>
    <cellStyle name="_입찰표지 _가실행대비(신안.보성-1) (version 1)_가실행(간접비)_05년 7월1일~8월31일견적서_05년 7월1일~8월31일견적서_05년 9월1일~10월31일견적서" xfId="9570" xr:uid="{00000000-0005-0000-0000-000048230000}"/>
    <cellStyle name="_입찰표지 _가실행대비(신안.보성-1) (version 1)_가실행(간접비)_05년 7월1일~8월31일견적서_05년 7월1일~8월31일견적서_05년 9월1일~10월31일견적서_05년 11월1일~12월31일견적서" xfId="9571" xr:uid="{00000000-0005-0000-0000-000049230000}"/>
    <cellStyle name="_입찰표지 _가실행대비(신안.보성-1) (version 1)_가실행(간접비)_05년 7월1일~8월31일견적서_05년 7월1일~8월31일견적서_05년 9월1일~10월31일견적서_05년 9월1일~10월31일견적서" xfId="9572" xr:uid="{00000000-0005-0000-0000-00004A230000}"/>
    <cellStyle name="_입찰표지 _가실행대비(신안.보성-1) (version 1)_가실행(간접비)_05년 7월1일~8월31일견적서_05년 7월1일~8월31일견적서_05년 9월1일~10월31일견적서_06년 1월1일~2월28일견적서" xfId="9573" xr:uid="{00000000-0005-0000-0000-00004B230000}"/>
    <cellStyle name="_입찰표지 _가실행대비(신안.보성-1) (version 1)_가실행(간접비)_05년 7월1일~8월31일견적서_05년 9월1일~10월31일견적서" xfId="9574" xr:uid="{00000000-0005-0000-0000-00004C230000}"/>
    <cellStyle name="_입찰표지 _가실행대비(신안.보성-1) (version 1)_가실행(간접비)_05년 7월1일~8월31일견적서_05년 9월1일~10월31일견적서_05년 11월1일~12월31일견적서" xfId="9575" xr:uid="{00000000-0005-0000-0000-00004D230000}"/>
    <cellStyle name="_입찰표지 _가실행대비(신안.보성-1) (version 1)_가실행(간접비)_05년 7월1일~8월31일견적서_05년 9월1일~10월31일견적서_05년 9월1일~10월31일견적서" xfId="9576" xr:uid="{00000000-0005-0000-0000-00004E230000}"/>
    <cellStyle name="_입찰표지 _가실행대비(신안.보성-1) (version 1)_가실행(간접비)_05년 7월1일~8월31일견적서_05년 9월1일~10월31일견적서_06년 1월1일~2월28일견적서" xfId="9577" xr:uid="{00000000-0005-0000-0000-00004F230000}"/>
    <cellStyle name="_입찰표지 _가실행대비(신안.보성-1) (version 1)_가실행(간접비)_05년 9월1일~10월31일견적서" xfId="9578" xr:uid="{00000000-0005-0000-0000-000050230000}"/>
    <cellStyle name="_입찰표지 _가실행대비(신안.보성-1) (version 1)_가실행(간접비)_05년 9월1일~10월31일견적서_05년 11월1일~12월31일견적서" xfId="9579" xr:uid="{00000000-0005-0000-0000-000051230000}"/>
    <cellStyle name="_입찰표지 _가실행대비(신안.보성-1) (version 1)_가실행(간접비)_05년 9월1일~10월31일견적서_05년 9월1일~10월31일견적서" xfId="9580" xr:uid="{00000000-0005-0000-0000-000052230000}"/>
    <cellStyle name="_입찰표지 _가실행대비(신안.보성-1) (version 1)_가실행(간접비)_05년 9월1일~10월31일견적서_06년 1월1일~2월28일견적서" xfId="9581" xr:uid="{00000000-0005-0000-0000-000053230000}"/>
    <cellStyle name="_입찰표지 _가실행대비(신안.보성-1) (version 1)_실행(간접비)" xfId="9582" xr:uid="{00000000-0005-0000-0000-000054230000}"/>
    <cellStyle name="_입찰표지 _가실행대비(신안.보성-1) (version 1)_실행(간접비)_05년 7월1일~8월31일견적서" xfId="9583" xr:uid="{00000000-0005-0000-0000-000055230000}"/>
    <cellStyle name="_입찰표지 _가실행대비(신안.보성-1) (version 1)_실행(간접비)_05년 7월1일~8월31일견적서_05년 7월1일~8월31일견적서" xfId="9584" xr:uid="{00000000-0005-0000-0000-000056230000}"/>
    <cellStyle name="_입찰표지 _가실행대비(신안.보성-1) (version 1)_실행(간접비)_05년 7월1일~8월31일견적서_05년 7월1일~8월31일견적서_05년 9월1일~10월31일견적서" xfId="9585" xr:uid="{00000000-0005-0000-0000-000057230000}"/>
    <cellStyle name="_입찰표지 _가실행대비(신안.보성-1) (version 1)_실행(간접비)_05년 7월1일~8월31일견적서_05년 7월1일~8월31일견적서_05년 9월1일~10월31일견적서_05년 11월1일~12월31일견적서" xfId="9586" xr:uid="{00000000-0005-0000-0000-000058230000}"/>
    <cellStyle name="_입찰표지 _가실행대비(신안.보성-1) (version 1)_실행(간접비)_05년 7월1일~8월31일견적서_05년 7월1일~8월31일견적서_05년 9월1일~10월31일견적서_05년 9월1일~10월31일견적서" xfId="9587" xr:uid="{00000000-0005-0000-0000-000059230000}"/>
    <cellStyle name="_입찰표지 _가실행대비(신안.보성-1) (version 1)_실행(간접비)_05년 7월1일~8월31일견적서_05년 7월1일~8월31일견적서_05년 9월1일~10월31일견적서_06년 1월1일~2월28일견적서" xfId="9588" xr:uid="{00000000-0005-0000-0000-00005A230000}"/>
    <cellStyle name="_입찰표지 _가실행대비(신안.보성-1) (version 1)_실행(간접비)_05년 7월1일~8월31일견적서_05년 9월1일~10월31일견적서" xfId="9589" xr:uid="{00000000-0005-0000-0000-00005B230000}"/>
    <cellStyle name="_입찰표지 _가실행대비(신안.보성-1) (version 1)_실행(간접비)_05년 7월1일~8월31일견적서_05년 9월1일~10월31일견적서_05년 11월1일~12월31일견적서" xfId="9590" xr:uid="{00000000-0005-0000-0000-00005C230000}"/>
    <cellStyle name="_입찰표지 _가실행대비(신안.보성-1) (version 1)_실행(간접비)_05년 7월1일~8월31일견적서_05년 9월1일~10월31일견적서_05년 9월1일~10월31일견적서" xfId="9591" xr:uid="{00000000-0005-0000-0000-00005D230000}"/>
    <cellStyle name="_입찰표지 _가실행대비(신안.보성-1) (version 1)_실행(간접비)_05년 7월1일~8월31일견적서_05년 9월1일~10월31일견적서_06년 1월1일~2월28일견적서" xfId="9592" xr:uid="{00000000-0005-0000-0000-00005E230000}"/>
    <cellStyle name="_입찰표지 _가실행대비(신안.보성-1) (version 1)_실행(간접비)_05년 9월1일~10월31일견적서" xfId="9593" xr:uid="{00000000-0005-0000-0000-00005F230000}"/>
    <cellStyle name="_입찰표지 _가실행대비(신안.보성-1) (version 1)_실행(간접비)_05년 9월1일~10월31일견적서_05년 11월1일~12월31일견적서" xfId="9594" xr:uid="{00000000-0005-0000-0000-000060230000}"/>
    <cellStyle name="_입찰표지 _가실행대비(신안.보성-1) (version 1)_실행(간접비)_05년 9월1일~10월31일견적서_05년 9월1일~10월31일견적서" xfId="9595" xr:uid="{00000000-0005-0000-0000-000061230000}"/>
    <cellStyle name="_입찰표지 _가실행대비(신안.보성-1) (version 1)_실행(간접비)_05년 9월1일~10월31일견적서_06년 1월1일~2월28일견적서" xfId="9596" xr:uid="{00000000-0005-0000-0000-000062230000}"/>
    <cellStyle name="_입찰표지 _가실행대비(신안.보성-2)" xfId="9597" xr:uid="{00000000-0005-0000-0000-000063230000}"/>
    <cellStyle name="_입찰표지 _가실행대비(신안.보성-2)_05년 7월1일~8월31일견적서" xfId="9598" xr:uid="{00000000-0005-0000-0000-000064230000}"/>
    <cellStyle name="_입찰표지 _가실행대비(신안.보성-2)_05년 7월1일~8월31일견적서_05년 7월1일~8월31일견적서" xfId="9599" xr:uid="{00000000-0005-0000-0000-000065230000}"/>
    <cellStyle name="_입찰표지 _가실행대비(신안.보성-2)_05년 7월1일~8월31일견적서_05년 7월1일~8월31일견적서_05년 9월1일~10월31일견적서" xfId="9600" xr:uid="{00000000-0005-0000-0000-000066230000}"/>
    <cellStyle name="_입찰표지 _가실행대비(신안.보성-2)_05년 7월1일~8월31일견적서_05년 7월1일~8월31일견적서_05년 9월1일~10월31일견적서_05년 11월1일~12월31일견적서" xfId="9601" xr:uid="{00000000-0005-0000-0000-000067230000}"/>
    <cellStyle name="_입찰표지 _가실행대비(신안.보성-2)_05년 7월1일~8월31일견적서_05년 7월1일~8월31일견적서_05년 9월1일~10월31일견적서_05년 9월1일~10월31일견적서" xfId="9602" xr:uid="{00000000-0005-0000-0000-000068230000}"/>
    <cellStyle name="_입찰표지 _가실행대비(신안.보성-2)_05년 7월1일~8월31일견적서_05년 7월1일~8월31일견적서_05년 9월1일~10월31일견적서_06년 1월1일~2월28일견적서" xfId="9603" xr:uid="{00000000-0005-0000-0000-000069230000}"/>
    <cellStyle name="_입찰표지 _가실행대비(신안.보성-2)_05년 7월1일~8월31일견적서_05년 9월1일~10월31일견적서" xfId="9604" xr:uid="{00000000-0005-0000-0000-00006A230000}"/>
    <cellStyle name="_입찰표지 _가실행대비(신안.보성-2)_05년 7월1일~8월31일견적서_05년 9월1일~10월31일견적서_05년 11월1일~12월31일견적서" xfId="9605" xr:uid="{00000000-0005-0000-0000-00006B230000}"/>
    <cellStyle name="_입찰표지 _가실행대비(신안.보성-2)_05년 7월1일~8월31일견적서_05년 9월1일~10월31일견적서_05년 9월1일~10월31일견적서" xfId="9606" xr:uid="{00000000-0005-0000-0000-00006C230000}"/>
    <cellStyle name="_입찰표지 _가실행대비(신안.보성-2)_05년 7월1일~8월31일견적서_05년 9월1일~10월31일견적서_06년 1월1일~2월28일견적서" xfId="9607" xr:uid="{00000000-0005-0000-0000-00006D230000}"/>
    <cellStyle name="_입찰표지 _가실행대비(신안.보성-2)_05년 9월1일~10월31일견적서" xfId="9608" xr:uid="{00000000-0005-0000-0000-00006E230000}"/>
    <cellStyle name="_입찰표지 _가실행대비(신안.보성-2)_05년 9월1일~10월31일견적서_05년 11월1일~12월31일견적서" xfId="9609" xr:uid="{00000000-0005-0000-0000-00006F230000}"/>
    <cellStyle name="_입찰표지 _가실행대비(신안.보성-2)_05년 9월1일~10월31일견적서_05년 9월1일~10월31일견적서" xfId="9610" xr:uid="{00000000-0005-0000-0000-000070230000}"/>
    <cellStyle name="_입찰표지 _가실행대비(신안.보성-2)_05년 9월1일~10월31일견적서_06년 1월1일~2월28일견적서" xfId="9611" xr:uid="{00000000-0005-0000-0000-000071230000}"/>
    <cellStyle name="_입찰표지 _가실행대비(신안.보성-2)_가실행(간접비)" xfId="9612" xr:uid="{00000000-0005-0000-0000-000072230000}"/>
    <cellStyle name="_입찰표지 _가실행대비(신안.보성-2)_가실행(간접비)_05년 7월1일~8월31일견적서" xfId="9613" xr:uid="{00000000-0005-0000-0000-000073230000}"/>
    <cellStyle name="_입찰표지 _가실행대비(신안.보성-2)_가실행(간접비)_05년 7월1일~8월31일견적서_05년 7월1일~8월31일견적서" xfId="9614" xr:uid="{00000000-0005-0000-0000-000074230000}"/>
    <cellStyle name="_입찰표지 _가실행대비(신안.보성-2)_가실행(간접비)_05년 7월1일~8월31일견적서_05년 7월1일~8월31일견적서_05년 9월1일~10월31일견적서" xfId="9615" xr:uid="{00000000-0005-0000-0000-000075230000}"/>
    <cellStyle name="_입찰표지 _가실행대비(신안.보성-2)_가실행(간접비)_05년 7월1일~8월31일견적서_05년 7월1일~8월31일견적서_05년 9월1일~10월31일견적서_05년 11월1일~12월31일견적서" xfId="9616" xr:uid="{00000000-0005-0000-0000-000076230000}"/>
    <cellStyle name="_입찰표지 _가실행대비(신안.보성-2)_가실행(간접비)_05년 7월1일~8월31일견적서_05년 7월1일~8월31일견적서_05년 9월1일~10월31일견적서_05년 9월1일~10월31일견적서" xfId="9617" xr:uid="{00000000-0005-0000-0000-000077230000}"/>
    <cellStyle name="_입찰표지 _가실행대비(신안.보성-2)_가실행(간접비)_05년 7월1일~8월31일견적서_05년 7월1일~8월31일견적서_05년 9월1일~10월31일견적서_06년 1월1일~2월28일견적서" xfId="9618" xr:uid="{00000000-0005-0000-0000-000078230000}"/>
    <cellStyle name="_입찰표지 _가실행대비(신안.보성-2)_가실행(간접비)_05년 7월1일~8월31일견적서_05년 9월1일~10월31일견적서" xfId="9619" xr:uid="{00000000-0005-0000-0000-000079230000}"/>
    <cellStyle name="_입찰표지 _가실행대비(신안.보성-2)_가실행(간접비)_05년 7월1일~8월31일견적서_05년 9월1일~10월31일견적서_05년 11월1일~12월31일견적서" xfId="9620" xr:uid="{00000000-0005-0000-0000-00007A230000}"/>
    <cellStyle name="_입찰표지 _가실행대비(신안.보성-2)_가실행(간접비)_05년 7월1일~8월31일견적서_05년 9월1일~10월31일견적서_05년 9월1일~10월31일견적서" xfId="9621" xr:uid="{00000000-0005-0000-0000-00007B230000}"/>
    <cellStyle name="_입찰표지 _가실행대비(신안.보성-2)_가실행(간접비)_05년 7월1일~8월31일견적서_05년 9월1일~10월31일견적서_06년 1월1일~2월28일견적서" xfId="9622" xr:uid="{00000000-0005-0000-0000-00007C230000}"/>
    <cellStyle name="_입찰표지 _가실행대비(신안.보성-2)_가실행(간접비)_05년 9월1일~10월31일견적서" xfId="9623" xr:uid="{00000000-0005-0000-0000-00007D230000}"/>
    <cellStyle name="_입찰표지 _가실행대비(신안.보성-2)_가실행(간접비)_05년 9월1일~10월31일견적서_05년 11월1일~12월31일견적서" xfId="9624" xr:uid="{00000000-0005-0000-0000-00007E230000}"/>
    <cellStyle name="_입찰표지 _가실행대비(신안.보성-2)_가실행(간접비)_05년 9월1일~10월31일견적서_05년 9월1일~10월31일견적서" xfId="9625" xr:uid="{00000000-0005-0000-0000-00007F230000}"/>
    <cellStyle name="_입찰표지 _가실행대비(신안.보성-2)_가실행(간접비)_05년 9월1일~10월31일견적서_06년 1월1일~2월28일견적서" xfId="9626" xr:uid="{00000000-0005-0000-0000-000080230000}"/>
    <cellStyle name="_입찰표지 _가실행대비(신안.보성-2)_실행(간접비)" xfId="9627" xr:uid="{00000000-0005-0000-0000-000081230000}"/>
    <cellStyle name="_입찰표지 _가실행대비(신안.보성-2)_실행(간접비)_05년 7월1일~8월31일견적서" xfId="9628" xr:uid="{00000000-0005-0000-0000-000082230000}"/>
    <cellStyle name="_입찰표지 _가실행대비(신안.보성-2)_실행(간접비)_05년 7월1일~8월31일견적서_05년 7월1일~8월31일견적서" xfId="9629" xr:uid="{00000000-0005-0000-0000-000083230000}"/>
    <cellStyle name="_입찰표지 _가실행대비(신안.보성-2)_실행(간접비)_05년 7월1일~8월31일견적서_05년 7월1일~8월31일견적서_05년 9월1일~10월31일견적서" xfId="9630" xr:uid="{00000000-0005-0000-0000-000084230000}"/>
    <cellStyle name="_입찰표지 _가실행대비(신안.보성-2)_실행(간접비)_05년 7월1일~8월31일견적서_05년 7월1일~8월31일견적서_05년 9월1일~10월31일견적서_05년 11월1일~12월31일견적서" xfId="9631" xr:uid="{00000000-0005-0000-0000-000085230000}"/>
    <cellStyle name="_입찰표지 _가실행대비(신안.보성-2)_실행(간접비)_05년 7월1일~8월31일견적서_05년 7월1일~8월31일견적서_05년 9월1일~10월31일견적서_05년 9월1일~10월31일견적서" xfId="9632" xr:uid="{00000000-0005-0000-0000-000086230000}"/>
    <cellStyle name="_입찰표지 _가실행대비(신안.보성-2)_실행(간접비)_05년 7월1일~8월31일견적서_05년 7월1일~8월31일견적서_05년 9월1일~10월31일견적서_06년 1월1일~2월28일견적서" xfId="9633" xr:uid="{00000000-0005-0000-0000-000087230000}"/>
    <cellStyle name="_입찰표지 _가실행대비(신안.보성-2)_실행(간접비)_05년 7월1일~8월31일견적서_05년 9월1일~10월31일견적서" xfId="9634" xr:uid="{00000000-0005-0000-0000-000088230000}"/>
    <cellStyle name="_입찰표지 _가실행대비(신안.보성-2)_실행(간접비)_05년 7월1일~8월31일견적서_05년 9월1일~10월31일견적서_05년 11월1일~12월31일견적서" xfId="9635" xr:uid="{00000000-0005-0000-0000-000089230000}"/>
    <cellStyle name="_입찰표지 _가실행대비(신안.보성-2)_실행(간접비)_05년 7월1일~8월31일견적서_05년 9월1일~10월31일견적서_05년 9월1일~10월31일견적서" xfId="9636" xr:uid="{00000000-0005-0000-0000-00008A230000}"/>
    <cellStyle name="_입찰표지 _가실행대비(신안.보성-2)_실행(간접비)_05년 7월1일~8월31일견적서_05년 9월1일~10월31일견적서_06년 1월1일~2월28일견적서" xfId="9637" xr:uid="{00000000-0005-0000-0000-00008B230000}"/>
    <cellStyle name="_입찰표지 _가실행대비(신안.보성-2)_실행(간접비)_05년 9월1일~10월31일견적서" xfId="9638" xr:uid="{00000000-0005-0000-0000-00008C230000}"/>
    <cellStyle name="_입찰표지 _가실행대비(신안.보성-2)_실행(간접비)_05년 9월1일~10월31일견적서_05년 11월1일~12월31일견적서" xfId="9639" xr:uid="{00000000-0005-0000-0000-00008D230000}"/>
    <cellStyle name="_입찰표지 _가실행대비(신안.보성-2)_실행(간접비)_05년 9월1일~10월31일견적서_05년 9월1일~10월31일견적서" xfId="9640" xr:uid="{00000000-0005-0000-0000-00008E230000}"/>
    <cellStyle name="_입찰표지 _가실행대비(신안.보성-2)_실행(간접비)_05년 9월1일~10월31일견적서_06년 1월1일~2월28일견적서" xfId="9641" xr:uid="{00000000-0005-0000-0000-00008F230000}"/>
    <cellStyle name="_입찰표지 _가실행대비(신안.보성-3)" xfId="9642" xr:uid="{00000000-0005-0000-0000-000090230000}"/>
    <cellStyle name="_입찰표지 _가실행대비(신안.보성-3)_05년 7월1일~8월31일견적서" xfId="9643" xr:uid="{00000000-0005-0000-0000-000091230000}"/>
    <cellStyle name="_입찰표지 _가실행대비(신안.보성-3)_05년 7월1일~8월31일견적서_05년 7월1일~8월31일견적서" xfId="9644" xr:uid="{00000000-0005-0000-0000-000092230000}"/>
    <cellStyle name="_입찰표지 _가실행대비(신안.보성-3)_05년 7월1일~8월31일견적서_05년 7월1일~8월31일견적서_05년 9월1일~10월31일견적서" xfId="9645" xr:uid="{00000000-0005-0000-0000-000093230000}"/>
    <cellStyle name="_입찰표지 _가실행대비(신안.보성-3)_05년 7월1일~8월31일견적서_05년 7월1일~8월31일견적서_05년 9월1일~10월31일견적서_05년 11월1일~12월31일견적서" xfId="9646" xr:uid="{00000000-0005-0000-0000-000094230000}"/>
    <cellStyle name="_입찰표지 _가실행대비(신안.보성-3)_05년 7월1일~8월31일견적서_05년 7월1일~8월31일견적서_05년 9월1일~10월31일견적서_05년 9월1일~10월31일견적서" xfId="9647" xr:uid="{00000000-0005-0000-0000-000095230000}"/>
    <cellStyle name="_입찰표지 _가실행대비(신안.보성-3)_05년 7월1일~8월31일견적서_05년 7월1일~8월31일견적서_05년 9월1일~10월31일견적서_06년 1월1일~2월28일견적서" xfId="9648" xr:uid="{00000000-0005-0000-0000-000096230000}"/>
    <cellStyle name="_입찰표지 _가실행대비(신안.보성-3)_05년 7월1일~8월31일견적서_05년 9월1일~10월31일견적서" xfId="9649" xr:uid="{00000000-0005-0000-0000-000097230000}"/>
    <cellStyle name="_입찰표지 _가실행대비(신안.보성-3)_05년 7월1일~8월31일견적서_05년 9월1일~10월31일견적서_05년 11월1일~12월31일견적서" xfId="9650" xr:uid="{00000000-0005-0000-0000-000098230000}"/>
    <cellStyle name="_입찰표지 _가실행대비(신안.보성-3)_05년 7월1일~8월31일견적서_05년 9월1일~10월31일견적서_05년 9월1일~10월31일견적서" xfId="9651" xr:uid="{00000000-0005-0000-0000-000099230000}"/>
    <cellStyle name="_입찰표지 _가실행대비(신안.보성-3)_05년 7월1일~8월31일견적서_05년 9월1일~10월31일견적서_06년 1월1일~2월28일견적서" xfId="9652" xr:uid="{00000000-0005-0000-0000-00009A230000}"/>
    <cellStyle name="_입찰표지 _가실행대비(신안.보성-3)_05년 9월1일~10월31일견적서" xfId="9653" xr:uid="{00000000-0005-0000-0000-00009B230000}"/>
    <cellStyle name="_입찰표지 _가실행대비(신안.보성-3)_05년 9월1일~10월31일견적서_05년 11월1일~12월31일견적서" xfId="9654" xr:uid="{00000000-0005-0000-0000-00009C230000}"/>
    <cellStyle name="_입찰표지 _가실행대비(신안.보성-3)_05년 9월1일~10월31일견적서_05년 9월1일~10월31일견적서" xfId="9655" xr:uid="{00000000-0005-0000-0000-00009D230000}"/>
    <cellStyle name="_입찰표지 _가실행대비(신안.보성-3)_05년 9월1일~10월31일견적서_06년 1월1일~2월28일견적서" xfId="9656" xr:uid="{00000000-0005-0000-0000-00009E230000}"/>
    <cellStyle name="_입찰표지 _가실행대비(신안.보성-3)_가실행(간접비)" xfId="9657" xr:uid="{00000000-0005-0000-0000-00009F230000}"/>
    <cellStyle name="_입찰표지 _가실행대비(신안.보성-3)_가실행(간접비)_05년 7월1일~8월31일견적서" xfId="9658" xr:uid="{00000000-0005-0000-0000-0000A0230000}"/>
    <cellStyle name="_입찰표지 _가실행대비(신안.보성-3)_가실행(간접비)_05년 7월1일~8월31일견적서_05년 7월1일~8월31일견적서" xfId="9659" xr:uid="{00000000-0005-0000-0000-0000A1230000}"/>
    <cellStyle name="_입찰표지 _가실행대비(신안.보성-3)_가실행(간접비)_05년 7월1일~8월31일견적서_05년 7월1일~8월31일견적서_05년 9월1일~10월31일견적서" xfId="9660" xr:uid="{00000000-0005-0000-0000-0000A2230000}"/>
    <cellStyle name="_입찰표지 _가실행대비(신안.보성-3)_가실행(간접비)_05년 7월1일~8월31일견적서_05년 7월1일~8월31일견적서_05년 9월1일~10월31일견적서_05년 11월1일~12월31일견적서" xfId="9661" xr:uid="{00000000-0005-0000-0000-0000A3230000}"/>
    <cellStyle name="_입찰표지 _가실행대비(신안.보성-3)_가실행(간접비)_05년 7월1일~8월31일견적서_05년 7월1일~8월31일견적서_05년 9월1일~10월31일견적서_05년 9월1일~10월31일견적서" xfId="9662" xr:uid="{00000000-0005-0000-0000-0000A4230000}"/>
    <cellStyle name="_입찰표지 _가실행대비(신안.보성-3)_가실행(간접비)_05년 7월1일~8월31일견적서_05년 7월1일~8월31일견적서_05년 9월1일~10월31일견적서_06년 1월1일~2월28일견적서" xfId="9663" xr:uid="{00000000-0005-0000-0000-0000A5230000}"/>
    <cellStyle name="_입찰표지 _가실행대비(신안.보성-3)_가실행(간접비)_05년 7월1일~8월31일견적서_05년 9월1일~10월31일견적서" xfId="9664" xr:uid="{00000000-0005-0000-0000-0000A6230000}"/>
    <cellStyle name="_입찰표지 _가실행대비(신안.보성-3)_가실행(간접비)_05년 7월1일~8월31일견적서_05년 9월1일~10월31일견적서_05년 11월1일~12월31일견적서" xfId="9665" xr:uid="{00000000-0005-0000-0000-0000A7230000}"/>
    <cellStyle name="_입찰표지 _가실행대비(신안.보성-3)_가실행(간접비)_05년 7월1일~8월31일견적서_05년 9월1일~10월31일견적서_05년 9월1일~10월31일견적서" xfId="9666" xr:uid="{00000000-0005-0000-0000-0000A8230000}"/>
    <cellStyle name="_입찰표지 _가실행대비(신안.보성-3)_가실행(간접비)_05년 7월1일~8월31일견적서_05년 9월1일~10월31일견적서_06년 1월1일~2월28일견적서" xfId="9667" xr:uid="{00000000-0005-0000-0000-0000A9230000}"/>
    <cellStyle name="_입찰표지 _가실행대비(신안.보성-3)_가실행(간접비)_05년 9월1일~10월31일견적서" xfId="9668" xr:uid="{00000000-0005-0000-0000-0000AA230000}"/>
    <cellStyle name="_입찰표지 _가실행대비(신안.보성-3)_가실행(간접비)_05년 9월1일~10월31일견적서_05년 11월1일~12월31일견적서" xfId="9669" xr:uid="{00000000-0005-0000-0000-0000AB230000}"/>
    <cellStyle name="_입찰표지 _가실행대비(신안.보성-3)_가실행(간접비)_05년 9월1일~10월31일견적서_05년 9월1일~10월31일견적서" xfId="9670" xr:uid="{00000000-0005-0000-0000-0000AC230000}"/>
    <cellStyle name="_입찰표지 _가실행대비(신안.보성-3)_가실행(간접비)_05년 9월1일~10월31일견적서_06년 1월1일~2월28일견적서" xfId="9671" xr:uid="{00000000-0005-0000-0000-0000AD230000}"/>
    <cellStyle name="_입찰표지 _가실행대비(신안.보성-3)_실행(간접비)" xfId="9672" xr:uid="{00000000-0005-0000-0000-0000AE230000}"/>
    <cellStyle name="_입찰표지 _가실행대비(신안.보성-3)_실행(간접비)_05년 7월1일~8월31일견적서" xfId="9673" xr:uid="{00000000-0005-0000-0000-0000AF230000}"/>
    <cellStyle name="_입찰표지 _가실행대비(신안.보성-3)_실행(간접비)_05년 7월1일~8월31일견적서_05년 7월1일~8월31일견적서" xfId="9674" xr:uid="{00000000-0005-0000-0000-0000B0230000}"/>
    <cellStyle name="_입찰표지 _가실행대비(신안.보성-3)_실행(간접비)_05년 7월1일~8월31일견적서_05년 7월1일~8월31일견적서_05년 9월1일~10월31일견적서" xfId="9675" xr:uid="{00000000-0005-0000-0000-0000B1230000}"/>
    <cellStyle name="_입찰표지 _가실행대비(신안.보성-3)_실행(간접비)_05년 7월1일~8월31일견적서_05년 7월1일~8월31일견적서_05년 9월1일~10월31일견적서_05년 11월1일~12월31일견적서" xfId="9676" xr:uid="{00000000-0005-0000-0000-0000B2230000}"/>
    <cellStyle name="_입찰표지 _가실행대비(신안.보성-3)_실행(간접비)_05년 7월1일~8월31일견적서_05년 7월1일~8월31일견적서_05년 9월1일~10월31일견적서_05년 9월1일~10월31일견적서" xfId="9677" xr:uid="{00000000-0005-0000-0000-0000B3230000}"/>
    <cellStyle name="_입찰표지 _가실행대비(신안.보성-3)_실행(간접비)_05년 7월1일~8월31일견적서_05년 7월1일~8월31일견적서_05년 9월1일~10월31일견적서_06년 1월1일~2월28일견적서" xfId="9678" xr:uid="{00000000-0005-0000-0000-0000B4230000}"/>
    <cellStyle name="_입찰표지 _가실행대비(신안.보성-3)_실행(간접비)_05년 7월1일~8월31일견적서_05년 9월1일~10월31일견적서" xfId="9679" xr:uid="{00000000-0005-0000-0000-0000B5230000}"/>
    <cellStyle name="_입찰표지 _가실행대비(신안.보성-3)_실행(간접비)_05년 7월1일~8월31일견적서_05년 9월1일~10월31일견적서_05년 11월1일~12월31일견적서" xfId="9680" xr:uid="{00000000-0005-0000-0000-0000B6230000}"/>
    <cellStyle name="_입찰표지 _가실행대비(신안.보성-3)_실행(간접비)_05년 7월1일~8월31일견적서_05년 9월1일~10월31일견적서_05년 9월1일~10월31일견적서" xfId="9681" xr:uid="{00000000-0005-0000-0000-0000B7230000}"/>
    <cellStyle name="_입찰표지 _가실행대비(신안.보성-3)_실행(간접비)_05년 7월1일~8월31일견적서_05년 9월1일~10월31일견적서_06년 1월1일~2월28일견적서" xfId="9682" xr:uid="{00000000-0005-0000-0000-0000B8230000}"/>
    <cellStyle name="_입찰표지 _가실행대비(신안.보성-3)_실행(간접비)_05년 9월1일~10월31일견적서" xfId="9683" xr:uid="{00000000-0005-0000-0000-0000B9230000}"/>
    <cellStyle name="_입찰표지 _가실행대비(신안.보성-3)_실행(간접비)_05년 9월1일~10월31일견적서_05년 11월1일~12월31일견적서" xfId="9684" xr:uid="{00000000-0005-0000-0000-0000BA230000}"/>
    <cellStyle name="_입찰표지 _가실행대비(신안.보성-3)_실행(간접비)_05년 9월1일~10월31일견적서_05년 9월1일~10월31일견적서" xfId="9685" xr:uid="{00000000-0005-0000-0000-0000BB230000}"/>
    <cellStyle name="_입찰표지 _가실행대비(신안.보성-3)_실행(간접비)_05년 9월1일~10월31일견적서_06년 1월1일~2월28일견적서" xfId="9686" xr:uid="{00000000-0005-0000-0000-0000BC230000}"/>
    <cellStyle name="_입찰표지 _갑지(건축 (2)" xfId="761" xr:uid="{00000000-0005-0000-0000-0000BD230000}"/>
    <cellStyle name="_입찰표지 _갑지(건축 (2) 2" xfId="762" xr:uid="{00000000-0005-0000-0000-0000BE230000}"/>
    <cellStyle name="_입찰표지 _검암2차사전공사(본사검토) " xfId="9687" xr:uid="{00000000-0005-0000-0000-0000BF230000}"/>
    <cellStyle name="_입찰표지 _견적 방문 제출시-SAMPLE" xfId="9688" xr:uid="{00000000-0005-0000-0000-0000C0230000}"/>
    <cellStyle name="_입찰표지 _견적 방문 제출시-SAMPLE_신호등견적서" xfId="9689" xr:uid="{00000000-0005-0000-0000-0000C1230000}"/>
    <cellStyle name="_입찰표지 _견적보고" xfId="9690" xr:uid="{00000000-0005-0000-0000-0000C2230000}"/>
    <cellStyle name="_입찰표지 _견적실행비교" xfId="9691" xr:uid="{00000000-0005-0000-0000-0000C3230000}"/>
    <cellStyle name="_입찰표지 _견적실행비교_00.실행예산(결재)" xfId="9692" xr:uid="{00000000-0005-0000-0000-0000C4230000}"/>
    <cellStyle name="_입찰표지 _견적실행비교_07.복수리슈빌 미장" xfId="9693" xr:uid="{00000000-0005-0000-0000-0000C5230000}"/>
    <cellStyle name="_입찰표지 _견적실행비교_견적용내역" xfId="9694" xr:uid="{00000000-0005-0000-0000-0000C6230000}"/>
    <cellStyle name="_입찰표지 _견적실행비교_견적용내역(도급비교)" xfId="9695" xr:uid="{00000000-0005-0000-0000-0000C7230000}"/>
    <cellStyle name="_입찰표지 _견적실행비교_견적용내역(도급비교)_관저리슈빌최종실행1" xfId="9696" xr:uid="{00000000-0005-0000-0000-0000C8230000}"/>
    <cellStyle name="_입찰표지 _견적실행비교_견적용내역(도급비교)_관저리슈빌최종실행1_관저리슈빌최종실행1" xfId="9697" xr:uid="{00000000-0005-0000-0000-0000C9230000}"/>
    <cellStyle name="_입찰표지 _견적실행비교_견적용내역_관저리슈빌최종실행1" xfId="9698" xr:uid="{00000000-0005-0000-0000-0000CA230000}"/>
    <cellStyle name="_입찰표지 _견적실행비교_견적용내역_관저리슈빌최종실행1_관저리슈빌최종실행1" xfId="9699" xr:uid="{00000000-0005-0000-0000-0000CB230000}"/>
    <cellStyle name="_입찰표지 _견적실행비교_관저리슈빌최종실행(1224)" xfId="9700" xr:uid="{00000000-0005-0000-0000-0000CC230000}"/>
    <cellStyle name="_입찰표지 _견적실행비교_관저리슈빌최종실행(1224)_관저리슈빌최종실행1" xfId="9701" xr:uid="{00000000-0005-0000-0000-0000CD230000}"/>
    <cellStyle name="_입찰표지 _견적실행비교_관저리슈빌최종실행(1224)_관저리슈빌최종실행1_관저리슈빌최종실행1" xfId="9702" xr:uid="{00000000-0005-0000-0000-0000CE230000}"/>
    <cellStyle name="_입찰표지 _견적실행비교_관저리슈빌최종실행1" xfId="9703" xr:uid="{00000000-0005-0000-0000-0000CF230000}"/>
    <cellStyle name="_입찰표지 _견적실행비교_노은14BL 최종내역서(04.10.05)" xfId="9704" xr:uid="{00000000-0005-0000-0000-0000D0230000}"/>
    <cellStyle name="_입찰표지 _견적실행비교_노은14BL 최종내역서(04.10.05)_복사본 13블럭내역(최종04.10.05)" xfId="9705" xr:uid="{00000000-0005-0000-0000-0000D1230000}"/>
    <cellStyle name="_입찰표지 _견적실행비교_노은14BL 최종내역서(04.6.18)" xfId="9706" xr:uid="{00000000-0005-0000-0000-0000D2230000}"/>
    <cellStyle name="_입찰표지 _견적실행비교_노은14BL 최종내역서(04.6.18)_노은14BL 최종내역서(04.10.05)" xfId="9707" xr:uid="{00000000-0005-0000-0000-0000D3230000}"/>
    <cellStyle name="_입찰표지 _견적실행비교_노은14BL 최종내역서(04.6.18)_노은14BL 최종내역서(04.10.05)_복사본 13블럭내역(최종04.10.05)" xfId="9708" xr:uid="{00000000-0005-0000-0000-0000D4230000}"/>
    <cellStyle name="_입찰표지 _견적실행비교_노은14BL 최종내역서(04.6.18)_노은2지구 13블럭내역(최종04.10.05)" xfId="9709" xr:uid="{00000000-0005-0000-0000-0000D5230000}"/>
    <cellStyle name="_입찰표지 _견적실행비교_노은14BL 최종내역서(04.6.18)_청주비하내역(04.09.16)" xfId="9710" xr:uid="{00000000-0005-0000-0000-0000D6230000}"/>
    <cellStyle name="_입찰표지 _견적실행비교_노은14BL 최종내역서(04.6.24)" xfId="9711" xr:uid="{00000000-0005-0000-0000-0000D7230000}"/>
    <cellStyle name="_입찰표지 _견적실행비교_노은14BL 최종내역서(04.6.24)_검토" xfId="9712" xr:uid="{00000000-0005-0000-0000-0000D8230000}"/>
    <cellStyle name="_입찰표지 _견적실행비교_노은14BL 최종내역서(04.6.24)_검토_복사본 13블럭내역(최종04.10.05)" xfId="9713" xr:uid="{00000000-0005-0000-0000-0000D9230000}"/>
    <cellStyle name="_입찰표지 _견적실행비교_노은14BL 최종내역서(04.6.24)_검토1" xfId="9714" xr:uid="{00000000-0005-0000-0000-0000DA230000}"/>
    <cellStyle name="_입찰표지 _견적실행비교_노은14BL 최종내역서(04.6.24)_검토1_복사본 13블럭내역(최종04.10.05)" xfId="9715" xr:uid="{00000000-0005-0000-0000-0000DB230000}"/>
    <cellStyle name="_입찰표지 _견적실행비교_노은14BL 최종내역서(04.6.24)_검토2" xfId="9716" xr:uid="{00000000-0005-0000-0000-0000DC230000}"/>
    <cellStyle name="_입찰표지 _견적실행비교_노은14BL 최종내역서(04.6.24)_검토2_복사본 13블럭내역(최종04.10.05)" xfId="9717" xr:uid="{00000000-0005-0000-0000-0000DD230000}"/>
    <cellStyle name="_입찰표지 _견적실행비교_노은14BL 최종내역서(04.6.24)_복사본 13블럭내역(최종04.10.05)" xfId="9718" xr:uid="{00000000-0005-0000-0000-0000DE230000}"/>
    <cellStyle name="_입찰표지 _견적실행비교_노은2지구 13블럭내역(최종04.10.05)" xfId="9719" xr:uid="{00000000-0005-0000-0000-0000DF230000}"/>
    <cellStyle name="_입찰표지 _견적실행비교_동백리슈빌 최종내역서(단가참고)" xfId="9720" xr:uid="{00000000-0005-0000-0000-0000E0230000}"/>
    <cellStyle name="_입찰표지 _견적실행비교_동백리슈빌 최종내역서(단가참고)_복사본 13블럭내역(최종04.10.05)" xfId="9721" xr:uid="{00000000-0005-0000-0000-0000E1230000}"/>
    <cellStyle name="_입찰표지 _견적실행비교_동백리슈빌 확정내역서(2004.02.10)" xfId="9722" xr:uid="{00000000-0005-0000-0000-0000E2230000}"/>
    <cellStyle name="_입찰표지 _견적실행비교_리슈빌 공사별 비교(전체현장)" xfId="9723" xr:uid="{00000000-0005-0000-0000-0000E3230000}"/>
    <cellStyle name="_입찰표지 _견적실행비교_리슈빌 공사별 비교(전체현장)_복사본 13블럭내역(최종04.10.05)" xfId="9724" xr:uid="{00000000-0005-0000-0000-0000E4230000}"/>
    <cellStyle name="_입찰표지 _견적실행비교_실행(노은리슈빌)" xfId="9725" xr:uid="{00000000-0005-0000-0000-0000E5230000}"/>
    <cellStyle name="_입찰표지 _견적실행비교_실행(노은리슈빌)_관저리슈빌최종실행1" xfId="9726" xr:uid="{00000000-0005-0000-0000-0000E6230000}"/>
    <cellStyle name="_입찰표지 _견적실행비교_실행(노은리슈빌)_관저리슈빌최종실행1_관저리슈빌최종실행1" xfId="9727" xr:uid="{00000000-0005-0000-0000-0000E7230000}"/>
    <cellStyle name="_입찰표지 _견적실행비교_실행예산 (2004.03.29)" xfId="9728" xr:uid="{00000000-0005-0000-0000-0000E8230000}"/>
    <cellStyle name="_입찰표지 _견적실행비교_용인IC 내역서(결재0413)" xfId="9729" xr:uid="{00000000-0005-0000-0000-0000E9230000}"/>
    <cellStyle name="_입찰표지 _견적실행비교_청주비하내역(04.09.16)" xfId="9730" xr:uid="{00000000-0005-0000-0000-0000EA230000}"/>
    <cellStyle name="_입찰표지 _견적용내역" xfId="9731" xr:uid="{00000000-0005-0000-0000-0000EB230000}"/>
    <cellStyle name="_입찰표지 _견적용내역(도급비교)" xfId="9732" xr:uid="{00000000-0005-0000-0000-0000EC230000}"/>
    <cellStyle name="_입찰표지 _견적용내역(도급비교)_관저리슈빌최종실행1" xfId="9733" xr:uid="{00000000-0005-0000-0000-0000ED230000}"/>
    <cellStyle name="_입찰표지 _견적용내역(도급비교)_관저리슈빌최종실행1_관저리슈빌최종실행1" xfId="9734" xr:uid="{00000000-0005-0000-0000-0000EE230000}"/>
    <cellStyle name="_입찰표지 _견적용내역_관저리슈빌최종실행1" xfId="9735" xr:uid="{00000000-0005-0000-0000-0000EF230000}"/>
    <cellStyle name="_입찰표지 _견적용내역_관저리슈빌최종실행1_관저리슈빌최종실행1" xfId="9736" xr:uid="{00000000-0005-0000-0000-0000F0230000}"/>
    <cellStyle name="_입찰표지 _견적조건" xfId="2991" xr:uid="{00000000-0005-0000-0000-0000F1230000}"/>
    <cellStyle name="_입찰표지 _견적조건_서계오피스텔_대한유화(현설용BM)" xfId="2992" xr:uid="{00000000-0005-0000-0000-0000F2230000}"/>
    <cellStyle name="_입찰표지 _견적조건_서계오피스텔_대한유화(현설용BM)_선투입비 본사보고" xfId="2993" xr:uid="{00000000-0005-0000-0000-0000F3230000}"/>
    <cellStyle name="_입찰표지 _견적조건_서계오피스텔_대한유화(현설용BM)_선투입비 본사보고_선투입비 본사보고" xfId="2994" xr:uid="{00000000-0005-0000-0000-0000F4230000}"/>
    <cellStyle name="_입찰표지 _견적조건_서계오피스텔_대한유화(현설용BM)_선투입비 본사보고_선투입비 본사보고-0330" xfId="2995" xr:uid="{00000000-0005-0000-0000-0000F5230000}"/>
    <cellStyle name="_입찰표지 _견적조건_선투입비 본사보고" xfId="2996" xr:uid="{00000000-0005-0000-0000-0000F6230000}"/>
    <cellStyle name="_입찰표지 _견적조건_선투입비 본사보고_선투입비 본사보고" xfId="2997" xr:uid="{00000000-0005-0000-0000-0000F7230000}"/>
    <cellStyle name="_입찰표지 _견적조건_선투입비 본사보고_선투입비 본사보고-0330" xfId="2998" xr:uid="{00000000-0005-0000-0000-0000F8230000}"/>
    <cellStyle name="_입찰표지 _경기교육원_일반설비공사 대비내역서" xfId="2999" xr:uid="{00000000-0005-0000-0000-0000F9230000}"/>
    <cellStyle name="_입찰표지 _경기교육원_일반설비공사 대비내역서_공내역서" xfId="3000" xr:uid="{00000000-0005-0000-0000-0000FA230000}"/>
    <cellStyle name="_입찰표지 _경기교육원_일반설비공사 대비내역서_공내역서_선투입비 본사보고" xfId="3001" xr:uid="{00000000-0005-0000-0000-0000FB230000}"/>
    <cellStyle name="_입찰표지 _경기교육원_일반설비공사 대비내역서_공내역서_선투입비 본사보고_선투입비 본사보고" xfId="3002" xr:uid="{00000000-0005-0000-0000-0000FC230000}"/>
    <cellStyle name="_입찰표지 _경기교육원_일반설비공사 대비내역서_공내역서_선투입비 본사보고_선투입비 본사보고-0330" xfId="3003" xr:uid="{00000000-0005-0000-0000-0000FD230000}"/>
    <cellStyle name="_입찰표지 _경기교육원_일반설비공사 대비내역서_선투입비 본사보고" xfId="3004" xr:uid="{00000000-0005-0000-0000-0000FE230000}"/>
    <cellStyle name="_입찰표지 _경기교육원_일반설비공사 대비내역서_선투입비 본사보고_선투입비 본사보고" xfId="3005" xr:uid="{00000000-0005-0000-0000-0000FF230000}"/>
    <cellStyle name="_입찰표지 _경기교육원_일반설비공사 대비내역서_선투입비 본사보고_선투입비 본사보고-0330" xfId="3006" xr:uid="{00000000-0005-0000-0000-000000240000}"/>
    <cellStyle name="_입찰표지 _경기교육원_집행내역(REV1)" xfId="3007" xr:uid="{00000000-0005-0000-0000-000001240000}"/>
    <cellStyle name="_입찰표지 _경기교육원_집행내역(REV1)_공내역서" xfId="3008" xr:uid="{00000000-0005-0000-0000-000002240000}"/>
    <cellStyle name="_입찰표지 _경기교육원_집행내역(REV1)_공내역서_선투입비 본사보고" xfId="3009" xr:uid="{00000000-0005-0000-0000-000003240000}"/>
    <cellStyle name="_입찰표지 _경기교육원_집행내역(REV1)_공내역서_선투입비 본사보고_선투입비 본사보고" xfId="3010" xr:uid="{00000000-0005-0000-0000-000004240000}"/>
    <cellStyle name="_입찰표지 _경기교육원_집행내역(REV1)_공내역서_선투입비 본사보고_선투입비 본사보고-0330" xfId="3011" xr:uid="{00000000-0005-0000-0000-000005240000}"/>
    <cellStyle name="_입찰표지 _경기교육원_집행내역(REV1)_선투입비 본사보고" xfId="3012" xr:uid="{00000000-0005-0000-0000-000006240000}"/>
    <cellStyle name="_입찰표지 _경기교육원_집행내역(REV1)_선투입비 본사보고_선투입비 본사보고" xfId="3013" xr:uid="{00000000-0005-0000-0000-000007240000}"/>
    <cellStyle name="_입찰표지 _경기교육원_집행내역(REV1)_선투입비 본사보고_선투입비 본사보고-0330" xfId="3014" xr:uid="{00000000-0005-0000-0000-000008240000}"/>
    <cellStyle name="_입찰표지 _경기교육원_집행내역(최종)(설비사전공사)(REV1)" xfId="3015" xr:uid="{00000000-0005-0000-0000-000009240000}"/>
    <cellStyle name="_입찰표지 _경기교육원_집행내역(최종)(설비사전공사)(REV1)_공내역서" xfId="3016" xr:uid="{00000000-0005-0000-0000-00000A240000}"/>
    <cellStyle name="_입찰표지 _경기교육원_집행내역(최종)(설비사전공사)(REV1)_공내역서_선투입비 본사보고" xfId="3017" xr:uid="{00000000-0005-0000-0000-00000B240000}"/>
    <cellStyle name="_입찰표지 _경기교육원_집행내역(최종)(설비사전공사)(REV1)_공내역서_선투입비 본사보고_선투입비 본사보고" xfId="3018" xr:uid="{00000000-0005-0000-0000-00000C240000}"/>
    <cellStyle name="_입찰표지 _경기교육원_집행내역(최종)(설비사전공사)(REV1)_공내역서_선투입비 본사보고_선투입비 본사보고-0330" xfId="3019" xr:uid="{00000000-0005-0000-0000-00000D240000}"/>
    <cellStyle name="_입찰표지 _경기교육원_집행내역(최종)(설비사전공사)(REV1)_선투입비 본사보고" xfId="3020" xr:uid="{00000000-0005-0000-0000-00000E240000}"/>
    <cellStyle name="_입찰표지 _경기교육원_집행내역(최종)(설비사전공사)(REV1)_선투입비 본사보고_선투입비 본사보고" xfId="3021" xr:uid="{00000000-0005-0000-0000-00000F240000}"/>
    <cellStyle name="_입찰표지 _경기교육원_집행내역(최종)(설비사전공사)(REV1)_선투입비 본사보고_선투입비 본사보고-0330" xfId="3022" xr:uid="{00000000-0005-0000-0000-000010240000}"/>
    <cellStyle name="_입찰표지 _경북능금농협(북촌)골판지공장 " xfId="763" xr:uid="{00000000-0005-0000-0000-000011240000}"/>
    <cellStyle name="_입찰표지 _관급자재 명세" xfId="764" xr:uid="{00000000-0005-0000-0000-000012240000}"/>
    <cellStyle name="_입찰표지 _관저리슈빌최종실행(1224)" xfId="9737" xr:uid="{00000000-0005-0000-0000-000013240000}"/>
    <cellStyle name="_입찰표지 _관저리슈빌최종실행(1224)_관저리슈빌최종실행1" xfId="9738" xr:uid="{00000000-0005-0000-0000-000014240000}"/>
    <cellStyle name="_입찰표지 _관저리슈빌최종실행(1224)_관저리슈빌최종실행1_관저리슈빌최종실행1" xfId="9739" xr:uid="{00000000-0005-0000-0000-000015240000}"/>
    <cellStyle name="_입찰표지 _관저리슈빌최종실행1" xfId="9740" xr:uid="{00000000-0005-0000-0000-000016240000}"/>
    <cellStyle name="_입찰표지 _광주평동실행" xfId="9741" xr:uid="{00000000-0005-0000-0000-000017240000}"/>
    <cellStyle name="_입찰표지 _광주평동실행_탱크(12,13)토목공사(견적)대비비교" xfId="9742" xr:uid="{00000000-0005-0000-0000-000018240000}"/>
    <cellStyle name="_입찰표지 _광주평동투찰" xfId="765" xr:uid="{00000000-0005-0000-0000-000019240000}"/>
    <cellStyle name="_입찰표지 _광주평동투찰 2" xfId="766" xr:uid="{00000000-0005-0000-0000-00001A240000}"/>
    <cellStyle name="_입찰표지 _광주평동투찰 3" xfId="9743" xr:uid="{00000000-0005-0000-0000-00001B240000}"/>
    <cellStyle name="_입찰표지 _광주평동투찰_2011년 소백산 자락길 홍보관 신축공사(건축)" xfId="767" xr:uid="{00000000-0005-0000-0000-00001C240000}"/>
    <cellStyle name="_입찰표지 _광주평동투찰_갑지(건축 (2)" xfId="768" xr:uid="{00000000-0005-0000-0000-00001D240000}"/>
    <cellStyle name="_입찰표지 _광주평동투찰_갑지(건축 (2) 2" xfId="769" xr:uid="{00000000-0005-0000-0000-00001E240000}"/>
    <cellStyle name="_입찰표지 _광주평동투찰_경북능금농협(북촌)골판지공장 " xfId="770" xr:uid="{00000000-0005-0000-0000-00001F240000}"/>
    <cellStyle name="_입찰표지 _광주평동투찰_관급자재 명세" xfId="771" xr:uid="{00000000-0005-0000-0000-000020240000}"/>
    <cellStyle name="_입찰표지 _광주평동투찰_삼성생활예술고 생활관(3층수정15%)공사" xfId="772" xr:uid="{00000000-0005-0000-0000-000021240000}"/>
    <cellStyle name="_입찰표지 _광주평동투찰_삼성생활예술고 생활관(3층수정15%)공사 2" xfId="773" xr:uid="{00000000-0005-0000-0000-000022240000}"/>
    <cellStyle name="_입찰표지 _광주평동투찰_안강여고 화장실 개선공사" xfId="774" xr:uid="{00000000-0005-0000-0000-000023240000}"/>
    <cellStyle name="_입찰표지 _광주평동투찰_영주서부초등학교 교사동 방수공사" xfId="775" xr:uid="{00000000-0005-0000-0000-000024240000}"/>
    <cellStyle name="_입찰표지 _광주평동투찰_용곡지구_보건진료소_신축설비공사" xfId="776" xr:uid="{00000000-0005-0000-0000-000025240000}"/>
    <cellStyle name="_입찰표지 _광주평동투찰_용곡지구_보건진료소_신축설비공사 2" xfId="777" xr:uid="{00000000-0005-0000-0000-000026240000}"/>
    <cellStyle name="_입찰표지 _광주평동투찰_우보초등학교 화장실보수및기타공사(건축)" xfId="778" xr:uid="{00000000-0005-0000-0000-000027240000}"/>
    <cellStyle name="_입찰표지 _광주평동투찰_우보초등학교 화장실보수및기타공사(건축) 2" xfId="779" xr:uid="{00000000-0005-0000-0000-000028240000}"/>
    <cellStyle name="_입찰표지 _광주평동투찰_화령초등학교 다목적강당 증축공사(건축)" xfId="780" xr:uid="{00000000-0005-0000-0000-000029240000}"/>
    <cellStyle name="_입찰표지 _광주평동투찰_화령초등학교 다목적강당 증축공사(건축) 2" xfId="781" xr:uid="{00000000-0005-0000-0000-00002A240000}"/>
    <cellStyle name="_입찰표지 _광주평동투찰_화령초등학교 다목적강당 증축공사(건축납품)" xfId="782" xr:uid="{00000000-0005-0000-0000-00002B240000}"/>
    <cellStyle name="_입찰표지 _광주평동투찰_화령초등학교 다목적강당 증축공사(건축납품) 2" xfId="783" xr:uid="{00000000-0005-0000-0000-00002C240000}"/>
    <cellStyle name="_입찰표지 _광주평동품의1" xfId="784" xr:uid="{00000000-0005-0000-0000-00002D240000}"/>
    <cellStyle name="_입찰표지 _광주평동품의1 2" xfId="785" xr:uid="{00000000-0005-0000-0000-00002E240000}"/>
    <cellStyle name="_입찰표지 _광주평동품의1 3" xfId="9744" xr:uid="{00000000-0005-0000-0000-00002F240000}"/>
    <cellStyle name="_입찰표지 _광주평동품의1_2011년 소백산 자락길 홍보관 신축공사(건축)" xfId="786" xr:uid="{00000000-0005-0000-0000-000030240000}"/>
    <cellStyle name="_입찰표지 _광주평동품의1_갑지(건축 (2)" xfId="787" xr:uid="{00000000-0005-0000-0000-000031240000}"/>
    <cellStyle name="_입찰표지 _광주평동품의1_갑지(건축 (2) 2" xfId="788" xr:uid="{00000000-0005-0000-0000-000032240000}"/>
    <cellStyle name="_입찰표지 _광주평동품의1_경북능금농협(북촌)골판지공장 " xfId="789" xr:uid="{00000000-0005-0000-0000-000033240000}"/>
    <cellStyle name="_입찰표지 _광주평동품의1_관급자재 명세" xfId="790" xr:uid="{00000000-0005-0000-0000-000034240000}"/>
    <cellStyle name="_입찰표지 _광주평동품의1_삼성생활예술고 생활관(3층수정15%)공사" xfId="791" xr:uid="{00000000-0005-0000-0000-000035240000}"/>
    <cellStyle name="_입찰표지 _광주평동품의1_삼성생활예술고 생활관(3층수정15%)공사 2" xfId="792" xr:uid="{00000000-0005-0000-0000-000036240000}"/>
    <cellStyle name="_입찰표지 _광주평동품의1_안강여고 화장실 개선공사" xfId="793" xr:uid="{00000000-0005-0000-0000-000037240000}"/>
    <cellStyle name="_입찰표지 _광주평동품의1_영주서부초등학교 교사동 방수공사" xfId="794" xr:uid="{00000000-0005-0000-0000-000038240000}"/>
    <cellStyle name="_입찰표지 _광주평동품의1_용곡지구_보건진료소_신축설비공사" xfId="795" xr:uid="{00000000-0005-0000-0000-000039240000}"/>
    <cellStyle name="_입찰표지 _광주평동품의1_용곡지구_보건진료소_신축설비공사 2" xfId="796" xr:uid="{00000000-0005-0000-0000-00003A240000}"/>
    <cellStyle name="_입찰표지 _광주평동품의1_우보초등학교 화장실보수및기타공사(건축)" xfId="797" xr:uid="{00000000-0005-0000-0000-00003B240000}"/>
    <cellStyle name="_입찰표지 _광주평동품의1_우보초등학교 화장실보수및기타공사(건축) 2" xfId="798" xr:uid="{00000000-0005-0000-0000-00003C240000}"/>
    <cellStyle name="_입찰표지 _광주평동품의1_탱크(12,13)토목공사(견적)대비비교" xfId="9745" xr:uid="{00000000-0005-0000-0000-00003D240000}"/>
    <cellStyle name="_입찰표지 _광주평동품의1_화령초등학교 다목적강당 증축공사(건축)" xfId="799" xr:uid="{00000000-0005-0000-0000-00003E240000}"/>
    <cellStyle name="_입찰표지 _광주평동품의1_화령초등학교 다목적강당 증축공사(건축) 2" xfId="800" xr:uid="{00000000-0005-0000-0000-00003F240000}"/>
    <cellStyle name="_입찰표지 _광주평동품의1_화령초등학교 다목적강당 증축공사(건축납품)" xfId="801" xr:uid="{00000000-0005-0000-0000-000040240000}"/>
    <cellStyle name="_입찰표지 _광주평동품의1_화령초등학교 다목적강당 증축공사(건축납품) 2" xfId="802" xr:uid="{00000000-0005-0000-0000-000041240000}"/>
    <cellStyle name="_입찰표지 _기본단가" xfId="42526" xr:uid="{00000000-0005-0000-0000-000042240000}"/>
    <cellStyle name="_입찰표지 _기본단가_서호지하차도입찰" xfId="42527" xr:uid="{00000000-0005-0000-0000-000043240000}"/>
    <cellStyle name="_입찰표지 _기본단가_서호지하차도입찰_청오건설 하도급계약내역(식재.시설물)-2005.1.3" xfId="42528" xr:uid="{00000000-0005-0000-0000-000044240000}"/>
    <cellStyle name="_입찰표지 _기본단가_서호지하차도입찰_청오하도급계약내역(식재,시설물)-2005.1.3" xfId="42529" xr:uid="{00000000-0005-0000-0000-000045240000}"/>
    <cellStyle name="_입찰표지 _기본단가_청오건설 하도급계약내역(식재.시설물)-2005.1.3" xfId="42530" xr:uid="{00000000-0005-0000-0000-000046240000}"/>
    <cellStyle name="_입찰표지 _기본단가_청오하도급계약내역(식재,시설물)-2005.1.3" xfId="42531" xr:uid="{00000000-0005-0000-0000-000047240000}"/>
    <cellStyle name="_입찰표지 _기장하수실행1" xfId="9746" xr:uid="{00000000-0005-0000-0000-000048240000}"/>
    <cellStyle name="_입찰표지 _기장하수실행1_탱크(12,13)토목공사(견적)대비비교" xfId="9747" xr:uid="{00000000-0005-0000-0000-000049240000}"/>
    <cellStyle name="_입찰표지 _노은14BL 최종내역서(04.10.05)" xfId="9748" xr:uid="{00000000-0005-0000-0000-00004A240000}"/>
    <cellStyle name="_입찰표지 _노은14BL 최종내역서(04.10.05)_복사본 13블럭내역(최종04.10.05)" xfId="9749" xr:uid="{00000000-0005-0000-0000-00004B240000}"/>
    <cellStyle name="_입찰표지 _노은14BL 최종내역서(04.6.18)" xfId="9750" xr:uid="{00000000-0005-0000-0000-00004C240000}"/>
    <cellStyle name="_입찰표지 _노은14BL 최종내역서(04.6.18)_노은14BL 최종내역서(04.10.05)" xfId="9751" xr:uid="{00000000-0005-0000-0000-00004D240000}"/>
    <cellStyle name="_입찰표지 _노은14BL 최종내역서(04.6.18)_노은14BL 최종내역서(04.10.05)_복사본 13블럭내역(최종04.10.05)" xfId="9752" xr:uid="{00000000-0005-0000-0000-00004E240000}"/>
    <cellStyle name="_입찰표지 _노은14BL 최종내역서(04.6.18)_노은2지구 13블럭내역(최종04.10.05)" xfId="9753" xr:uid="{00000000-0005-0000-0000-00004F240000}"/>
    <cellStyle name="_입찰표지 _노은14BL 최종내역서(04.6.18)_청주비하내역(04.09.16)" xfId="9754" xr:uid="{00000000-0005-0000-0000-000050240000}"/>
    <cellStyle name="_입찰표지 _노은14BL 최종내역서(04.6.24)" xfId="9755" xr:uid="{00000000-0005-0000-0000-000051240000}"/>
    <cellStyle name="_입찰표지 _노은14BL 최종내역서(04.6.24)_검토" xfId="9756" xr:uid="{00000000-0005-0000-0000-000052240000}"/>
    <cellStyle name="_입찰표지 _노은14BL 최종내역서(04.6.24)_검토_복사본 13블럭내역(최종04.10.05)" xfId="9757" xr:uid="{00000000-0005-0000-0000-000053240000}"/>
    <cellStyle name="_입찰표지 _노은14BL 최종내역서(04.6.24)_검토1" xfId="9758" xr:uid="{00000000-0005-0000-0000-000054240000}"/>
    <cellStyle name="_입찰표지 _노은14BL 최종내역서(04.6.24)_검토1_복사본 13블럭내역(최종04.10.05)" xfId="9759" xr:uid="{00000000-0005-0000-0000-000055240000}"/>
    <cellStyle name="_입찰표지 _노은14BL 최종내역서(04.6.24)_검토2" xfId="9760" xr:uid="{00000000-0005-0000-0000-000056240000}"/>
    <cellStyle name="_입찰표지 _노은14BL 최종내역서(04.6.24)_검토2_복사본 13블럭내역(최종04.10.05)" xfId="9761" xr:uid="{00000000-0005-0000-0000-000057240000}"/>
    <cellStyle name="_입찰표지 _노은14BL 최종내역서(04.6.24)_복사본 13블럭내역(최종04.10.05)" xfId="9762" xr:uid="{00000000-0005-0000-0000-000058240000}"/>
    <cellStyle name="_입찰표지 _노은2지구 13블럭내역(최종04.10.05)" xfId="9763" xr:uid="{00000000-0005-0000-0000-000059240000}"/>
    <cellStyle name="_입찰표지 _당진실행검토" xfId="9764" xr:uid="{00000000-0005-0000-0000-00005A240000}"/>
    <cellStyle name="_입찰표지 _당진실행검토_00.실행예산(결재)" xfId="9765" xr:uid="{00000000-0005-0000-0000-00005B240000}"/>
    <cellStyle name="_입찰표지 _당진실행검토_07.복수리슈빌 미장" xfId="9766" xr:uid="{00000000-0005-0000-0000-00005C240000}"/>
    <cellStyle name="_입찰표지 _당진실행검토_견적용내역" xfId="9767" xr:uid="{00000000-0005-0000-0000-00005D240000}"/>
    <cellStyle name="_입찰표지 _당진실행검토_견적용내역(도급비교)" xfId="9768" xr:uid="{00000000-0005-0000-0000-00005E240000}"/>
    <cellStyle name="_입찰표지 _당진실행검토_견적용내역(도급비교)_관저리슈빌최종실행1" xfId="9769" xr:uid="{00000000-0005-0000-0000-00005F240000}"/>
    <cellStyle name="_입찰표지 _당진실행검토_견적용내역(도급비교)_관저리슈빌최종실행1_관저리슈빌최종실행1" xfId="9770" xr:uid="{00000000-0005-0000-0000-000060240000}"/>
    <cellStyle name="_입찰표지 _당진실행검토_견적용내역_관저리슈빌최종실행1" xfId="9771" xr:uid="{00000000-0005-0000-0000-000061240000}"/>
    <cellStyle name="_입찰표지 _당진실행검토_견적용내역_관저리슈빌최종실행1_관저리슈빌최종실행1" xfId="9772" xr:uid="{00000000-0005-0000-0000-000062240000}"/>
    <cellStyle name="_입찰표지 _당진실행검토_관저리슈빌최종실행(1224)" xfId="9773" xr:uid="{00000000-0005-0000-0000-000063240000}"/>
    <cellStyle name="_입찰표지 _당진실행검토_관저리슈빌최종실행(1224)_관저리슈빌최종실행1" xfId="9774" xr:uid="{00000000-0005-0000-0000-000064240000}"/>
    <cellStyle name="_입찰표지 _당진실행검토_관저리슈빌최종실행(1224)_관저리슈빌최종실행1_관저리슈빌최종실행1" xfId="9775" xr:uid="{00000000-0005-0000-0000-000065240000}"/>
    <cellStyle name="_입찰표지 _당진실행검토_관저리슈빌최종실행1" xfId="9776" xr:uid="{00000000-0005-0000-0000-000066240000}"/>
    <cellStyle name="_입찰표지 _당진실행검토_노은14BL 최종내역서(04.10.05)" xfId="9777" xr:uid="{00000000-0005-0000-0000-000067240000}"/>
    <cellStyle name="_입찰표지 _당진실행검토_노은14BL 최종내역서(04.10.05)_복사본 13블럭내역(최종04.10.05)" xfId="9778" xr:uid="{00000000-0005-0000-0000-000068240000}"/>
    <cellStyle name="_입찰표지 _당진실행검토_노은14BL 최종내역서(04.6.18)" xfId="9779" xr:uid="{00000000-0005-0000-0000-000069240000}"/>
    <cellStyle name="_입찰표지 _당진실행검토_노은14BL 최종내역서(04.6.18)_노은14BL 최종내역서(04.10.05)" xfId="9780" xr:uid="{00000000-0005-0000-0000-00006A240000}"/>
    <cellStyle name="_입찰표지 _당진실행검토_노은14BL 최종내역서(04.6.18)_노은14BL 최종내역서(04.10.05)_복사본 13블럭내역(최종04.10.05)" xfId="9781" xr:uid="{00000000-0005-0000-0000-00006B240000}"/>
    <cellStyle name="_입찰표지 _당진실행검토_노은14BL 최종내역서(04.6.18)_노은2지구 13블럭내역(최종04.10.05)" xfId="9782" xr:uid="{00000000-0005-0000-0000-00006C240000}"/>
    <cellStyle name="_입찰표지 _당진실행검토_노은14BL 최종내역서(04.6.18)_청주비하내역(04.09.16)" xfId="9783" xr:uid="{00000000-0005-0000-0000-00006D240000}"/>
    <cellStyle name="_입찰표지 _당진실행검토_노은14BL 최종내역서(04.6.24)" xfId="9784" xr:uid="{00000000-0005-0000-0000-00006E240000}"/>
    <cellStyle name="_입찰표지 _당진실행검토_노은14BL 최종내역서(04.6.24)_검토" xfId="9785" xr:uid="{00000000-0005-0000-0000-00006F240000}"/>
    <cellStyle name="_입찰표지 _당진실행검토_노은14BL 최종내역서(04.6.24)_검토_복사본 13블럭내역(최종04.10.05)" xfId="9786" xr:uid="{00000000-0005-0000-0000-000070240000}"/>
    <cellStyle name="_입찰표지 _당진실행검토_노은14BL 최종내역서(04.6.24)_검토1" xfId="9787" xr:uid="{00000000-0005-0000-0000-000071240000}"/>
    <cellStyle name="_입찰표지 _당진실행검토_노은14BL 최종내역서(04.6.24)_검토1_복사본 13블럭내역(최종04.10.05)" xfId="9788" xr:uid="{00000000-0005-0000-0000-000072240000}"/>
    <cellStyle name="_입찰표지 _당진실행검토_노은14BL 최종내역서(04.6.24)_검토2" xfId="9789" xr:uid="{00000000-0005-0000-0000-000073240000}"/>
    <cellStyle name="_입찰표지 _당진실행검토_노은14BL 최종내역서(04.6.24)_검토2_복사본 13블럭내역(최종04.10.05)" xfId="9790" xr:uid="{00000000-0005-0000-0000-000074240000}"/>
    <cellStyle name="_입찰표지 _당진실행검토_노은14BL 최종내역서(04.6.24)_복사본 13블럭내역(최종04.10.05)" xfId="9791" xr:uid="{00000000-0005-0000-0000-000075240000}"/>
    <cellStyle name="_입찰표지 _당진실행검토_노은2지구 13블럭내역(최종04.10.05)" xfId="9792" xr:uid="{00000000-0005-0000-0000-000076240000}"/>
    <cellStyle name="_입찰표지 _당진실행검토_동백리슈빌 최종내역서(단가참고)" xfId="9793" xr:uid="{00000000-0005-0000-0000-000077240000}"/>
    <cellStyle name="_입찰표지 _당진실행검토_동백리슈빌 최종내역서(단가참고)_복사본 13블럭내역(최종04.10.05)" xfId="9794" xr:uid="{00000000-0005-0000-0000-000078240000}"/>
    <cellStyle name="_입찰표지 _당진실행검토_동백리슈빌 확정내역서(2004.02.10)" xfId="9795" xr:uid="{00000000-0005-0000-0000-000079240000}"/>
    <cellStyle name="_입찰표지 _당진실행검토_리슈빌 공사별 비교(전체현장)" xfId="9796" xr:uid="{00000000-0005-0000-0000-00007A240000}"/>
    <cellStyle name="_입찰표지 _당진실행검토_리슈빌 공사별 비교(전체현장)_복사본 13블럭내역(최종04.10.05)" xfId="9797" xr:uid="{00000000-0005-0000-0000-00007B240000}"/>
    <cellStyle name="_입찰표지 _당진실행검토_삼익비교실행" xfId="9798" xr:uid="{00000000-0005-0000-0000-00007C240000}"/>
    <cellStyle name="_입찰표지 _당진실행검토_삼익비교실행_00.실행예산(결재)" xfId="9799" xr:uid="{00000000-0005-0000-0000-00007D240000}"/>
    <cellStyle name="_입찰표지 _당진실행검토_삼익비교실행_07.복수리슈빌 미장" xfId="9800" xr:uid="{00000000-0005-0000-0000-00007E240000}"/>
    <cellStyle name="_입찰표지 _당진실행검토_삼익비교실행_견적용내역" xfId="9801" xr:uid="{00000000-0005-0000-0000-00007F240000}"/>
    <cellStyle name="_입찰표지 _당진실행검토_삼익비교실행_견적용내역(도급비교)" xfId="9802" xr:uid="{00000000-0005-0000-0000-000080240000}"/>
    <cellStyle name="_입찰표지 _당진실행검토_삼익비교실행_견적용내역(도급비교)_관저리슈빌최종실행1" xfId="9803" xr:uid="{00000000-0005-0000-0000-000081240000}"/>
    <cellStyle name="_입찰표지 _당진실행검토_삼익비교실행_견적용내역(도급비교)_관저리슈빌최종실행1_관저리슈빌최종실행1" xfId="9804" xr:uid="{00000000-0005-0000-0000-000082240000}"/>
    <cellStyle name="_입찰표지 _당진실행검토_삼익비교실행_견적용내역_관저리슈빌최종실행1" xfId="9805" xr:uid="{00000000-0005-0000-0000-000083240000}"/>
    <cellStyle name="_입찰표지 _당진실행검토_삼익비교실행_견적용내역_관저리슈빌최종실행1_관저리슈빌최종실행1" xfId="9806" xr:uid="{00000000-0005-0000-0000-000084240000}"/>
    <cellStyle name="_입찰표지 _당진실행검토_삼익비교실행_관저리슈빌최종실행(1224)" xfId="9807" xr:uid="{00000000-0005-0000-0000-000085240000}"/>
    <cellStyle name="_입찰표지 _당진실행검토_삼익비교실행_관저리슈빌최종실행(1224)_관저리슈빌최종실행1" xfId="9808" xr:uid="{00000000-0005-0000-0000-000086240000}"/>
    <cellStyle name="_입찰표지 _당진실행검토_삼익비교실행_관저리슈빌최종실행(1224)_관저리슈빌최종실행1_관저리슈빌최종실행1" xfId="9809" xr:uid="{00000000-0005-0000-0000-000087240000}"/>
    <cellStyle name="_입찰표지 _당진실행검토_삼익비교실행_관저리슈빌최종실행1" xfId="9810" xr:uid="{00000000-0005-0000-0000-000088240000}"/>
    <cellStyle name="_입찰표지 _당진실행검토_삼익비교실행_노은14BL 최종내역서(04.10.05)" xfId="9811" xr:uid="{00000000-0005-0000-0000-000089240000}"/>
    <cellStyle name="_입찰표지 _당진실행검토_삼익비교실행_노은14BL 최종내역서(04.10.05)_복사본 13블럭내역(최종04.10.05)" xfId="9812" xr:uid="{00000000-0005-0000-0000-00008A240000}"/>
    <cellStyle name="_입찰표지 _당진실행검토_삼익비교실행_노은14BL 최종내역서(04.6.18)" xfId="9813" xr:uid="{00000000-0005-0000-0000-00008B240000}"/>
    <cellStyle name="_입찰표지 _당진실행검토_삼익비교실행_노은14BL 최종내역서(04.6.18)_노은14BL 최종내역서(04.10.05)" xfId="9814" xr:uid="{00000000-0005-0000-0000-00008C240000}"/>
    <cellStyle name="_입찰표지 _당진실행검토_삼익비교실행_노은14BL 최종내역서(04.6.18)_노은14BL 최종내역서(04.10.05)_복사본 13블럭내역(최종04.10.05)" xfId="9815" xr:uid="{00000000-0005-0000-0000-00008D240000}"/>
    <cellStyle name="_입찰표지 _당진실행검토_삼익비교실행_노은14BL 최종내역서(04.6.18)_노은2지구 13블럭내역(최종04.10.05)" xfId="9816" xr:uid="{00000000-0005-0000-0000-00008E240000}"/>
    <cellStyle name="_입찰표지 _당진실행검토_삼익비교실행_노은14BL 최종내역서(04.6.18)_청주비하내역(04.09.16)" xfId="9817" xr:uid="{00000000-0005-0000-0000-00008F240000}"/>
    <cellStyle name="_입찰표지 _당진실행검토_삼익비교실행_노은14BL 최종내역서(04.6.24)" xfId="9818" xr:uid="{00000000-0005-0000-0000-000090240000}"/>
    <cellStyle name="_입찰표지 _당진실행검토_삼익비교실행_노은14BL 최종내역서(04.6.24)_검토" xfId="9819" xr:uid="{00000000-0005-0000-0000-000091240000}"/>
    <cellStyle name="_입찰표지 _당진실행검토_삼익비교실행_노은14BL 최종내역서(04.6.24)_검토_복사본 13블럭내역(최종04.10.05)" xfId="9820" xr:uid="{00000000-0005-0000-0000-000092240000}"/>
    <cellStyle name="_입찰표지 _당진실행검토_삼익비교실행_노은14BL 최종내역서(04.6.24)_검토1" xfId="9821" xr:uid="{00000000-0005-0000-0000-000093240000}"/>
    <cellStyle name="_입찰표지 _당진실행검토_삼익비교실행_노은14BL 최종내역서(04.6.24)_검토1_복사본 13블럭내역(최종04.10.05)" xfId="9822" xr:uid="{00000000-0005-0000-0000-000094240000}"/>
    <cellStyle name="_입찰표지 _당진실행검토_삼익비교실행_노은14BL 최종내역서(04.6.24)_검토2" xfId="9823" xr:uid="{00000000-0005-0000-0000-000095240000}"/>
    <cellStyle name="_입찰표지 _당진실행검토_삼익비교실행_노은14BL 최종내역서(04.6.24)_검토2_복사본 13블럭내역(최종04.10.05)" xfId="9824" xr:uid="{00000000-0005-0000-0000-000096240000}"/>
    <cellStyle name="_입찰표지 _당진실행검토_삼익비교실행_노은14BL 최종내역서(04.6.24)_복사본 13블럭내역(최종04.10.05)" xfId="9825" xr:uid="{00000000-0005-0000-0000-000097240000}"/>
    <cellStyle name="_입찰표지 _당진실행검토_삼익비교실행_노은2지구 13블럭내역(최종04.10.05)" xfId="9826" xr:uid="{00000000-0005-0000-0000-000098240000}"/>
    <cellStyle name="_입찰표지 _당진실행검토_삼익비교실행_동백리슈빌 최종내역서(단가참고)" xfId="9827" xr:uid="{00000000-0005-0000-0000-000099240000}"/>
    <cellStyle name="_입찰표지 _당진실행검토_삼익비교실행_동백리슈빌 최종내역서(단가참고)_복사본 13블럭내역(최종04.10.05)" xfId="9828" xr:uid="{00000000-0005-0000-0000-00009A240000}"/>
    <cellStyle name="_입찰표지 _당진실행검토_삼익비교실행_동백리슈빌 확정내역서(2004.02.10)" xfId="9829" xr:uid="{00000000-0005-0000-0000-00009B240000}"/>
    <cellStyle name="_입찰표지 _당진실행검토_삼익비교실행_리슈빌 공사별 비교(전체현장)" xfId="9830" xr:uid="{00000000-0005-0000-0000-00009C240000}"/>
    <cellStyle name="_입찰표지 _당진실행검토_삼익비교실행_리슈빌 공사별 비교(전체현장)_복사본 13블럭내역(최종04.10.05)" xfId="9831" xr:uid="{00000000-0005-0000-0000-00009D240000}"/>
    <cellStyle name="_입찰표지 _당진실행검토_삼익비교실행_실행(노은리슈빌)" xfId="9832" xr:uid="{00000000-0005-0000-0000-00009E240000}"/>
    <cellStyle name="_입찰표지 _당진실행검토_삼익비교실행_실행(노은리슈빌)_관저리슈빌최종실행1" xfId="9833" xr:uid="{00000000-0005-0000-0000-00009F240000}"/>
    <cellStyle name="_입찰표지 _당진실행검토_삼익비교실행_실행(노은리슈빌)_관저리슈빌최종실행1_관저리슈빌최종실행1" xfId="9834" xr:uid="{00000000-0005-0000-0000-0000A0240000}"/>
    <cellStyle name="_입찰표지 _당진실행검토_삼익비교실행_실행예산 (2004.03.29)" xfId="9835" xr:uid="{00000000-0005-0000-0000-0000A1240000}"/>
    <cellStyle name="_입찰표지 _당진실행검토_삼익비교실행_용인IC 내역서(결재0413)" xfId="9836" xr:uid="{00000000-0005-0000-0000-0000A2240000}"/>
    <cellStyle name="_입찰표지 _당진실행검토_삼익비교실행_청주비하내역(04.09.16)" xfId="9837" xr:uid="{00000000-0005-0000-0000-0000A3240000}"/>
    <cellStyle name="_입찰표지 _당진실행검토_삼익협의실행" xfId="9838" xr:uid="{00000000-0005-0000-0000-0000A4240000}"/>
    <cellStyle name="_입찰표지 _당진실행검토_삼익협의실행_00.실행예산(결재)" xfId="9839" xr:uid="{00000000-0005-0000-0000-0000A5240000}"/>
    <cellStyle name="_입찰표지 _당진실행검토_삼익협의실행_07.복수리슈빌 미장" xfId="9840" xr:uid="{00000000-0005-0000-0000-0000A6240000}"/>
    <cellStyle name="_입찰표지 _당진실행검토_삼익협의실행_견적용내역" xfId="9841" xr:uid="{00000000-0005-0000-0000-0000A7240000}"/>
    <cellStyle name="_입찰표지 _당진실행검토_삼익협의실행_견적용내역(도급비교)" xfId="9842" xr:uid="{00000000-0005-0000-0000-0000A8240000}"/>
    <cellStyle name="_입찰표지 _당진실행검토_삼익협의실행_견적용내역(도급비교)_관저리슈빌최종실행1" xfId="9843" xr:uid="{00000000-0005-0000-0000-0000A9240000}"/>
    <cellStyle name="_입찰표지 _당진실행검토_삼익협의실행_견적용내역(도급비교)_관저리슈빌최종실행1_관저리슈빌최종실행1" xfId="9844" xr:uid="{00000000-0005-0000-0000-0000AA240000}"/>
    <cellStyle name="_입찰표지 _당진실행검토_삼익협의실행_견적용내역_관저리슈빌최종실행1" xfId="9845" xr:uid="{00000000-0005-0000-0000-0000AB240000}"/>
    <cellStyle name="_입찰표지 _당진실행검토_삼익협의실행_견적용내역_관저리슈빌최종실행1_관저리슈빌최종실행1" xfId="9846" xr:uid="{00000000-0005-0000-0000-0000AC240000}"/>
    <cellStyle name="_입찰표지 _당진실행검토_삼익협의실행_관저리슈빌최종실행(1224)" xfId="9847" xr:uid="{00000000-0005-0000-0000-0000AD240000}"/>
    <cellStyle name="_입찰표지 _당진실행검토_삼익협의실행_관저리슈빌최종실행(1224)_관저리슈빌최종실행1" xfId="9848" xr:uid="{00000000-0005-0000-0000-0000AE240000}"/>
    <cellStyle name="_입찰표지 _당진실행검토_삼익협의실행_관저리슈빌최종실행(1224)_관저리슈빌최종실행1_관저리슈빌최종실행1" xfId="9849" xr:uid="{00000000-0005-0000-0000-0000AF240000}"/>
    <cellStyle name="_입찰표지 _당진실행검토_삼익협의실행_관저리슈빌최종실행1" xfId="9850" xr:uid="{00000000-0005-0000-0000-0000B0240000}"/>
    <cellStyle name="_입찰표지 _당진실행검토_삼익협의실행_노은14BL 최종내역서(04.10.05)" xfId="9851" xr:uid="{00000000-0005-0000-0000-0000B1240000}"/>
    <cellStyle name="_입찰표지 _당진실행검토_삼익협의실행_노은14BL 최종내역서(04.10.05)_복사본 13블럭내역(최종04.10.05)" xfId="9852" xr:uid="{00000000-0005-0000-0000-0000B2240000}"/>
    <cellStyle name="_입찰표지 _당진실행검토_삼익협의실행_노은14BL 최종내역서(04.6.18)" xfId="9853" xr:uid="{00000000-0005-0000-0000-0000B3240000}"/>
    <cellStyle name="_입찰표지 _당진실행검토_삼익협의실행_노은14BL 최종내역서(04.6.18)_노은14BL 최종내역서(04.10.05)" xfId="9854" xr:uid="{00000000-0005-0000-0000-0000B4240000}"/>
    <cellStyle name="_입찰표지 _당진실행검토_삼익협의실행_노은14BL 최종내역서(04.6.18)_노은14BL 최종내역서(04.10.05)_복사본 13블럭내역(최종04.10.05)" xfId="9855" xr:uid="{00000000-0005-0000-0000-0000B5240000}"/>
    <cellStyle name="_입찰표지 _당진실행검토_삼익협의실행_노은14BL 최종내역서(04.6.18)_노은2지구 13블럭내역(최종04.10.05)" xfId="9856" xr:uid="{00000000-0005-0000-0000-0000B6240000}"/>
    <cellStyle name="_입찰표지 _당진실행검토_삼익협의실행_노은14BL 최종내역서(04.6.18)_청주비하내역(04.09.16)" xfId="9857" xr:uid="{00000000-0005-0000-0000-0000B7240000}"/>
    <cellStyle name="_입찰표지 _당진실행검토_삼익협의실행_노은14BL 최종내역서(04.6.24)" xfId="9858" xr:uid="{00000000-0005-0000-0000-0000B8240000}"/>
    <cellStyle name="_입찰표지 _당진실행검토_삼익협의실행_노은14BL 최종내역서(04.6.24)_검토" xfId="9859" xr:uid="{00000000-0005-0000-0000-0000B9240000}"/>
    <cellStyle name="_입찰표지 _당진실행검토_삼익협의실행_노은14BL 최종내역서(04.6.24)_검토_복사본 13블럭내역(최종04.10.05)" xfId="9860" xr:uid="{00000000-0005-0000-0000-0000BA240000}"/>
    <cellStyle name="_입찰표지 _당진실행검토_삼익협의실행_노은14BL 최종내역서(04.6.24)_검토1" xfId="9861" xr:uid="{00000000-0005-0000-0000-0000BB240000}"/>
    <cellStyle name="_입찰표지 _당진실행검토_삼익협의실행_노은14BL 최종내역서(04.6.24)_검토1_복사본 13블럭내역(최종04.10.05)" xfId="9862" xr:uid="{00000000-0005-0000-0000-0000BC240000}"/>
    <cellStyle name="_입찰표지 _당진실행검토_삼익협의실행_노은14BL 최종내역서(04.6.24)_검토2" xfId="9863" xr:uid="{00000000-0005-0000-0000-0000BD240000}"/>
    <cellStyle name="_입찰표지 _당진실행검토_삼익협의실행_노은14BL 최종내역서(04.6.24)_검토2_복사본 13블럭내역(최종04.10.05)" xfId="9864" xr:uid="{00000000-0005-0000-0000-0000BE240000}"/>
    <cellStyle name="_입찰표지 _당진실행검토_삼익협의실행_노은14BL 최종내역서(04.6.24)_복사본 13블럭내역(최종04.10.05)" xfId="9865" xr:uid="{00000000-0005-0000-0000-0000BF240000}"/>
    <cellStyle name="_입찰표지 _당진실행검토_삼익협의실행_노은2지구 13블럭내역(최종04.10.05)" xfId="9866" xr:uid="{00000000-0005-0000-0000-0000C0240000}"/>
    <cellStyle name="_입찰표지 _당진실행검토_삼익협의실행_동백리슈빌 최종내역서(단가참고)" xfId="9867" xr:uid="{00000000-0005-0000-0000-0000C1240000}"/>
    <cellStyle name="_입찰표지 _당진실행검토_삼익협의실행_동백리슈빌 최종내역서(단가참고)_복사본 13블럭내역(최종04.10.05)" xfId="9868" xr:uid="{00000000-0005-0000-0000-0000C2240000}"/>
    <cellStyle name="_입찰표지 _당진실행검토_삼익협의실행_동백리슈빌 확정내역서(2004.02.10)" xfId="9869" xr:uid="{00000000-0005-0000-0000-0000C3240000}"/>
    <cellStyle name="_입찰표지 _당진실행검토_삼익협의실행_리슈빌 공사별 비교(전체현장)" xfId="9870" xr:uid="{00000000-0005-0000-0000-0000C4240000}"/>
    <cellStyle name="_입찰표지 _당진실행검토_삼익협의실행_리슈빌 공사별 비교(전체현장)_복사본 13블럭내역(최종04.10.05)" xfId="9871" xr:uid="{00000000-0005-0000-0000-0000C5240000}"/>
    <cellStyle name="_입찰표지 _당진실행검토_삼익협의실행_실행(노은리슈빌)" xfId="9872" xr:uid="{00000000-0005-0000-0000-0000C6240000}"/>
    <cellStyle name="_입찰표지 _당진실행검토_삼익협의실행_실행(노은리슈빌)_관저리슈빌최종실행1" xfId="9873" xr:uid="{00000000-0005-0000-0000-0000C7240000}"/>
    <cellStyle name="_입찰표지 _당진실행검토_삼익협의실행_실행(노은리슈빌)_관저리슈빌최종실행1_관저리슈빌최종실행1" xfId="9874" xr:uid="{00000000-0005-0000-0000-0000C8240000}"/>
    <cellStyle name="_입찰표지 _당진실행검토_삼익협의실행_실행예산 (2004.03.29)" xfId="9875" xr:uid="{00000000-0005-0000-0000-0000C9240000}"/>
    <cellStyle name="_입찰표지 _당진실행검토_삼익협의실행_용인IC 내역서(결재0413)" xfId="9876" xr:uid="{00000000-0005-0000-0000-0000CA240000}"/>
    <cellStyle name="_입찰표지 _당진실행검토_삼익협의실행_청주비하내역(04.09.16)" xfId="9877" xr:uid="{00000000-0005-0000-0000-0000CB240000}"/>
    <cellStyle name="_입찰표지 _당진실행검토_실행(노은리슈빌)" xfId="9878" xr:uid="{00000000-0005-0000-0000-0000CC240000}"/>
    <cellStyle name="_입찰표지 _당진실행검토_실행(노은리슈빌)_관저리슈빌최종실행1" xfId="9879" xr:uid="{00000000-0005-0000-0000-0000CD240000}"/>
    <cellStyle name="_입찰표지 _당진실행검토_실행(노은리슈빌)_관저리슈빌최종실행1_관저리슈빌최종실행1" xfId="9880" xr:uid="{00000000-0005-0000-0000-0000CE240000}"/>
    <cellStyle name="_입찰표지 _당진실행검토_실행검토228" xfId="9881" xr:uid="{00000000-0005-0000-0000-0000CF240000}"/>
    <cellStyle name="_입찰표지 _당진실행검토_실행검토228_00.실행예산(결재)" xfId="9882" xr:uid="{00000000-0005-0000-0000-0000D0240000}"/>
    <cellStyle name="_입찰표지 _당진실행검토_실행검토228_07.복수리슈빌 미장" xfId="9883" xr:uid="{00000000-0005-0000-0000-0000D1240000}"/>
    <cellStyle name="_입찰표지 _당진실행검토_실행검토228_견적용내역" xfId="9884" xr:uid="{00000000-0005-0000-0000-0000D2240000}"/>
    <cellStyle name="_입찰표지 _당진실행검토_실행검토228_견적용내역(도급비교)" xfId="9885" xr:uid="{00000000-0005-0000-0000-0000D3240000}"/>
    <cellStyle name="_입찰표지 _당진실행검토_실행검토228_견적용내역(도급비교)_관저리슈빌최종실행1" xfId="9886" xr:uid="{00000000-0005-0000-0000-0000D4240000}"/>
    <cellStyle name="_입찰표지 _당진실행검토_실행검토228_견적용내역(도급비교)_관저리슈빌최종실행1_관저리슈빌최종실행1" xfId="9887" xr:uid="{00000000-0005-0000-0000-0000D5240000}"/>
    <cellStyle name="_입찰표지 _당진실행검토_실행검토228_견적용내역_관저리슈빌최종실행1" xfId="9888" xr:uid="{00000000-0005-0000-0000-0000D6240000}"/>
    <cellStyle name="_입찰표지 _당진실행검토_실행검토228_견적용내역_관저리슈빌최종실행1_관저리슈빌최종실행1" xfId="9889" xr:uid="{00000000-0005-0000-0000-0000D7240000}"/>
    <cellStyle name="_입찰표지 _당진실행검토_실행검토228_관저리슈빌최종실행(1224)" xfId="9890" xr:uid="{00000000-0005-0000-0000-0000D8240000}"/>
    <cellStyle name="_입찰표지 _당진실행검토_실행검토228_관저리슈빌최종실행(1224)_관저리슈빌최종실행1" xfId="9891" xr:uid="{00000000-0005-0000-0000-0000D9240000}"/>
    <cellStyle name="_입찰표지 _당진실행검토_실행검토228_관저리슈빌최종실행(1224)_관저리슈빌최종실행1_관저리슈빌최종실행1" xfId="9892" xr:uid="{00000000-0005-0000-0000-0000DA240000}"/>
    <cellStyle name="_입찰표지 _당진실행검토_실행검토228_관저리슈빌최종실행1" xfId="9893" xr:uid="{00000000-0005-0000-0000-0000DB240000}"/>
    <cellStyle name="_입찰표지 _당진실행검토_실행검토228_노은14BL 최종내역서(04.10.05)" xfId="9894" xr:uid="{00000000-0005-0000-0000-0000DC240000}"/>
    <cellStyle name="_입찰표지 _당진실행검토_실행검토228_노은14BL 최종내역서(04.10.05)_복사본 13블럭내역(최종04.10.05)" xfId="9895" xr:uid="{00000000-0005-0000-0000-0000DD240000}"/>
    <cellStyle name="_입찰표지 _당진실행검토_실행검토228_노은14BL 최종내역서(04.6.18)" xfId="9896" xr:uid="{00000000-0005-0000-0000-0000DE240000}"/>
    <cellStyle name="_입찰표지 _당진실행검토_실행검토228_노은14BL 최종내역서(04.6.18)_노은14BL 최종내역서(04.10.05)" xfId="9897" xr:uid="{00000000-0005-0000-0000-0000DF240000}"/>
    <cellStyle name="_입찰표지 _당진실행검토_실행검토228_노은14BL 최종내역서(04.6.18)_노은14BL 최종내역서(04.10.05)_복사본 13블럭내역(최종04.10.05)" xfId="9898" xr:uid="{00000000-0005-0000-0000-0000E0240000}"/>
    <cellStyle name="_입찰표지 _당진실행검토_실행검토228_노은14BL 최종내역서(04.6.18)_노은2지구 13블럭내역(최종04.10.05)" xfId="9899" xr:uid="{00000000-0005-0000-0000-0000E1240000}"/>
    <cellStyle name="_입찰표지 _당진실행검토_실행검토228_노은14BL 최종내역서(04.6.18)_청주비하내역(04.09.16)" xfId="9900" xr:uid="{00000000-0005-0000-0000-0000E2240000}"/>
    <cellStyle name="_입찰표지 _당진실행검토_실행검토228_노은14BL 최종내역서(04.6.24)" xfId="9901" xr:uid="{00000000-0005-0000-0000-0000E3240000}"/>
    <cellStyle name="_입찰표지 _당진실행검토_실행검토228_노은14BL 최종내역서(04.6.24)_검토" xfId="9902" xr:uid="{00000000-0005-0000-0000-0000E4240000}"/>
    <cellStyle name="_입찰표지 _당진실행검토_실행검토228_노은14BL 최종내역서(04.6.24)_검토_복사본 13블럭내역(최종04.10.05)" xfId="9903" xr:uid="{00000000-0005-0000-0000-0000E5240000}"/>
    <cellStyle name="_입찰표지 _당진실행검토_실행검토228_노은14BL 최종내역서(04.6.24)_검토1" xfId="9904" xr:uid="{00000000-0005-0000-0000-0000E6240000}"/>
    <cellStyle name="_입찰표지 _당진실행검토_실행검토228_노은14BL 최종내역서(04.6.24)_검토1_복사본 13블럭내역(최종04.10.05)" xfId="9905" xr:uid="{00000000-0005-0000-0000-0000E7240000}"/>
    <cellStyle name="_입찰표지 _당진실행검토_실행검토228_노은14BL 최종내역서(04.6.24)_검토2" xfId="9906" xr:uid="{00000000-0005-0000-0000-0000E8240000}"/>
    <cellStyle name="_입찰표지 _당진실행검토_실행검토228_노은14BL 최종내역서(04.6.24)_검토2_복사본 13블럭내역(최종04.10.05)" xfId="9907" xr:uid="{00000000-0005-0000-0000-0000E9240000}"/>
    <cellStyle name="_입찰표지 _당진실행검토_실행검토228_노은14BL 최종내역서(04.6.24)_복사본 13블럭내역(최종04.10.05)" xfId="9908" xr:uid="{00000000-0005-0000-0000-0000EA240000}"/>
    <cellStyle name="_입찰표지 _당진실행검토_실행검토228_노은2지구 13블럭내역(최종04.10.05)" xfId="9909" xr:uid="{00000000-0005-0000-0000-0000EB240000}"/>
    <cellStyle name="_입찰표지 _당진실행검토_실행검토228_동백리슈빌 최종내역서(단가참고)" xfId="9910" xr:uid="{00000000-0005-0000-0000-0000EC240000}"/>
    <cellStyle name="_입찰표지 _당진실행검토_실행검토228_동백리슈빌 최종내역서(단가참고)_복사본 13블럭내역(최종04.10.05)" xfId="9911" xr:uid="{00000000-0005-0000-0000-0000ED240000}"/>
    <cellStyle name="_입찰표지 _당진실행검토_실행검토228_동백리슈빌 확정내역서(2004.02.10)" xfId="9912" xr:uid="{00000000-0005-0000-0000-0000EE240000}"/>
    <cellStyle name="_입찰표지 _당진실행검토_실행검토228_리슈빌 공사별 비교(전체현장)" xfId="9913" xr:uid="{00000000-0005-0000-0000-0000EF240000}"/>
    <cellStyle name="_입찰표지 _당진실행검토_실행검토228_리슈빌 공사별 비교(전체현장)_복사본 13블럭내역(최종04.10.05)" xfId="9914" xr:uid="{00000000-0005-0000-0000-0000F0240000}"/>
    <cellStyle name="_입찰표지 _당진실행검토_실행검토228_실행(노은리슈빌)" xfId="9915" xr:uid="{00000000-0005-0000-0000-0000F1240000}"/>
    <cellStyle name="_입찰표지 _당진실행검토_실행검토228_실행(노은리슈빌)_관저리슈빌최종실행1" xfId="9916" xr:uid="{00000000-0005-0000-0000-0000F2240000}"/>
    <cellStyle name="_입찰표지 _당진실행검토_실행검토228_실행(노은리슈빌)_관저리슈빌최종실행1_관저리슈빌최종실행1" xfId="9917" xr:uid="{00000000-0005-0000-0000-0000F3240000}"/>
    <cellStyle name="_입찰표지 _당진실행검토_실행검토228_실행예산 (2004.03.29)" xfId="9918" xr:uid="{00000000-0005-0000-0000-0000F4240000}"/>
    <cellStyle name="_입찰표지 _당진실행검토_실행검토228_용인IC 내역서(결재0413)" xfId="9919" xr:uid="{00000000-0005-0000-0000-0000F5240000}"/>
    <cellStyle name="_입찰표지 _당진실행검토_실행검토228_청주비하내역(04.09.16)" xfId="9920" xr:uid="{00000000-0005-0000-0000-0000F6240000}"/>
    <cellStyle name="_입찰표지 _당진실행검토_실행예산 (2004.03.29)" xfId="9921" xr:uid="{00000000-0005-0000-0000-0000F7240000}"/>
    <cellStyle name="_입찰표지 _당진실행검토_용인IC 내역서(결재0413)" xfId="9922" xr:uid="{00000000-0005-0000-0000-0000F8240000}"/>
    <cellStyle name="_입찰표지 _당진실행검토_청주비하내역(04.09.16)" xfId="9923" xr:uid="{00000000-0005-0000-0000-0000F9240000}"/>
    <cellStyle name="_입찰표지 _대안투찰내역(0221)" xfId="42532" xr:uid="{00000000-0005-0000-0000-0000FA240000}"/>
    <cellStyle name="_입찰표지 _대안투찰내역(0221)_★이화-삼계도급실행(2003.04.11)" xfId="42533" xr:uid="{00000000-0005-0000-0000-0000FB240000}"/>
    <cellStyle name="_입찰표지 _대안투찰내역(0221)_★이화-삼계도급실행(2003.04.11)_서호지하차도입찰" xfId="42534" xr:uid="{00000000-0005-0000-0000-0000FC240000}"/>
    <cellStyle name="_입찰표지 _대안투찰내역(0221)_★이화-삼계도급실행(2003.04.11)_서호지하차도입찰_청오건설 하도급계약내역(식재.시설물)-2005.1.3" xfId="42535" xr:uid="{00000000-0005-0000-0000-0000FD240000}"/>
    <cellStyle name="_입찰표지 _대안투찰내역(0221)_★이화-삼계도급실행(2003.04.11)_서호지하차도입찰_청오하도급계약내역(식재,시설물)-2005.1.3" xfId="42536" xr:uid="{00000000-0005-0000-0000-0000FE240000}"/>
    <cellStyle name="_입찰표지 _대안투찰내역(0221)_★이화-삼계도급실행(2003.04.11)_청오건설 하도급계약내역(식재.시설물)-2005.1.3" xfId="42537" xr:uid="{00000000-0005-0000-0000-0000FF240000}"/>
    <cellStyle name="_입찰표지 _대안투찰내역(0221)_★이화-삼계도급실행(2003.04.11)_청오하도급계약내역(식재,시설물)-2005.1.3" xfId="42538" xr:uid="{00000000-0005-0000-0000-000000250000}"/>
    <cellStyle name="_입찰표지 _대안투찰내역(0221)_★이화-삼계도급실행(2003.04.21)" xfId="42539" xr:uid="{00000000-0005-0000-0000-000001250000}"/>
    <cellStyle name="_입찰표지 _대안투찰내역(0221)_★이화-삼계도급실행(2003.04.21)_서호지하차도입찰" xfId="42540" xr:uid="{00000000-0005-0000-0000-000002250000}"/>
    <cellStyle name="_입찰표지 _대안투찰내역(0221)_★이화-삼계도급실행(2003.04.21)_서호지하차도입찰_청오건설 하도급계약내역(식재.시설물)-2005.1.3" xfId="42541" xr:uid="{00000000-0005-0000-0000-000003250000}"/>
    <cellStyle name="_입찰표지 _대안투찰내역(0221)_★이화-삼계도급실행(2003.04.21)_서호지하차도입찰_청오하도급계약내역(식재,시설물)-2005.1.3" xfId="42542" xr:uid="{00000000-0005-0000-0000-000004250000}"/>
    <cellStyle name="_입찰표지 _대안투찰내역(0221)_★이화-삼계도급실행(2003.04.21)_청오건설 하도급계약내역(식재.시설물)-2005.1.3" xfId="42543" xr:uid="{00000000-0005-0000-0000-000005250000}"/>
    <cellStyle name="_입찰표지 _대안투찰내역(0221)_★이화-삼계도급실행(2003.04.21)_청오하도급계약내역(식재,시설물)-2005.1.3" xfId="42544" xr:uid="{00000000-0005-0000-0000-000006250000}"/>
    <cellStyle name="_입찰표지 _대안투찰내역(0221)_서호지하차도입찰" xfId="42545" xr:uid="{00000000-0005-0000-0000-000007250000}"/>
    <cellStyle name="_입찰표지 _대안투찰내역(0221)_서호지하차도입찰_청오건설 하도급계약내역(식재.시설물)-2005.1.3" xfId="42546" xr:uid="{00000000-0005-0000-0000-000008250000}"/>
    <cellStyle name="_입찰표지 _대안투찰내역(0221)_서호지하차도입찰_청오하도급계약내역(식재,시설물)-2005.1.3" xfId="42547" xr:uid="{00000000-0005-0000-0000-000009250000}"/>
    <cellStyle name="_입찰표지 _대안투찰내역(0221)_청오건설 하도급계약내역(식재.시설물)-2005.1.3" xfId="42548" xr:uid="{00000000-0005-0000-0000-00000A250000}"/>
    <cellStyle name="_입찰표지 _대안투찰내역(0221)_청오하도급계약내역(식재,시설물)-2005.1.3" xfId="42549" xr:uid="{00000000-0005-0000-0000-00000B250000}"/>
    <cellStyle name="_입찰표지 _대안투찰내역(0223)" xfId="42550" xr:uid="{00000000-0005-0000-0000-00000C250000}"/>
    <cellStyle name="_입찰표지 _대안투찰내역(0223)_★이화-삼계도급실행(2003.04.11)" xfId="42551" xr:uid="{00000000-0005-0000-0000-00000D250000}"/>
    <cellStyle name="_입찰표지 _대안투찰내역(0223)_★이화-삼계도급실행(2003.04.11)_서호지하차도입찰" xfId="42552" xr:uid="{00000000-0005-0000-0000-00000E250000}"/>
    <cellStyle name="_입찰표지 _대안투찰내역(0223)_★이화-삼계도급실행(2003.04.11)_서호지하차도입찰_청오건설 하도급계약내역(식재.시설물)-2005.1.3" xfId="42553" xr:uid="{00000000-0005-0000-0000-00000F250000}"/>
    <cellStyle name="_입찰표지 _대안투찰내역(0223)_★이화-삼계도급실행(2003.04.11)_서호지하차도입찰_청오하도급계약내역(식재,시설물)-2005.1.3" xfId="42554" xr:uid="{00000000-0005-0000-0000-000010250000}"/>
    <cellStyle name="_입찰표지 _대안투찰내역(0223)_★이화-삼계도급실행(2003.04.11)_청오건설 하도급계약내역(식재.시설물)-2005.1.3" xfId="42555" xr:uid="{00000000-0005-0000-0000-000011250000}"/>
    <cellStyle name="_입찰표지 _대안투찰내역(0223)_★이화-삼계도급실행(2003.04.11)_청오하도급계약내역(식재,시설물)-2005.1.3" xfId="42556" xr:uid="{00000000-0005-0000-0000-000012250000}"/>
    <cellStyle name="_입찰표지 _대안투찰내역(0223)_★이화-삼계도급실행(2003.04.21)" xfId="42557" xr:uid="{00000000-0005-0000-0000-000013250000}"/>
    <cellStyle name="_입찰표지 _대안투찰내역(0223)_★이화-삼계도급실행(2003.04.21)_서호지하차도입찰" xfId="42558" xr:uid="{00000000-0005-0000-0000-000014250000}"/>
    <cellStyle name="_입찰표지 _대안투찰내역(0223)_★이화-삼계도급실행(2003.04.21)_서호지하차도입찰_청오건설 하도급계약내역(식재.시설물)-2005.1.3" xfId="42559" xr:uid="{00000000-0005-0000-0000-000015250000}"/>
    <cellStyle name="_입찰표지 _대안투찰내역(0223)_★이화-삼계도급실행(2003.04.21)_서호지하차도입찰_청오하도급계약내역(식재,시설물)-2005.1.3" xfId="42560" xr:uid="{00000000-0005-0000-0000-000016250000}"/>
    <cellStyle name="_입찰표지 _대안투찰내역(0223)_★이화-삼계도급실행(2003.04.21)_청오건설 하도급계약내역(식재.시설물)-2005.1.3" xfId="42561" xr:uid="{00000000-0005-0000-0000-000017250000}"/>
    <cellStyle name="_입찰표지 _대안투찰내역(0223)_★이화-삼계도급실행(2003.04.21)_청오하도급계약내역(식재,시설물)-2005.1.3" xfId="42562" xr:uid="{00000000-0005-0000-0000-000018250000}"/>
    <cellStyle name="_입찰표지 _대안투찰내역(0223)_서호지하차도입찰" xfId="42563" xr:uid="{00000000-0005-0000-0000-000019250000}"/>
    <cellStyle name="_입찰표지 _대안투찰내역(0223)_서호지하차도입찰_청오건설 하도급계약내역(식재.시설물)-2005.1.3" xfId="42564" xr:uid="{00000000-0005-0000-0000-00001A250000}"/>
    <cellStyle name="_입찰표지 _대안투찰내역(0223)_서호지하차도입찰_청오하도급계약내역(식재,시설물)-2005.1.3" xfId="42565" xr:uid="{00000000-0005-0000-0000-00001B250000}"/>
    <cellStyle name="_입찰표지 _대안투찰내역(0223)_청오건설 하도급계약내역(식재.시설물)-2005.1.3" xfId="42566" xr:uid="{00000000-0005-0000-0000-00001C250000}"/>
    <cellStyle name="_입찰표지 _대안투찰내역(0223)_청오하도급계약내역(식재,시설물)-2005.1.3" xfId="42567" xr:uid="{00000000-0005-0000-0000-00001D250000}"/>
    <cellStyle name="_입찰표지 _대안투찰내역(확정본0226)" xfId="42568" xr:uid="{00000000-0005-0000-0000-00001E250000}"/>
    <cellStyle name="_입찰표지 _대안투찰내역(확정본0226)_★이화-삼계도급실행(2003.04.11)" xfId="42569" xr:uid="{00000000-0005-0000-0000-00001F250000}"/>
    <cellStyle name="_입찰표지 _대안투찰내역(확정본0226)_★이화-삼계도급실행(2003.04.11)_서호지하차도입찰" xfId="42570" xr:uid="{00000000-0005-0000-0000-000020250000}"/>
    <cellStyle name="_입찰표지 _대안투찰내역(확정본0226)_★이화-삼계도급실행(2003.04.11)_서호지하차도입찰_청오건설 하도급계약내역(식재.시설물)-2005.1.3" xfId="42571" xr:uid="{00000000-0005-0000-0000-000021250000}"/>
    <cellStyle name="_입찰표지 _대안투찰내역(확정본0226)_★이화-삼계도급실행(2003.04.11)_서호지하차도입찰_청오하도급계약내역(식재,시설물)-2005.1.3" xfId="42572" xr:uid="{00000000-0005-0000-0000-000022250000}"/>
    <cellStyle name="_입찰표지 _대안투찰내역(확정본0226)_★이화-삼계도급실행(2003.04.11)_청오건설 하도급계약내역(식재.시설물)-2005.1.3" xfId="42573" xr:uid="{00000000-0005-0000-0000-000023250000}"/>
    <cellStyle name="_입찰표지 _대안투찰내역(확정본0226)_★이화-삼계도급실행(2003.04.11)_청오하도급계약내역(식재,시설물)-2005.1.3" xfId="42574" xr:uid="{00000000-0005-0000-0000-000024250000}"/>
    <cellStyle name="_입찰표지 _대안투찰내역(확정본0226)_★이화-삼계도급실행(2003.04.21)" xfId="42575" xr:uid="{00000000-0005-0000-0000-000025250000}"/>
    <cellStyle name="_입찰표지 _대안투찰내역(확정본0226)_★이화-삼계도급실행(2003.04.21)_서호지하차도입찰" xfId="42576" xr:uid="{00000000-0005-0000-0000-000026250000}"/>
    <cellStyle name="_입찰표지 _대안투찰내역(확정본0226)_★이화-삼계도급실행(2003.04.21)_서호지하차도입찰_청오건설 하도급계약내역(식재.시설물)-2005.1.3" xfId="42577" xr:uid="{00000000-0005-0000-0000-000027250000}"/>
    <cellStyle name="_입찰표지 _대안투찰내역(확정본0226)_★이화-삼계도급실행(2003.04.21)_서호지하차도입찰_청오하도급계약내역(식재,시설물)-2005.1.3" xfId="42578" xr:uid="{00000000-0005-0000-0000-000028250000}"/>
    <cellStyle name="_입찰표지 _대안투찰내역(확정본0226)_★이화-삼계도급실행(2003.04.21)_청오건설 하도급계약내역(식재.시설물)-2005.1.3" xfId="42579" xr:uid="{00000000-0005-0000-0000-000029250000}"/>
    <cellStyle name="_입찰표지 _대안투찰내역(확정본0226)_★이화-삼계도급실행(2003.04.21)_청오하도급계약내역(식재,시설물)-2005.1.3" xfId="42580" xr:uid="{00000000-0005-0000-0000-00002A250000}"/>
    <cellStyle name="_입찰표지 _대안투찰내역(확정본0226)_서호지하차도입찰" xfId="42581" xr:uid="{00000000-0005-0000-0000-00002B250000}"/>
    <cellStyle name="_입찰표지 _대안투찰내역(확정본0226)_서호지하차도입찰_청오건설 하도급계약내역(식재.시설물)-2005.1.3" xfId="42582" xr:uid="{00000000-0005-0000-0000-00002C250000}"/>
    <cellStyle name="_입찰표지 _대안투찰내역(확정본0226)_서호지하차도입찰_청오하도급계약내역(식재,시설물)-2005.1.3" xfId="42583" xr:uid="{00000000-0005-0000-0000-00002D250000}"/>
    <cellStyle name="_입찰표지 _대안투찰내역(확정본0226)_청오건설 하도급계약내역(식재.시설물)-2005.1.3" xfId="42584" xr:uid="{00000000-0005-0000-0000-00002E250000}"/>
    <cellStyle name="_입찰표지 _대안투찰내역(확정본0226)_청오하도급계약내역(식재,시설물)-2005.1.3" xfId="42585" xr:uid="{00000000-0005-0000-0000-00002F250000}"/>
    <cellStyle name="_입찰표지 _대치유수지수경설비-설계내역-0715" xfId="42586" xr:uid="{00000000-0005-0000-0000-000030250000}"/>
    <cellStyle name="_입찰표지 _대치유수지수경설비-설계내역-0715_이수교차로주변친수시설-인공폭포설비" xfId="42587" xr:uid="{00000000-0005-0000-0000-000031250000}"/>
    <cellStyle name="_입찰표지 _대치유수지수경설비-설계내역-0715_이수교차로주변친수시설-인공폭포설비-0907" xfId="42588" xr:uid="{00000000-0005-0000-0000-000032250000}"/>
    <cellStyle name="_입찰표지 _대치유수지수경설비-설계내역-2차발송-0811" xfId="42589" xr:uid="{00000000-0005-0000-0000-000033250000}"/>
    <cellStyle name="_입찰표지 _대치유수지수경설비-설계내역-2차발송-0811_이수교차로주변친수시설-인공폭포설비" xfId="42590" xr:uid="{00000000-0005-0000-0000-000034250000}"/>
    <cellStyle name="_입찰표지 _대치유수지수경설비-설계내역-2차발송-0811_이수교차로주변친수시설-인공폭포설비-0907" xfId="42591" xr:uid="{00000000-0005-0000-0000-000035250000}"/>
    <cellStyle name="_입찰표지 _도급실행0211" xfId="42592" xr:uid="{00000000-0005-0000-0000-000036250000}"/>
    <cellStyle name="_입찰표지 _도급실행0211_★이화-삼계도급실행(2003.04.11)" xfId="42593" xr:uid="{00000000-0005-0000-0000-000037250000}"/>
    <cellStyle name="_입찰표지 _도급실행0211_★이화-삼계도급실행(2003.04.11)_서호지하차도입찰" xfId="42594" xr:uid="{00000000-0005-0000-0000-000038250000}"/>
    <cellStyle name="_입찰표지 _도급실행0211_★이화-삼계도급실행(2003.04.11)_서호지하차도입찰_청오건설 하도급계약내역(식재.시설물)-2005.1.3" xfId="42595" xr:uid="{00000000-0005-0000-0000-000039250000}"/>
    <cellStyle name="_입찰표지 _도급실행0211_★이화-삼계도급실행(2003.04.11)_서호지하차도입찰_청오하도급계약내역(식재,시설물)-2005.1.3" xfId="42596" xr:uid="{00000000-0005-0000-0000-00003A250000}"/>
    <cellStyle name="_입찰표지 _도급실행0211_★이화-삼계도급실행(2003.04.11)_청오건설 하도급계약내역(식재.시설물)-2005.1.3" xfId="42597" xr:uid="{00000000-0005-0000-0000-00003B250000}"/>
    <cellStyle name="_입찰표지 _도급실행0211_★이화-삼계도급실행(2003.04.11)_청오하도급계약내역(식재,시설물)-2005.1.3" xfId="42598" xr:uid="{00000000-0005-0000-0000-00003C250000}"/>
    <cellStyle name="_입찰표지 _도급실행0211_★이화-삼계도급실행(2003.04.21)" xfId="42599" xr:uid="{00000000-0005-0000-0000-00003D250000}"/>
    <cellStyle name="_입찰표지 _도급실행0211_★이화-삼계도급실행(2003.04.21)_서호지하차도입찰" xfId="42600" xr:uid="{00000000-0005-0000-0000-00003E250000}"/>
    <cellStyle name="_입찰표지 _도급실행0211_★이화-삼계도급실행(2003.04.21)_서호지하차도입찰_청오건설 하도급계약내역(식재.시설물)-2005.1.3" xfId="42601" xr:uid="{00000000-0005-0000-0000-00003F250000}"/>
    <cellStyle name="_입찰표지 _도급실행0211_★이화-삼계도급실행(2003.04.21)_서호지하차도입찰_청오하도급계약내역(식재,시설물)-2005.1.3" xfId="42602" xr:uid="{00000000-0005-0000-0000-000040250000}"/>
    <cellStyle name="_입찰표지 _도급실행0211_★이화-삼계도급실행(2003.04.21)_청오건설 하도급계약내역(식재.시설물)-2005.1.3" xfId="42603" xr:uid="{00000000-0005-0000-0000-000041250000}"/>
    <cellStyle name="_입찰표지 _도급실행0211_★이화-삼계도급실행(2003.04.21)_청오하도급계약내역(식재,시설물)-2005.1.3" xfId="42604" xr:uid="{00000000-0005-0000-0000-000042250000}"/>
    <cellStyle name="_입찰표지 _도급실행0211_서호지하차도입찰" xfId="42605" xr:uid="{00000000-0005-0000-0000-000043250000}"/>
    <cellStyle name="_입찰표지 _도급실행0211_서호지하차도입찰_청오건설 하도급계약내역(식재.시설물)-2005.1.3" xfId="42606" xr:uid="{00000000-0005-0000-0000-000044250000}"/>
    <cellStyle name="_입찰표지 _도급실행0211_서호지하차도입찰_청오하도급계약내역(식재,시설물)-2005.1.3" xfId="42607" xr:uid="{00000000-0005-0000-0000-000045250000}"/>
    <cellStyle name="_입찰표지 _도급실행0211_청오건설 하도급계약내역(식재.시설물)-2005.1.3" xfId="42608" xr:uid="{00000000-0005-0000-0000-000046250000}"/>
    <cellStyle name="_입찰표지 _도급실행0211_청오하도급계약내역(식재,시설물)-2005.1.3" xfId="42609" xr:uid="{00000000-0005-0000-0000-000047250000}"/>
    <cellStyle name="_입찰표지 _동백리슈빌 최종내역서(단가참고)" xfId="9924" xr:uid="{00000000-0005-0000-0000-000048250000}"/>
    <cellStyle name="_입찰표지 _동백리슈빌 최종내역서(단가참고)_복사본 13블럭내역(최종04.10.05)" xfId="9925" xr:uid="{00000000-0005-0000-0000-000049250000}"/>
    <cellStyle name="_입찰표지 _동백리슈빌 확정내역서(2004.02.10)" xfId="9926" xr:uid="{00000000-0005-0000-0000-00004A250000}"/>
    <cellStyle name="_입찰표지 _리슈빌 공사별 비교(전체현장)" xfId="9927" xr:uid="{00000000-0005-0000-0000-00004B250000}"/>
    <cellStyle name="_입찰표지 _리슈빌 공사별 비교(전체현장)_복사본 13블럭내역(최종04.10.05)" xfId="9928" xr:uid="{00000000-0005-0000-0000-00004C250000}"/>
    <cellStyle name="_입찰표지 _복사본 성대외국인기숙사설계내역서" xfId="42610" xr:uid="{00000000-0005-0000-0000-00004D250000}"/>
    <cellStyle name="_입찰표지 _복사본 성대외국인기숙사설계내역서_고대구로병원수량산출서-1" xfId="42611" xr:uid="{00000000-0005-0000-0000-00004E250000}"/>
    <cellStyle name="_입찰표지 _복사본 성대외국인기숙사설계내역서_성대외국인기숙사설계내역서0910" xfId="42612" xr:uid="{00000000-0005-0000-0000-00004F250000}"/>
    <cellStyle name="_입찰표지 _사전공사(토목본사검토) " xfId="9929" xr:uid="{00000000-0005-0000-0000-000050250000}"/>
    <cellStyle name="_입찰표지 _삼성생활예술고 생활관(3층수정15%)공사" xfId="803" xr:uid="{00000000-0005-0000-0000-000051250000}"/>
    <cellStyle name="_입찰표지 _삼성생활예술고 생활관(3층수정15%)공사 2" xfId="804" xr:uid="{00000000-0005-0000-0000-000052250000}"/>
    <cellStyle name="_입찰표지 _상무대 입찰내역 (남해낙찰)" xfId="42613" xr:uid="{00000000-0005-0000-0000-000053250000}"/>
    <cellStyle name="_입찰표지 _상무대 입찰내역 (남해낙찰)_대치유수지수경설비-설계내역-0715" xfId="42614" xr:uid="{00000000-0005-0000-0000-000054250000}"/>
    <cellStyle name="_입찰표지 _상무대 입찰내역 (남해낙찰)_대치유수지수경설비-설계내역-0715_이수교차로주변친수시설-인공폭포설비" xfId="42615" xr:uid="{00000000-0005-0000-0000-000055250000}"/>
    <cellStyle name="_입찰표지 _상무대 입찰내역 (남해낙찰)_대치유수지수경설비-설계내역-0715_이수교차로주변친수시설-인공폭포설비-0907" xfId="42616" xr:uid="{00000000-0005-0000-0000-000056250000}"/>
    <cellStyle name="_입찰표지 _상무대 입찰내역 (남해낙찰)_대치유수지수경설비-설계내역-2차발송-0811" xfId="42617" xr:uid="{00000000-0005-0000-0000-000057250000}"/>
    <cellStyle name="_입찰표지 _상무대 입찰내역 (남해낙찰)_대치유수지수경설비-설계내역-2차발송-0811_이수교차로주변친수시설-인공폭포설비" xfId="42618" xr:uid="{00000000-0005-0000-0000-000058250000}"/>
    <cellStyle name="_입찰표지 _상무대 입찰내역 (남해낙찰)_대치유수지수경설비-설계내역-2차발송-0811_이수교차로주변친수시설-인공폭포설비-0907" xfId="42619" xr:uid="{00000000-0005-0000-0000-000059250000}"/>
    <cellStyle name="_입찰표지 _상무대 하도급사항" xfId="42620" xr:uid="{00000000-0005-0000-0000-00005A250000}"/>
    <cellStyle name="_입찰표지 _상무대 하도급사항_대치유수지수경설비-설계내역-0715" xfId="42621" xr:uid="{00000000-0005-0000-0000-00005B250000}"/>
    <cellStyle name="_입찰표지 _상무대 하도급사항_대치유수지수경설비-설계내역-0715_이수교차로주변친수시설-인공폭포설비" xfId="42622" xr:uid="{00000000-0005-0000-0000-00005C250000}"/>
    <cellStyle name="_입찰표지 _상무대 하도급사항_대치유수지수경설비-설계내역-0715_이수교차로주변친수시설-인공폭포설비-0907" xfId="42623" xr:uid="{00000000-0005-0000-0000-00005D250000}"/>
    <cellStyle name="_입찰표지 _상무대 하도급사항_대치유수지수경설비-설계내역-2차발송-0811" xfId="42624" xr:uid="{00000000-0005-0000-0000-00005E250000}"/>
    <cellStyle name="_입찰표지 _상무대 하도급사항_대치유수지수경설비-설계내역-2차발송-0811_이수교차로주변친수시설-인공폭포설비" xfId="42625" xr:uid="{00000000-0005-0000-0000-00005F250000}"/>
    <cellStyle name="_입찰표지 _상무대 하도급사항_대치유수지수경설비-설계내역-2차발송-0811_이수교차로주변친수시설-인공폭포설비-0907" xfId="42626" xr:uid="{00000000-0005-0000-0000-000060250000}"/>
    <cellStyle name="_입찰표지 _서계오피스텔_집행내역서(REV0) (version 1)" xfId="3023" xr:uid="{00000000-0005-0000-0000-000061250000}"/>
    <cellStyle name="_입찰표지 _서계오피스텔_집행내역서(REV0) (version 1)_서계오피스텔_대한유화(현설용BM)" xfId="3024" xr:uid="{00000000-0005-0000-0000-000062250000}"/>
    <cellStyle name="_입찰표지 _서계오피스텔_집행내역서(REV0) (version 1)_서계오피스텔_대한유화(현설용BM)_선투입비 본사보고" xfId="3025" xr:uid="{00000000-0005-0000-0000-000063250000}"/>
    <cellStyle name="_입찰표지 _서계오피스텔_집행내역서(REV0) (version 1)_서계오피스텔_대한유화(현설용BM)_선투입비 본사보고_선투입비 본사보고" xfId="3026" xr:uid="{00000000-0005-0000-0000-000064250000}"/>
    <cellStyle name="_입찰표지 _서계오피스텔_집행내역서(REV0) (version 1)_서계오피스텔_대한유화(현설용BM)_선투입비 본사보고_선투입비 본사보고-0330" xfId="3027" xr:uid="{00000000-0005-0000-0000-000065250000}"/>
    <cellStyle name="_입찰표지 _서계오피스텔_집행내역서(REV0) (version 1)_선투입비 본사보고" xfId="3028" xr:uid="{00000000-0005-0000-0000-000066250000}"/>
    <cellStyle name="_입찰표지 _서계오피스텔_집행내역서(REV0) (version 1)_선투입비 본사보고_선투입비 본사보고" xfId="3029" xr:uid="{00000000-0005-0000-0000-000067250000}"/>
    <cellStyle name="_입찰표지 _서계오피스텔_집행내역서(REV0) (version 1)_선투입비 본사보고_선투입비 본사보고-0330" xfId="3030" xr:uid="{00000000-0005-0000-0000-000068250000}"/>
    <cellStyle name="_입찰표지 _서계오피스텔_집행내역서(REV6)" xfId="3031" xr:uid="{00000000-0005-0000-0000-000069250000}"/>
    <cellStyle name="_입찰표지 _서계오피스텔_집행내역서(REV6)_서계오피스텔_대한유화(현설용BM)" xfId="3032" xr:uid="{00000000-0005-0000-0000-00006A250000}"/>
    <cellStyle name="_입찰표지 _서계오피스텔_집행내역서(REV6)_서계오피스텔_대한유화(현설용BM)_선투입비 본사보고" xfId="3033" xr:uid="{00000000-0005-0000-0000-00006B250000}"/>
    <cellStyle name="_입찰표지 _서계오피스텔_집행내역서(REV6)_서계오피스텔_대한유화(현설용BM)_선투입비 본사보고_선투입비 본사보고" xfId="3034" xr:uid="{00000000-0005-0000-0000-00006C250000}"/>
    <cellStyle name="_입찰표지 _서계오피스텔_집행내역서(REV6)_서계오피스텔_대한유화(현설용BM)_선투입비 본사보고_선투입비 본사보고-0330" xfId="3035" xr:uid="{00000000-0005-0000-0000-00006D250000}"/>
    <cellStyle name="_입찰표지 _서계오피스텔_집행내역서(REV6)_선투입비 본사보고" xfId="3036" xr:uid="{00000000-0005-0000-0000-00006E250000}"/>
    <cellStyle name="_입찰표지 _서계오피스텔_집행내역서(REV6)_선투입비 본사보고_선투입비 본사보고" xfId="3037" xr:uid="{00000000-0005-0000-0000-00006F250000}"/>
    <cellStyle name="_입찰표지 _서계오피스텔_집행내역서(REV6)_선투입비 본사보고_선투입비 본사보고-0330" xfId="3038" xr:uid="{00000000-0005-0000-0000-000070250000}"/>
    <cellStyle name="_입찰표지 _서계오피스텔_집행내역서(현설용)" xfId="3039" xr:uid="{00000000-0005-0000-0000-000071250000}"/>
    <cellStyle name="_입찰표지 _서계오피스텔_집행내역서(현설용)_서계오피스텔_대한유화(현설용BM)" xfId="3040" xr:uid="{00000000-0005-0000-0000-000072250000}"/>
    <cellStyle name="_입찰표지 _서계오피스텔_집행내역서(현설용)_서계오피스텔_대한유화(현설용BM)_선투입비 본사보고" xfId="3041" xr:uid="{00000000-0005-0000-0000-000073250000}"/>
    <cellStyle name="_입찰표지 _서계오피스텔_집행내역서(현설용)_서계오피스텔_대한유화(현설용BM)_선투입비 본사보고_선투입비 본사보고" xfId="3042" xr:uid="{00000000-0005-0000-0000-000074250000}"/>
    <cellStyle name="_입찰표지 _서계오피스텔_집행내역서(현설용)_서계오피스텔_대한유화(현설용BM)_선투입비 본사보고_선투입비 본사보고-0330" xfId="3043" xr:uid="{00000000-0005-0000-0000-000075250000}"/>
    <cellStyle name="_입찰표지 _서계오피스텔_집행내역서(현설용)_선투입비 본사보고" xfId="3044" xr:uid="{00000000-0005-0000-0000-000076250000}"/>
    <cellStyle name="_입찰표지 _서계오피스텔_집행내역서(현설용)_선투입비 본사보고_선투입비 본사보고" xfId="3045" xr:uid="{00000000-0005-0000-0000-000077250000}"/>
    <cellStyle name="_입찰표지 _서계오피스텔_집행내역서(현설용)_선투입비 본사보고_선투입비 본사보고-0330" xfId="3046" xr:uid="{00000000-0005-0000-0000-000078250000}"/>
    <cellStyle name="_입찰표지 _서계오피스텔-J0" xfId="3047" xr:uid="{00000000-0005-0000-0000-000079250000}"/>
    <cellStyle name="_입찰표지 _서계오피스텔-J0_서계오피스텔_대한유화(현설용BM)" xfId="3048" xr:uid="{00000000-0005-0000-0000-00007A250000}"/>
    <cellStyle name="_입찰표지 _서계오피스텔-J0_서계오피스텔_대한유화(현설용BM)_선투입비 본사보고" xfId="3049" xr:uid="{00000000-0005-0000-0000-00007B250000}"/>
    <cellStyle name="_입찰표지 _서계오피스텔-J0_서계오피스텔_대한유화(현설용BM)_선투입비 본사보고_선투입비 본사보고" xfId="3050" xr:uid="{00000000-0005-0000-0000-00007C250000}"/>
    <cellStyle name="_입찰표지 _서계오피스텔-J0_서계오피스텔_대한유화(현설용BM)_선투입비 본사보고_선투입비 본사보고-0330" xfId="3051" xr:uid="{00000000-0005-0000-0000-00007D250000}"/>
    <cellStyle name="_입찰표지 _서계오피스텔-J0_선투입비 본사보고" xfId="3052" xr:uid="{00000000-0005-0000-0000-00007E250000}"/>
    <cellStyle name="_입찰표지 _서계오피스텔-J0_선투입비 본사보고_선투입비 본사보고" xfId="3053" xr:uid="{00000000-0005-0000-0000-00007F250000}"/>
    <cellStyle name="_입찰표지 _서계오피스텔-J0_선투입비 본사보고_선투입비 본사보고-0330" xfId="3054" xr:uid="{00000000-0005-0000-0000-000080250000}"/>
    <cellStyle name="_입찰표지 _서호지하차도입찰" xfId="42627" xr:uid="{00000000-0005-0000-0000-000081250000}"/>
    <cellStyle name="_입찰표지 _서호지하차도입찰_청오건설 하도급계약내역(식재.시설물)-2005.1.3" xfId="42628" xr:uid="{00000000-0005-0000-0000-000082250000}"/>
    <cellStyle name="_입찰표지 _서호지하차도입찰_청오하도급계약내역(식재,시설물)-2005.1.3" xfId="42629" xr:uid="{00000000-0005-0000-0000-000083250000}"/>
    <cellStyle name="_입찰표지 _선투입비 본사보고" xfId="3055" xr:uid="{00000000-0005-0000-0000-000084250000}"/>
    <cellStyle name="_입찰표지 _선투입비 본사보고_선투입비 본사보고" xfId="3056" xr:uid="{00000000-0005-0000-0000-000085250000}"/>
    <cellStyle name="_입찰표지 _선투입비 본사보고_선투입비 본사보고-0330" xfId="3057" xr:uid="{00000000-0005-0000-0000-000086250000}"/>
    <cellStyle name="_입찰표지 _소화설비공내역서" xfId="3058" xr:uid="{00000000-0005-0000-0000-000087250000}"/>
    <cellStyle name="_입찰표지 _소화설비공내역서_선투입비 본사보고" xfId="3059" xr:uid="{00000000-0005-0000-0000-000088250000}"/>
    <cellStyle name="_입찰표지 _소화설비공내역서_선투입비 본사보고_선투입비 본사보고" xfId="3060" xr:uid="{00000000-0005-0000-0000-000089250000}"/>
    <cellStyle name="_입찰표지 _소화설비공내역서_선투입비 본사보고_선투입비 본사보고-0330" xfId="3061" xr:uid="{00000000-0005-0000-0000-00008A250000}"/>
    <cellStyle name="_입찰표지 _송학실행안" xfId="9930" xr:uid="{00000000-0005-0000-0000-00008B250000}"/>
    <cellStyle name="_입찰표지 _송학실행안_탱크(12,13)토목공사(견적)대비비교" xfId="9931" xr:uid="{00000000-0005-0000-0000-00008C250000}"/>
    <cellStyle name="_입찰표지 _송학하수투찰" xfId="9932" xr:uid="{00000000-0005-0000-0000-00008D250000}"/>
    <cellStyle name="_입찰표지 _송학하수투찰_탱크(12,13)토목공사(견적)대비비교" xfId="9933" xr:uid="{00000000-0005-0000-0000-00008E250000}"/>
    <cellStyle name="_입찰표지 _송학하수품의(설계넣고)" xfId="805" xr:uid="{00000000-0005-0000-0000-00008F250000}"/>
    <cellStyle name="_입찰표지 _송학하수품의(설계넣고) 2" xfId="806" xr:uid="{00000000-0005-0000-0000-000090250000}"/>
    <cellStyle name="_입찰표지 _송학하수품의(설계넣고) 3" xfId="9934" xr:uid="{00000000-0005-0000-0000-000091250000}"/>
    <cellStyle name="_입찰표지 _송학하수품의(설계넣고)_2011년 소백산 자락길 홍보관 신축공사(건축)" xfId="807" xr:uid="{00000000-0005-0000-0000-000092250000}"/>
    <cellStyle name="_입찰표지 _송학하수품의(설계넣고)_갑지(건축 (2)" xfId="808" xr:uid="{00000000-0005-0000-0000-000093250000}"/>
    <cellStyle name="_입찰표지 _송학하수품의(설계넣고)_갑지(건축 (2) 2" xfId="809" xr:uid="{00000000-0005-0000-0000-000094250000}"/>
    <cellStyle name="_입찰표지 _송학하수품의(설계넣고)_경북능금농협(북촌)골판지공장 " xfId="810" xr:uid="{00000000-0005-0000-0000-000095250000}"/>
    <cellStyle name="_입찰표지 _송학하수품의(설계넣고)_관급자재 명세" xfId="811" xr:uid="{00000000-0005-0000-0000-000096250000}"/>
    <cellStyle name="_입찰표지 _송학하수품의(설계넣고)_삼성생활예술고 생활관(3층수정15%)공사" xfId="812" xr:uid="{00000000-0005-0000-0000-000097250000}"/>
    <cellStyle name="_입찰표지 _송학하수품의(설계넣고)_삼성생활예술고 생활관(3층수정15%)공사 2" xfId="813" xr:uid="{00000000-0005-0000-0000-000098250000}"/>
    <cellStyle name="_입찰표지 _송학하수품의(설계넣고)_안강여고 화장실 개선공사" xfId="814" xr:uid="{00000000-0005-0000-0000-000099250000}"/>
    <cellStyle name="_입찰표지 _송학하수품의(설계넣고)_영주서부초등학교 교사동 방수공사" xfId="815" xr:uid="{00000000-0005-0000-0000-00009A250000}"/>
    <cellStyle name="_입찰표지 _송학하수품의(설계넣고)_용곡지구_보건진료소_신축설비공사" xfId="816" xr:uid="{00000000-0005-0000-0000-00009B250000}"/>
    <cellStyle name="_입찰표지 _송학하수품의(설계넣고)_용곡지구_보건진료소_신축설비공사 2" xfId="817" xr:uid="{00000000-0005-0000-0000-00009C250000}"/>
    <cellStyle name="_입찰표지 _송학하수품의(설계넣고)_우보초등학교 화장실보수및기타공사(건축)" xfId="818" xr:uid="{00000000-0005-0000-0000-00009D250000}"/>
    <cellStyle name="_입찰표지 _송학하수품의(설계넣고)_우보초등학교 화장실보수및기타공사(건축) 2" xfId="819" xr:uid="{00000000-0005-0000-0000-00009E250000}"/>
    <cellStyle name="_입찰표지 _송학하수품의(설계넣고)_탱크(12,13)토목공사(견적)대비비교" xfId="9935" xr:uid="{00000000-0005-0000-0000-00009F250000}"/>
    <cellStyle name="_입찰표지 _송학하수품의(설계넣고)_화령초등학교 다목적강당 증축공사(건축)" xfId="820" xr:uid="{00000000-0005-0000-0000-0000A0250000}"/>
    <cellStyle name="_입찰표지 _송학하수품의(설계넣고)_화령초등학교 다목적강당 증축공사(건축) 2" xfId="821" xr:uid="{00000000-0005-0000-0000-0000A1250000}"/>
    <cellStyle name="_입찰표지 _송학하수품의(설계넣고)_화령초등학교 다목적강당 증축공사(건축납품)" xfId="822" xr:uid="{00000000-0005-0000-0000-0000A2250000}"/>
    <cellStyle name="_입찰표지 _송학하수품의(설계넣고)_화령초등학교 다목적강당 증축공사(건축납품) 2" xfId="823" xr:uid="{00000000-0005-0000-0000-0000A3250000}"/>
    <cellStyle name="_입찰표지 _신호등견적서" xfId="9936" xr:uid="{00000000-0005-0000-0000-0000A4250000}"/>
    <cellStyle name="_입찰표지 _실행(간접비)" xfId="9937" xr:uid="{00000000-0005-0000-0000-0000A5250000}"/>
    <cellStyle name="_입찰표지 _실행(간접비)_05년 7월1일~8월31일견적서" xfId="9938" xr:uid="{00000000-0005-0000-0000-0000A6250000}"/>
    <cellStyle name="_입찰표지 _실행(간접비)_05년 7월1일~8월31일견적서_05년 7월1일~8월31일견적서" xfId="9939" xr:uid="{00000000-0005-0000-0000-0000A7250000}"/>
    <cellStyle name="_입찰표지 _실행(간접비)_05년 7월1일~8월31일견적서_05년 7월1일~8월31일견적서_05년 9월1일~10월31일견적서" xfId="9940" xr:uid="{00000000-0005-0000-0000-0000A8250000}"/>
    <cellStyle name="_입찰표지 _실행(간접비)_05년 7월1일~8월31일견적서_05년 7월1일~8월31일견적서_05년 9월1일~10월31일견적서_05년 11월1일~12월31일견적서" xfId="9941" xr:uid="{00000000-0005-0000-0000-0000A9250000}"/>
    <cellStyle name="_입찰표지 _실행(간접비)_05년 7월1일~8월31일견적서_05년 7월1일~8월31일견적서_05년 9월1일~10월31일견적서_05년 9월1일~10월31일견적서" xfId="9942" xr:uid="{00000000-0005-0000-0000-0000AA250000}"/>
    <cellStyle name="_입찰표지 _실행(간접비)_05년 7월1일~8월31일견적서_05년 7월1일~8월31일견적서_05년 9월1일~10월31일견적서_06년 1월1일~2월28일견적서" xfId="9943" xr:uid="{00000000-0005-0000-0000-0000AB250000}"/>
    <cellStyle name="_입찰표지 _실행(간접비)_05년 7월1일~8월31일견적서_05년 9월1일~10월31일견적서" xfId="9944" xr:uid="{00000000-0005-0000-0000-0000AC250000}"/>
    <cellStyle name="_입찰표지 _실행(간접비)_05년 7월1일~8월31일견적서_05년 9월1일~10월31일견적서_05년 11월1일~12월31일견적서" xfId="9945" xr:uid="{00000000-0005-0000-0000-0000AD250000}"/>
    <cellStyle name="_입찰표지 _실행(간접비)_05년 7월1일~8월31일견적서_05년 9월1일~10월31일견적서_05년 9월1일~10월31일견적서" xfId="9946" xr:uid="{00000000-0005-0000-0000-0000AE250000}"/>
    <cellStyle name="_입찰표지 _실행(간접비)_05년 7월1일~8월31일견적서_05년 9월1일~10월31일견적서_06년 1월1일~2월28일견적서" xfId="9947" xr:uid="{00000000-0005-0000-0000-0000AF250000}"/>
    <cellStyle name="_입찰표지 _실행(간접비)_05년 9월1일~10월31일견적서" xfId="9948" xr:uid="{00000000-0005-0000-0000-0000B0250000}"/>
    <cellStyle name="_입찰표지 _실행(간접비)_05년 9월1일~10월31일견적서_05년 11월1일~12월31일견적서" xfId="9949" xr:uid="{00000000-0005-0000-0000-0000B1250000}"/>
    <cellStyle name="_입찰표지 _실행(간접비)_05년 9월1일~10월31일견적서_05년 9월1일~10월31일견적서" xfId="9950" xr:uid="{00000000-0005-0000-0000-0000B2250000}"/>
    <cellStyle name="_입찰표지 _실행(간접비)_05년 9월1일~10월31일견적서_06년 1월1일~2월28일견적서" xfId="9951" xr:uid="{00000000-0005-0000-0000-0000B3250000}"/>
    <cellStyle name="_입찰표지 _실행(노은리슈빌)" xfId="9952" xr:uid="{00000000-0005-0000-0000-0000B4250000}"/>
    <cellStyle name="_입찰표지 _실행(노은리슈빌)_관저리슈빌최종실행1" xfId="9953" xr:uid="{00000000-0005-0000-0000-0000B5250000}"/>
    <cellStyle name="_입찰표지 _실행(노은리슈빌)_관저리슈빌최종실행1_관저리슈빌최종실행1" xfId="9954" xr:uid="{00000000-0005-0000-0000-0000B6250000}"/>
    <cellStyle name="_입찰표지 _실행검토228" xfId="9955" xr:uid="{00000000-0005-0000-0000-0000B7250000}"/>
    <cellStyle name="_입찰표지 _실행검토228_00.실행예산(결재)" xfId="9956" xr:uid="{00000000-0005-0000-0000-0000B8250000}"/>
    <cellStyle name="_입찰표지 _실행검토228_07.복수리슈빌 미장" xfId="9957" xr:uid="{00000000-0005-0000-0000-0000B9250000}"/>
    <cellStyle name="_입찰표지 _실행검토228_견적용내역" xfId="9958" xr:uid="{00000000-0005-0000-0000-0000BA250000}"/>
    <cellStyle name="_입찰표지 _실행검토228_견적용내역(도급비교)" xfId="9959" xr:uid="{00000000-0005-0000-0000-0000BB250000}"/>
    <cellStyle name="_입찰표지 _실행검토228_견적용내역(도급비교)_관저리슈빌최종실행1" xfId="9960" xr:uid="{00000000-0005-0000-0000-0000BC250000}"/>
    <cellStyle name="_입찰표지 _실행검토228_견적용내역(도급비교)_관저리슈빌최종실행1_관저리슈빌최종실행1" xfId="9961" xr:uid="{00000000-0005-0000-0000-0000BD250000}"/>
    <cellStyle name="_입찰표지 _실행검토228_견적용내역_관저리슈빌최종실행1" xfId="9962" xr:uid="{00000000-0005-0000-0000-0000BE250000}"/>
    <cellStyle name="_입찰표지 _실행검토228_견적용내역_관저리슈빌최종실행1_관저리슈빌최종실행1" xfId="9963" xr:uid="{00000000-0005-0000-0000-0000BF250000}"/>
    <cellStyle name="_입찰표지 _실행검토228_관저리슈빌최종실행(1224)" xfId="9964" xr:uid="{00000000-0005-0000-0000-0000C0250000}"/>
    <cellStyle name="_입찰표지 _실행검토228_관저리슈빌최종실행(1224)_관저리슈빌최종실행1" xfId="9965" xr:uid="{00000000-0005-0000-0000-0000C1250000}"/>
    <cellStyle name="_입찰표지 _실행검토228_관저리슈빌최종실행(1224)_관저리슈빌최종실행1_관저리슈빌최종실행1" xfId="9966" xr:uid="{00000000-0005-0000-0000-0000C2250000}"/>
    <cellStyle name="_입찰표지 _실행검토228_관저리슈빌최종실행1" xfId="9967" xr:uid="{00000000-0005-0000-0000-0000C3250000}"/>
    <cellStyle name="_입찰표지 _실행검토228_노은14BL 최종내역서(04.10.05)" xfId="9968" xr:uid="{00000000-0005-0000-0000-0000C4250000}"/>
    <cellStyle name="_입찰표지 _실행검토228_노은14BL 최종내역서(04.10.05)_복사본 13블럭내역(최종04.10.05)" xfId="9969" xr:uid="{00000000-0005-0000-0000-0000C5250000}"/>
    <cellStyle name="_입찰표지 _실행검토228_노은14BL 최종내역서(04.6.18)" xfId="9970" xr:uid="{00000000-0005-0000-0000-0000C6250000}"/>
    <cellStyle name="_입찰표지 _실행검토228_노은14BL 최종내역서(04.6.18)_노은14BL 최종내역서(04.10.05)" xfId="9971" xr:uid="{00000000-0005-0000-0000-0000C7250000}"/>
    <cellStyle name="_입찰표지 _실행검토228_노은14BL 최종내역서(04.6.18)_노은14BL 최종내역서(04.10.05)_복사본 13블럭내역(최종04.10.05)" xfId="9972" xr:uid="{00000000-0005-0000-0000-0000C8250000}"/>
    <cellStyle name="_입찰표지 _실행검토228_노은14BL 최종내역서(04.6.18)_노은2지구 13블럭내역(최종04.10.05)" xfId="9973" xr:uid="{00000000-0005-0000-0000-0000C9250000}"/>
    <cellStyle name="_입찰표지 _실행검토228_노은14BL 최종내역서(04.6.18)_청주비하내역(04.09.16)" xfId="9974" xr:uid="{00000000-0005-0000-0000-0000CA250000}"/>
    <cellStyle name="_입찰표지 _실행검토228_노은14BL 최종내역서(04.6.24)" xfId="9975" xr:uid="{00000000-0005-0000-0000-0000CB250000}"/>
    <cellStyle name="_입찰표지 _실행검토228_노은14BL 최종내역서(04.6.24)_검토" xfId="9976" xr:uid="{00000000-0005-0000-0000-0000CC250000}"/>
    <cellStyle name="_입찰표지 _실행검토228_노은14BL 최종내역서(04.6.24)_검토_복사본 13블럭내역(최종04.10.05)" xfId="9977" xr:uid="{00000000-0005-0000-0000-0000CD250000}"/>
    <cellStyle name="_입찰표지 _실행검토228_노은14BL 최종내역서(04.6.24)_검토1" xfId="9978" xr:uid="{00000000-0005-0000-0000-0000CE250000}"/>
    <cellStyle name="_입찰표지 _실행검토228_노은14BL 최종내역서(04.6.24)_검토1_복사본 13블럭내역(최종04.10.05)" xfId="9979" xr:uid="{00000000-0005-0000-0000-0000CF250000}"/>
    <cellStyle name="_입찰표지 _실행검토228_노은14BL 최종내역서(04.6.24)_검토2" xfId="9980" xr:uid="{00000000-0005-0000-0000-0000D0250000}"/>
    <cellStyle name="_입찰표지 _실행검토228_노은14BL 최종내역서(04.6.24)_검토2_복사본 13블럭내역(최종04.10.05)" xfId="9981" xr:uid="{00000000-0005-0000-0000-0000D1250000}"/>
    <cellStyle name="_입찰표지 _실행검토228_노은14BL 최종내역서(04.6.24)_복사본 13블럭내역(최종04.10.05)" xfId="9982" xr:uid="{00000000-0005-0000-0000-0000D2250000}"/>
    <cellStyle name="_입찰표지 _실행검토228_노은2지구 13블럭내역(최종04.10.05)" xfId="9983" xr:uid="{00000000-0005-0000-0000-0000D3250000}"/>
    <cellStyle name="_입찰표지 _실행검토228_동백리슈빌 최종내역서(단가참고)" xfId="9984" xr:uid="{00000000-0005-0000-0000-0000D4250000}"/>
    <cellStyle name="_입찰표지 _실행검토228_동백리슈빌 최종내역서(단가참고)_복사본 13블럭내역(최종04.10.05)" xfId="9985" xr:uid="{00000000-0005-0000-0000-0000D5250000}"/>
    <cellStyle name="_입찰표지 _실행검토228_동백리슈빌 확정내역서(2004.02.10)" xfId="9986" xr:uid="{00000000-0005-0000-0000-0000D6250000}"/>
    <cellStyle name="_입찰표지 _실행검토228_리슈빌 공사별 비교(전체현장)" xfId="9987" xr:uid="{00000000-0005-0000-0000-0000D7250000}"/>
    <cellStyle name="_입찰표지 _실행검토228_리슈빌 공사별 비교(전체현장)_복사본 13블럭내역(최종04.10.05)" xfId="9988" xr:uid="{00000000-0005-0000-0000-0000D8250000}"/>
    <cellStyle name="_입찰표지 _실행검토228_삼익비교실행" xfId="9989" xr:uid="{00000000-0005-0000-0000-0000D9250000}"/>
    <cellStyle name="_입찰표지 _실행검토228_삼익비교실행_00.실행예산(결재)" xfId="9990" xr:uid="{00000000-0005-0000-0000-0000DA250000}"/>
    <cellStyle name="_입찰표지 _실행검토228_삼익비교실행_07.복수리슈빌 미장" xfId="9991" xr:uid="{00000000-0005-0000-0000-0000DB250000}"/>
    <cellStyle name="_입찰표지 _실행검토228_삼익비교실행_견적용내역" xfId="9992" xr:uid="{00000000-0005-0000-0000-0000DC250000}"/>
    <cellStyle name="_입찰표지 _실행검토228_삼익비교실행_견적용내역(도급비교)" xfId="9993" xr:uid="{00000000-0005-0000-0000-0000DD250000}"/>
    <cellStyle name="_입찰표지 _실행검토228_삼익비교실행_견적용내역(도급비교)_관저리슈빌최종실행1" xfId="9994" xr:uid="{00000000-0005-0000-0000-0000DE250000}"/>
    <cellStyle name="_입찰표지 _실행검토228_삼익비교실행_견적용내역(도급비교)_관저리슈빌최종실행1_관저리슈빌최종실행1" xfId="9995" xr:uid="{00000000-0005-0000-0000-0000DF250000}"/>
    <cellStyle name="_입찰표지 _실행검토228_삼익비교실행_견적용내역_관저리슈빌최종실행1" xfId="9996" xr:uid="{00000000-0005-0000-0000-0000E0250000}"/>
    <cellStyle name="_입찰표지 _실행검토228_삼익비교실행_견적용내역_관저리슈빌최종실행1_관저리슈빌최종실행1" xfId="9997" xr:uid="{00000000-0005-0000-0000-0000E1250000}"/>
    <cellStyle name="_입찰표지 _실행검토228_삼익비교실행_관저리슈빌최종실행(1224)" xfId="9998" xr:uid="{00000000-0005-0000-0000-0000E2250000}"/>
    <cellStyle name="_입찰표지 _실행검토228_삼익비교실행_관저리슈빌최종실행(1224)_관저리슈빌최종실행1" xfId="9999" xr:uid="{00000000-0005-0000-0000-0000E3250000}"/>
    <cellStyle name="_입찰표지 _실행검토228_삼익비교실행_관저리슈빌최종실행(1224)_관저리슈빌최종실행1_관저리슈빌최종실행1" xfId="10000" xr:uid="{00000000-0005-0000-0000-0000E4250000}"/>
    <cellStyle name="_입찰표지 _실행검토228_삼익비교실행_관저리슈빌최종실행1" xfId="10001" xr:uid="{00000000-0005-0000-0000-0000E5250000}"/>
    <cellStyle name="_입찰표지 _실행검토228_삼익비교실행_노은14BL 최종내역서(04.10.05)" xfId="10002" xr:uid="{00000000-0005-0000-0000-0000E6250000}"/>
    <cellStyle name="_입찰표지 _실행검토228_삼익비교실행_노은14BL 최종내역서(04.10.05)_복사본 13블럭내역(최종04.10.05)" xfId="10003" xr:uid="{00000000-0005-0000-0000-0000E7250000}"/>
    <cellStyle name="_입찰표지 _실행검토228_삼익비교실행_노은14BL 최종내역서(04.6.18)" xfId="10004" xr:uid="{00000000-0005-0000-0000-0000E8250000}"/>
    <cellStyle name="_입찰표지 _실행검토228_삼익비교실행_노은14BL 최종내역서(04.6.18)_노은14BL 최종내역서(04.10.05)" xfId="10005" xr:uid="{00000000-0005-0000-0000-0000E9250000}"/>
    <cellStyle name="_입찰표지 _실행검토228_삼익비교실행_노은14BL 최종내역서(04.6.18)_노은14BL 최종내역서(04.10.05)_복사본 13블럭내역(최종04.10.05)" xfId="10006" xr:uid="{00000000-0005-0000-0000-0000EA250000}"/>
    <cellStyle name="_입찰표지 _실행검토228_삼익비교실행_노은14BL 최종내역서(04.6.18)_노은2지구 13블럭내역(최종04.10.05)" xfId="10007" xr:uid="{00000000-0005-0000-0000-0000EB250000}"/>
    <cellStyle name="_입찰표지 _실행검토228_삼익비교실행_노은14BL 최종내역서(04.6.18)_청주비하내역(04.09.16)" xfId="10008" xr:uid="{00000000-0005-0000-0000-0000EC250000}"/>
    <cellStyle name="_입찰표지 _실행검토228_삼익비교실행_노은14BL 최종내역서(04.6.24)" xfId="10009" xr:uid="{00000000-0005-0000-0000-0000ED250000}"/>
    <cellStyle name="_입찰표지 _실행검토228_삼익비교실행_노은14BL 최종내역서(04.6.24)_검토" xfId="10010" xr:uid="{00000000-0005-0000-0000-0000EE250000}"/>
    <cellStyle name="_입찰표지 _실행검토228_삼익비교실행_노은14BL 최종내역서(04.6.24)_검토_복사본 13블럭내역(최종04.10.05)" xfId="10011" xr:uid="{00000000-0005-0000-0000-0000EF250000}"/>
    <cellStyle name="_입찰표지 _실행검토228_삼익비교실행_노은14BL 최종내역서(04.6.24)_검토1" xfId="10012" xr:uid="{00000000-0005-0000-0000-0000F0250000}"/>
    <cellStyle name="_입찰표지 _실행검토228_삼익비교실행_노은14BL 최종내역서(04.6.24)_검토1_복사본 13블럭내역(최종04.10.05)" xfId="10013" xr:uid="{00000000-0005-0000-0000-0000F1250000}"/>
    <cellStyle name="_입찰표지 _실행검토228_삼익비교실행_노은14BL 최종내역서(04.6.24)_검토2" xfId="10014" xr:uid="{00000000-0005-0000-0000-0000F2250000}"/>
    <cellStyle name="_입찰표지 _실행검토228_삼익비교실행_노은14BL 최종내역서(04.6.24)_검토2_복사본 13블럭내역(최종04.10.05)" xfId="10015" xr:uid="{00000000-0005-0000-0000-0000F3250000}"/>
    <cellStyle name="_입찰표지 _실행검토228_삼익비교실행_노은14BL 최종내역서(04.6.24)_복사본 13블럭내역(최종04.10.05)" xfId="10016" xr:uid="{00000000-0005-0000-0000-0000F4250000}"/>
    <cellStyle name="_입찰표지 _실행검토228_삼익비교실행_노은2지구 13블럭내역(최종04.10.05)" xfId="10017" xr:uid="{00000000-0005-0000-0000-0000F5250000}"/>
    <cellStyle name="_입찰표지 _실행검토228_삼익비교실행_동백리슈빌 최종내역서(단가참고)" xfId="10018" xr:uid="{00000000-0005-0000-0000-0000F6250000}"/>
    <cellStyle name="_입찰표지 _실행검토228_삼익비교실행_동백리슈빌 최종내역서(단가참고)_복사본 13블럭내역(최종04.10.05)" xfId="10019" xr:uid="{00000000-0005-0000-0000-0000F7250000}"/>
    <cellStyle name="_입찰표지 _실행검토228_삼익비교실행_동백리슈빌 확정내역서(2004.02.10)" xfId="10020" xr:uid="{00000000-0005-0000-0000-0000F8250000}"/>
    <cellStyle name="_입찰표지 _실행검토228_삼익비교실행_리슈빌 공사별 비교(전체현장)" xfId="10021" xr:uid="{00000000-0005-0000-0000-0000F9250000}"/>
    <cellStyle name="_입찰표지 _실행검토228_삼익비교실행_리슈빌 공사별 비교(전체현장)_복사본 13블럭내역(최종04.10.05)" xfId="10022" xr:uid="{00000000-0005-0000-0000-0000FA250000}"/>
    <cellStyle name="_입찰표지 _실행검토228_삼익비교실행_실행(노은리슈빌)" xfId="10023" xr:uid="{00000000-0005-0000-0000-0000FB250000}"/>
    <cellStyle name="_입찰표지 _실행검토228_삼익비교실행_실행(노은리슈빌)_관저리슈빌최종실행1" xfId="10024" xr:uid="{00000000-0005-0000-0000-0000FC250000}"/>
    <cellStyle name="_입찰표지 _실행검토228_삼익비교실행_실행(노은리슈빌)_관저리슈빌최종실행1_관저리슈빌최종실행1" xfId="10025" xr:uid="{00000000-0005-0000-0000-0000FD250000}"/>
    <cellStyle name="_입찰표지 _실행검토228_삼익비교실행_실행예산 (2004.03.29)" xfId="10026" xr:uid="{00000000-0005-0000-0000-0000FE250000}"/>
    <cellStyle name="_입찰표지 _실행검토228_삼익비교실행_용인IC 내역서(결재0413)" xfId="10027" xr:uid="{00000000-0005-0000-0000-0000FF250000}"/>
    <cellStyle name="_입찰표지 _실행검토228_삼익비교실행_청주비하내역(04.09.16)" xfId="10028" xr:uid="{00000000-0005-0000-0000-000000260000}"/>
    <cellStyle name="_입찰표지 _실행검토228_삼익협의실행" xfId="10029" xr:uid="{00000000-0005-0000-0000-000001260000}"/>
    <cellStyle name="_입찰표지 _실행검토228_삼익협의실행_00.실행예산(결재)" xfId="10030" xr:uid="{00000000-0005-0000-0000-000002260000}"/>
    <cellStyle name="_입찰표지 _실행검토228_삼익협의실행_07.복수리슈빌 미장" xfId="10031" xr:uid="{00000000-0005-0000-0000-000003260000}"/>
    <cellStyle name="_입찰표지 _실행검토228_삼익협의실행_견적용내역" xfId="10032" xr:uid="{00000000-0005-0000-0000-000004260000}"/>
    <cellStyle name="_입찰표지 _실행검토228_삼익협의실행_견적용내역(도급비교)" xfId="10033" xr:uid="{00000000-0005-0000-0000-000005260000}"/>
    <cellStyle name="_입찰표지 _실행검토228_삼익협의실행_견적용내역(도급비교)_관저리슈빌최종실행1" xfId="10034" xr:uid="{00000000-0005-0000-0000-000006260000}"/>
    <cellStyle name="_입찰표지 _실행검토228_삼익협의실행_견적용내역(도급비교)_관저리슈빌최종실행1_관저리슈빌최종실행1" xfId="10035" xr:uid="{00000000-0005-0000-0000-000007260000}"/>
    <cellStyle name="_입찰표지 _실행검토228_삼익협의실행_견적용내역_관저리슈빌최종실행1" xfId="10036" xr:uid="{00000000-0005-0000-0000-000008260000}"/>
    <cellStyle name="_입찰표지 _실행검토228_삼익협의실행_견적용내역_관저리슈빌최종실행1_관저리슈빌최종실행1" xfId="10037" xr:uid="{00000000-0005-0000-0000-000009260000}"/>
    <cellStyle name="_입찰표지 _실행검토228_삼익협의실행_관저리슈빌최종실행(1224)" xfId="10038" xr:uid="{00000000-0005-0000-0000-00000A260000}"/>
    <cellStyle name="_입찰표지 _실행검토228_삼익협의실행_관저리슈빌최종실행(1224)_관저리슈빌최종실행1" xfId="10039" xr:uid="{00000000-0005-0000-0000-00000B260000}"/>
    <cellStyle name="_입찰표지 _실행검토228_삼익협의실행_관저리슈빌최종실행(1224)_관저리슈빌최종실행1_관저리슈빌최종실행1" xfId="10040" xr:uid="{00000000-0005-0000-0000-00000C260000}"/>
    <cellStyle name="_입찰표지 _실행검토228_삼익협의실행_관저리슈빌최종실행1" xfId="10041" xr:uid="{00000000-0005-0000-0000-00000D260000}"/>
    <cellStyle name="_입찰표지 _실행검토228_삼익협의실행_노은14BL 최종내역서(04.10.05)" xfId="10042" xr:uid="{00000000-0005-0000-0000-00000E260000}"/>
    <cellStyle name="_입찰표지 _실행검토228_삼익협의실행_노은14BL 최종내역서(04.10.05)_복사본 13블럭내역(최종04.10.05)" xfId="10043" xr:uid="{00000000-0005-0000-0000-00000F260000}"/>
    <cellStyle name="_입찰표지 _실행검토228_삼익협의실행_노은14BL 최종내역서(04.6.18)" xfId="10044" xr:uid="{00000000-0005-0000-0000-000010260000}"/>
    <cellStyle name="_입찰표지 _실행검토228_삼익협의실행_노은14BL 최종내역서(04.6.18)_노은14BL 최종내역서(04.10.05)" xfId="10045" xr:uid="{00000000-0005-0000-0000-000011260000}"/>
    <cellStyle name="_입찰표지 _실행검토228_삼익협의실행_노은14BL 최종내역서(04.6.18)_노은14BL 최종내역서(04.10.05)_복사본 13블럭내역(최종04.10.05)" xfId="10046" xr:uid="{00000000-0005-0000-0000-000012260000}"/>
    <cellStyle name="_입찰표지 _실행검토228_삼익협의실행_노은14BL 최종내역서(04.6.18)_노은2지구 13블럭내역(최종04.10.05)" xfId="10047" xr:uid="{00000000-0005-0000-0000-000013260000}"/>
    <cellStyle name="_입찰표지 _실행검토228_삼익협의실행_노은14BL 최종내역서(04.6.18)_청주비하내역(04.09.16)" xfId="10048" xr:uid="{00000000-0005-0000-0000-000014260000}"/>
    <cellStyle name="_입찰표지 _실행검토228_삼익협의실행_노은14BL 최종내역서(04.6.24)" xfId="10049" xr:uid="{00000000-0005-0000-0000-000015260000}"/>
    <cellStyle name="_입찰표지 _실행검토228_삼익협의실행_노은14BL 최종내역서(04.6.24)_검토" xfId="10050" xr:uid="{00000000-0005-0000-0000-000016260000}"/>
    <cellStyle name="_입찰표지 _실행검토228_삼익협의실행_노은14BL 최종내역서(04.6.24)_검토_복사본 13블럭내역(최종04.10.05)" xfId="10051" xr:uid="{00000000-0005-0000-0000-000017260000}"/>
    <cellStyle name="_입찰표지 _실행검토228_삼익협의실행_노은14BL 최종내역서(04.6.24)_검토1" xfId="10052" xr:uid="{00000000-0005-0000-0000-000018260000}"/>
    <cellStyle name="_입찰표지 _실행검토228_삼익협의실행_노은14BL 최종내역서(04.6.24)_검토1_복사본 13블럭내역(최종04.10.05)" xfId="10053" xr:uid="{00000000-0005-0000-0000-000019260000}"/>
    <cellStyle name="_입찰표지 _실행검토228_삼익협의실행_노은14BL 최종내역서(04.6.24)_검토2" xfId="10054" xr:uid="{00000000-0005-0000-0000-00001A260000}"/>
    <cellStyle name="_입찰표지 _실행검토228_삼익협의실행_노은14BL 최종내역서(04.6.24)_검토2_복사본 13블럭내역(최종04.10.05)" xfId="10055" xr:uid="{00000000-0005-0000-0000-00001B260000}"/>
    <cellStyle name="_입찰표지 _실행검토228_삼익협의실행_노은14BL 최종내역서(04.6.24)_복사본 13블럭내역(최종04.10.05)" xfId="10056" xr:uid="{00000000-0005-0000-0000-00001C260000}"/>
    <cellStyle name="_입찰표지 _실행검토228_삼익협의실행_노은2지구 13블럭내역(최종04.10.05)" xfId="10057" xr:uid="{00000000-0005-0000-0000-00001D260000}"/>
    <cellStyle name="_입찰표지 _실행검토228_삼익협의실행_동백리슈빌 최종내역서(단가참고)" xfId="10058" xr:uid="{00000000-0005-0000-0000-00001E260000}"/>
    <cellStyle name="_입찰표지 _실행검토228_삼익협의실행_동백리슈빌 최종내역서(단가참고)_복사본 13블럭내역(최종04.10.05)" xfId="10059" xr:uid="{00000000-0005-0000-0000-00001F260000}"/>
    <cellStyle name="_입찰표지 _실행검토228_삼익협의실행_동백리슈빌 확정내역서(2004.02.10)" xfId="10060" xr:uid="{00000000-0005-0000-0000-000020260000}"/>
    <cellStyle name="_입찰표지 _실행검토228_삼익협의실행_리슈빌 공사별 비교(전체현장)" xfId="10061" xr:uid="{00000000-0005-0000-0000-000021260000}"/>
    <cellStyle name="_입찰표지 _실행검토228_삼익협의실행_리슈빌 공사별 비교(전체현장)_복사본 13블럭내역(최종04.10.05)" xfId="10062" xr:uid="{00000000-0005-0000-0000-000022260000}"/>
    <cellStyle name="_입찰표지 _실행검토228_삼익협의실행_실행(노은리슈빌)" xfId="10063" xr:uid="{00000000-0005-0000-0000-000023260000}"/>
    <cellStyle name="_입찰표지 _실행검토228_삼익협의실행_실행(노은리슈빌)_관저리슈빌최종실행1" xfId="10064" xr:uid="{00000000-0005-0000-0000-000024260000}"/>
    <cellStyle name="_입찰표지 _실행검토228_삼익협의실행_실행(노은리슈빌)_관저리슈빌최종실행1_관저리슈빌최종실행1" xfId="10065" xr:uid="{00000000-0005-0000-0000-000025260000}"/>
    <cellStyle name="_입찰표지 _실행검토228_삼익협의실행_실행예산 (2004.03.29)" xfId="10066" xr:uid="{00000000-0005-0000-0000-000026260000}"/>
    <cellStyle name="_입찰표지 _실행검토228_삼익협의실행_용인IC 내역서(결재0413)" xfId="10067" xr:uid="{00000000-0005-0000-0000-000027260000}"/>
    <cellStyle name="_입찰표지 _실행검토228_삼익협의실행_청주비하내역(04.09.16)" xfId="10068" xr:uid="{00000000-0005-0000-0000-000028260000}"/>
    <cellStyle name="_입찰표지 _실행검토228_실행(노은리슈빌)" xfId="10069" xr:uid="{00000000-0005-0000-0000-000029260000}"/>
    <cellStyle name="_입찰표지 _실행검토228_실행(노은리슈빌)_관저리슈빌최종실행1" xfId="10070" xr:uid="{00000000-0005-0000-0000-00002A260000}"/>
    <cellStyle name="_입찰표지 _실행검토228_실행(노은리슈빌)_관저리슈빌최종실행1_관저리슈빌최종실행1" xfId="10071" xr:uid="{00000000-0005-0000-0000-00002B260000}"/>
    <cellStyle name="_입찰표지 _실행검토228_실행검토228" xfId="10072" xr:uid="{00000000-0005-0000-0000-00002C260000}"/>
    <cellStyle name="_입찰표지 _실행검토228_실행검토228_00.실행예산(결재)" xfId="10073" xr:uid="{00000000-0005-0000-0000-00002D260000}"/>
    <cellStyle name="_입찰표지 _실행검토228_실행검토228_07.복수리슈빌 미장" xfId="10074" xr:uid="{00000000-0005-0000-0000-00002E260000}"/>
    <cellStyle name="_입찰표지 _실행검토228_실행검토228_견적용내역" xfId="10075" xr:uid="{00000000-0005-0000-0000-00002F260000}"/>
    <cellStyle name="_입찰표지 _실행검토228_실행검토228_견적용내역(도급비교)" xfId="10076" xr:uid="{00000000-0005-0000-0000-000030260000}"/>
    <cellStyle name="_입찰표지 _실행검토228_실행검토228_견적용내역(도급비교)_관저리슈빌최종실행1" xfId="10077" xr:uid="{00000000-0005-0000-0000-000031260000}"/>
    <cellStyle name="_입찰표지 _실행검토228_실행검토228_견적용내역(도급비교)_관저리슈빌최종실행1_관저리슈빌최종실행1" xfId="10078" xr:uid="{00000000-0005-0000-0000-000032260000}"/>
    <cellStyle name="_입찰표지 _실행검토228_실행검토228_견적용내역_관저리슈빌최종실행1" xfId="10079" xr:uid="{00000000-0005-0000-0000-000033260000}"/>
    <cellStyle name="_입찰표지 _실행검토228_실행검토228_견적용내역_관저리슈빌최종실행1_관저리슈빌최종실행1" xfId="10080" xr:uid="{00000000-0005-0000-0000-000034260000}"/>
    <cellStyle name="_입찰표지 _실행검토228_실행검토228_관저리슈빌최종실행(1224)" xfId="10081" xr:uid="{00000000-0005-0000-0000-000035260000}"/>
    <cellStyle name="_입찰표지 _실행검토228_실행검토228_관저리슈빌최종실행(1224)_관저리슈빌최종실행1" xfId="10082" xr:uid="{00000000-0005-0000-0000-000036260000}"/>
    <cellStyle name="_입찰표지 _실행검토228_실행검토228_관저리슈빌최종실행(1224)_관저리슈빌최종실행1_관저리슈빌최종실행1" xfId="10083" xr:uid="{00000000-0005-0000-0000-000037260000}"/>
    <cellStyle name="_입찰표지 _실행검토228_실행검토228_관저리슈빌최종실행1" xfId="10084" xr:uid="{00000000-0005-0000-0000-000038260000}"/>
    <cellStyle name="_입찰표지 _실행검토228_실행검토228_노은14BL 최종내역서(04.10.05)" xfId="10085" xr:uid="{00000000-0005-0000-0000-000039260000}"/>
    <cellStyle name="_입찰표지 _실행검토228_실행검토228_노은14BL 최종내역서(04.10.05)_복사본 13블럭내역(최종04.10.05)" xfId="10086" xr:uid="{00000000-0005-0000-0000-00003A260000}"/>
    <cellStyle name="_입찰표지 _실행검토228_실행검토228_노은14BL 최종내역서(04.6.18)" xfId="10087" xr:uid="{00000000-0005-0000-0000-00003B260000}"/>
    <cellStyle name="_입찰표지 _실행검토228_실행검토228_노은14BL 최종내역서(04.6.18)_노은14BL 최종내역서(04.10.05)" xfId="10088" xr:uid="{00000000-0005-0000-0000-00003C260000}"/>
    <cellStyle name="_입찰표지 _실행검토228_실행검토228_노은14BL 최종내역서(04.6.18)_노은14BL 최종내역서(04.10.05)_복사본 13블럭내역(최종04.10.05)" xfId="10089" xr:uid="{00000000-0005-0000-0000-00003D260000}"/>
    <cellStyle name="_입찰표지 _실행검토228_실행검토228_노은14BL 최종내역서(04.6.18)_노은2지구 13블럭내역(최종04.10.05)" xfId="10090" xr:uid="{00000000-0005-0000-0000-00003E260000}"/>
    <cellStyle name="_입찰표지 _실행검토228_실행검토228_노은14BL 최종내역서(04.6.18)_청주비하내역(04.09.16)" xfId="10091" xr:uid="{00000000-0005-0000-0000-00003F260000}"/>
    <cellStyle name="_입찰표지 _실행검토228_실행검토228_노은14BL 최종내역서(04.6.24)" xfId="10092" xr:uid="{00000000-0005-0000-0000-000040260000}"/>
    <cellStyle name="_입찰표지 _실행검토228_실행검토228_노은14BL 최종내역서(04.6.24)_검토" xfId="10093" xr:uid="{00000000-0005-0000-0000-000041260000}"/>
    <cellStyle name="_입찰표지 _실행검토228_실행검토228_노은14BL 최종내역서(04.6.24)_검토_복사본 13블럭내역(최종04.10.05)" xfId="10094" xr:uid="{00000000-0005-0000-0000-000042260000}"/>
    <cellStyle name="_입찰표지 _실행검토228_실행검토228_노은14BL 최종내역서(04.6.24)_검토1" xfId="10095" xr:uid="{00000000-0005-0000-0000-000043260000}"/>
    <cellStyle name="_입찰표지 _실행검토228_실행검토228_노은14BL 최종내역서(04.6.24)_검토1_복사본 13블럭내역(최종04.10.05)" xfId="10096" xr:uid="{00000000-0005-0000-0000-000044260000}"/>
    <cellStyle name="_입찰표지 _실행검토228_실행검토228_노은14BL 최종내역서(04.6.24)_검토2" xfId="10097" xr:uid="{00000000-0005-0000-0000-000045260000}"/>
    <cellStyle name="_입찰표지 _실행검토228_실행검토228_노은14BL 최종내역서(04.6.24)_검토2_복사본 13블럭내역(최종04.10.05)" xfId="10098" xr:uid="{00000000-0005-0000-0000-000046260000}"/>
    <cellStyle name="_입찰표지 _실행검토228_실행검토228_노은14BL 최종내역서(04.6.24)_복사본 13블럭내역(최종04.10.05)" xfId="10099" xr:uid="{00000000-0005-0000-0000-000047260000}"/>
    <cellStyle name="_입찰표지 _실행검토228_실행검토228_노은2지구 13블럭내역(최종04.10.05)" xfId="10100" xr:uid="{00000000-0005-0000-0000-000048260000}"/>
    <cellStyle name="_입찰표지 _실행검토228_실행검토228_동백리슈빌 최종내역서(단가참고)" xfId="10101" xr:uid="{00000000-0005-0000-0000-000049260000}"/>
    <cellStyle name="_입찰표지 _실행검토228_실행검토228_동백리슈빌 최종내역서(단가참고)_복사본 13블럭내역(최종04.10.05)" xfId="10102" xr:uid="{00000000-0005-0000-0000-00004A260000}"/>
    <cellStyle name="_입찰표지 _실행검토228_실행검토228_동백리슈빌 확정내역서(2004.02.10)" xfId="10103" xr:uid="{00000000-0005-0000-0000-00004B260000}"/>
    <cellStyle name="_입찰표지 _실행검토228_실행검토228_리슈빌 공사별 비교(전체현장)" xfId="10104" xr:uid="{00000000-0005-0000-0000-00004C260000}"/>
    <cellStyle name="_입찰표지 _실행검토228_실행검토228_리슈빌 공사별 비교(전체현장)_복사본 13블럭내역(최종04.10.05)" xfId="10105" xr:uid="{00000000-0005-0000-0000-00004D260000}"/>
    <cellStyle name="_입찰표지 _실행검토228_실행검토228_실행(노은리슈빌)" xfId="10106" xr:uid="{00000000-0005-0000-0000-00004E260000}"/>
    <cellStyle name="_입찰표지 _실행검토228_실행검토228_실행(노은리슈빌)_관저리슈빌최종실행1" xfId="10107" xr:uid="{00000000-0005-0000-0000-00004F260000}"/>
    <cellStyle name="_입찰표지 _실행검토228_실행검토228_실행(노은리슈빌)_관저리슈빌최종실행1_관저리슈빌최종실행1" xfId="10108" xr:uid="{00000000-0005-0000-0000-000050260000}"/>
    <cellStyle name="_입찰표지 _실행검토228_실행검토228_실행예산 (2004.03.29)" xfId="10109" xr:uid="{00000000-0005-0000-0000-000051260000}"/>
    <cellStyle name="_입찰표지 _실행검토228_실행검토228_용인IC 내역서(결재0413)" xfId="10110" xr:uid="{00000000-0005-0000-0000-000052260000}"/>
    <cellStyle name="_입찰표지 _실행검토228_실행검토228_청주비하내역(04.09.16)" xfId="10111" xr:uid="{00000000-0005-0000-0000-000053260000}"/>
    <cellStyle name="_입찰표지 _실행검토228_실행예산 (2004.03.29)" xfId="10112" xr:uid="{00000000-0005-0000-0000-000054260000}"/>
    <cellStyle name="_입찰표지 _실행검토228_용인IC 내역서(결재0413)" xfId="10113" xr:uid="{00000000-0005-0000-0000-000055260000}"/>
    <cellStyle name="_입찰표지 _실행검토228_청주비하내역(04.09.16)" xfId="10114" xr:uid="{00000000-0005-0000-0000-000056260000}"/>
    <cellStyle name="_입찰표지 _실행보고(기준)" xfId="10115" xr:uid="{00000000-0005-0000-0000-000057260000}"/>
    <cellStyle name="_입찰표지 _실행보고_수영장" xfId="10116" xr:uid="{00000000-0005-0000-0000-000058260000}"/>
    <cellStyle name="_입찰표지 _실행보고_수영장_02 실행보고_대전인동1공구(29410)" xfId="10117" xr:uid="{00000000-0005-0000-0000-000059260000}"/>
    <cellStyle name="_입찰표지 _실행보고_수영장_2003년 경상비&amp;공통가설" xfId="10118" xr:uid="{00000000-0005-0000-0000-00005A260000}"/>
    <cellStyle name="_입찰표지 _실행보고_수영장_2004년 급여실행" xfId="10119" xr:uid="{00000000-0005-0000-0000-00005B260000}"/>
    <cellStyle name="_입찰표지 _실행보고_수영장_박용인동백상록 실행보고" xfId="10120" xr:uid="{00000000-0005-0000-0000-00005C260000}"/>
    <cellStyle name="_입찰표지 _실행보고_수영장_사본 - 02_2003년실행보고양식" xfId="10121" xr:uid="{00000000-0005-0000-0000-00005D260000}"/>
    <cellStyle name="_입찰표지 _실행보고_수영장_실행보고(경주세계문화엑스포)" xfId="10122" xr:uid="{00000000-0005-0000-0000-00005E260000}"/>
    <cellStyle name="_입찰표지 _실행보고_수영장_용인동백상록 실행보고" xfId="10123" xr:uid="{00000000-0005-0000-0000-00005F260000}"/>
    <cellStyle name="_입찰표지 _실행예산 (2004.03.29)" xfId="10124" xr:uid="{00000000-0005-0000-0000-000060260000}"/>
    <cellStyle name="_입찰표지 _실행예산(관리비)" xfId="10125" xr:uid="{00000000-0005-0000-0000-000061260000}"/>
    <cellStyle name="_입찰표지 _안강여고 화장실 개선공사" xfId="824" xr:uid="{00000000-0005-0000-0000-000062260000}"/>
    <cellStyle name="_입찰표지 _영주서부초등학교 교사동 방수공사" xfId="825" xr:uid="{00000000-0005-0000-0000-000063260000}"/>
    <cellStyle name="_입찰표지 _용곡지구_보건진료소_신축설비공사" xfId="826" xr:uid="{00000000-0005-0000-0000-000064260000}"/>
    <cellStyle name="_입찰표지 _용곡지구_보건진료소_신축설비공사 2" xfId="827" xr:uid="{00000000-0005-0000-0000-000065260000}"/>
    <cellStyle name="_입찰표지 _용인IC 내역서(결재0413)" xfId="10126" xr:uid="{00000000-0005-0000-0000-000066260000}"/>
    <cellStyle name="_입찰표지 _우보초등학교 화장실보수및기타공사(건축)" xfId="828" xr:uid="{00000000-0005-0000-0000-000067260000}"/>
    <cellStyle name="_입찰표지 _우보초등학교 화장실보수및기타공사(건축) 2" xfId="829" xr:uid="{00000000-0005-0000-0000-000068260000}"/>
    <cellStyle name="_입찰표지 _집행내역서" xfId="3062" xr:uid="{00000000-0005-0000-0000-000069260000}"/>
    <cellStyle name="_입찰표지 _집행내역서_서계오피스텔_대한유화(현설용BM)" xfId="3063" xr:uid="{00000000-0005-0000-0000-00006A260000}"/>
    <cellStyle name="_입찰표지 _집행내역서_서계오피스텔_대한유화(현설용BM)_선투입비 본사보고" xfId="3064" xr:uid="{00000000-0005-0000-0000-00006B260000}"/>
    <cellStyle name="_입찰표지 _집행내역서_서계오피스텔_대한유화(현설용BM)_선투입비 본사보고_선투입비 본사보고" xfId="3065" xr:uid="{00000000-0005-0000-0000-00006C260000}"/>
    <cellStyle name="_입찰표지 _집행내역서_서계오피스텔_대한유화(현설용BM)_선투입비 본사보고_선투입비 본사보고-0330" xfId="3066" xr:uid="{00000000-0005-0000-0000-00006D260000}"/>
    <cellStyle name="_입찰표지 _집행내역서_선투입비 본사보고" xfId="3067" xr:uid="{00000000-0005-0000-0000-00006E260000}"/>
    <cellStyle name="_입찰표지 _집행내역서_선투입비 본사보고_선투입비 본사보고" xfId="3068" xr:uid="{00000000-0005-0000-0000-00006F260000}"/>
    <cellStyle name="_입찰표지 _집행내역서_선투입비 본사보고_선투입비 본사보고-0330" xfId="3069" xr:uid="{00000000-0005-0000-0000-000070260000}"/>
    <cellStyle name="_입찰표지 _청오건설 하도급계약내역(식재.시설물)-2005.1.3" xfId="42630" xr:uid="{00000000-0005-0000-0000-000071260000}"/>
    <cellStyle name="_입찰표지 _청오하도급계약내역(식재,시설물)-2005.1.3" xfId="42631" xr:uid="{00000000-0005-0000-0000-000072260000}"/>
    <cellStyle name="_입찰표지 _청주비하내역(04.09.16)" xfId="10127" xr:uid="{00000000-0005-0000-0000-000073260000}"/>
    <cellStyle name="_입찰표지 _탱크(12,13)토목공사(견적)대비비교" xfId="10128" xr:uid="{00000000-0005-0000-0000-000074260000}"/>
    <cellStyle name="_입찰표지 _투찰(안덕대정)" xfId="10129" xr:uid="{00000000-0005-0000-0000-000075260000}"/>
    <cellStyle name="_입찰표지 _투찰(안덕대정)1" xfId="10130" xr:uid="{00000000-0005-0000-0000-000076260000}"/>
    <cellStyle name="_입찰표지 _화령초등학교 다목적강당 증축공사(건축)" xfId="830" xr:uid="{00000000-0005-0000-0000-000077260000}"/>
    <cellStyle name="_입찰표지 _화령초등학교 다목적강당 증축공사(건축) 2" xfId="831" xr:uid="{00000000-0005-0000-0000-000078260000}"/>
    <cellStyle name="_입찰표지 _화령초등학교 다목적강당 증축공사(건축납품)" xfId="832" xr:uid="{00000000-0005-0000-0000-000079260000}"/>
    <cellStyle name="_입찰표지 _화령초등학교 다목적강당 증축공사(건축납품) 2" xfId="833" xr:uid="{00000000-0005-0000-0000-00007A260000}"/>
    <cellStyle name="_자동견적" xfId="42632" xr:uid="{00000000-0005-0000-0000-00007B260000}"/>
    <cellStyle name="_자재집계" xfId="3070" xr:uid="{00000000-0005-0000-0000-00007C260000}"/>
    <cellStyle name="_자재집계표" xfId="42633" xr:uid="{00000000-0005-0000-0000-00007D260000}"/>
    <cellStyle name="_작업지시건 (설변1차)" xfId="10131" xr:uid="{00000000-0005-0000-0000-00007E260000}"/>
    <cellStyle name="_장대아파트분전반이설공사" xfId="3071" xr:uid="{00000000-0005-0000-0000-00007F260000}"/>
    <cellStyle name="_장비부표(2004 하반기)" xfId="42634" xr:uid="{00000000-0005-0000-0000-000080260000}"/>
    <cellStyle name="_장산중학교내역(혁성)" xfId="3072" xr:uid="{00000000-0005-0000-0000-000081260000}"/>
    <cellStyle name="_장산중학교내역(혁성업체)" xfId="3073" xr:uid="{00000000-0005-0000-0000-000082260000}"/>
    <cellStyle name="_장산중학교내역하도급(혁성)" xfId="3074" xr:uid="{00000000-0005-0000-0000-000083260000}"/>
    <cellStyle name="_장성초등학교" xfId="3075" xr:uid="{00000000-0005-0000-0000-000084260000}"/>
    <cellStyle name="_장성호TY2" xfId="42635" xr:uid="{00000000-0005-0000-0000-000085260000}"/>
    <cellStyle name="_장성호TY2_2.여주jc7교" xfId="42636" xr:uid="{00000000-0005-0000-0000-000086260000}"/>
    <cellStyle name="_재료비집계" xfId="834" xr:uid="{00000000-0005-0000-0000-000087260000}"/>
    <cellStyle name="_적격 " xfId="835" xr:uid="{00000000-0005-0000-0000-000088260000}"/>
    <cellStyle name="_적격  2" xfId="836" xr:uid="{00000000-0005-0000-0000-000089260000}"/>
    <cellStyle name="_적격 _★이화-삼계도급실행(2003.04.11)" xfId="42637" xr:uid="{00000000-0005-0000-0000-00008A260000}"/>
    <cellStyle name="_적격 _★이화-삼계도급실행(2003.04.11)_서호지하차도입찰" xfId="42638" xr:uid="{00000000-0005-0000-0000-00008B260000}"/>
    <cellStyle name="_적격 _★이화-삼계도급실행(2003.04.11)_서호지하차도입찰_청오건설 하도급계약내역(식재.시설물)-2005.1.3" xfId="42639" xr:uid="{00000000-0005-0000-0000-00008C260000}"/>
    <cellStyle name="_적격 _★이화-삼계도급실행(2003.04.11)_서호지하차도입찰_청오하도급계약내역(식재,시설물)-2005.1.3" xfId="42640" xr:uid="{00000000-0005-0000-0000-00008D260000}"/>
    <cellStyle name="_적격 _★이화-삼계도급실행(2003.04.11)_청오건설 하도급계약내역(식재.시설물)-2005.1.3" xfId="42641" xr:uid="{00000000-0005-0000-0000-00008E260000}"/>
    <cellStyle name="_적격 _★이화-삼계도급실행(2003.04.11)_청오하도급계약내역(식재,시설물)-2005.1.3" xfId="42642" xr:uid="{00000000-0005-0000-0000-00008F260000}"/>
    <cellStyle name="_적격 _★이화-삼계도급실행(2003.04.21)" xfId="42643" xr:uid="{00000000-0005-0000-0000-000090260000}"/>
    <cellStyle name="_적격 _★이화-삼계도급실행(2003.04.21)_서호지하차도입찰" xfId="42644" xr:uid="{00000000-0005-0000-0000-000091260000}"/>
    <cellStyle name="_적격 _★이화-삼계도급실행(2003.04.21)_서호지하차도입찰_청오건설 하도급계약내역(식재.시설물)-2005.1.3" xfId="42645" xr:uid="{00000000-0005-0000-0000-000092260000}"/>
    <cellStyle name="_적격 _★이화-삼계도급실행(2003.04.21)_서호지하차도입찰_청오하도급계약내역(식재,시설물)-2005.1.3" xfId="42646" xr:uid="{00000000-0005-0000-0000-000093260000}"/>
    <cellStyle name="_적격 _★이화-삼계도급실행(2003.04.21)_청오건설 하도급계약내역(식재.시설물)-2005.1.3" xfId="42647" xr:uid="{00000000-0005-0000-0000-000094260000}"/>
    <cellStyle name="_적격 _★이화-삼계도급실행(2003.04.21)_청오하도급계약내역(식재,시설물)-2005.1.3" xfId="42648" xr:uid="{00000000-0005-0000-0000-000095260000}"/>
    <cellStyle name="_적격 _05년 7월1일~8월31일견적서" xfId="10132" xr:uid="{00000000-0005-0000-0000-000096260000}"/>
    <cellStyle name="_적격 _05년 7월1일~8월31일견적서_05년 7월1일~8월31일견적서" xfId="10133" xr:uid="{00000000-0005-0000-0000-000097260000}"/>
    <cellStyle name="_적격 _05년 7월1일~8월31일견적서_05년 7월1일~8월31일견적서_05년 9월1일~10월31일견적서" xfId="10134" xr:uid="{00000000-0005-0000-0000-000098260000}"/>
    <cellStyle name="_적격 _05년 7월1일~8월31일견적서_05년 7월1일~8월31일견적서_05년 9월1일~10월31일견적서_05년 11월1일~12월31일견적서" xfId="10135" xr:uid="{00000000-0005-0000-0000-000099260000}"/>
    <cellStyle name="_적격 _05년 7월1일~8월31일견적서_05년 7월1일~8월31일견적서_05년 9월1일~10월31일견적서_05년 9월1일~10월31일견적서" xfId="10136" xr:uid="{00000000-0005-0000-0000-00009A260000}"/>
    <cellStyle name="_적격 _05년 7월1일~8월31일견적서_05년 7월1일~8월31일견적서_05년 9월1일~10월31일견적서_06년 1월1일~2월28일견적서" xfId="10137" xr:uid="{00000000-0005-0000-0000-00009B260000}"/>
    <cellStyle name="_적격 _05년 7월1일~8월31일견적서_05년 9월1일~10월31일견적서" xfId="10138" xr:uid="{00000000-0005-0000-0000-00009C260000}"/>
    <cellStyle name="_적격 _05년 7월1일~8월31일견적서_05년 9월1일~10월31일견적서_05년 11월1일~12월31일견적서" xfId="10139" xr:uid="{00000000-0005-0000-0000-00009D260000}"/>
    <cellStyle name="_적격 _05년 7월1일~8월31일견적서_05년 9월1일~10월31일견적서_05년 9월1일~10월31일견적서" xfId="10140" xr:uid="{00000000-0005-0000-0000-00009E260000}"/>
    <cellStyle name="_적격 _05년 7월1일~8월31일견적서_05년 9월1일~10월31일견적서_06년 1월1일~2월28일견적서" xfId="10141" xr:uid="{00000000-0005-0000-0000-00009F260000}"/>
    <cellStyle name="_적격 _05년 9월1일~10월31일견적서" xfId="10142" xr:uid="{00000000-0005-0000-0000-0000A0260000}"/>
    <cellStyle name="_적격 _05년 9월1일~10월31일견적서_05년 11월1일~12월31일견적서" xfId="10143" xr:uid="{00000000-0005-0000-0000-0000A1260000}"/>
    <cellStyle name="_적격 _05년 9월1일~10월31일견적서_05년 9월1일~10월31일견적서" xfId="10144" xr:uid="{00000000-0005-0000-0000-0000A2260000}"/>
    <cellStyle name="_적격 _05년 9월1일~10월31일견적서_06년 1월1일~2월28일견적서" xfId="10145" xr:uid="{00000000-0005-0000-0000-0000A3260000}"/>
    <cellStyle name="_적격 _2011년 소백산 자락길 홍보관 신축공사(건축)" xfId="837" xr:uid="{00000000-0005-0000-0000-0000A4260000}"/>
    <cellStyle name="_적격 _Book3" xfId="10146" xr:uid="{00000000-0005-0000-0000-0000A5260000}"/>
    <cellStyle name="_적격 _Book3_05년 7월1일~8월31일견적서" xfId="10147" xr:uid="{00000000-0005-0000-0000-0000A6260000}"/>
    <cellStyle name="_적격 _Book3_05년 7월1일~8월31일견적서_05년 7월1일~8월31일견적서" xfId="10148" xr:uid="{00000000-0005-0000-0000-0000A7260000}"/>
    <cellStyle name="_적격 _Book3_05년 7월1일~8월31일견적서_05년 7월1일~8월31일견적서_05년 9월1일~10월31일견적서" xfId="10149" xr:uid="{00000000-0005-0000-0000-0000A8260000}"/>
    <cellStyle name="_적격 _Book3_05년 7월1일~8월31일견적서_05년 7월1일~8월31일견적서_05년 9월1일~10월31일견적서_05년 11월1일~12월31일견적서" xfId="10150" xr:uid="{00000000-0005-0000-0000-0000A9260000}"/>
    <cellStyle name="_적격 _Book3_05년 7월1일~8월31일견적서_05년 7월1일~8월31일견적서_05년 9월1일~10월31일견적서_05년 9월1일~10월31일견적서" xfId="10151" xr:uid="{00000000-0005-0000-0000-0000AA260000}"/>
    <cellStyle name="_적격 _Book3_05년 7월1일~8월31일견적서_05년 7월1일~8월31일견적서_05년 9월1일~10월31일견적서_06년 1월1일~2월28일견적서" xfId="10152" xr:uid="{00000000-0005-0000-0000-0000AB260000}"/>
    <cellStyle name="_적격 _Book3_05년 7월1일~8월31일견적서_05년 9월1일~10월31일견적서" xfId="10153" xr:uid="{00000000-0005-0000-0000-0000AC260000}"/>
    <cellStyle name="_적격 _Book3_05년 7월1일~8월31일견적서_05년 9월1일~10월31일견적서_05년 11월1일~12월31일견적서" xfId="10154" xr:uid="{00000000-0005-0000-0000-0000AD260000}"/>
    <cellStyle name="_적격 _Book3_05년 7월1일~8월31일견적서_05년 9월1일~10월31일견적서_05년 9월1일~10월31일견적서" xfId="10155" xr:uid="{00000000-0005-0000-0000-0000AE260000}"/>
    <cellStyle name="_적격 _Book3_05년 7월1일~8월31일견적서_05년 9월1일~10월31일견적서_06년 1월1일~2월28일견적서" xfId="10156" xr:uid="{00000000-0005-0000-0000-0000AF260000}"/>
    <cellStyle name="_적격 _Book3_05년 9월1일~10월31일견적서" xfId="10157" xr:uid="{00000000-0005-0000-0000-0000B0260000}"/>
    <cellStyle name="_적격 _Book3_05년 9월1일~10월31일견적서_05년 11월1일~12월31일견적서" xfId="10158" xr:uid="{00000000-0005-0000-0000-0000B1260000}"/>
    <cellStyle name="_적격 _Book3_05년 9월1일~10월31일견적서_05년 9월1일~10월31일견적서" xfId="10159" xr:uid="{00000000-0005-0000-0000-0000B2260000}"/>
    <cellStyle name="_적격 _Book3_05년 9월1일~10월31일견적서_06년 1월1일~2월28일견적서" xfId="10160" xr:uid="{00000000-0005-0000-0000-0000B3260000}"/>
    <cellStyle name="_적격 _Book3_가실행(간접비)" xfId="10161" xr:uid="{00000000-0005-0000-0000-0000B4260000}"/>
    <cellStyle name="_적격 _Book3_가실행(간접비)_05년 7월1일~8월31일견적서" xfId="10162" xr:uid="{00000000-0005-0000-0000-0000B5260000}"/>
    <cellStyle name="_적격 _Book3_가실행(간접비)_05년 7월1일~8월31일견적서_05년 7월1일~8월31일견적서" xfId="10163" xr:uid="{00000000-0005-0000-0000-0000B6260000}"/>
    <cellStyle name="_적격 _Book3_가실행(간접비)_05년 7월1일~8월31일견적서_05년 7월1일~8월31일견적서_05년 9월1일~10월31일견적서" xfId="10164" xr:uid="{00000000-0005-0000-0000-0000B7260000}"/>
    <cellStyle name="_적격 _Book3_가실행(간접비)_05년 7월1일~8월31일견적서_05년 7월1일~8월31일견적서_05년 9월1일~10월31일견적서_05년 11월1일~12월31일견적서" xfId="10165" xr:uid="{00000000-0005-0000-0000-0000B8260000}"/>
    <cellStyle name="_적격 _Book3_가실행(간접비)_05년 7월1일~8월31일견적서_05년 7월1일~8월31일견적서_05년 9월1일~10월31일견적서_05년 9월1일~10월31일견적서" xfId="10166" xr:uid="{00000000-0005-0000-0000-0000B9260000}"/>
    <cellStyle name="_적격 _Book3_가실행(간접비)_05년 7월1일~8월31일견적서_05년 7월1일~8월31일견적서_05년 9월1일~10월31일견적서_06년 1월1일~2월28일견적서" xfId="10167" xr:uid="{00000000-0005-0000-0000-0000BA260000}"/>
    <cellStyle name="_적격 _Book3_가실행(간접비)_05년 7월1일~8월31일견적서_05년 9월1일~10월31일견적서" xfId="10168" xr:uid="{00000000-0005-0000-0000-0000BB260000}"/>
    <cellStyle name="_적격 _Book3_가실행(간접비)_05년 7월1일~8월31일견적서_05년 9월1일~10월31일견적서_05년 11월1일~12월31일견적서" xfId="10169" xr:uid="{00000000-0005-0000-0000-0000BC260000}"/>
    <cellStyle name="_적격 _Book3_가실행(간접비)_05년 7월1일~8월31일견적서_05년 9월1일~10월31일견적서_05년 9월1일~10월31일견적서" xfId="10170" xr:uid="{00000000-0005-0000-0000-0000BD260000}"/>
    <cellStyle name="_적격 _Book3_가실행(간접비)_05년 7월1일~8월31일견적서_05년 9월1일~10월31일견적서_06년 1월1일~2월28일견적서" xfId="10171" xr:uid="{00000000-0005-0000-0000-0000BE260000}"/>
    <cellStyle name="_적격 _Book3_가실행(간접비)_05년 9월1일~10월31일견적서" xfId="10172" xr:uid="{00000000-0005-0000-0000-0000BF260000}"/>
    <cellStyle name="_적격 _Book3_가실행(간접비)_05년 9월1일~10월31일견적서_05년 11월1일~12월31일견적서" xfId="10173" xr:uid="{00000000-0005-0000-0000-0000C0260000}"/>
    <cellStyle name="_적격 _Book3_가실행(간접비)_05년 9월1일~10월31일견적서_05년 9월1일~10월31일견적서" xfId="10174" xr:uid="{00000000-0005-0000-0000-0000C1260000}"/>
    <cellStyle name="_적격 _Book3_가실행(간접비)_05년 9월1일~10월31일견적서_06년 1월1일~2월28일견적서" xfId="10175" xr:uid="{00000000-0005-0000-0000-0000C2260000}"/>
    <cellStyle name="_적격 _Book3_실행(간접비)" xfId="10176" xr:uid="{00000000-0005-0000-0000-0000C3260000}"/>
    <cellStyle name="_적격 _Book3_실행(간접비)_05년 7월1일~8월31일견적서" xfId="10177" xr:uid="{00000000-0005-0000-0000-0000C4260000}"/>
    <cellStyle name="_적격 _Book3_실행(간접비)_05년 7월1일~8월31일견적서_05년 7월1일~8월31일견적서" xfId="10178" xr:uid="{00000000-0005-0000-0000-0000C5260000}"/>
    <cellStyle name="_적격 _Book3_실행(간접비)_05년 7월1일~8월31일견적서_05년 7월1일~8월31일견적서_05년 9월1일~10월31일견적서" xfId="10179" xr:uid="{00000000-0005-0000-0000-0000C6260000}"/>
    <cellStyle name="_적격 _Book3_실행(간접비)_05년 7월1일~8월31일견적서_05년 7월1일~8월31일견적서_05년 9월1일~10월31일견적서_05년 11월1일~12월31일견적서" xfId="10180" xr:uid="{00000000-0005-0000-0000-0000C7260000}"/>
    <cellStyle name="_적격 _Book3_실행(간접비)_05년 7월1일~8월31일견적서_05년 7월1일~8월31일견적서_05년 9월1일~10월31일견적서_05년 9월1일~10월31일견적서" xfId="10181" xr:uid="{00000000-0005-0000-0000-0000C8260000}"/>
    <cellStyle name="_적격 _Book3_실행(간접비)_05년 7월1일~8월31일견적서_05년 7월1일~8월31일견적서_05년 9월1일~10월31일견적서_06년 1월1일~2월28일견적서" xfId="10182" xr:uid="{00000000-0005-0000-0000-0000C9260000}"/>
    <cellStyle name="_적격 _Book3_실행(간접비)_05년 7월1일~8월31일견적서_05년 9월1일~10월31일견적서" xfId="10183" xr:uid="{00000000-0005-0000-0000-0000CA260000}"/>
    <cellStyle name="_적격 _Book3_실행(간접비)_05년 7월1일~8월31일견적서_05년 9월1일~10월31일견적서_05년 11월1일~12월31일견적서" xfId="10184" xr:uid="{00000000-0005-0000-0000-0000CB260000}"/>
    <cellStyle name="_적격 _Book3_실행(간접비)_05년 7월1일~8월31일견적서_05년 9월1일~10월31일견적서_05년 9월1일~10월31일견적서" xfId="10185" xr:uid="{00000000-0005-0000-0000-0000CC260000}"/>
    <cellStyle name="_적격 _Book3_실행(간접비)_05년 7월1일~8월31일견적서_05년 9월1일~10월31일견적서_06년 1월1일~2월28일견적서" xfId="10186" xr:uid="{00000000-0005-0000-0000-0000CD260000}"/>
    <cellStyle name="_적격 _Book3_실행(간접비)_05년 9월1일~10월31일견적서" xfId="10187" xr:uid="{00000000-0005-0000-0000-0000CE260000}"/>
    <cellStyle name="_적격 _Book3_실행(간접비)_05년 9월1일~10월31일견적서_05년 11월1일~12월31일견적서" xfId="10188" xr:uid="{00000000-0005-0000-0000-0000CF260000}"/>
    <cellStyle name="_적격 _Book3_실행(간접비)_05년 9월1일~10월31일견적서_05년 9월1일~10월31일견적서" xfId="10189" xr:uid="{00000000-0005-0000-0000-0000D0260000}"/>
    <cellStyle name="_적격 _Book3_실행(간접비)_05년 9월1일~10월31일견적서_06년 1월1일~2월28일견적서" xfId="10190" xr:uid="{00000000-0005-0000-0000-0000D1260000}"/>
    <cellStyle name="_적격 _Sheet1" xfId="3076" xr:uid="{00000000-0005-0000-0000-0000D2260000}"/>
    <cellStyle name="_적격 _Sheet1_공내역서" xfId="3077" xr:uid="{00000000-0005-0000-0000-0000D3260000}"/>
    <cellStyle name="_적격 _Sheet1_공내역서_선투입비 본사보고" xfId="3078" xr:uid="{00000000-0005-0000-0000-0000D4260000}"/>
    <cellStyle name="_적격 _Sheet1_공내역서_선투입비 본사보고_선투입비 본사보고" xfId="3079" xr:uid="{00000000-0005-0000-0000-0000D5260000}"/>
    <cellStyle name="_적격 _Sheet1_공내역서_선투입비 본사보고_선투입비 본사보고-0330" xfId="3080" xr:uid="{00000000-0005-0000-0000-0000D6260000}"/>
    <cellStyle name="_적격 _Sheet1_선투입비 본사보고" xfId="3081" xr:uid="{00000000-0005-0000-0000-0000D7260000}"/>
    <cellStyle name="_적격 _Sheet1_선투입비 본사보고_선투입비 본사보고" xfId="3082" xr:uid="{00000000-0005-0000-0000-0000D8260000}"/>
    <cellStyle name="_적격 _Sheet1_선투입비 본사보고_선투입비 본사보고-0330" xfId="3083" xr:uid="{00000000-0005-0000-0000-0000D9260000}"/>
    <cellStyle name="_적격 _가실행(간접비)" xfId="10191" xr:uid="{00000000-0005-0000-0000-0000DA260000}"/>
    <cellStyle name="_적격 _가실행(간접비)_05년 7월1일~8월31일견적서" xfId="10192" xr:uid="{00000000-0005-0000-0000-0000DB260000}"/>
    <cellStyle name="_적격 _가실행(간접비)_05년 7월1일~8월31일견적서_05년 7월1일~8월31일견적서" xfId="10193" xr:uid="{00000000-0005-0000-0000-0000DC260000}"/>
    <cellStyle name="_적격 _가실행(간접비)_05년 7월1일~8월31일견적서_05년 7월1일~8월31일견적서_05년 9월1일~10월31일견적서" xfId="10194" xr:uid="{00000000-0005-0000-0000-0000DD260000}"/>
    <cellStyle name="_적격 _가실행(간접비)_05년 7월1일~8월31일견적서_05년 7월1일~8월31일견적서_05년 9월1일~10월31일견적서_05년 11월1일~12월31일견적서" xfId="10195" xr:uid="{00000000-0005-0000-0000-0000DE260000}"/>
    <cellStyle name="_적격 _가실행(간접비)_05년 7월1일~8월31일견적서_05년 7월1일~8월31일견적서_05년 9월1일~10월31일견적서_05년 9월1일~10월31일견적서" xfId="10196" xr:uid="{00000000-0005-0000-0000-0000DF260000}"/>
    <cellStyle name="_적격 _가실행(간접비)_05년 7월1일~8월31일견적서_05년 7월1일~8월31일견적서_05년 9월1일~10월31일견적서_06년 1월1일~2월28일견적서" xfId="10197" xr:uid="{00000000-0005-0000-0000-0000E0260000}"/>
    <cellStyle name="_적격 _가실행(간접비)_05년 7월1일~8월31일견적서_05년 9월1일~10월31일견적서" xfId="10198" xr:uid="{00000000-0005-0000-0000-0000E1260000}"/>
    <cellStyle name="_적격 _가실행(간접비)_05년 7월1일~8월31일견적서_05년 9월1일~10월31일견적서_05년 11월1일~12월31일견적서" xfId="10199" xr:uid="{00000000-0005-0000-0000-0000E2260000}"/>
    <cellStyle name="_적격 _가실행(간접비)_05년 7월1일~8월31일견적서_05년 9월1일~10월31일견적서_05년 9월1일~10월31일견적서" xfId="10200" xr:uid="{00000000-0005-0000-0000-0000E3260000}"/>
    <cellStyle name="_적격 _가실행(간접비)_05년 7월1일~8월31일견적서_05년 9월1일~10월31일견적서_06년 1월1일~2월28일견적서" xfId="10201" xr:uid="{00000000-0005-0000-0000-0000E4260000}"/>
    <cellStyle name="_적격 _가실행(간접비)_05년 9월1일~10월31일견적서" xfId="10202" xr:uid="{00000000-0005-0000-0000-0000E5260000}"/>
    <cellStyle name="_적격 _가실행(간접비)_05년 9월1일~10월31일견적서_05년 11월1일~12월31일견적서" xfId="10203" xr:uid="{00000000-0005-0000-0000-0000E6260000}"/>
    <cellStyle name="_적격 _가실행(간접비)_05년 9월1일~10월31일견적서_05년 9월1일~10월31일견적서" xfId="10204" xr:uid="{00000000-0005-0000-0000-0000E7260000}"/>
    <cellStyle name="_적격 _가실행(간접비)_05년 9월1일~10월31일견적서_06년 1월1일~2월28일견적서" xfId="10205" xr:uid="{00000000-0005-0000-0000-0000E8260000}"/>
    <cellStyle name="_적격 _가실행대비(신안.보성)" xfId="10206" xr:uid="{00000000-0005-0000-0000-0000E9260000}"/>
    <cellStyle name="_적격 _가실행대비(신안.보성)_05년 7월1일~8월31일견적서" xfId="10207" xr:uid="{00000000-0005-0000-0000-0000EA260000}"/>
    <cellStyle name="_적격 _가실행대비(신안.보성)_05년 7월1일~8월31일견적서_05년 7월1일~8월31일견적서" xfId="10208" xr:uid="{00000000-0005-0000-0000-0000EB260000}"/>
    <cellStyle name="_적격 _가실행대비(신안.보성)_05년 7월1일~8월31일견적서_05년 7월1일~8월31일견적서_05년 9월1일~10월31일견적서" xfId="10209" xr:uid="{00000000-0005-0000-0000-0000EC260000}"/>
    <cellStyle name="_적격 _가실행대비(신안.보성)_05년 7월1일~8월31일견적서_05년 7월1일~8월31일견적서_05년 9월1일~10월31일견적서_05년 11월1일~12월31일견적서" xfId="10210" xr:uid="{00000000-0005-0000-0000-0000ED260000}"/>
    <cellStyle name="_적격 _가실행대비(신안.보성)_05년 7월1일~8월31일견적서_05년 7월1일~8월31일견적서_05년 9월1일~10월31일견적서_05년 9월1일~10월31일견적서" xfId="10211" xr:uid="{00000000-0005-0000-0000-0000EE260000}"/>
    <cellStyle name="_적격 _가실행대비(신안.보성)_05년 7월1일~8월31일견적서_05년 7월1일~8월31일견적서_05년 9월1일~10월31일견적서_06년 1월1일~2월28일견적서" xfId="10212" xr:uid="{00000000-0005-0000-0000-0000EF260000}"/>
    <cellStyle name="_적격 _가실행대비(신안.보성)_05년 7월1일~8월31일견적서_05년 9월1일~10월31일견적서" xfId="10213" xr:uid="{00000000-0005-0000-0000-0000F0260000}"/>
    <cellStyle name="_적격 _가실행대비(신안.보성)_05년 7월1일~8월31일견적서_05년 9월1일~10월31일견적서_05년 11월1일~12월31일견적서" xfId="10214" xr:uid="{00000000-0005-0000-0000-0000F1260000}"/>
    <cellStyle name="_적격 _가실행대비(신안.보성)_05년 7월1일~8월31일견적서_05년 9월1일~10월31일견적서_05년 9월1일~10월31일견적서" xfId="10215" xr:uid="{00000000-0005-0000-0000-0000F2260000}"/>
    <cellStyle name="_적격 _가실행대비(신안.보성)_05년 7월1일~8월31일견적서_05년 9월1일~10월31일견적서_06년 1월1일~2월28일견적서" xfId="10216" xr:uid="{00000000-0005-0000-0000-0000F3260000}"/>
    <cellStyle name="_적격 _가실행대비(신안.보성)_05년 9월1일~10월31일견적서" xfId="10217" xr:uid="{00000000-0005-0000-0000-0000F4260000}"/>
    <cellStyle name="_적격 _가실행대비(신안.보성)_05년 9월1일~10월31일견적서_05년 11월1일~12월31일견적서" xfId="10218" xr:uid="{00000000-0005-0000-0000-0000F5260000}"/>
    <cellStyle name="_적격 _가실행대비(신안.보성)_05년 9월1일~10월31일견적서_05년 9월1일~10월31일견적서" xfId="10219" xr:uid="{00000000-0005-0000-0000-0000F6260000}"/>
    <cellStyle name="_적격 _가실행대비(신안.보성)_05년 9월1일~10월31일견적서_06년 1월1일~2월28일견적서" xfId="10220" xr:uid="{00000000-0005-0000-0000-0000F7260000}"/>
    <cellStyle name="_적격 _가실행대비(신안.보성)_가실행(간접비)" xfId="10221" xr:uid="{00000000-0005-0000-0000-0000F8260000}"/>
    <cellStyle name="_적격 _가실행대비(신안.보성)_가실행(간접비)_05년 7월1일~8월31일견적서" xfId="10222" xr:uid="{00000000-0005-0000-0000-0000F9260000}"/>
    <cellStyle name="_적격 _가실행대비(신안.보성)_가실행(간접비)_05년 7월1일~8월31일견적서_05년 7월1일~8월31일견적서" xfId="10223" xr:uid="{00000000-0005-0000-0000-0000FA260000}"/>
    <cellStyle name="_적격 _가실행대비(신안.보성)_가실행(간접비)_05년 7월1일~8월31일견적서_05년 7월1일~8월31일견적서_05년 9월1일~10월31일견적서" xfId="10224" xr:uid="{00000000-0005-0000-0000-0000FB260000}"/>
    <cellStyle name="_적격 _가실행대비(신안.보성)_가실행(간접비)_05년 7월1일~8월31일견적서_05년 7월1일~8월31일견적서_05년 9월1일~10월31일견적서_05년 11월1일~12월31일견적서" xfId="10225" xr:uid="{00000000-0005-0000-0000-0000FC260000}"/>
    <cellStyle name="_적격 _가실행대비(신안.보성)_가실행(간접비)_05년 7월1일~8월31일견적서_05년 7월1일~8월31일견적서_05년 9월1일~10월31일견적서_05년 9월1일~10월31일견적서" xfId="10226" xr:uid="{00000000-0005-0000-0000-0000FD260000}"/>
    <cellStyle name="_적격 _가실행대비(신안.보성)_가실행(간접비)_05년 7월1일~8월31일견적서_05년 7월1일~8월31일견적서_05년 9월1일~10월31일견적서_06년 1월1일~2월28일견적서" xfId="10227" xr:uid="{00000000-0005-0000-0000-0000FE260000}"/>
    <cellStyle name="_적격 _가실행대비(신안.보성)_가실행(간접비)_05년 7월1일~8월31일견적서_05년 9월1일~10월31일견적서" xfId="10228" xr:uid="{00000000-0005-0000-0000-0000FF260000}"/>
    <cellStyle name="_적격 _가실행대비(신안.보성)_가실행(간접비)_05년 7월1일~8월31일견적서_05년 9월1일~10월31일견적서_05년 11월1일~12월31일견적서" xfId="10229" xr:uid="{00000000-0005-0000-0000-000000270000}"/>
    <cellStyle name="_적격 _가실행대비(신안.보성)_가실행(간접비)_05년 7월1일~8월31일견적서_05년 9월1일~10월31일견적서_05년 9월1일~10월31일견적서" xfId="10230" xr:uid="{00000000-0005-0000-0000-000001270000}"/>
    <cellStyle name="_적격 _가실행대비(신안.보성)_가실행(간접비)_05년 7월1일~8월31일견적서_05년 9월1일~10월31일견적서_06년 1월1일~2월28일견적서" xfId="10231" xr:uid="{00000000-0005-0000-0000-000002270000}"/>
    <cellStyle name="_적격 _가실행대비(신안.보성)_가실행(간접비)_05년 9월1일~10월31일견적서" xfId="10232" xr:uid="{00000000-0005-0000-0000-000003270000}"/>
    <cellStyle name="_적격 _가실행대비(신안.보성)_가실행(간접비)_05년 9월1일~10월31일견적서_05년 11월1일~12월31일견적서" xfId="10233" xr:uid="{00000000-0005-0000-0000-000004270000}"/>
    <cellStyle name="_적격 _가실행대비(신안.보성)_가실행(간접비)_05년 9월1일~10월31일견적서_05년 9월1일~10월31일견적서" xfId="10234" xr:uid="{00000000-0005-0000-0000-000005270000}"/>
    <cellStyle name="_적격 _가실행대비(신안.보성)_가실행(간접비)_05년 9월1일~10월31일견적서_06년 1월1일~2월28일견적서" xfId="10235" xr:uid="{00000000-0005-0000-0000-000006270000}"/>
    <cellStyle name="_적격 _가실행대비(신안.보성)_실행(간접비)" xfId="10236" xr:uid="{00000000-0005-0000-0000-000007270000}"/>
    <cellStyle name="_적격 _가실행대비(신안.보성)_실행(간접비)_05년 7월1일~8월31일견적서" xfId="10237" xr:uid="{00000000-0005-0000-0000-000008270000}"/>
    <cellStyle name="_적격 _가실행대비(신안.보성)_실행(간접비)_05년 7월1일~8월31일견적서_05년 7월1일~8월31일견적서" xfId="10238" xr:uid="{00000000-0005-0000-0000-000009270000}"/>
    <cellStyle name="_적격 _가실행대비(신안.보성)_실행(간접비)_05년 7월1일~8월31일견적서_05년 7월1일~8월31일견적서_05년 9월1일~10월31일견적서" xfId="10239" xr:uid="{00000000-0005-0000-0000-00000A270000}"/>
    <cellStyle name="_적격 _가실행대비(신안.보성)_실행(간접비)_05년 7월1일~8월31일견적서_05년 7월1일~8월31일견적서_05년 9월1일~10월31일견적서_05년 11월1일~12월31일견적서" xfId="10240" xr:uid="{00000000-0005-0000-0000-00000B270000}"/>
    <cellStyle name="_적격 _가실행대비(신안.보성)_실행(간접비)_05년 7월1일~8월31일견적서_05년 7월1일~8월31일견적서_05년 9월1일~10월31일견적서_05년 9월1일~10월31일견적서" xfId="10241" xr:uid="{00000000-0005-0000-0000-00000C270000}"/>
    <cellStyle name="_적격 _가실행대비(신안.보성)_실행(간접비)_05년 7월1일~8월31일견적서_05년 7월1일~8월31일견적서_05년 9월1일~10월31일견적서_06년 1월1일~2월28일견적서" xfId="10242" xr:uid="{00000000-0005-0000-0000-00000D270000}"/>
    <cellStyle name="_적격 _가실행대비(신안.보성)_실행(간접비)_05년 7월1일~8월31일견적서_05년 9월1일~10월31일견적서" xfId="10243" xr:uid="{00000000-0005-0000-0000-00000E270000}"/>
    <cellStyle name="_적격 _가실행대비(신안.보성)_실행(간접비)_05년 7월1일~8월31일견적서_05년 9월1일~10월31일견적서_05년 11월1일~12월31일견적서" xfId="10244" xr:uid="{00000000-0005-0000-0000-00000F270000}"/>
    <cellStyle name="_적격 _가실행대비(신안.보성)_실행(간접비)_05년 7월1일~8월31일견적서_05년 9월1일~10월31일견적서_05년 9월1일~10월31일견적서" xfId="10245" xr:uid="{00000000-0005-0000-0000-000010270000}"/>
    <cellStyle name="_적격 _가실행대비(신안.보성)_실행(간접비)_05년 7월1일~8월31일견적서_05년 9월1일~10월31일견적서_06년 1월1일~2월28일견적서" xfId="10246" xr:uid="{00000000-0005-0000-0000-000011270000}"/>
    <cellStyle name="_적격 _가실행대비(신안.보성)_실행(간접비)_05년 9월1일~10월31일견적서" xfId="10247" xr:uid="{00000000-0005-0000-0000-000012270000}"/>
    <cellStyle name="_적격 _가실행대비(신안.보성)_실행(간접비)_05년 9월1일~10월31일견적서_05년 11월1일~12월31일견적서" xfId="10248" xr:uid="{00000000-0005-0000-0000-000013270000}"/>
    <cellStyle name="_적격 _가실행대비(신안.보성)_실행(간접비)_05년 9월1일~10월31일견적서_05년 9월1일~10월31일견적서" xfId="10249" xr:uid="{00000000-0005-0000-0000-000014270000}"/>
    <cellStyle name="_적격 _가실행대비(신안.보성)_실행(간접비)_05년 9월1일~10월31일견적서_06년 1월1일~2월28일견적서" xfId="10250" xr:uid="{00000000-0005-0000-0000-000015270000}"/>
    <cellStyle name="_적격 _가실행대비(신안.보성-1) (version 1)" xfId="10251" xr:uid="{00000000-0005-0000-0000-000016270000}"/>
    <cellStyle name="_적격 _가실행대비(신안.보성-1) (version 1)_05년 7월1일~8월31일견적서" xfId="10252" xr:uid="{00000000-0005-0000-0000-000017270000}"/>
    <cellStyle name="_적격 _가실행대비(신안.보성-1) (version 1)_05년 7월1일~8월31일견적서_05년 7월1일~8월31일견적서" xfId="10253" xr:uid="{00000000-0005-0000-0000-000018270000}"/>
    <cellStyle name="_적격 _가실행대비(신안.보성-1) (version 1)_05년 7월1일~8월31일견적서_05년 7월1일~8월31일견적서_05년 9월1일~10월31일견적서" xfId="10254" xr:uid="{00000000-0005-0000-0000-000019270000}"/>
    <cellStyle name="_적격 _가실행대비(신안.보성-1) (version 1)_05년 7월1일~8월31일견적서_05년 7월1일~8월31일견적서_05년 9월1일~10월31일견적서_05년 11월1일~12월31일견적서" xfId="10255" xr:uid="{00000000-0005-0000-0000-00001A270000}"/>
    <cellStyle name="_적격 _가실행대비(신안.보성-1) (version 1)_05년 7월1일~8월31일견적서_05년 7월1일~8월31일견적서_05년 9월1일~10월31일견적서_05년 9월1일~10월31일견적서" xfId="10256" xr:uid="{00000000-0005-0000-0000-00001B270000}"/>
    <cellStyle name="_적격 _가실행대비(신안.보성-1) (version 1)_05년 7월1일~8월31일견적서_05년 7월1일~8월31일견적서_05년 9월1일~10월31일견적서_06년 1월1일~2월28일견적서" xfId="10257" xr:uid="{00000000-0005-0000-0000-00001C270000}"/>
    <cellStyle name="_적격 _가실행대비(신안.보성-1) (version 1)_05년 7월1일~8월31일견적서_05년 9월1일~10월31일견적서" xfId="10258" xr:uid="{00000000-0005-0000-0000-00001D270000}"/>
    <cellStyle name="_적격 _가실행대비(신안.보성-1) (version 1)_05년 7월1일~8월31일견적서_05년 9월1일~10월31일견적서_05년 11월1일~12월31일견적서" xfId="10259" xr:uid="{00000000-0005-0000-0000-00001E270000}"/>
    <cellStyle name="_적격 _가실행대비(신안.보성-1) (version 1)_05년 7월1일~8월31일견적서_05년 9월1일~10월31일견적서_05년 9월1일~10월31일견적서" xfId="10260" xr:uid="{00000000-0005-0000-0000-00001F270000}"/>
    <cellStyle name="_적격 _가실행대비(신안.보성-1) (version 1)_05년 7월1일~8월31일견적서_05년 9월1일~10월31일견적서_06년 1월1일~2월28일견적서" xfId="10261" xr:uid="{00000000-0005-0000-0000-000020270000}"/>
    <cellStyle name="_적격 _가실행대비(신안.보성-1) (version 1)_05년 9월1일~10월31일견적서" xfId="10262" xr:uid="{00000000-0005-0000-0000-000021270000}"/>
    <cellStyle name="_적격 _가실행대비(신안.보성-1) (version 1)_05년 9월1일~10월31일견적서_05년 11월1일~12월31일견적서" xfId="10263" xr:uid="{00000000-0005-0000-0000-000022270000}"/>
    <cellStyle name="_적격 _가실행대비(신안.보성-1) (version 1)_05년 9월1일~10월31일견적서_05년 9월1일~10월31일견적서" xfId="10264" xr:uid="{00000000-0005-0000-0000-000023270000}"/>
    <cellStyle name="_적격 _가실행대비(신안.보성-1) (version 1)_05년 9월1일~10월31일견적서_06년 1월1일~2월28일견적서" xfId="10265" xr:uid="{00000000-0005-0000-0000-000024270000}"/>
    <cellStyle name="_적격 _가실행대비(신안.보성-1) (version 1)_가실행(간접비)" xfId="10266" xr:uid="{00000000-0005-0000-0000-000025270000}"/>
    <cellStyle name="_적격 _가실행대비(신안.보성-1) (version 1)_가실행(간접비)_05년 7월1일~8월31일견적서" xfId="10267" xr:uid="{00000000-0005-0000-0000-000026270000}"/>
    <cellStyle name="_적격 _가실행대비(신안.보성-1) (version 1)_가실행(간접비)_05년 7월1일~8월31일견적서_05년 7월1일~8월31일견적서" xfId="10268" xr:uid="{00000000-0005-0000-0000-000027270000}"/>
    <cellStyle name="_적격 _가실행대비(신안.보성-1) (version 1)_가실행(간접비)_05년 7월1일~8월31일견적서_05년 7월1일~8월31일견적서_05년 9월1일~10월31일견적서" xfId="10269" xr:uid="{00000000-0005-0000-0000-000028270000}"/>
    <cellStyle name="_적격 _가실행대비(신안.보성-1) (version 1)_가실행(간접비)_05년 7월1일~8월31일견적서_05년 7월1일~8월31일견적서_05년 9월1일~10월31일견적서_05년 11월1일~12월31일견적서" xfId="10270" xr:uid="{00000000-0005-0000-0000-000029270000}"/>
    <cellStyle name="_적격 _가실행대비(신안.보성-1) (version 1)_가실행(간접비)_05년 7월1일~8월31일견적서_05년 7월1일~8월31일견적서_05년 9월1일~10월31일견적서_05년 9월1일~10월31일견적서" xfId="10271" xr:uid="{00000000-0005-0000-0000-00002A270000}"/>
    <cellStyle name="_적격 _가실행대비(신안.보성-1) (version 1)_가실행(간접비)_05년 7월1일~8월31일견적서_05년 7월1일~8월31일견적서_05년 9월1일~10월31일견적서_06년 1월1일~2월28일견적서" xfId="10272" xr:uid="{00000000-0005-0000-0000-00002B270000}"/>
    <cellStyle name="_적격 _가실행대비(신안.보성-1) (version 1)_가실행(간접비)_05년 7월1일~8월31일견적서_05년 9월1일~10월31일견적서" xfId="10273" xr:uid="{00000000-0005-0000-0000-00002C270000}"/>
    <cellStyle name="_적격 _가실행대비(신안.보성-1) (version 1)_가실행(간접비)_05년 7월1일~8월31일견적서_05년 9월1일~10월31일견적서_05년 11월1일~12월31일견적서" xfId="10274" xr:uid="{00000000-0005-0000-0000-00002D270000}"/>
    <cellStyle name="_적격 _가실행대비(신안.보성-1) (version 1)_가실행(간접비)_05년 7월1일~8월31일견적서_05년 9월1일~10월31일견적서_05년 9월1일~10월31일견적서" xfId="10275" xr:uid="{00000000-0005-0000-0000-00002E270000}"/>
    <cellStyle name="_적격 _가실행대비(신안.보성-1) (version 1)_가실행(간접비)_05년 7월1일~8월31일견적서_05년 9월1일~10월31일견적서_06년 1월1일~2월28일견적서" xfId="10276" xr:uid="{00000000-0005-0000-0000-00002F270000}"/>
    <cellStyle name="_적격 _가실행대비(신안.보성-1) (version 1)_가실행(간접비)_05년 9월1일~10월31일견적서" xfId="10277" xr:uid="{00000000-0005-0000-0000-000030270000}"/>
    <cellStyle name="_적격 _가실행대비(신안.보성-1) (version 1)_가실행(간접비)_05년 9월1일~10월31일견적서_05년 11월1일~12월31일견적서" xfId="10278" xr:uid="{00000000-0005-0000-0000-000031270000}"/>
    <cellStyle name="_적격 _가실행대비(신안.보성-1) (version 1)_가실행(간접비)_05년 9월1일~10월31일견적서_05년 9월1일~10월31일견적서" xfId="10279" xr:uid="{00000000-0005-0000-0000-000032270000}"/>
    <cellStyle name="_적격 _가실행대비(신안.보성-1) (version 1)_가실행(간접비)_05년 9월1일~10월31일견적서_06년 1월1일~2월28일견적서" xfId="10280" xr:uid="{00000000-0005-0000-0000-000033270000}"/>
    <cellStyle name="_적격 _가실행대비(신안.보성-1) (version 1)_실행(간접비)" xfId="10281" xr:uid="{00000000-0005-0000-0000-000034270000}"/>
    <cellStyle name="_적격 _가실행대비(신안.보성-1) (version 1)_실행(간접비)_05년 7월1일~8월31일견적서" xfId="10282" xr:uid="{00000000-0005-0000-0000-000035270000}"/>
    <cellStyle name="_적격 _가실행대비(신안.보성-1) (version 1)_실행(간접비)_05년 7월1일~8월31일견적서_05년 7월1일~8월31일견적서" xfId="10283" xr:uid="{00000000-0005-0000-0000-000036270000}"/>
    <cellStyle name="_적격 _가실행대비(신안.보성-1) (version 1)_실행(간접비)_05년 7월1일~8월31일견적서_05년 7월1일~8월31일견적서_05년 9월1일~10월31일견적서" xfId="10284" xr:uid="{00000000-0005-0000-0000-000037270000}"/>
    <cellStyle name="_적격 _가실행대비(신안.보성-1) (version 1)_실행(간접비)_05년 7월1일~8월31일견적서_05년 7월1일~8월31일견적서_05년 9월1일~10월31일견적서_05년 11월1일~12월31일견적서" xfId="10285" xr:uid="{00000000-0005-0000-0000-000038270000}"/>
    <cellStyle name="_적격 _가실행대비(신안.보성-1) (version 1)_실행(간접비)_05년 7월1일~8월31일견적서_05년 7월1일~8월31일견적서_05년 9월1일~10월31일견적서_05년 9월1일~10월31일견적서" xfId="10286" xr:uid="{00000000-0005-0000-0000-000039270000}"/>
    <cellStyle name="_적격 _가실행대비(신안.보성-1) (version 1)_실행(간접비)_05년 7월1일~8월31일견적서_05년 7월1일~8월31일견적서_05년 9월1일~10월31일견적서_06년 1월1일~2월28일견적서" xfId="10287" xr:uid="{00000000-0005-0000-0000-00003A270000}"/>
    <cellStyle name="_적격 _가실행대비(신안.보성-1) (version 1)_실행(간접비)_05년 7월1일~8월31일견적서_05년 9월1일~10월31일견적서" xfId="10288" xr:uid="{00000000-0005-0000-0000-00003B270000}"/>
    <cellStyle name="_적격 _가실행대비(신안.보성-1) (version 1)_실행(간접비)_05년 7월1일~8월31일견적서_05년 9월1일~10월31일견적서_05년 11월1일~12월31일견적서" xfId="10289" xr:uid="{00000000-0005-0000-0000-00003C270000}"/>
    <cellStyle name="_적격 _가실행대비(신안.보성-1) (version 1)_실행(간접비)_05년 7월1일~8월31일견적서_05년 9월1일~10월31일견적서_05년 9월1일~10월31일견적서" xfId="10290" xr:uid="{00000000-0005-0000-0000-00003D270000}"/>
    <cellStyle name="_적격 _가실행대비(신안.보성-1) (version 1)_실행(간접비)_05년 7월1일~8월31일견적서_05년 9월1일~10월31일견적서_06년 1월1일~2월28일견적서" xfId="10291" xr:uid="{00000000-0005-0000-0000-00003E270000}"/>
    <cellStyle name="_적격 _가실행대비(신안.보성-1) (version 1)_실행(간접비)_05년 9월1일~10월31일견적서" xfId="10292" xr:uid="{00000000-0005-0000-0000-00003F270000}"/>
    <cellStyle name="_적격 _가실행대비(신안.보성-1) (version 1)_실행(간접비)_05년 9월1일~10월31일견적서_05년 11월1일~12월31일견적서" xfId="10293" xr:uid="{00000000-0005-0000-0000-000040270000}"/>
    <cellStyle name="_적격 _가실행대비(신안.보성-1) (version 1)_실행(간접비)_05년 9월1일~10월31일견적서_05년 9월1일~10월31일견적서" xfId="10294" xr:uid="{00000000-0005-0000-0000-000041270000}"/>
    <cellStyle name="_적격 _가실행대비(신안.보성-1) (version 1)_실행(간접비)_05년 9월1일~10월31일견적서_06년 1월1일~2월28일견적서" xfId="10295" xr:uid="{00000000-0005-0000-0000-000042270000}"/>
    <cellStyle name="_적격 _가실행대비(신안.보성-2)" xfId="10296" xr:uid="{00000000-0005-0000-0000-000043270000}"/>
    <cellStyle name="_적격 _가실행대비(신안.보성-2)_05년 7월1일~8월31일견적서" xfId="10297" xr:uid="{00000000-0005-0000-0000-000044270000}"/>
    <cellStyle name="_적격 _가실행대비(신안.보성-2)_05년 7월1일~8월31일견적서_05년 7월1일~8월31일견적서" xfId="10298" xr:uid="{00000000-0005-0000-0000-000045270000}"/>
    <cellStyle name="_적격 _가실행대비(신안.보성-2)_05년 7월1일~8월31일견적서_05년 7월1일~8월31일견적서_05년 9월1일~10월31일견적서" xfId="10299" xr:uid="{00000000-0005-0000-0000-000046270000}"/>
    <cellStyle name="_적격 _가실행대비(신안.보성-2)_05년 7월1일~8월31일견적서_05년 7월1일~8월31일견적서_05년 9월1일~10월31일견적서_05년 11월1일~12월31일견적서" xfId="10300" xr:uid="{00000000-0005-0000-0000-000047270000}"/>
    <cellStyle name="_적격 _가실행대비(신안.보성-2)_05년 7월1일~8월31일견적서_05년 7월1일~8월31일견적서_05년 9월1일~10월31일견적서_05년 9월1일~10월31일견적서" xfId="10301" xr:uid="{00000000-0005-0000-0000-000048270000}"/>
    <cellStyle name="_적격 _가실행대비(신안.보성-2)_05년 7월1일~8월31일견적서_05년 7월1일~8월31일견적서_05년 9월1일~10월31일견적서_06년 1월1일~2월28일견적서" xfId="10302" xr:uid="{00000000-0005-0000-0000-000049270000}"/>
    <cellStyle name="_적격 _가실행대비(신안.보성-2)_05년 7월1일~8월31일견적서_05년 9월1일~10월31일견적서" xfId="10303" xr:uid="{00000000-0005-0000-0000-00004A270000}"/>
    <cellStyle name="_적격 _가실행대비(신안.보성-2)_05년 7월1일~8월31일견적서_05년 9월1일~10월31일견적서_05년 11월1일~12월31일견적서" xfId="10304" xr:uid="{00000000-0005-0000-0000-00004B270000}"/>
    <cellStyle name="_적격 _가실행대비(신안.보성-2)_05년 7월1일~8월31일견적서_05년 9월1일~10월31일견적서_05년 9월1일~10월31일견적서" xfId="10305" xr:uid="{00000000-0005-0000-0000-00004C270000}"/>
    <cellStyle name="_적격 _가실행대비(신안.보성-2)_05년 7월1일~8월31일견적서_05년 9월1일~10월31일견적서_06년 1월1일~2월28일견적서" xfId="10306" xr:uid="{00000000-0005-0000-0000-00004D270000}"/>
    <cellStyle name="_적격 _가실행대비(신안.보성-2)_05년 9월1일~10월31일견적서" xfId="10307" xr:uid="{00000000-0005-0000-0000-00004E270000}"/>
    <cellStyle name="_적격 _가실행대비(신안.보성-2)_05년 9월1일~10월31일견적서_05년 11월1일~12월31일견적서" xfId="10308" xr:uid="{00000000-0005-0000-0000-00004F270000}"/>
    <cellStyle name="_적격 _가실행대비(신안.보성-2)_05년 9월1일~10월31일견적서_05년 9월1일~10월31일견적서" xfId="10309" xr:uid="{00000000-0005-0000-0000-000050270000}"/>
    <cellStyle name="_적격 _가실행대비(신안.보성-2)_05년 9월1일~10월31일견적서_06년 1월1일~2월28일견적서" xfId="10310" xr:uid="{00000000-0005-0000-0000-000051270000}"/>
    <cellStyle name="_적격 _가실행대비(신안.보성-2)_가실행(간접비)" xfId="10311" xr:uid="{00000000-0005-0000-0000-000052270000}"/>
    <cellStyle name="_적격 _가실행대비(신안.보성-2)_가실행(간접비)_05년 7월1일~8월31일견적서" xfId="10312" xr:uid="{00000000-0005-0000-0000-000053270000}"/>
    <cellStyle name="_적격 _가실행대비(신안.보성-2)_가실행(간접비)_05년 7월1일~8월31일견적서_05년 7월1일~8월31일견적서" xfId="10313" xr:uid="{00000000-0005-0000-0000-000054270000}"/>
    <cellStyle name="_적격 _가실행대비(신안.보성-2)_가실행(간접비)_05년 7월1일~8월31일견적서_05년 7월1일~8월31일견적서_05년 9월1일~10월31일견적서" xfId="10314" xr:uid="{00000000-0005-0000-0000-000055270000}"/>
    <cellStyle name="_적격 _가실행대비(신안.보성-2)_가실행(간접비)_05년 7월1일~8월31일견적서_05년 7월1일~8월31일견적서_05년 9월1일~10월31일견적서_05년 11월1일~12월31일견적서" xfId="10315" xr:uid="{00000000-0005-0000-0000-000056270000}"/>
    <cellStyle name="_적격 _가실행대비(신안.보성-2)_가실행(간접비)_05년 7월1일~8월31일견적서_05년 7월1일~8월31일견적서_05년 9월1일~10월31일견적서_05년 9월1일~10월31일견적서" xfId="10316" xr:uid="{00000000-0005-0000-0000-000057270000}"/>
    <cellStyle name="_적격 _가실행대비(신안.보성-2)_가실행(간접비)_05년 7월1일~8월31일견적서_05년 7월1일~8월31일견적서_05년 9월1일~10월31일견적서_06년 1월1일~2월28일견적서" xfId="10317" xr:uid="{00000000-0005-0000-0000-000058270000}"/>
    <cellStyle name="_적격 _가실행대비(신안.보성-2)_가실행(간접비)_05년 7월1일~8월31일견적서_05년 9월1일~10월31일견적서" xfId="10318" xr:uid="{00000000-0005-0000-0000-000059270000}"/>
    <cellStyle name="_적격 _가실행대비(신안.보성-2)_가실행(간접비)_05년 7월1일~8월31일견적서_05년 9월1일~10월31일견적서_05년 11월1일~12월31일견적서" xfId="10319" xr:uid="{00000000-0005-0000-0000-00005A270000}"/>
    <cellStyle name="_적격 _가실행대비(신안.보성-2)_가실행(간접비)_05년 7월1일~8월31일견적서_05년 9월1일~10월31일견적서_05년 9월1일~10월31일견적서" xfId="10320" xr:uid="{00000000-0005-0000-0000-00005B270000}"/>
    <cellStyle name="_적격 _가실행대비(신안.보성-2)_가실행(간접비)_05년 7월1일~8월31일견적서_05년 9월1일~10월31일견적서_06년 1월1일~2월28일견적서" xfId="10321" xr:uid="{00000000-0005-0000-0000-00005C270000}"/>
    <cellStyle name="_적격 _가실행대비(신안.보성-2)_가실행(간접비)_05년 9월1일~10월31일견적서" xfId="10322" xr:uid="{00000000-0005-0000-0000-00005D270000}"/>
    <cellStyle name="_적격 _가실행대비(신안.보성-2)_가실행(간접비)_05년 9월1일~10월31일견적서_05년 11월1일~12월31일견적서" xfId="10323" xr:uid="{00000000-0005-0000-0000-00005E270000}"/>
    <cellStyle name="_적격 _가실행대비(신안.보성-2)_가실행(간접비)_05년 9월1일~10월31일견적서_05년 9월1일~10월31일견적서" xfId="10324" xr:uid="{00000000-0005-0000-0000-00005F270000}"/>
    <cellStyle name="_적격 _가실행대비(신안.보성-2)_가실행(간접비)_05년 9월1일~10월31일견적서_06년 1월1일~2월28일견적서" xfId="10325" xr:uid="{00000000-0005-0000-0000-000060270000}"/>
    <cellStyle name="_적격 _가실행대비(신안.보성-2)_실행(간접비)" xfId="10326" xr:uid="{00000000-0005-0000-0000-000061270000}"/>
    <cellStyle name="_적격 _가실행대비(신안.보성-2)_실행(간접비)_05년 7월1일~8월31일견적서" xfId="10327" xr:uid="{00000000-0005-0000-0000-000062270000}"/>
    <cellStyle name="_적격 _가실행대비(신안.보성-2)_실행(간접비)_05년 7월1일~8월31일견적서_05년 7월1일~8월31일견적서" xfId="10328" xr:uid="{00000000-0005-0000-0000-000063270000}"/>
    <cellStyle name="_적격 _가실행대비(신안.보성-2)_실행(간접비)_05년 7월1일~8월31일견적서_05년 7월1일~8월31일견적서_05년 9월1일~10월31일견적서" xfId="10329" xr:uid="{00000000-0005-0000-0000-000064270000}"/>
    <cellStyle name="_적격 _가실행대비(신안.보성-2)_실행(간접비)_05년 7월1일~8월31일견적서_05년 7월1일~8월31일견적서_05년 9월1일~10월31일견적서_05년 11월1일~12월31일견적서" xfId="10330" xr:uid="{00000000-0005-0000-0000-000065270000}"/>
    <cellStyle name="_적격 _가실행대비(신안.보성-2)_실행(간접비)_05년 7월1일~8월31일견적서_05년 7월1일~8월31일견적서_05년 9월1일~10월31일견적서_05년 9월1일~10월31일견적서" xfId="10331" xr:uid="{00000000-0005-0000-0000-000066270000}"/>
    <cellStyle name="_적격 _가실행대비(신안.보성-2)_실행(간접비)_05년 7월1일~8월31일견적서_05년 7월1일~8월31일견적서_05년 9월1일~10월31일견적서_06년 1월1일~2월28일견적서" xfId="10332" xr:uid="{00000000-0005-0000-0000-000067270000}"/>
    <cellStyle name="_적격 _가실행대비(신안.보성-2)_실행(간접비)_05년 7월1일~8월31일견적서_05년 9월1일~10월31일견적서" xfId="10333" xr:uid="{00000000-0005-0000-0000-000068270000}"/>
    <cellStyle name="_적격 _가실행대비(신안.보성-2)_실행(간접비)_05년 7월1일~8월31일견적서_05년 9월1일~10월31일견적서_05년 11월1일~12월31일견적서" xfId="10334" xr:uid="{00000000-0005-0000-0000-000069270000}"/>
    <cellStyle name="_적격 _가실행대비(신안.보성-2)_실행(간접비)_05년 7월1일~8월31일견적서_05년 9월1일~10월31일견적서_05년 9월1일~10월31일견적서" xfId="10335" xr:uid="{00000000-0005-0000-0000-00006A270000}"/>
    <cellStyle name="_적격 _가실행대비(신안.보성-2)_실행(간접비)_05년 7월1일~8월31일견적서_05년 9월1일~10월31일견적서_06년 1월1일~2월28일견적서" xfId="10336" xr:uid="{00000000-0005-0000-0000-00006B270000}"/>
    <cellStyle name="_적격 _가실행대비(신안.보성-2)_실행(간접비)_05년 9월1일~10월31일견적서" xfId="10337" xr:uid="{00000000-0005-0000-0000-00006C270000}"/>
    <cellStyle name="_적격 _가실행대비(신안.보성-2)_실행(간접비)_05년 9월1일~10월31일견적서_05년 11월1일~12월31일견적서" xfId="10338" xr:uid="{00000000-0005-0000-0000-00006D270000}"/>
    <cellStyle name="_적격 _가실행대비(신안.보성-2)_실행(간접비)_05년 9월1일~10월31일견적서_05년 9월1일~10월31일견적서" xfId="10339" xr:uid="{00000000-0005-0000-0000-00006E270000}"/>
    <cellStyle name="_적격 _가실행대비(신안.보성-2)_실행(간접비)_05년 9월1일~10월31일견적서_06년 1월1일~2월28일견적서" xfId="10340" xr:uid="{00000000-0005-0000-0000-00006F270000}"/>
    <cellStyle name="_적격 _가실행대비(신안.보성-3)" xfId="10341" xr:uid="{00000000-0005-0000-0000-000070270000}"/>
    <cellStyle name="_적격 _가실행대비(신안.보성-3)_05년 7월1일~8월31일견적서" xfId="10342" xr:uid="{00000000-0005-0000-0000-000071270000}"/>
    <cellStyle name="_적격 _가실행대비(신안.보성-3)_05년 7월1일~8월31일견적서_05년 7월1일~8월31일견적서" xfId="10343" xr:uid="{00000000-0005-0000-0000-000072270000}"/>
    <cellStyle name="_적격 _가실행대비(신안.보성-3)_05년 7월1일~8월31일견적서_05년 7월1일~8월31일견적서_05년 9월1일~10월31일견적서" xfId="10344" xr:uid="{00000000-0005-0000-0000-000073270000}"/>
    <cellStyle name="_적격 _가실행대비(신안.보성-3)_05년 7월1일~8월31일견적서_05년 7월1일~8월31일견적서_05년 9월1일~10월31일견적서_05년 11월1일~12월31일견적서" xfId="10345" xr:uid="{00000000-0005-0000-0000-000074270000}"/>
    <cellStyle name="_적격 _가실행대비(신안.보성-3)_05년 7월1일~8월31일견적서_05년 7월1일~8월31일견적서_05년 9월1일~10월31일견적서_05년 9월1일~10월31일견적서" xfId="10346" xr:uid="{00000000-0005-0000-0000-000075270000}"/>
    <cellStyle name="_적격 _가실행대비(신안.보성-3)_05년 7월1일~8월31일견적서_05년 7월1일~8월31일견적서_05년 9월1일~10월31일견적서_06년 1월1일~2월28일견적서" xfId="10347" xr:uid="{00000000-0005-0000-0000-000076270000}"/>
    <cellStyle name="_적격 _가실행대비(신안.보성-3)_05년 7월1일~8월31일견적서_05년 9월1일~10월31일견적서" xfId="10348" xr:uid="{00000000-0005-0000-0000-000077270000}"/>
    <cellStyle name="_적격 _가실행대비(신안.보성-3)_05년 7월1일~8월31일견적서_05년 9월1일~10월31일견적서_05년 11월1일~12월31일견적서" xfId="10349" xr:uid="{00000000-0005-0000-0000-000078270000}"/>
    <cellStyle name="_적격 _가실행대비(신안.보성-3)_05년 7월1일~8월31일견적서_05년 9월1일~10월31일견적서_05년 9월1일~10월31일견적서" xfId="10350" xr:uid="{00000000-0005-0000-0000-000079270000}"/>
    <cellStyle name="_적격 _가실행대비(신안.보성-3)_05년 7월1일~8월31일견적서_05년 9월1일~10월31일견적서_06년 1월1일~2월28일견적서" xfId="10351" xr:uid="{00000000-0005-0000-0000-00007A270000}"/>
    <cellStyle name="_적격 _가실행대비(신안.보성-3)_05년 9월1일~10월31일견적서" xfId="10352" xr:uid="{00000000-0005-0000-0000-00007B270000}"/>
    <cellStyle name="_적격 _가실행대비(신안.보성-3)_05년 9월1일~10월31일견적서_05년 11월1일~12월31일견적서" xfId="10353" xr:uid="{00000000-0005-0000-0000-00007C270000}"/>
    <cellStyle name="_적격 _가실행대비(신안.보성-3)_05년 9월1일~10월31일견적서_05년 9월1일~10월31일견적서" xfId="10354" xr:uid="{00000000-0005-0000-0000-00007D270000}"/>
    <cellStyle name="_적격 _가실행대비(신안.보성-3)_05년 9월1일~10월31일견적서_06년 1월1일~2월28일견적서" xfId="10355" xr:uid="{00000000-0005-0000-0000-00007E270000}"/>
    <cellStyle name="_적격 _가실행대비(신안.보성-3)_가실행(간접비)" xfId="10356" xr:uid="{00000000-0005-0000-0000-00007F270000}"/>
    <cellStyle name="_적격 _가실행대비(신안.보성-3)_가실행(간접비)_05년 7월1일~8월31일견적서" xfId="10357" xr:uid="{00000000-0005-0000-0000-000080270000}"/>
    <cellStyle name="_적격 _가실행대비(신안.보성-3)_가실행(간접비)_05년 7월1일~8월31일견적서_05년 7월1일~8월31일견적서" xfId="10358" xr:uid="{00000000-0005-0000-0000-000081270000}"/>
    <cellStyle name="_적격 _가실행대비(신안.보성-3)_가실행(간접비)_05년 7월1일~8월31일견적서_05년 7월1일~8월31일견적서_05년 9월1일~10월31일견적서" xfId="10359" xr:uid="{00000000-0005-0000-0000-000082270000}"/>
    <cellStyle name="_적격 _가실행대비(신안.보성-3)_가실행(간접비)_05년 7월1일~8월31일견적서_05년 7월1일~8월31일견적서_05년 9월1일~10월31일견적서_05년 11월1일~12월31일견적서" xfId="10360" xr:uid="{00000000-0005-0000-0000-000083270000}"/>
    <cellStyle name="_적격 _가실행대비(신안.보성-3)_가실행(간접비)_05년 7월1일~8월31일견적서_05년 7월1일~8월31일견적서_05년 9월1일~10월31일견적서_05년 9월1일~10월31일견적서" xfId="10361" xr:uid="{00000000-0005-0000-0000-000084270000}"/>
    <cellStyle name="_적격 _가실행대비(신안.보성-3)_가실행(간접비)_05년 7월1일~8월31일견적서_05년 7월1일~8월31일견적서_05년 9월1일~10월31일견적서_06년 1월1일~2월28일견적서" xfId="10362" xr:uid="{00000000-0005-0000-0000-000085270000}"/>
    <cellStyle name="_적격 _가실행대비(신안.보성-3)_가실행(간접비)_05년 7월1일~8월31일견적서_05년 9월1일~10월31일견적서" xfId="10363" xr:uid="{00000000-0005-0000-0000-000086270000}"/>
    <cellStyle name="_적격 _가실행대비(신안.보성-3)_가실행(간접비)_05년 7월1일~8월31일견적서_05년 9월1일~10월31일견적서_05년 11월1일~12월31일견적서" xfId="10364" xr:uid="{00000000-0005-0000-0000-000087270000}"/>
    <cellStyle name="_적격 _가실행대비(신안.보성-3)_가실행(간접비)_05년 7월1일~8월31일견적서_05년 9월1일~10월31일견적서_05년 9월1일~10월31일견적서" xfId="10365" xr:uid="{00000000-0005-0000-0000-000088270000}"/>
    <cellStyle name="_적격 _가실행대비(신안.보성-3)_가실행(간접비)_05년 7월1일~8월31일견적서_05년 9월1일~10월31일견적서_06년 1월1일~2월28일견적서" xfId="10366" xr:uid="{00000000-0005-0000-0000-000089270000}"/>
    <cellStyle name="_적격 _가실행대비(신안.보성-3)_가실행(간접비)_05년 9월1일~10월31일견적서" xfId="10367" xr:uid="{00000000-0005-0000-0000-00008A270000}"/>
    <cellStyle name="_적격 _가실행대비(신안.보성-3)_가실행(간접비)_05년 9월1일~10월31일견적서_05년 11월1일~12월31일견적서" xfId="10368" xr:uid="{00000000-0005-0000-0000-00008B270000}"/>
    <cellStyle name="_적격 _가실행대비(신안.보성-3)_가실행(간접비)_05년 9월1일~10월31일견적서_05년 9월1일~10월31일견적서" xfId="10369" xr:uid="{00000000-0005-0000-0000-00008C270000}"/>
    <cellStyle name="_적격 _가실행대비(신안.보성-3)_가실행(간접비)_05년 9월1일~10월31일견적서_06년 1월1일~2월28일견적서" xfId="10370" xr:uid="{00000000-0005-0000-0000-00008D270000}"/>
    <cellStyle name="_적격 _가실행대비(신안.보성-3)_실행(간접비)" xfId="10371" xr:uid="{00000000-0005-0000-0000-00008E270000}"/>
    <cellStyle name="_적격 _가실행대비(신안.보성-3)_실행(간접비)_05년 7월1일~8월31일견적서" xfId="10372" xr:uid="{00000000-0005-0000-0000-00008F270000}"/>
    <cellStyle name="_적격 _가실행대비(신안.보성-3)_실행(간접비)_05년 7월1일~8월31일견적서_05년 7월1일~8월31일견적서" xfId="10373" xr:uid="{00000000-0005-0000-0000-000090270000}"/>
    <cellStyle name="_적격 _가실행대비(신안.보성-3)_실행(간접비)_05년 7월1일~8월31일견적서_05년 7월1일~8월31일견적서_05년 9월1일~10월31일견적서" xfId="10374" xr:uid="{00000000-0005-0000-0000-000091270000}"/>
    <cellStyle name="_적격 _가실행대비(신안.보성-3)_실행(간접비)_05년 7월1일~8월31일견적서_05년 7월1일~8월31일견적서_05년 9월1일~10월31일견적서_05년 11월1일~12월31일견적서" xfId="10375" xr:uid="{00000000-0005-0000-0000-000092270000}"/>
    <cellStyle name="_적격 _가실행대비(신안.보성-3)_실행(간접비)_05년 7월1일~8월31일견적서_05년 7월1일~8월31일견적서_05년 9월1일~10월31일견적서_05년 9월1일~10월31일견적서" xfId="10376" xr:uid="{00000000-0005-0000-0000-000093270000}"/>
    <cellStyle name="_적격 _가실행대비(신안.보성-3)_실행(간접비)_05년 7월1일~8월31일견적서_05년 7월1일~8월31일견적서_05년 9월1일~10월31일견적서_06년 1월1일~2월28일견적서" xfId="10377" xr:uid="{00000000-0005-0000-0000-000094270000}"/>
    <cellStyle name="_적격 _가실행대비(신안.보성-3)_실행(간접비)_05년 7월1일~8월31일견적서_05년 9월1일~10월31일견적서" xfId="10378" xr:uid="{00000000-0005-0000-0000-000095270000}"/>
    <cellStyle name="_적격 _가실행대비(신안.보성-3)_실행(간접비)_05년 7월1일~8월31일견적서_05년 9월1일~10월31일견적서_05년 11월1일~12월31일견적서" xfId="10379" xr:uid="{00000000-0005-0000-0000-000096270000}"/>
    <cellStyle name="_적격 _가실행대비(신안.보성-3)_실행(간접비)_05년 7월1일~8월31일견적서_05년 9월1일~10월31일견적서_05년 9월1일~10월31일견적서" xfId="10380" xr:uid="{00000000-0005-0000-0000-000097270000}"/>
    <cellStyle name="_적격 _가실행대비(신안.보성-3)_실행(간접비)_05년 7월1일~8월31일견적서_05년 9월1일~10월31일견적서_06년 1월1일~2월28일견적서" xfId="10381" xr:uid="{00000000-0005-0000-0000-000098270000}"/>
    <cellStyle name="_적격 _가실행대비(신안.보성-3)_실행(간접비)_05년 9월1일~10월31일견적서" xfId="10382" xr:uid="{00000000-0005-0000-0000-000099270000}"/>
    <cellStyle name="_적격 _가실행대비(신안.보성-3)_실행(간접비)_05년 9월1일~10월31일견적서_05년 11월1일~12월31일견적서" xfId="10383" xr:uid="{00000000-0005-0000-0000-00009A270000}"/>
    <cellStyle name="_적격 _가실행대비(신안.보성-3)_실행(간접비)_05년 9월1일~10월31일견적서_05년 9월1일~10월31일견적서" xfId="10384" xr:uid="{00000000-0005-0000-0000-00009B270000}"/>
    <cellStyle name="_적격 _가실행대비(신안.보성-3)_실행(간접비)_05년 9월1일~10월31일견적서_06년 1월1일~2월28일견적서" xfId="10385" xr:uid="{00000000-0005-0000-0000-00009C270000}"/>
    <cellStyle name="_적격 _갑지(건축 (2)" xfId="838" xr:uid="{00000000-0005-0000-0000-00009D270000}"/>
    <cellStyle name="_적격 _갑지(건축 (2) 2" xfId="839" xr:uid="{00000000-0005-0000-0000-00009E270000}"/>
    <cellStyle name="_적격 _견적 방문 제출시-SAMPLE" xfId="10386" xr:uid="{00000000-0005-0000-0000-00009F270000}"/>
    <cellStyle name="_적격 _견적 방문 제출시-SAMPLE_신호등견적서" xfId="10387" xr:uid="{00000000-0005-0000-0000-0000A0270000}"/>
    <cellStyle name="_적격 _견적조건" xfId="3084" xr:uid="{00000000-0005-0000-0000-0000A1270000}"/>
    <cellStyle name="_적격 _견적조건_서계오피스텔_대한유화(현설용BM)" xfId="3085" xr:uid="{00000000-0005-0000-0000-0000A2270000}"/>
    <cellStyle name="_적격 _견적조건_서계오피스텔_대한유화(현설용BM)_선투입비 본사보고" xfId="3086" xr:uid="{00000000-0005-0000-0000-0000A3270000}"/>
    <cellStyle name="_적격 _견적조건_서계오피스텔_대한유화(현설용BM)_선투입비 본사보고_선투입비 본사보고" xfId="3087" xr:uid="{00000000-0005-0000-0000-0000A4270000}"/>
    <cellStyle name="_적격 _견적조건_서계오피스텔_대한유화(현설용BM)_선투입비 본사보고_선투입비 본사보고-0330" xfId="3088" xr:uid="{00000000-0005-0000-0000-0000A5270000}"/>
    <cellStyle name="_적격 _견적조건_선투입비 본사보고" xfId="3089" xr:uid="{00000000-0005-0000-0000-0000A6270000}"/>
    <cellStyle name="_적격 _견적조건_선투입비 본사보고_선투입비 본사보고" xfId="3090" xr:uid="{00000000-0005-0000-0000-0000A7270000}"/>
    <cellStyle name="_적격 _견적조건_선투입비 본사보고_선투입비 본사보고-0330" xfId="3091" xr:uid="{00000000-0005-0000-0000-0000A8270000}"/>
    <cellStyle name="_적격 _경기교육원_일반설비공사 대비내역서" xfId="3092" xr:uid="{00000000-0005-0000-0000-0000A9270000}"/>
    <cellStyle name="_적격 _경기교육원_일반설비공사 대비내역서_공내역서" xfId="3093" xr:uid="{00000000-0005-0000-0000-0000AA270000}"/>
    <cellStyle name="_적격 _경기교육원_일반설비공사 대비내역서_공내역서_선투입비 본사보고" xfId="3094" xr:uid="{00000000-0005-0000-0000-0000AB270000}"/>
    <cellStyle name="_적격 _경기교육원_일반설비공사 대비내역서_공내역서_선투입비 본사보고_선투입비 본사보고" xfId="3095" xr:uid="{00000000-0005-0000-0000-0000AC270000}"/>
    <cellStyle name="_적격 _경기교육원_일반설비공사 대비내역서_공내역서_선투입비 본사보고_선투입비 본사보고-0330" xfId="3096" xr:uid="{00000000-0005-0000-0000-0000AD270000}"/>
    <cellStyle name="_적격 _경기교육원_일반설비공사 대비내역서_선투입비 본사보고" xfId="3097" xr:uid="{00000000-0005-0000-0000-0000AE270000}"/>
    <cellStyle name="_적격 _경기교육원_일반설비공사 대비내역서_선투입비 본사보고_선투입비 본사보고" xfId="3098" xr:uid="{00000000-0005-0000-0000-0000AF270000}"/>
    <cellStyle name="_적격 _경기교육원_일반설비공사 대비내역서_선투입비 본사보고_선투입비 본사보고-0330" xfId="3099" xr:uid="{00000000-0005-0000-0000-0000B0270000}"/>
    <cellStyle name="_적격 _경기교육원_집행내역(REV1)" xfId="3100" xr:uid="{00000000-0005-0000-0000-0000B1270000}"/>
    <cellStyle name="_적격 _경기교육원_집행내역(REV1)_공내역서" xfId="3101" xr:uid="{00000000-0005-0000-0000-0000B2270000}"/>
    <cellStyle name="_적격 _경기교육원_집행내역(REV1)_공내역서_선투입비 본사보고" xfId="3102" xr:uid="{00000000-0005-0000-0000-0000B3270000}"/>
    <cellStyle name="_적격 _경기교육원_집행내역(REV1)_공내역서_선투입비 본사보고_선투입비 본사보고" xfId="3103" xr:uid="{00000000-0005-0000-0000-0000B4270000}"/>
    <cellStyle name="_적격 _경기교육원_집행내역(REV1)_공내역서_선투입비 본사보고_선투입비 본사보고-0330" xfId="3104" xr:uid="{00000000-0005-0000-0000-0000B5270000}"/>
    <cellStyle name="_적격 _경기교육원_집행내역(REV1)_선투입비 본사보고" xfId="3105" xr:uid="{00000000-0005-0000-0000-0000B6270000}"/>
    <cellStyle name="_적격 _경기교육원_집행내역(REV1)_선투입비 본사보고_선투입비 본사보고" xfId="3106" xr:uid="{00000000-0005-0000-0000-0000B7270000}"/>
    <cellStyle name="_적격 _경기교육원_집행내역(REV1)_선투입비 본사보고_선투입비 본사보고-0330" xfId="3107" xr:uid="{00000000-0005-0000-0000-0000B8270000}"/>
    <cellStyle name="_적격 _경기교육원_집행내역(최종)(설비사전공사)(REV1)" xfId="3108" xr:uid="{00000000-0005-0000-0000-0000B9270000}"/>
    <cellStyle name="_적격 _경기교육원_집행내역(최종)(설비사전공사)(REV1)_공내역서" xfId="3109" xr:uid="{00000000-0005-0000-0000-0000BA270000}"/>
    <cellStyle name="_적격 _경기교육원_집행내역(최종)(설비사전공사)(REV1)_공내역서_선투입비 본사보고" xfId="3110" xr:uid="{00000000-0005-0000-0000-0000BB270000}"/>
    <cellStyle name="_적격 _경기교육원_집행내역(최종)(설비사전공사)(REV1)_공내역서_선투입비 본사보고_선투입비 본사보고" xfId="3111" xr:uid="{00000000-0005-0000-0000-0000BC270000}"/>
    <cellStyle name="_적격 _경기교육원_집행내역(최종)(설비사전공사)(REV1)_공내역서_선투입비 본사보고_선투입비 본사보고-0330" xfId="3112" xr:uid="{00000000-0005-0000-0000-0000BD270000}"/>
    <cellStyle name="_적격 _경기교육원_집행내역(최종)(설비사전공사)(REV1)_선투입비 본사보고" xfId="3113" xr:uid="{00000000-0005-0000-0000-0000BE270000}"/>
    <cellStyle name="_적격 _경기교육원_집행내역(최종)(설비사전공사)(REV1)_선투입비 본사보고_선투입비 본사보고" xfId="3114" xr:uid="{00000000-0005-0000-0000-0000BF270000}"/>
    <cellStyle name="_적격 _경기교육원_집행내역(최종)(설비사전공사)(REV1)_선투입비 본사보고_선투입비 본사보고-0330" xfId="3115" xr:uid="{00000000-0005-0000-0000-0000C0270000}"/>
    <cellStyle name="_적격 _경북능금농협(북촌)골판지공장 " xfId="840" xr:uid="{00000000-0005-0000-0000-0000C1270000}"/>
    <cellStyle name="_적격 _관급자재 명세" xfId="841" xr:uid="{00000000-0005-0000-0000-0000C2270000}"/>
    <cellStyle name="_적격 _광주평동실행" xfId="10388" xr:uid="{00000000-0005-0000-0000-0000C3270000}"/>
    <cellStyle name="_적격 _광주평동실행_탱크(12,13)토목공사(견적)대비비교" xfId="10389" xr:uid="{00000000-0005-0000-0000-0000C4270000}"/>
    <cellStyle name="_적격 _광주평동투찰" xfId="842" xr:uid="{00000000-0005-0000-0000-0000C5270000}"/>
    <cellStyle name="_적격 _광주평동투찰 2" xfId="843" xr:uid="{00000000-0005-0000-0000-0000C6270000}"/>
    <cellStyle name="_적격 _광주평동투찰 3" xfId="10390" xr:uid="{00000000-0005-0000-0000-0000C7270000}"/>
    <cellStyle name="_적격 _광주평동투찰_2011년 소백산 자락길 홍보관 신축공사(건축)" xfId="844" xr:uid="{00000000-0005-0000-0000-0000C8270000}"/>
    <cellStyle name="_적격 _광주평동투찰_갑지(건축 (2)" xfId="845" xr:uid="{00000000-0005-0000-0000-0000C9270000}"/>
    <cellStyle name="_적격 _광주평동투찰_갑지(건축 (2) 2" xfId="846" xr:uid="{00000000-0005-0000-0000-0000CA270000}"/>
    <cellStyle name="_적격 _광주평동투찰_경북능금농협(북촌)골판지공장 " xfId="847" xr:uid="{00000000-0005-0000-0000-0000CB270000}"/>
    <cellStyle name="_적격 _광주평동투찰_관급자재 명세" xfId="848" xr:uid="{00000000-0005-0000-0000-0000CC270000}"/>
    <cellStyle name="_적격 _광주평동투찰_삼성생활예술고 생활관(3층수정15%)공사" xfId="849" xr:uid="{00000000-0005-0000-0000-0000CD270000}"/>
    <cellStyle name="_적격 _광주평동투찰_삼성생활예술고 생활관(3층수정15%)공사 2" xfId="850" xr:uid="{00000000-0005-0000-0000-0000CE270000}"/>
    <cellStyle name="_적격 _광주평동투찰_안강여고 화장실 개선공사" xfId="851" xr:uid="{00000000-0005-0000-0000-0000CF270000}"/>
    <cellStyle name="_적격 _광주평동투찰_영주서부초등학교 교사동 방수공사" xfId="852" xr:uid="{00000000-0005-0000-0000-0000D0270000}"/>
    <cellStyle name="_적격 _광주평동투찰_용곡지구_보건진료소_신축설비공사" xfId="853" xr:uid="{00000000-0005-0000-0000-0000D1270000}"/>
    <cellStyle name="_적격 _광주평동투찰_용곡지구_보건진료소_신축설비공사 2" xfId="854" xr:uid="{00000000-0005-0000-0000-0000D2270000}"/>
    <cellStyle name="_적격 _광주평동투찰_우보초등학교 화장실보수및기타공사(건축)" xfId="855" xr:uid="{00000000-0005-0000-0000-0000D3270000}"/>
    <cellStyle name="_적격 _광주평동투찰_우보초등학교 화장실보수및기타공사(건축) 2" xfId="856" xr:uid="{00000000-0005-0000-0000-0000D4270000}"/>
    <cellStyle name="_적격 _광주평동투찰_화령초등학교 다목적강당 증축공사(건축)" xfId="857" xr:uid="{00000000-0005-0000-0000-0000D5270000}"/>
    <cellStyle name="_적격 _광주평동투찰_화령초등학교 다목적강당 증축공사(건축) 2" xfId="858" xr:uid="{00000000-0005-0000-0000-0000D6270000}"/>
    <cellStyle name="_적격 _광주평동투찰_화령초등학교 다목적강당 증축공사(건축납품)" xfId="859" xr:uid="{00000000-0005-0000-0000-0000D7270000}"/>
    <cellStyle name="_적격 _광주평동투찰_화령초등학교 다목적강당 증축공사(건축납품) 2" xfId="860" xr:uid="{00000000-0005-0000-0000-0000D8270000}"/>
    <cellStyle name="_적격 _광주평동품의1" xfId="861" xr:uid="{00000000-0005-0000-0000-0000D9270000}"/>
    <cellStyle name="_적격 _광주평동품의1 2" xfId="862" xr:uid="{00000000-0005-0000-0000-0000DA270000}"/>
    <cellStyle name="_적격 _광주평동품의1 3" xfId="10391" xr:uid="{00000000-0005-0000-0000-0000DB270000}"/>
    <cellStyle name="_적격 _광주평동품의1_2011년 소백산 자락길 홍보관 신축공사(건축)" xfId="863" xr:uid="{00000000-0005-0000-0000-0000DC270000}"/>
    <cellStyle name="_적격 _광주평동품의1_갑지(건축 (2)" xfId="864" xr:uid="{00000000-0005-0000-0000-0000DD270000}"/>
    <cellStyle name="_적격 _광주평동품의1_갑지(건축 (2) 2" xfId="865" xr:uid="{00000000-0005-0000-0000-0000DE270000}"/>
    <cellStyle name="_적격 _광주평동품의1_경북능금농협(북촌)골판지공장 " xfId="866" xr:uid="{00000000-0005-0000-0000-0000DF270000}"/>
    <cellStyle name="_적격 _광주평동품의1_관급자재 명세" xfId="867" xr:uid="{00000000-0005-0000-0000-0000E0270000}"/>
    <cellStyle name="_적격 _광주평동품의1_삼성생활예술고 생활관(3층수정15%)공사" xfId="868" xr:uid="{00000000-0005-0000-0000-0000E1270000}"/>
    <cellStyle name="_적격 _광주평동품의1_삼성생활예술고 생활관(3층수정15%)공사 2" xfId="869" xr:uid="{00000000-0005-0000-0000-0000E2270000}"/>
    <cellStyle name="_적격 _광주평동품의1_안강여고 화장실 개선공사" xfId="870" xr:uid="{00000000-0005-0000-0000-0000E3270000}"/>
    <cellStyle name="_적격 _광주평동품의1_영주서부초등학교 교사동 방수공사" xfId="871" xr:uid="{00000000-0005-0000-0000-0000E4270000}"/>
    <cellStyle name="_적격 _광주평동품의1_용곡지구_보건진료소_신축설비공사" xfId="872" xr:uid="{00000000-0005-0000-0000-0000E5270000}"/>
    <cellStyle name="_적격 _광주평동품의1_용곡지구_보건진료소_신축설비공사 2" xfId="873" xr:uid="{00000000-0005-0000-0000-0000E6270000}"/>
    <cellStyle name="_적격 _광주평동품의1_우보초등학교 화장실보수및기타공사(건축)" xfId="874" xr:uid="{00000000-0005-0000-0000-0000E7270000}"/>
    <cellStyle name="_적격 _광주평동품의1_우보초등학교 화장실보수및기타공사(건축) 2" xfId="875" xr:uid="{00000000-0005-0000-0000-0000E8270000}"/>
    <cellStyle name="_적격 _광주평동품의1_탱크(12,13)토목공사(견적)대비비교" xfId="10392" xr:uid="{00000000-0005-0000-0000-0000E9270000}"/>
    <cellStyle name="_적격 _광주평동품의1_화령초등학교 다목적강당 증축공사(건축)" xfId="876" xr:uid="{00000000-0005-0000-0000-0000EA270000}"/>
    <cellStyle name="_적격 _광주평동품의1_화령초등학교 다목적강당 증축공사(건축) 2" xfId="877" xr:uid="{00000000-0005-0000-0000-0000EB270000}"/>
    <cellStyle name="_적격 _광주평동품의1_화령초등학교 다목적강당 증축공사(건축납품)" xfId="878" xr:uid="{00000000-0005-0000-0000-0000EC270000}"/>
    <cellStyle name="_적격 _광주평동품의1_화령초등학교 다목적강당 증축공사(건축납품) 2" xfId="879" xr:uid="{00000000-0005-0000-0000-0000ED270000}"/>
    <cellStyle name="_적격 _기본단가" xfId="42649" xr:uid="{00000000-0005-0000-0000-0000EE270000}"/>
    <cellStyle name="_적격 _기본단가_서호지하차도입찰" xfId="42650" xr:uid="{00000000-0005-0000-0000-0000EF270000}"/>
    <cellStyle name="_적격 _기본단가_서호지하차도입찰_청오건설 하도급계약내역(식재.시설물)-2005.1.3" xfId="42651" xr:uid="{00000000-0005-0000-0000-0000F0270000}"/>
    <cellStyle name="_적격 _기본단가_서호지하차도입찰_청오하도급계약내역(식재,시설물)-2005.1.3" xfId="42652" xr:uid="{00000000-0005-0000-0000-0000F1270000}"/>
    <cellStyle name="_적격 _기본단가_청오건설 하도급계약내역(식재.시설물)-2005.1.3" xfId="42653" xr:uid="{00000000-0005-0000-0000-0000F2270000}"/>
    <cellStyle name="_적격 _기본단가_청오하도급계약내역(식재,시설물)-2005.1.3" xfId="42654" xr:uid="{00000000-0005-0000-0000-0000F3270000}"/>
    <cellStyle name="_적격 _기장하수실행1" xfId="10393" xr:uid="{00000000-0005-0000-0000-0000F4270000}"/>
    <cellStyle name="_적격 _기장하수실행1_탱크(12,13)토목공사(견적)대비비교" xfId="10394" xr:uid="{00000000-0005-0000-0000-0000F5270000}"/>
    <cellStyle name="_적격 _대치유수지수경설비-설계내역-0715" xfId="42655" xr:uid="{00000000-0005-0000-0000-0000F6270000}"/>
    <cellStyle name="_적격 _대치유수지수경설비-설계내역-0715_이수교차로주변친수시설-인공폭포설비" xfId="42656" xr:uid="{00000000-0005-0000-0000-0000F7270000}"/>
    <cellStyle name="_적격 _대치유수지수경설비-설계내역-0715_이수교차로주변친수시설-인공폭포설비-0907" xfId="42657" xr:uid="{00000000-0005-0000-0000-0000F8270000}"/>
    <cellStyle name="_적격 _대치유수지수경설비-설계내역-2차발송-0811" xfId="42658" xr:uid="{00000000-0005-0000-0000-0000F9270000}"/>
    <cellStyle name="_적격 _대치유수지수경설비-설계내역-2차발송-0811_이수교차로주변친수시설-인공폭포설비" xfId="42659" xr:uid="{00000000-0005-0000-0000-0000FA270000}"/>
    <cellStyle name="_적격 _대치유수지수경설비-설계내역-2차발송-0811_이수교차로주변친수시설-인공폭포설비-0907" xfId="42660" xr:uid="{00000000-0005-0000-0000-0000FB270000}"/>
    <cellStyle name="_적격 _삼성생활예술고 생활관(3층수정15%)공사" xfId="880" xr:uid="{00000000-0005-0000-0000-0000FC270000}"/>
    <cellStyle name="_적격 _삼성생활예술고 생활관(3층수정15%)공사 2" xfId="881" xr:uid="{00000000-0005-0000-0000-0000FD270000}"/>
    <cellStyle name="_적격 _상무대 입찰내역 (남해낙찰)" xfId="42661" xr:uid="{00000000-0005-0000-0000-0000FE270000}"/>
    <cellStyle name="_적격 _상무대 입찰내역 (남해낙찰)_대치유수지수경설비-설계내역-0715" xfId="42662" xr:uid="{00000000-0005-0000-0000-0000FF270000}"/>
    <cellStyle name="_적격 _상무대 입찰내역 (남해낙찰)_대치유수지수경설비-설계내역-0715_이수교차로주변친수시설-인공폭포설비" xfId="42663" xr:uid="{00000000-0005-0000-0000-000000280000}"/>
    <cellStyle name="_적격 _상무대 입찰내역 (남해낙찰)_대치유수지수경설비-설계내역-0715_이수교차로주변친수시설-인공폭포설비-0907" xfId="42664" xr:uid="{00000000-0005-0000-0000-000001280000}"/>
    <cellStyle name="_적격 _상무대 입찰내역 (남해낙찰)_대치유수지수경설비-설계내역-2차발송-0811" xfId="42665" xr:uid="{00000000-0005-0000-0000-000002280000}"/>
    <cellStyle name="_적격 _상무대 입찰내역 (남해낙찰)_대치유수지수경설비-설계내역-2차발송-0811_이수교차로주변친수시설-인공폭포설비" xfId="42666" xr:uid="{00000000-0005-0000-0000-000003280000}"/>
    <cellStyle name="_적격 _상무대 입찰내역 (남해낙찰)_대치유수지수경설비-설계내역-2차발송-0811_이수교차로주변친수시설-인공폭포설비-0907" xfId="42667" xr:uid="{00000000-0005-0000-0000-000004280000}"/>
    <cellStyle name="_적격 _상무대 하도급사항" xfId="42668" xr:uid="{00000000-0005-0000-0000-000005280000}"/>
    <cellStyle name="_적격 _상무대 하도급사항_대치유수지수경설비-설계내역-0715" xfId="42669" xr:uid="{00000000-0005-0000-0000-000006280000}"/>
    <cellStyle name="_적격 _상무대 하도급사항_대치유수지수경설비-설계내역-0715_이수교차로주변친수시설-인공폭포설비" xfId="42670" xr:uid="{00000000-0005-0000-0000-000007280000}"/>
    <cellStyle name="_적격 _상무대 하도급사항_대치유수지수경설비-설계내역-0715_이수교차로주변친수시설-인공폭포설비-0907" xfId="42671" xr:uid="{00000000-0005-0000-0000-000008280000}"/>
    <cellStyle name="_적격 _상무대 하도급사항_대치유수지수경설비-설계내역-2차발송-0811" xfId="42672" xr:uid="{00000000-0005-0000-0000-000009280000}"/>
    <cellStyle name="_적격 _상무대 하도급사항_대치유수지수경설비-설계내역-2차발송-0811_이수교차로주변친수시설-인공폭포설비" xfId="42673" xr:uid="{00000000-0005-0000-0000-00000A280000}"/>
    <cellStyle name="_적격 _상무대 하도급사항_대치유수지수경설비-설계내역-2차발송-0811_이수교차로주변친수시설-인공폭포설비-0907" xfId="42674" xr:uid="{00000000-0005-0000-0000-00000B280000}"/>
    <cellStyle name="_적격 _서계오피스텔_집행내역서(REV0) (version 1)" xfId="3116" xr:uid="{00000000-0005-0000-0000-00000C280000}"/>
    <cellStyle name="_적격 _서계오피스텔_집행내역서(REV0) (version 1)_서계오피스텔_대한유화(현설용BM)" xfId="3117" xr:uid="{00000000-0005-0000-0000-00000D280000}"/>
    <cellStyle name="_적격 _서계오피스텔_집행내역서(REV0) (version 1)_서계오피스텔_대한유화(현설용BM)_선투입비 본사보고" xfId="3118" xr:uid="{00000000-0005-0000-0000-00000E280000}"/>
    <cellStyle name="_적격 _서계오피스텔_집행내역서(REV0) (version 1)_서계오피스텔_대한유화(현설용BM)_선투입비 본사보고_선투입비 본사보고" xfId="3119" xr:uid="{00000000-0005-0000-0000-00000F280000}"/>
    <cellStyle name="_적격 _서계오피스텔_집행내역서(REV0) (version 1)_서계오피스텔_대한유화(현설용BM)_선투입비 본사보고_선투입비 본사보고-0330" xfId="3120" xr:uid="{00000000-0005-0000-0000-000010280000}"/>
    <cellStyle name="_적격 _서계오피스텔_집행내역서(REV0) (version 1)_선투입비 본사보고" xfId="3121" xr:uid="{00000000-0005-0000-0000-000011280000}"/>
    <cellStyle name="_적격 _서계오피스텔_집행내역서(REV0) (version 1)_선투입비 본사보고_선투입비 본사보고" xfId="3122" xr:uid="{00000000-0005-0000-0000-000012280000}"/>
    <cellStyle name="_적격 _서계오피스텔_집행내역서(REV0) (version 1)_선투입비 본사보고_선투입비 본사보고-0330" xfId="3123" xr:uid="{00000000-0005-0000-0000-000013280000}"/>
    <cellStyle name="_적격 _서계오피스텔_집행내역서(REV6)" xfId="3124" xr:uid="{00000000-0005-0000-0000-000014280000}"/>
    <cellStyle name="_적격 _서계오피스텔_집행내역서(REV6)_서계오피스텔_대한유화(현설용BM)" xfId="3125" xr:uid="{00000000-0005-0000-0000-000015280000}"/>
    <cellStyle name="_적격 _서계오피스텔_집행내역서(REV6)_서계오피스텔_대한유화(현설용BM)_선투입비 본사보고" xfId="3126" xr:uid="{00000000-0005-0000-0000-000016280000}"/>
    <cellStyle name="_적격 _서계오피스텔_집행내역서(REV6)_서계오피스텔_대한유화(현설용BM)_선투입비 본사보고_선투입비 본사보고" xfId="3127" xr:uid="{00000000-0005-0000-0000-000017280000}"/>
    <cellStyle name="_적격 _서계오피스텔_집행내역서(REV6)_서계오피스텔_대한유화(현설용BM)_선투입비 본사보고_선투입비 본사보고-0330" xfId="3128" xr:uid="{00000000-0005-0000-0000-000018280000}"/>
    <cellStyle name="_적격 _서계오피스텔_집행내역서(REV6)_선투입비 본사보고" xfId="3129" xr:uid="{00000000-0005-0000-0000-000019280000}"/>
    <cellStyle name="_적격 _서계오피스텔_집행내역서(REV6)_선투입비 본사보고_선투입비 본사보고" xfId="3130" xr:uid="{00000000-0005-0000-0000-00001A280000}"/>
    <cellStyle name="_적격 _서계오피스텔_집행내역서(REV6)_선투입비 본사보고_선투입비 본사보고-0330" xfId="3131" xr:uid="{00000000-0005-0000-0000-00001B280000}"/>
    <cellStyle name="_적격 _서계오피스텔_집행내역서(현설용)" xfId="3132" xr:uid="{00000000-0005-0000-0000-00001C280000}"/>
    <cellStyle name="_적격 _서계오피스텔_집행내역서(현설용)_서계오피스텔_대한유화(현설용BM)" xfId="3133" xr:uid="{00000000-0005-0000-0000-00001D280000}"/>
    <cellStyle name="_적격 _서계오피스텔_집행내역서(현설용)_서계오피스텔_대한유화(현설용BM)_선투입비 본사보고" xfId="3134" xr:uid="{00000000-0005-0000-0000-00001E280000}"/>
    <cellStyle name="_적격 _서계오피스텔_집행내역서(현설용)_서계오피스텔_대한유화(현설용BM)_선투입비 본사보고_선투입비 본사보고" xfId="3135" xr:uid="{00000000-0005-0000-0000-00001F280000}"/>
    <cellStyle name="_적격 _서계오피스텔_집행내역서(현설용)_서계오피스텔_대한유화(현설용BM)_선투입비 본사보고_선투입비 본사보고-0330" xfId="3136" xr:uid="{00000000-0005-0000-0000-000020280000}"/>
    <cellStyle name="_적격 _서계오피스텔_집행내역서(현설용)_선투입비 본사보고" xfId="3137" xr:uid="{00000000-0005-0000-0000-000021280000}"/>
    <cellStyle name="_적격 _서계오피스텔_집행내역서(현설용)_선투입비 본사보고_선투입비 본사보고" xfId="3138" xr:uid="{00000000-0005-0000-0000-000022280000}"/>
    <cellStyle name="_적격 _서계오피스텔_집행내역서(현설용)_선투입비 본사보고_선투입비 본사보고-0330" xfId="3139" xr:uid="{00000000-0005-0000-0000-000023280000}"/>
    <cellStyle name="_적격 _서계오피스텔-J0" xfId="3140" xr:uid="{00000000-0005-0000-0000-000024280000}"/>
    <cellStyle name="_적격 _서계오피스텔-J0_서계오피스텔_대한유화(현설용BM)" xfId="3141" xr:uid="{00000000-0005-0000-0000-000025280000}"/>
    <cellStyle name="_적격 _서계오피스텔-J0_서계오피스텔_대한유화(현설용BM)_선투입비 본사보고" xfId="3142" xr:uid="{00000000-0005-0000-0000-000026280000}"/>
    <cellStyle name="_적격 _서계오피스텔-J0_서계오피스텔_대한유화(현설용BM)_선투입비 본사보고_선투입비 본사보고" xfId="3143" xr:uid="{00000000-0005-0000-0000-000027280000}"/>
    <cellStyle name="_적격 _서계오피스텔-J0_서계오피스텔_대한유화(현설용BM)_선투입비 본사보고_선투입비 본사보고-0330" xfId="3144" xr:uid="{00000000-0005-0000-0000-000028280000}"/>
    <cellStyle name="_적격 _서계오피스텔-J0_선투입비 본사보고" xfId="3145" xr:uid="{00000000-0005-0000-0000-000029280000}"/>
    <cellStyle name="_적격 _서계오피스텔-J0_선투입비 본사보고_선투입비 본사보고" xfId="3146" xr:uid="{00000000-0005-0000-0000-00002A280000}"/>
    <cellStyle name="_적격 _서계오피스텔-J0_선투입비 본사보고_선투입비 본사보고-0330" xfId="3147" xr:uid="{00000000-0005-0000-0000-00002B280000}"/>
    <cellStyle name="_적격 _서호지하차도입찰" xfId="42675" xr:uid="{00000000-0005-0000-0000-00002C280000}"/>
    <cellStyle name="_적격 _서호지하차도입찰_청오건설 하도급계약내역(식재.시설물)-2005.1.3" xfId="42676" xr:uid="{00000000-0005-0000-0000-00002D280000}"/>
    <cellStyle name="_적격 _서호지하차도입찰_청오하도급계약내역(식재,시설물)-2005.1.3" xfId="42677" xr:uid="{00000000-0005-0000-0000-00002E280000}"/>
    <cellStyle name="_적격 _선투입비 본사보고" xfId="3148" xr:uid="{00000000-0005-0000-0000-00002F280000}"/>
    <cellStyle name="_적격 _선투입비 본사보고_선투입비 본사보고" xfId="3149" xr:uid="{00000000-0005-0000-0000-000030280000}"/>
    <cellStyle name="_적격 _선투입비 본사보고_선투입비 본사보고-0330" xfId="3150" xr:uid="{00000000-0005-0000-0000-000031280000}"/>
    <cellStyle name="_적격 _소화설비공내역서" xfId="3151" xr:uid="{00000000-0005-0000-0000-000032280000}"/>
    <cellStyle name="_적격 _소화설비공내역서_선투입비 본사보고" xfId="3152" xr:uid="{00000000-0005-0000-0000-000033280000}"/>
    <cellStyle name="_적격 _소화설비공내역서_선투입비 본사보고_선투입비 본사보고" xfId="3153" xr:uid="{00000000-0005-0000-0000-000034280000}"/>
    <cellStyle name="_적격 _소화설비공내역서_선투입비 본사보고_선투입비 본사보고-0330" xfId="3154" xr:uid="{00000000-0005-0000-0000-000035280000}"/>
    <cellStyle name="_적격 _송학실행안" xfId="10395" xr:uid="{00000000-0005-0000-0000-000036280000}"/>
    <cellStyle name="_적격 _송학실행안_탱크(12,13)토목공사(견적)대비비교" xfId="10396" xr:uid="{00000000-0005-0000-0000-000037280000}"/>
    <cellStyle name="_적격 _송학하수투찰" xfId="10397" xr:uid="{00000000-0005-0000-0000-000038280000}"/>
    <cellStyle name="_적격 _송학하수투찰_탱크(12,13)토목공사(견적)대비비교" xfId="10398" xr:uid="{00000000-0005-0000-0000-000039280000}"/>
    <cellStyle name="_적격 _송학하수품의(설계넣고)" xfId="882" xr:uid="{00000000-0005-0000-0000-00003A280000}"/>
    <cellStyle name="_적격 _송학하수품의(설계넣고) 2" xfId="883" xr:uid="{00000000-0005-0000-0000-00003B280000}"/>
    <cellStyle name="_적격 _송학하수품의(설계넣고) 3" xfId="10399" xr:uid="{00000000-0005-0000-0000-00003C280000}"/>
    <cellStyle name="_적격 _송학하수품의(설계넣고)_2011년 소백산 자락길 홍보관 신축공사(건축)" xfId="884" xr:uid="{00000000-0005-0000-0000-00003D280000}"/>
    <cellStyle name="_적격 _송학하수품의(설계넣고)_갑지(건축 (2)" xfId="885" xr:uid="{00000000-0005-0000-0000-00003E280000}"/>
    <cellStyle name="_적격 _송학하수품의(설계넣고)_갑지(건축 (2) 2" xfId="886" xr:uid="{00000000-0005-0000-0000-00003F280000}"/>
    <cellStyle name="_적격 _송학하수품의(설계넣고)_경북능금농협(북촌)골판지공장 " xfId="887" xr:uid="{00000000-0005-0000-0000-000040280000}"/>
    <cellStyle name="_적격 _송학하수품의(설계넣고)_관급자재 명세" xfId="888" xr:uid="{00000000-0005-0000-0000-000041280000}"/>
    <cellStyle name="_적격 _송학하수품의(설계넣고)_삼성생활예술고 생활관(3층수정15%)공사" xfId="889" xr:uid="{00000000-0005-0000-0000-000042280000}"/>
    <cellStyle name="_적격 _송학하수품의(설계넣고)_삼성생활예술고 생활관(3층수정15%)공사 2" xfId="890" xr:uid="{00000000-0005-0000-0000-000043280000}"/>
    <cellStyle name="_적격 _송학하수품의(설계넣고)_안강여고 화장실 개선공사" xfId="891" xr:uid="{00000000-0005-0000-0000-000044280000}"/>
    <cellStyle name="_적격 _송학하수품의(설계넣고)_영주서부초등학교 교사동 방수공사" xfId="892" xr:uid="{00000000-0005-0000-0000-000045280000}"/>
    <cellStyle name="_적격 _송학하수품의(설계넣고)_용곡지구_보건진료소_신축설비공사" xfId="893" xr:uid="{00000000-0005-0000-0000-000046280000}"/>
    <cellStyle name="_적격 _송학하수품의(설계넣고)_용곡지구_보건진료소_신축설비공사 2" xfId="894" xr:uid="{00000000-0005-0000-0000-000047280000}"/>
    <cellStyle name="_적격 _송학하수품의(설계넣고)_우보초등학교 화장실보수및기타공사(건축)" xfId="895" xr:uid="{00000000-0005-0000-0000-000048280000}"/>
    <cellStyle name="_적격 _송학하수품의(설계넣고)_우보초등학교 화장실보수및기타공사(건축) 2" xfId="896" xr:uid="{00000000-0005-0000-0000-000049280000}"/>
    <cellStyle name="_적격 _송학하수품의(설계넣고)_탱크(12,13)토목공사(견적)대비비교" xfId="10400" xr:uid="{00000000-0005-0000-0000-00004A280000}"/>
    <cellStyle name="_적격 _송학하수품의(설계넣고)_화령초등학교 다목적강당 증축공사(건축)" xfId="897" xr:uid="{00000000-0005-0000-0000-00004B280000}"/>
    <cellStyle name="_적격 _송학하수품의(설계넣고)_화령초등학교 다목적강당 증축공사(건축) 2" xfId="898" xr:uid="{00000000-0005-0000-0000-00004C280000}"/>
    <cellStyle name="_적격 _송학하수품의(설계넣고)_화령초등학교 다목적강당 증축공사(건축납품)" xfId="899" xr:uid="{00000000-0005-0000-0000-00004D280000}"/>
    <cellStyle name="_적격 _송학하수품의(설계넣고)_화령초등학교 다목적강당 증축공사(건축납품) 2" xfId="900" xr:uid="{00000000-0005-0000-0000-00004E280000}"/>
    <cellStyle name="_적격 _신호등견적서" xfId="10401" xr:uid="{00000000-0005-0000-0000-00004F280000}"/>
    <cellStyle name="_적격 _실행(간접비)" xfId="10402" xr:uid="{00000000-0005-0000-0000-000050280000}"/>
    <cellStyle name="_적격 _실행(간접비)_05년 7월1일~8월31일견적서" xfId="10403" xr:uid="{00000000-0005-0000-0000-000051280000}"/>
    <cellStyle name="_적격 _실행(간접비)_05년 7월1일~8월31일견적서_05년 7월1일~8월31일견적서" xfId="10404" xr:uid="{00000000-0005-0000-0000-000052280000}"/>
    <cellStyle name="_적격 _실행(간접비)_05년 7월1일~8월31일견적서_05년 7월1일~8월31일견적서_05년 9월1일~10월31일견적서" xfId="10405" xr:uid="{00000000-0005-0000-0000-000053280000}"/>
    <cellStyle name="_적격 _실행(간접비)_05년 7월1일~8월31일견적서_05년 7월1일~8월31일견적서_05년 9월1일~10월31일견적서_05년 11월1일~12월31일견적서" xfId="10406" xr:uid="{00000000-0005-0000-0000-000054280000}"/>
    <cellStyle name="_적격 _실행(간접비)_05년 7월1일~8월31일견적서_05년 7월1일~8월31일견적서_05년 9월1일~10월31일견적서_05년 9월1일~10월31일견적서" xfId="10407" xr:uid="{00000000-0005-0000-0000-000055280000}"/>
    <cellStyle name="_적격 _실행(간접비)_05년 7월1일~8월31일견적서_05년 7월1일~8월31일견적서_05년 9월1일~10월31일견적서_06년 1월1일~2월28일견적서" xfId="10408" xr:uid="{00000000-0005-0000-0000-000056280000}"/>
    <cellStyle name="_적격 _실행(간접비)_05년 7월1일~8월31일견적서_05년 9월1일~10월31일견적서" xfId="10409" xr:uid="{00000000-0005-0000-0000-000057280000}"/>
    <cellStyle name="_적격 _실행(간접비)_05년 7월1일~8월31일견적서_05년 9월1일~10월31일견적서_05년 11월1일~12월31일견적서" xfId="10410" xr:uid="{00000000-0005-0000-0000-000058280000}"/>
    <cellStyle name="_적격 _실행(간접비)_05년 7월1일~8월31일견적서_05년 9월1일~10월31일견적서_05년 9월1일~10월31일견적서" xfId="10411" xr:uid="{00000000-0005-0000-0000-000059280000}"/>
    <cellStyle name="_적격 _실행(간접비)_05년 7월1일~8월31일견적서_05년 9월1일~10월31일견적서_06년 1월1일~2월28일견적서" xfId="10412" xr:uid="{00000000-0005-0000-0000-00005A280000}"/>
    <cellStyle name="_적격 _실행(간접비)_05년 9월1일~10월31일견적서" xfId="10413" xr:uid="{00000000-0005-0000-0000-00005B280000}"/>
    <cellStyle name="_적격 _실행(간접비)_05년 9월1일~10월31일견적서_05년 11월1일~12월31일견적서" xfId="10414" xr:uid="{00000000-0005-0000-0000-00005C280000}"/>
    <cellStyle name="_적격 _실행(간접비)_05년 9월1일~10월31일견적서_05년 9월1일~10월31일견적서" xfId="10415" xr:uid="{00000000-0005-0000-0000-00005D280000}"/>
    <cellStyle name="_적격 _실행(간접비)_05년 9월1일~10월31일견적서_06년 1월1일~2월28일견적서" xfId="10416" xr:uid="{00000000-0005-0000-0000-00005E280000}"/>
    <cellStyle name="_적격 _안강여고 화장실 개선공사" xfId="901" xr:uid="{00000000-0005-0000-0000-00005F280000}"/>
    <cellStyle name="_적격 _영주서부초등학교 교사동 방수공사" xfId="902" xr:uid="{00000000-0005-0000-0000-000060280000}"/>
    <cellStyle name="_적격 _용곡지구_보건진료소_신축설비공사" xfId="903" xr:uid="{00000000-0005-0000-0000-000061280000}"/>
    <cellStyle name="_적격 _용곡지구_보건진료소_신축설비공사 2" xfId="904" xr:uid="{00000000-0005-0000-0000-000062280000}"/>
    <cellStyle name="_적격 _우보초등학교 화장실보수및기타공사(건축)" xfId="905" xr:uid="{00000000-0005-0000-0000-000063280000}"/>
    <cellStyle name="_적격 _우보초등학교 화장실보수및기타공사(건축) 2" xfId="906" xr:uid="{00000000-0005-0000-0000-000064280000}"/>
    <cellStyle name="_적격 _집행갑지 " xfId="907" xr:uid="{00000000-0005-0000-0000-000065280000}"/>
    <cellStyle name="_적격 _집행갑지  2" xfId="908" xr:uid="{00000000-0005-0000-0000-000066280000}"/>
    <cellStyle name="_적격 _집행갑지 _★이화-삼계도급실행(2003.04.11)" xfId="42678" xr:uid="{00000000-0005-0000-0000-000067280000}"/>
    <cellStyle name="_적격 _집행갑지 _★이화-삼계도급실행(2003.04.11)_서호지하차도입찰" xfId="42679" xr:uid="{00000000-0005-0000-0000-000068280000}"/>
    <cellStyle name="_적격 _집행갑지 _★이화-삼계도급실행(2003.04.11)_서호지하차도입찰_청오건설 하도급계약내역(식재.시설물)-2005.1.3" xfId="42680" xr:uid="{00000000-0005-0000-0000-000069280000}"/>
    <cellStyle name="_적격 _집행갑지 _★이화-삼계도급실행(2003.04.11)_서호지하차도입찰_청오하도급계약내역(식재,시설물)-2005.1.3" xfId="42681" xr:uid="{00000000-0005-0000-0000-00006A280000}"/>
    <cellStyle name="_적격 _집행갑지 _★이화-삼계도급실행(2003.04.11)_청오건설 하도급계약내역(식재.시설물)-2005.1.3" xfId="42682" xr:uid="{00000000-0005-0000-0000-00006B280000}"/>
    <cellStyle name="_적격 _집행갑지 _★이화-삼계도급실행(2003.04.11)_청오하도급계약내역(식재,시설물)-2005.1.3" xfId="42683" xr:uid="{00000000-0005-0000-0000-00006C280000}"/>
    <cellStyle name="_적격 _집행갑지 _★이화-삼계도급실행(2003.04.21)" xfId="42684" xr:uid="{00000000-0005-0000-0000-00006D280000}"/>
    <cellStyle name="_적격 _집행갑지 _★이화-삼계도급실행(2003.04.21)_서호지하차도입찰" xfId="42685" xr:uid="{00000000-0005-0000-0000-00006E280000}"/>
    <cellStyle name="_적격 _집행갑지 _★이화-삼계도급실행(2003.04.21)_서호지하차도입찰_청오건설 하도급계약내역(식재.시설물)-2005.1.3" xfId="42686" xr:uid="{00000000-0005-0000-0000-00006F280000}"/>
    <cellStyle name="_적격 _집행갑지 _★이화-삼계도급실행(2003.04.21)_서호지하차도입찰_청오하도급계약내역(식재,시설물)-2005.1.3" xfId="42687" xr:uid="{00000000-0005-0000-0000-000070280000}"/>
    <cellStyle name="_적격 _집행갑지 _★이화-삼계도급실행(2003.04.21)_청오건설 하도급계약내역(식재.시설물)-2005.1.3" xfId="42688" xr:uid="{00000000-0005-0000-0000-000071280000}"/>
    <cellStyle name="_적격 _집행갑지 _★이화-삼계도급실행(2003.04.21)_청오하도급계약내역(식재,시설물)-2005.1.3" xfId="42689" xr:uid="{00000000-0005-0000-0000-000072280000}"/>
    <cellStyle name="_적격 _집행갑지 _05년 7월1일~8월31일견적서" xfId="10417" xr:uid="{00000000-0005-0000-0000-000073280000}"/>
    <cellStyle name="_적격 _집행갑지 _05년 7월1일~8월31일견적서_05년 7월1일~8월31일견적서" xfId="10418" xr:uid="{00000000-0005-0000-0000-000074280000}"/>
    <cellStyle name="_적격 _집행갑지 _05년 7월1일~8월31일견적서_05년 7월1일~8월31일견적서_05년 9월1일~10월31일견적서" xfId="10419" xr:uid="{00000000-0005-0000-0000-000075280000}"/>
    <cellStyle name="_적격 _집행갑지 _05년 7월1일~8월31일견적서_05년 7월1일~8월31일견적서_05년 9월1일~10월31일견적서_05년 11월1일~12월31일견적서" xfId="10420" xr:uid="{00000000-0005-0000-0000-000076280000}"/>
    <cellStyle name="_적격 _집행갑지 _05년 7월1일~8월31일견적서_05년 7월1일~8월31일견적서_05년 9월1일~10월31일견적서_05년 9월1일~10월31일견적서" xfId="10421" xr:uid="{00000000-0005-0000-0000-000077280000}"/>
    <cellStyle name="_적격 _집행갑지 _05년 7월1일~8월31일견적서_05년 7월1일~8월31일견적서_05년 9월1일~10월31일견적서_06년 1월1일~2월28일견적서" xfId="10422" xr:uid="{00000000-0005-0000-0000-000078280000}"/>
    <cellStyle name="_적격 _집행갑지 _05년 7월1일~8월31일견적서_05년 9월1일~10월31일견적서" xfId="10423" xr:uid="{00000000-0005-0000-0000-000079280000}"/>
    <cellStyle name="_적격 _집행갑지 _05년 7월1일~8월31일견적서_05년 9월1일~10월31일견적서_05년 11월1일~12월31일견적서" xfId="10424" xr:uid="{00000000-0005-0000-0000-00007A280000}"/>
    <cellStyle name="_적격 _집행갑지 _05년 7월1일~8월31일견적서_05년 9월1일~10월31일견적서_05년 9월1일~10월31일견적서" xfId="10425" xr:uid="{00000000-0005-0000-0000-00007B280000}"/>
    <cellStyle name="_적격 _집행갑지 _05년 7월1일~8월31일견적서_05년 9월1일~10월31일견적서_06년 1월1일~2월28일견적서" xfId="10426" xr:uid="{00000000-0005-0000-0000-00007C280000}"/>
    <cellStyle name="_적격 _집행갑지 _05년 9월1일~10월31일견적서" xfId="10427" xr:uid="{00000000-0005-0000-0000-00007D280000}"/>
    <cellStyle name="_적격 _집행갑지 _05년 9월1일~10월31일견적서_05년 11월1일~12월31일견적서" xfId="10428" xr:uid="{00000000-0005-0000-0000-00007E280000}"/>
    <cellStyle name="_적격 _집행갑지 _05년 9월1일~10월31일견적서_05년 9월1일~10월31일견적서" xfId="10429" xr:uid="{00000000-0005-0000-0000-00007F280000}"/>
    <cellStyle name="_적격 _집행갑지 _05년 9월1일~10월31일견적서_06년 1월1일~2월28일견적서" xfId="10430" xr:uid="{00000000-0005-0000-0000-000080280000}"/>
    <cellStyle name="_적격 _집행갑지 _2011년 소백산 자락길 홍보관 신축공사(건축)" xfId="909" xr:uid="{00000000-0005-0000-0000-000081280000}"/>
    <cellStyle name="_적격 _집행갑지 _Book3" xfId="10431" xr:uid="{00000000-0005-0000-0000-000082280000}"/>
    <cellStyle name="_적격 _집행갑지 _Book3_05년 7월1일~8월31일견적서" xfId="10432" xr:uid="{00000000-0005-0000-0000-000083280000}"/>
    <cellStyle name="_적격 _집행갑지 _Book3_05년 7월1일~8월31일견적서_05년 7월1일~8월31일견적서" xfId="10433" xr:uid="{00000000-0005-0000-0000-000084280000}"/>
    <cellStyle name="_적격 _집행갑지 _Book3_05년 7월1일~8월31일견적서_05년 7월1일~8월31일견적서_05년 9월1일~10월31일견적서" xfId="10434" xr:uid="{00000000-0005-0000-0000-000085280000}"/>
    <cellStyle name="_적격 _집행갑지 _Book3_05년 7월1일~8월31일견적서_05년 7월1일~8월31일견적서_05년 9월1일~10월31일견적서_05년 11월1일~12월31일견적서" xfId="10435" xr:uid="{00000000-0005-0000-0000-000086280000}"/>
    <cellStyle name="_적격 _집행갑지 _Book3_05년 7월1일~8월31일견적서_05년 7월1일~8월31일견적서_05년 9월1일~10월31일견적서_05년 9월1일~10월31일견적서" xfId="10436" xr:uid="{00000000-0005-0000-0000-000087280000}"/>
    <cellStyle name="_적격 _집행갑지 _Book3_05년 7월1일~8월31일견적서_05년 7월1일~8월31일견적서_05년 9월1일~10월31일견적서_06년 1월1일~2월28일견적서" xfId="10437" xr:uid="{00000000-0005-0000-0000-000088280000}"/>
    <cellStyle name="_적격 _집행갑지 _Book3_05년 7월1일~8월31일견적서_05년 9월1일~10월31일견적서" xfId="10438" xr:uid="{00000000-0005-0000-0000-000089280000}"/>
    <cellStyle name="_적격 _집행갑지 _Book3_05년 7월1일~8월31일견적서_05년 9월1일~10월31일견적서_05년 11월1일~12월31일견적서" xfId="10439" xr:uid="{00000000-0005-0000-0000-00008A280000}"/>
    <cellStyle name="_적격 _집행갑지 _Book3_05년 7월1일~8월31일견적서_05년 9월1일~10월31일견적서_05년 9월1일~10월31일견적서" xfId="10440" xr:uid="{00000000-0005-0000-0000-00008B280000}"/>
    <cellStyle name="_적격 _집행갑지 _Book3_05년 7월1일~8월31일견적서_05년 9월1일~10월31일견적서_06년 1월1일~2월28일견적서" xfId="10441" xr:uid="{00000000-0005-0000-0000-00008C280000}"/>
    <cellStyle name="_적격 _집행갑지 _Book3_05년 9월1일~10월31일견적서" xfId="10442" xr:uid="{00000000-0005-0000-0000-00008D280000}"/>
    <cellStyle name="_적격 _집행갑지 _Book3_05년 9월1일~10월31일견적서_05년 11월1일~12월31일견적서" xfId="10443" xr:uid="{00000000-0005-0000-0000-00008E280000}"/>
    <cellStyle name="_적격 _집행갑지 _Book3_05년 9월1일~10월31일견적서_05년 9월1일~10월31일견적서" xfId="10444" xr:uid="{00000000-0005-0000-0000-00008F280000}"/>
    <cellStyle name="_적격 _집행갑지 _Book3_05년 9월1일~10월31일견적서_06년 1월1일~2월28일견적서" xfId="10445" xr:uid="{00000000-0005-0000-0000-000090280000}"/>
    <cellStyle name="_적격 _집행갑지 _Book3_가실행(간접비)" xfId="10446" xr:uid="{00000000-0005-0000-0000-000091280000}"/>
    <cellStyle name="_적격 _집행갑지 _Book3_가실행(간접비)_05년 7월1일~8월31일견적서" xfId="10447" xr:uid="{00000000-0005-0000-0000-000092280000}"/>
    <cellStyle name="_적격 _집행갑지 _Book3_가실행(간접비)_05년 7월1일~8월31일견적서_05년 7월1일~8월31일견적서" xfId="10448" xr:uid="{00000000-0005-0000-0000-000093280000}"/>
    <cellStyle name="_적격 _집행갑지 _Book3_가실행(간접비)_05년 7월1일~8월31일견적서_05년 7월1일~8월31일견적서_05년 9월1일~10월31일견적서" xfId="10449" xr:uid="{00000000-0005-0000-0000-000094280000}"/>
    <cellStyle name="_적격 _집행갑지 _Book3_가실행(간접비)_05년 7월1일~8월31일견적서_05년 7월1일~8월31일견적서_05년 9월1일~10월31일견적서_05년 11월1일~12월31일견적서" xfId="10450" xr:uid="{00000000-0005-0000-0000-000095280000}"/>
    <cellStyle name="_적격 _집행갑지 _Book3_가실행(간접비)_05년 7월1일~8월31일견적서_05년 7월1일~8월31일견적서_05년 9월1일~10월31일견적서_05년 9월1일~10월31일견적서" xfId="10451" xr:uid="{00000000-0005-0000-0000-000096280000}"/>
    <cellStyle name="_적격 _집행갑지 _Book3_가실행(간접비)_05년 7월1일~8월31일견적서_05년 7월1일~8월31일견적서_05년 9월1일~10월31일견적서_06년 1월1일~2월28일견적서" xfId="10452" xr:uid="{00000000-0005-0000-0000-000097280000}"/>
    <cellStyle name="_적격 _집행갑지 _Book3_가실행(간접비)_05년 7월1일~8월31일견적서_05년 9월1일~10월31일견적서" xfId="10453" xr:uid="{00000000-0005-0000-0000-000098280000}"/>
    <cellStyle name="_적격 _집행갑지 _Book3_가실행(간접비)_05년 7월1일~8월31일견적서_05년 9월1일~10월31일견적서_05년 11월1일~12월31일견적서" xfId="10454" xr:uid="{00000000-0005-0000-0000-000099280000}"/>
    <cellStyle name="_적격 _집행갑지 _Book3_가실행(간접비)_05년 7월1일~8월31일견적서_05년 9월1일~10월31일견적서_05년 9월1일~10월31일견적서" xfId="10455" xr:uid="{00000000-0005-0000-0000-00009A280000}"/>
    <cellStyle name="_적격 _집행갑지 _Book3_가실행(간접비)_05년 7월1일~8월31일견적서_05년 9월1일~10월31일견적서_06년 1월1일~2월28일견적서" xfId="10456" xr:uid="{00000000-0005-0000-0000-00009B280000}"/>
    <cellStyle name="_적격 _집행갑지 _Book3_가실행(간접비)_05년 9월1일~10월31일견적서" xfId="10457" xr:uid="{00000000-0005-0000-0000-00009C280000}"/>
    <cellStyle name="_적격 _집행갑지 _Book3_가실행(간접비)_05년 9월1일~10월31일견적서_05년 11월1일~12월31일견적서" xfId="10458" xr:uid="{00000000-0005-0000-0000-00009D280000}"/>
    <cellStyle name="_적격 _집행갑지 _Book3_가실행(간접비)_05년 9월1일~10월31일견적서_05년 9월1일~10월31일견적서" xfId="10459" xr:uid="{00000000-0005-0000-0000-00009E280000}"/>
    <cellStyle name="_적격 _집행갑지 _Book3_가실행(간접비)_05년 9월1일~10월31일견적서_06년 1월1일~2월28일견적서" xfId="10460" xr:uid="{00000000-0005-0000-0000-00009F280000}"/>
    <cellStyle name="_적격 _집행갑지 _Book3_실행(간접비)" xfId="10461" xr:uid="{00000000-0005-0000-0000-0000A0280000}"/>
    <cellStyle name="_적격 _집행갑지 _Book3_실행(간접비)_05년 7월1일~8월31일견적서" xfId="10462" xr:uid="{00000000-0005-0000-0000-0000A1280000}"/>
    <cellStyle name="_적격 _집행갑지 _Book3_실행(간접비)_05년 7월1일~8월31일견적서_05년 7월1일~8월31일견적서" xfId="10463" xr:uid="{00000000-0005-0000-0000-0000A2280000}"/>
    <cellStyle name="_적격 _집행갑지 _Book3_실행(간접비)_05년 7월1일~8월31일견적서_05년 7월1일~8월31일견적서_05년 9월1일~10월31일견적서" xfId="10464" xr:uid="{00000000-0005-0000-0000-0000A3280000}"/>
    <cellStyle name="_적격 _집행갑지 _Book3_실행(간접비)_05년 7월1일~8월31일견적서_05년 7월1일~8월31일견적서_05년 9월1일~10월31일견적서_05년 11월1일~12월31일견적서" xfId="10465" xr:uid="{00000000-0005-0000-0000-0000A4280000}"/>
    <cellStyle name="_적격 _집행갑지 _Book3_실행(간접비)_05년 7월1일~8월31일견적서_05년 7월1일~8월31일견적서_05년 9월1일~10월31일견적서_05년 9월1일~10월31일견적서" xfId="10466" xr:uid="{00000000-0005-0000-0000-0000A5280000}"/>
    <cellStyle name="_적격 _집행갑지 _Book3_실행(간접비)_05년 7월1일~8월31일견적서_05년 7월1일~8월31일견적서_05년 9월1일~10월31일견적서_06년 1월1일~2월28일견적서" xfId="10467" xr:uid="{00000000-0005-0000-0000-0000A6280000}"/>
    <cellStyle name="_적격 _집행갑지 _Book3_실행(간접비)_05년 7월1일~8월31일견적서_05년 9월1일~10월31일견적서" xfId="10468" xr:uid="{00000000-0005-0000-0000-0000A7280000}"/>
    <cellStyle name="_적격 _집행갑지 _Book3_실행(간접비)_05년 7월1일~8월31일견적서_05년 9월1일~10월31일견적서_05년 11월1일~12월31일견적서" xfId="10469" xr:uid="{00000000-0005-0000-0000-0000A8280000}"/>
    <cellStyle name="_적격 _집행갑지 _Book3_실행(간접비)_05년 7월1일~8월31일견적서_05년 9월1일~10월31일견적서_05년 9월1일~10월31일견적서" xfId="10470" xr:uid="{00000000-0005-0000-0000-0000A9280000}"/>
    <cellStyle name="_적격 _집행갑지 _Book3_실행(간접비)_05년 7월1일~8월31일견적서_05년 9월1일~10월31일견적서_06년 1월1일~2월28일견적서" xfId="10471" xr:uid="{00000000-0005-0000-0000-0000AA280000}"/>
    <cellStyle name="_적격 _집행갑지 _Book3_실행(간접비)_05년 9월1일~10월31일견적서" xfId="10472" xr:uid="{00000000-0005-0000-0000-0000AB280000}"/>
    <cellStyle name="_적격 _집행갑지 _Book3_실행(간접비)_05년 9월1일~10월31일견적서_05년 11월1일~12월31일견적서" xfId="10473" xr:uid="{00000000-0005-0000-0000-0000AC280000}"/>
    <cellStyle name="_적격 _집행갑지 _Book3_실행(간접비)_05년 9월1일~10월31일견적서_05년 9월1일~10월31일견적서" xfId="10474" xr:uid="{00000000-0005-0000-0000-0000AD280000}"/>
    <cellStyle name="_적격 _집행갑지 _Book3_실행(간접비)_05년 9월1일~10월31일견적서_06년 1월1일~2월28일견적서" xfId="10475" xr:uid="{00000000-0005-0000-0000-0000AE280000}"/>
    <cellStyle name="_적격 _집행갑지 _가실행(간접비)" xfId="10476" xr:uid="{00000000-0005-0000-0000-0000AF280000}"/>
    <cellStyle name="_적격 _집행갑지 _가실행(간접비)_05년 7월1일~8월31일견적서" xfId="10477" xr:uid="{00000000-0005-0000-0000-0000B0280000}"/>
    <cellStyle name="_적격 _집행갑지 _가실행(간접비)_05년 7월1일~8월31일견적서_05년 7월1일~8월31일견적서" xfId="10478" xr:uid="{00000000-0005-0000-0000-0000B1280000}"/>
    <cellStyle name="_적격 _집행갑지 _가실행(간접비)_05년 7월1일~8월31일견적서_05년 7월1일~8월31일견적서_05년 9월1일~10월31일견적서" xfId="10479" xr:uid="{00000000-0005-0000-0000-0000B2280000}"/>
    <cellStyle name="_적격 _집행갑지 _가실행(간접비)_05년 7월1일~8월31일견적서_05년 7월1일~8월31일견적서_05년 9월1일~10월31일견적서_05년 11월1일~12월31일견적서" xfId="10480" xr:uid="{00000000-0005-0000-0000-0000B3280000}"/>
    <cellStyle name="_적격 _집행갑지 _가실행(간접비)_05년 7월1일~8월31일견적서_05년 7월1일~8월31일견적서_05년 9월1일~10월31일견적서_05년 9월1일~10월31일견적서" xfId="10481" xr:uid="{00000000-0005-0000-0000-0000B4280000}"/>
    <cellStyle name="_적격 _집행갑지 _가실행(간접비)_05년 7월1일~8월31일견적서_05년 7월1일~8월31일견적서_05년 9월1일~10월31일견적서_06년 1월1일~2월28일견적서" xfId="10482" xr:uid="{00000000-0005-0000-0000-0000B5280000}"/>
    <cellStyle name="_적격 _집행갑지 _가실행(간접비)_05년 7월1일~8월31일견적서_05년 9월1일~10월31일견적서" xfId="10483" xr:uid="{00000000-0005-0000-0000-0000B6280000}"/>
    <cellStyle name="_적격 _집행갑지 _가실행(간접비)_05년 7월1일~8월31일견적서_05년 9월1일~10월31일견적서_05년 11월1일~12월31일견적서" xfId="10484" xr:uid="{00000000-0005-0000-0000-0000B7280000}"/>
    <cellStyle name="_적격 _집행갑지 _가실행(간접비)_05년 7월1일~8월31일견적서_05년 9월1일~10월31일견적서_05년 9월1일~10월31일견적서" xfId="10485" xr:uid="{00000000-0005-0000-0000-0000B8280000}"/>
    <cellStyle name="_적격 _집행갑지 _가실행(간접비)_05년 7월1일~8월31일견적서_05년 9월1일~10월31일견적서_06년 1월1일~2월28일견적서" xfId="10486" xr:uid="{00000000-0005-0000-0000-0000B9280000}"/>
    <cellStyle name="_적격 _집행갑지 _가실행(간접비)_05년 9월1일~10월31일견적서" xfId="10487" xr:uid="{00000000-0005-0000-0000-0000BA280000}"/>
    <cellStyle name="_적격 _집행갑지 _가실행(간접비)_05년 9월1일~10월31일견적서_05년 11월1일~12월31일견적서" xfId="10488" xr:uid="{00000000-0005-0000-0000-0000BB280000}"/>
    <cellStyle name="_적격 _집행갑지 _가실행(간접비)_05년 9월1일~10월31일견적서_05년 9월1일~10월31일견적서" xfId="10489" xr:uid="{00000000-0005-0000-0000-0000BC280000}"/>
    <cellStyle name="_적격 _집행갑지 _가실행(간접비)_05년 9월1일~10월31일견적서_06년 1월1일~2월28일견적서" xfId="10490" xr:uid="{00000000-0005-0000-0000-0000BD280000}"/>
    <cellStyle name="_적격 _집행갑지 _가실행대비(신안.보성)" xfId="10491" xr:uid="{00000000-0005-0000-0000-0000BE280000}"/>
    <cellStyle name="_적격 _집행갑지 _가실행대비(신안.보성)_05년 7월1일~8월31일견적서" xfId="10492" xr:uid="{00000000-0005-0000-0000-0000BF280000}"/>
    <cellStyle name="_적격 _집행갑지 _가실행대비(신안.보성)_05년 7월1일~8월31일견적서_05년 7월1일~8월31일견적서" xfId="10493" xr:uid="{00000000-0005-0000-0000-0000C0280000}"/>
    <cellStyle name="_적격 _집행갑지 _가실행대비(신안.보성)_05년 7월1일~8월31일견적서_05년 7월1일~8월31일견적서_05년 9월1일~10월31일견적서" xfId="10494" xr:uid="{00000000-0005-0000-0000-0000C1280000}"/>
    <cellStyle name="_적격 _집행갑지 _가실행대비(신안.보성)_05년 7월1일~8월31일견적서_05년 7월1일~8월31일견적서_05년 9월1일~10월31일견적서_05년 11월1일~12월31일견적서" xfId="10495" xr:uid="{00000000-0005-0000-0000-0000C2280000}"/>
    <cellStyle name="_적격 _집행갑지 _가실행대비(신안.보성)_05년 7월1일~8월31일견적서_05년 7월1일~8월31일견적서_05년 9월1일~10월31일견적서_05년 9월1일~10월31일견적서" xfId="10496" xr:uid="{00000000-0005-0000-0000-0000C3280000}"/>
    <cellStyle name="_적격 _집행갑지 _가실행대비(신안.보성)_05년 7월1일~8월31일견적서_05년 7월1일~8월31일견적서_05년 9월1일~10월31일견적서_06년 1월1일~2월28일견적서" xfId="10497" xr:uid="{00000000-0005-0000-0000-0000C4280000}"/>
    <cellStyle name="_적격 _집행갑지 _가실행대비(신안.보성)_05년 7월1일~8월31일견적서_05년 9월1일~10월31일견적서" xfId="10498" xr:uid="{00000000-0005-0000-0000-0000C5280000}"/>
    <cellStyle name="_적격 _집행갑지 _가실행대비(신안.보성)_05년 7월1일~8월31일견적서_05년 9월1일~10월31일견적서_05년 11월1일~12월31일견적서" xfId="10499" xr:uid="{00000000-0005-0000-0000-0000C6280000}"/>
    <cellStyle name="_적격 _집행갑지 _가실행대비(신안.보성)_05년 7월1일~8월31일견적서_05년 9월1일~10월31일견적서_05년 9월1일~10월31일견적서" xfId="10500" xr:uid="{00000000-0005-0000-0000-0000C7280000}"/>
    <cellStyle name="_적격 _집행갑지 _가실행대비(신안.보성)_05년 7월1일~8월31일견적서_05년 9월1일~10월31일견적서_06년 1월1일~2월28일견적서" xfId="10501" xr:uid="{00000000-0005-0000-0000-0000C8280000}"/>
    <cellStyle name="_적격 _집행갑지 _가실행대비(신안.보성)_05년 9월1일~10월31일견적서" xfId="10502" xr:uid="{00000000-0005-0000-0000-0000C9280000}"/>
    <cellStyle name="_적격 _집행갑지 _가실행대비(신안.보성)_05년 9월1일~10월31일견적서_05년 11월1일~12월31일견적서" xfId="10503" xr:uid="{00000000-0005-0000-0000-0000CA280000}"/>
    <cellStyle name="_적격 _집행갑지 _가실행대비(신안.보성)_05년 9월1일~10월31일견적서_05년 9월1일~10월31일견적서" xfId="10504" xr:uid="{00000000-0005-0000-0000-0000CB280000}"/>
    <cellStyle name="_적격 _집행갑지 _가실행대비(신안.보성)_05년 9월1일~10월31일견적서_06년 1월1일~2월28일견적서" xfId="10505" xr:uid="{00000000-0005-0000-0000-0000CC280000}"/>
    <cellStyle name="_적격 _집행갑지 _가실행대비(신안.보성)_가실행(간접비)" xfId="10506" xr:uid="{00000000-0005-0000-0000-0000CD280000}"/>
    <cellStyle name="_적격 _집행갑지 _가실행대비(신안.보성)_가실행(간접비)_05년 7월1일~8월31일견적서" xfId="10507" xr:uid="{00000000-0005-0000-0000-0000CE280000}"/>
    <cellStyle name="_적격 _집행갑지 _가실행대비(신안.보성)_가실행(간접비)_05년 7월1일~8월31일견적서_05년 7월1일~8월31일견적서" xfId="10508" xr:uid="{00000000-0005-0000-0000-0000CF280000}"/>
    <cellStyle name="_적격 _집행갑지 _가실행대비(신안.보성)_가실행(간접비)_05년 7월1일~8월31일견적서_05년 7월1일~8월31일견적서_05년 9월1일~10월31일견적서" xfId="10509" xr:uid="{00000000-0005-0000-0000-0000D0280000}"/>
    <cellStyle name="_적격 _집행갑지 _가실행대비(신안.보성)_가실행(간접비)_05년 7월1일~8월31일견적서_05년 7월1일~8월31일견적서_05년 9월1일~10월31일견적서_05년 11월1일~12월31일견적서" xfId="10510" xr:uid="{00000000-0005-0000-0000-0000D1280000}"/>
    <cellStyle name="_적격 _집행갑지 _가실행대비(신안.보성)_가실행(간접비)_05년 7월1일~8월31일견적서_05년 7월1일~8월31일견적서_05년 9월1일~10월31일견적서_05년 9월1일~10월31일견적서" xfId="10511" xr:uid="{00000000-0005-0000-0000-0000D2280000}"/>
    <cellStyle name="_적격 _집행갑지 _가실행대비(신안.보성)_가실행(간접비)_05년 7월1일~8월31일견적서_05년 7월1일~8월31일견적서_05년 9월1일~10월31일견적서_06년 1월1일~2월28일견적서" xfId="10512" xr:uid="{00000000-0005-0000-0000-0000D3280000}"/>
    <cellStyle name="_적격 _집행갑지 _가실행대비(신안.보성)_가실행(간접비)_05년 7월1일~8월31일견적서_05년 9월1일~10월31일견적서" xfId="10513" xr:uid="{00000000-0005-0000-0000-0000D4280000}"/>
    <cellStyle name="_적격 _집행갑지 _가실행대비(신안.보성)_가실행(간접비)_05년 7월1일~8월31일견적서_05년 9월1일~10월31일견적서_05년 11월1일~12월31일견적서" xfId="10514" xr:uid="{00000000-0005-0000-0000-0000D5280000}"/>
    <cellStyle name="_적격 _집행갑지 _가실행대비(신안.보성)_가실행(간접비)_05년 7월1일~8월31일견적서_05년 9월1일~10월31일견적서_05년 9월1일~10월31일견적서" xfId="10515" xr:uid="{00000000-0005-0000-0000-0000D6280000}"/>
    <cellStyle name="_적격 _집행갑지 _가실행대비(신안.보성)_가실행(간접비)_05년 7월1일~8월31일견적서_05년 9월1일~10월31일견적서_06년 1월1일~2월28일견적서" xfId="10516" xr:uid="{00000000-0005-0000-0000-0000D7280000}"/>
    <cellStyle name="_적격 _집행갑지 _가실행대비(신안.보성)_가실행(간접비)_05년 9월1일~10월31일견적서" xfId="10517" xr:uid="{00000000-0005-0000-0000-0000D8280000}"/>
    <cellStyle name="_적격 _집행갑지 _가실행대비(신안.보성)_가실행(간접비)_05년 9월1일~10월31일견적서_05년 11월1일~12월31일견적서" xfId="10518" xr:uid="{00000000-0005-0000-0000-0000D9280000}"/>
    <cellStyle name="_적격 _집행갑지 _가실행대비(신안.보성)_가실행(간접비)_05년 9월1일~10월31일견적서_05년 9월1일~10월31일견적서" xfId="10519" xr:uid="{00000000-0005-0000-0000-0000DA280000}"/>
    <cellStyle name="_적격 _집행갑지 _가실행대비(신안.보성)_가실행(간접비)_05년 9월1일~10월31일견적서_06년 1월1일~2월28일견적서" xfId="10520" xr:uid="{00000000-0005-0000-0000-0000DB280000}"/>
    <cellStyle name="_적격 _집행갑지 _가실행대비(신안.보성)_실행(간접비)" xfId="10521" xr:uid="{00000000-0005-0000-0000-0000DC280000}"/>
    <cellStyle name="_적격 _집행갑지 _가실행대비(신안.보성)_실행(간접비)_05년 7월1일~8월31일견적서" xfId="10522" xr:uid="{00000000-0005-0000-0000-0000DD280000}"/>
    <cellStyle name="_적격 _집행갑지 _가실행대비(신안.보성)_실행(간접비)_05년 7월1일~8월31일견적서_05년 7월1일~8월31일견적서" xfId="10523" xr:uid="{00000000-0005-0000-0000-0000DE280000}"/>
    <cellStyle name="_적격 _집행갑지 _가실행대비(신안.보성)_실행(간접비)_05년 7월1일~8월31일견적서_05년 7월1일~8월31일견적서_05년 9월1일~10월31일견적서" xfId="10524" xr:uid="{00000000-0005-0000-0000-0000DF280000}"/>
    <cellStyle name="_적격 _집행갑지 _가실행대비(신안.보성)_실행(간접비)_05년 7월1일~8월31일견적서_05년 7월1일~8월31일견적서_05년 9월1일~10월31일견적서_05년 11월1일~12월31일견적서" xfId="10525" xr:uid="{00000000-0005-0000-0000-0000E0280000}"/>
    <cellStyle name="_적격 _집행갑지 _가실행대비(신안.보성)_실행(간접비)_05년 7월1일~8월31일견적서_05년 7월1일~8월31일견적서_05년 9월1일~10월31일견적서_05년 9월1일~10월31일견적서" xfId="10526" xr:uid="{00000000-0005-0000-0000-0000E1280000}"/>
    <cellStyle name="_적격 _집행갑지 _가실행대비(신안.보성)_실행(간접비)_05년 7월1일~8월31일견적서_05년 7월1일~8월31일견적서_05년 9월1일~10월31일견적서_06년 1월1일~2월28일견적서" xfId="10527" xr:uid="{00000000-0005-0000-0000-0000E2280000}"/>
    <cellStyle name="_적격 _집행갑지 _가실행대비(신안.보성)_실행(간접비)_05년 7월1일~8월31일견적서_05년 9월1일~10월31일견적서" xfId="10528" xr:uid="{00000000-0005-0000-0000-0000E3280000}"/>
    <cellStyle name="_적격 _집행갑지 _가실행대비(신안.보성)_실행(간접비)_05년 7월1일~8월31일견적서_05년 9월1일~10월31일견적서_05년 11월1일~12월31일견적서" xfId="10529" xr:uid="{00000000-0005-0000-0000-0000E4280000}"/>
    <cellStyle name="_적격 _집행갑지 _가실행대비(신안.보성)_실행(간접비)_05년 7월1일~8월31일견적서_05년 9월1일~10월31일견적서_05년 9월1일~10월31일견적서" xfId="10530" xr:uid="{00000000-0005-0000-0000-0000E5280000}"/>
    <cellStyle name="_적격 _집행갑지 _가실행대비(신안.보성)_실행(간접비)_05년 7월1일~8월31일견적서_05년 9월1일~10월31일견적서_06년 1월1일~2월28일견적서" xfId="10531" xr:uid="{00000000-0005-0000-0000-0000E6280000}"/>
    <cellStyle name="_적격 _집행갑지 _가실행대비(신안.보성)_실행(간접비)_05년 9월1일~10월31일견적서" xfId="10532" xr:uid="{00000000-0005-0000-0000-0000E7280000}"/>
    <cellStyle name="_적격 _집행갑지 _가실행대비(신안.보성)_실행(간접비)_05년 9월1일~10월31일견적서_05년 11월1일~12월31일견적서" xfId="10533" xr:uid="{00000000-0005-0000-0000-0000E8280000}"/>
    <cellStyle name="_적격 _집행갑지 _가실행대비(신안.보성)_실행(간접비)_05년 9월1일~10월31일견적서_05년 9월1일~10월31일견적서" xfId="10534" xr:uid="{00000000-0005-0000-0000-0000E9280000}"/>
    <cellStyle name="_적격 _집행갑지 _가실행대비(신안.보성)_실행(간접비)_05년 9월1일~10월31일견적서_06년 1월1일~2월28일견적서" xfId="10535" xr:uid="{00000000-0005-0000-0000-0000EA280000}"/>
    <cellStyle name="_적격 _집행갑지 _가실행대비(신안.보성-1) (version 1)" xfId="10536" xr:uid="{00000000-0005-0000-0000-0000EB280000}"/>
    <cellStyle name="_적격 _집행갑지 _가실행대비(신안.보성-1) (version 1)_05년 7월1일~8월31일견적서" xfId="10537" xr:uid="{00000000-0005-0000-0000-0000EC280000}"/>
    <cellStyle name="_적격 _집행갑지 _가실행대비(신안.보성-1) (version 1)_05년 7월1일~8월31일견적서_05년 7월1일~8월31일견적서" xfId="10538" xr:uid="{00000000-0005-0000-0000-0000ED280000}"/>
    <cellStyle name="_적격 _집행갑지 _가실행대비(신안.보성-1) (version 1)_05년 7월1일~8월31일견적서_05년 7월1일~8월31일견적서_05년 9월1일~10월31일견적서" xfId="10539" xr:uid="{00000000-0005-0000-0000-0000EE280000}"/>
    <cellStyle name="_적격 _집행갑지 _가실행대비(신안.보성-1) (version 1)_05년 7월1일~8월31일견적서_05년 7월1일~8월31일견적서_05년 9월1일~10월31일견적서_05년 11월1일~12월31일견적서" xfId="10540" xr:uid="{00000000-0005-0000-0000-0000EF280000}"/>
    <cellStyle name="_적격 _집행갑지 _가실행대비(신안.보성-1) (version 1)_05년 7월1일~8월31일견적서_05년 7월1일~8월31일견적서_05년 9월1일~10월31일견적서_05년 9월1일~10월31일견적서" xfId="10541" xr:uid="{00000000-0005-0000-0000-0000F0280000}"/>
    <cellStyle name="_적격 _집행갑지 _가실행대비(신안.보성-1) (version 1)_05년 7월1일~8월31일견적서_05년 7월1일~8월31일견적서_05년 9월1일~10월31일견적서_06년 1월1일~2월28일견적서" xfId="10542" xr:uid="{00000000-0005-0000-0000-0000F1280000}"/>
    <cellStyle name="_적격 _집행갑지 _가실행대비(신안.보성-1) (version 1)_05년 7월1일~8월31일견적서_05년 9월1일~10월31일견적서" xfId="10543" xr:uid="{00000000-0005-0000-0000-0000F2280000}"/>
    <cellStyle name="_적격 _집행갑지 _가실행대비(신안.보성-1) (version 1)_05년 7월1일~8월31일견적서_05년 9월1일~10월31일견적서_05년 11월1일~12월31일견적서" xfId="10544" xr:uid="{00000000-0005-0000-0000-0000F3280000}"/>
    <cellStyle name="_적격 _집행갑지 _가실행대비(신안.보성-1) (version 1)_05년 7월1일~8월31일견적서_05년 9월1일~10월31일견적서_05년 9월1일~10월31일견적서" xfId="10545" xr:uid="{00000000-0005-0000-0000-0000F4280000}"/>
    <cellStyle name="_적격 _집행갑지 _가실행대비(신안.보성-1) (version 1)_05년 7월1일~8월31일견적서_05년 9월1일~10월31일견적서_06년 1월1일~2월28일견적서" xfId="10546" xr:uid="{00000000-0005-0000-0000-0000F5280000}"/>
    <cellStyle name="_적격 _집행갑지 _가실행대비(신안.보성-1) (version 1)_05년 9월1일~10월31일견적서" xfId="10547" xr:uid="{00000000-0005-0000-0000-0000F6280000}"/>
    <cellStyle name="_적격 _집행갑지 _가실행대비(신안.보성-1) (version 1)_05년 9월1일~10월31일견적서_05년 11월1일~12월31일견적서" xfId="10548" xr:uid="{00000000-0005-0000-0000-0000F7280000}"/>
    <cellStyle name="_적격 _집행갑지 _가실행대비(신안.보성-1) (version 1)_05년 9월1일~10월31일견적서_05년 9월1일~10월31일견적서" xfId="10549" xr:uid="{00000000-0005-0000-0000-0000F8280000}"/>
    <cellStyle name="_적격 _집행갑지 _가실행대비(신안.보성-1) (version 1)_05년 9월1일~10월31일견적서_06년 1월1일~2월28일견적서" xfId="10550" xr:uid="{00000000-0005-0000-0000-0000F9280000}"/>
    <cellStyle name="_적격 _집행갑지 _가실행대비(신안.보성-1) (version 1)_가실행(간접비)" xfId="10551" xr:uid="{00000000-0005-0000-0000-0000FA280000}"/>
    <cellStyle name="_적격 _집행갑지 _가실행대비(신안.보성-1) (version 1)_가실행(간접비)_05년 7월1일~8월31일견적서" xfId="10552" xr:uid="{00000000-0005-0000-0000-0000FB280000}"/>
    <cellStyle name="_적격 _집행갑지 _가실행대비(신안.보성-1) (version 1)_가실행(간접비)_05년 7월1일~8월31일견적서_05년 7월1일~8월31일견적서" xfId="10553" xr:uid="{00000000-0005-0000-0000-0000FC280000}"/>
    <cellStyle name="_적격 _집행갑지 _가실행대비(신안.보성-1) (version 1)_가실행(간접비)_05년 7월1일~8월31일견적서_05년 7월1일~8월31일견적서_05년 9월1일~10월31일견적서" xfId="10554" xr:uid="{00000000-0005-0000-0000-0000FD280000}"/>
    <cellStyle name="_적격 _집행갑지 _가실행대비(신안.보성-1) (version 1)_가실행(간접비)_05년 7월1일~8월31일견적서_05년 7월1일~8월31일견적서_05년 9월1일~10월31일견적서_05년 11월1일~12월31일견적서" xfId="10555" xr:uid="{00000000-0005-0000-0000-0000FE280000}"/>
    <cellStyle name="_적격 _집행갑지 _가실행대비(신안.보성-1) (version 1)_가실행(간접비)_05년 7월1일~8월31일견적서_05년 7월1일~8월31일견적서_05년 9월1일~10월31일견적서_05년 9월1일~10월31일견적서" xfId="10556" xr:uid="{00000000-0005-0000-0000-0000FF280000}"/>
    <cellStyle name="_적격 _집행갑지 _가실행대비(신안.보성-1) (version 1)_가실행(간접비)_05년 7월1일~8월31일견적서_05년 7월1일~8월31일견적서_05년 9월1일~10월31일견적서_06년 1월1일~2월28일견적서" xfId="10557" xr:uid="{00000000-0005-0000-0000-000000290000}"/>
    <cellStyle name="_적격 _집행갑지 _가실행대비(신안.보성-1) (version 1)_가실행(간접비)_05년 7월1일~8월31일견적서_05년 9월1일~10월31일견적서" xfId="10558" xr:uid="{00000000-0005-0000-0000-000001290000}"/>
    <cellStyle name="_적격 _집행갑지 _가실행대비(신안.보성-1) (version 1)_가실행(간접비)_05년 7월1일~8월31일견적서_05년 9월1일~10월31일견적서_05년 11월1일~12월31일견적서" xfId="10559" xr:uid="{00000000-0005-0000-0000-000002290000}"/>
    <cellStyle name="_적격 _집행갑지 _가실행대비(신안.보성-1) (version 1)_가실행(간접비)_05년 7월1일~8월31일견적서_05년 9월1일~10월31일견적서_05년 9월1일~10월31일견적서" xfId="10560" xr:uid="{00000000-0005-0000-0000-000003290000}"/>
    <cellStyle name="_적격 _집행갑지 _가실행대비(신안.보성-1) (version 1)_가실행(간접비)_05년 7월1일~8월31일견적서_05년 9월1일~10월31일견적서_06년 1월1일~2월28일견적서" xfId="10561" xr:uid="{00000000-0005-0000-0000-000004290000}"/>
    <cellStyle name="_적격 _집행갑지 _가실행대비(신안.보성-1) (version 1)_가실행(간접비)_05년 9월1일~10월31일견적서" xfId="10562" xr:uid="{00000000-0005-0000-0000-000005290000}"/>
    <cellStyle name="_적격 _집행갑지 _가실행대비(신안.보성-1) (version 1)_가실행(간접비)_05년 9월1일~10월31일견적서_05년 11월1일~12월31일견적서" xfId="10563" xr:uid="{00000000-0005-0000-0000-000006290000}"/>
    <cellStyle name="_적격 _집행갑지 _가실행대비(신안.보성-1) (version 1)_가실행(간접비)_05년 9월1일~10월31일견적서_05년 9월1일~10월31일견적서" xfId="10564" xr:uid="{00000000-0005-0000-0000-000007290000}"/>
    <cellStyle name="_적격 _집행갑지 _가실행대비(신안.보성-1) (version 1)_가실행(간접비)_05년 9월1일~10월31일견적서_06년 1월1일~2월28일견적서" xfId="10565" xr:uid="{00000000-0005-0000-0000-000008290000}"/>
    <cellStyle name="_적격 _집행갑지 _가실행대비(신안.보성-1) (version 1)_실행(간접비)" xfId="10566" xr:uid="{00000000-0005-0000-0000-000009290000}"/>
    <cellStyle name="_적격 _집행갑지 _가실행대비(신안.보성-1) (version 1)_실행(간접비)_05년 7월1일~8월31일견적서" xfId="10567" xr:uid="{00000000-0005-0000-0000-00000A290000}"/>
    <cellStyle name="_적격 _집행갑지 _가실행대비(신안.보성-1) (version 1)_실행(간접비)_05년 7월1일~8월31일견적서_05년 7월1일~8월31일견적서" xfId="10568" xr:uid="{00000000-0005-0000-0000-00000B290000}"/>
    <cellStyle name="_적격 _집행갑지 _가실행대비(신안.보성-1) (version 1)_실행(간접비)_05년 7월1일~8월31일견적서_05년 7월1일~8월31일견적서_05년 9월1일~10월31일견적서" xfId="10569" xr:uid="{00000000-0005-0000-0000-00000C290000}"/>
    <cellStyle name="_적격 _집행갑지 _가실행대비(신안.보성-1) (version 1)_실행(간접비)_05년 7월1일~8월31일견적서_05년 7월1일~8월31일견적서_05년 9월1일~10월31일견적서_05년 11월1일~12월31일견적서" xfId="10570" xr:uid="{00000000-0005-0000-0000-00000D290000}"/>
    <cellStyle name="_적격 _집행갑지 _가실행대비(신안.보성-1) (version 1)_실행(간접비)_05년 7월1일~8월31일견적서_05년 7월1일~8월31일견적서_05년 9월1일~10월31일견적서_05년 9월1일~10월31일견적서" xfId="10571" xr:uid="{00000000-0005-0000-0000-00000E290000}"/>
    <cellStyle name="_적격 _집행갑지 _가실행대비(신안.보성-1) (version 1)_실행(간접비)_05년 7월1일~8월31일견적서_05년 7월1일~8월31일견적서_05년 9월1일~10월31일견적서_06년 1월1일~2월28일견적서" xfId="10572" xr:uid="{00000000-0005-0000-0000-00000F290000}"/>
    <cellStyle name="_적격 _집행갑지 _가실행대비(신안.보성-1) (version 1)_실행(간접비)_05년 7월1일~8월31일견적서_05년 9월1일~10월31일견적서" xfId="10573" xr:uid="{00000000-0005-0000-0000-000010290000}"/>
    <cellStyle name="_적격 _집행갑지 _가실행대비(신안.보성-1) (version 1)_실행(간접비)_05년 7월1일~8월31일견적서_05년 9월1일~10월31일견적서_05년 11월1일~12월31일견적서" xfId="10574" xr:uid="{00000000-0005-0000-0000-000011290000}"/>
    <cellStyle name="_적격 _집행갑지 _가실행대비(신안.보성-1) (version 1)_실행(간접비)_05년 7월1일~8월31일견적서_05년 9월1일~10월31일견적서_05년 9월1일~10월31일견적서" xfId="10575" xr:uid="{00000000-0005-0000-0000-000012290000}"/>
    <cellStyle name="_적격 _집행갑지 _가실행대비(신안.보성-1) (version 1)_실행(간접비)_05년 7월1일~8월31일견적서_05년 9월1일~10월31일견적서_06년 1월1일~2월28일견적서" xfId="10576" xr:uid="{00000000-0005-0000-0000-000013290000}"/>
    <cellStyle name="_적격 _집행갑지 _가실행대비(신안.보성-1) (version 1)_실행(간접비)_05년 9월1일~10월31일견적서" xfId="10577" xr:uid="{00000000-0005-0000-0000-000014290000}"/>
    <cellStyle name="_적격 _집행갑지 _가실행대비(신안.보성-1) (version 1)_실행(간접비)_05년 9월1일~10월31일견적서_05년 11월1일~12월31일견적서" xfId="10578" xr:uid="{00000000-0005-0000-0000-000015290000}"/>
    <cellStyle name="_적격 _집행갑지 _가실행대비(신안.보성-1) (version 1)_실행(간접비)_05년 9월1일~10월31일견적서_05년 9월1일~10월31일견적서" xfId="10579" xr:uid="{00000000-0005-0000-0000-000016290000}"/>
    <cellStyle name="_적격 _집행갑지 _가실행대비(신안.보성-1) (version 1)_실행(간접비)_05년 9월1일~10월31일견적서_06년 1월1일~2월28일견적서" xfId="10580" xr:uid="{00000000-0005-0000-0000-000017290000}"/>
    <cellStyle name="_적격 _집행갑지 _가실행대비(신안.보성-2)" xfId="10581" xr:uid="{00000000-0005-0000-0000-000018290000}"/>
    <cellStyle name="_적격 _집행갑지 _가실행대비(신안.보성-2)_05년 7월1일~8월31일견적서" xfId="10582" xr:uid="{00000000-0005-0000-0000-000019290000}"/>
    <cellStyle name="_적격 _집행갑지 _가실행대비(신안.보성-2)_05년 7월1일~8월31일견적서_05년 7월1일~8월31일견적서" xfId="10583" xr:uid="{00000000-0005-0000-0000-00001A290000}"/>
    <cellStyle name="_적격 _집행갑지 _가실행대비(신안.보성-2)_05년 7월1일~8월31일견적서_05년 7월1일~8월31일견적서_05년 9월1일~10월31일견적서" xfId="10584" xr:uid="{00000000-0005-0000-0000-00001B290000}"/>
    <cellStyle name="_적격 _집행갑지 _가실행대비(신안.보성-2)_05년 7월1일~8월31일견적서_05년 7월1일~8월31일견적서_05년 9월1일~10월31일견적서_05년 11월1일~12월31일견적서" xfId="10585" xr:uid="{00000000-0005-0000-0000-00001C290000}"/>
    <cellStyle name="_적격 _집행갑지 _가실행대비(신안.보성-2)_05년 7월1일~8월31일견적서_05년 7월1일~8월31일견적서_05년 9월1일~10월31일견적서_05년 9월1일~10월31일견적서" xfId="10586" xr:uid="{00000000-0005-0000-0000-00001D290000}"/>
    <cellStyle name="_적격 _집행갑지 _가실행대비(신안.보성-2)_05년 7월1일~8월31일견적서_05년 7월1일~8월31일견적서_05년 9월1일~10월31일견적서_06년 1월1일~2월28일견적서" xfId="10587" xr:uid="{00000000-0005-0000-0000-00001E290000}"/>
    <cellStyle name="_적격 _집행갑지 _가실행대비(신안.보성-2)_05년 7월1일~8월31일견적서_05년 9월1일~10월31일견적서" xfId="10588" xr:uid="{00000000-0005-0000-0000-00001F290000}"/>
    <cellStyle name="_적격 _집행갑지 _가실행대비(신안.보성-2)_05년 7월1일~8월31일견적서_05년 9월1일~10월31일견적서_05년 11월1일~12월31일견적서" xfId="10589" xr:uid="{00000000-0005-0000-0000-000020290000}"/>
    <cellStyle name="_적격 _집행갑지 _가실행대비(신안.보성-2)_05년 7월1일~8월31일견적서_05년 9월1일~10월31일견적서_05년 9월1일~10월31일견적서" xfId="10590" xr:uid="{00000000-0005-0000-0000-000021290000}"/>
    <cellStyle name="_적격 _집행갑지 _가실행대비(신안.보성-2)_05년 7월1일~8월31일견적서_05년 9월1일~10월31일견적서_06년 1월1일~2월28일견적서" xfId="10591" xr:uid="{00000000-0005-0000-0000-000022290000}"/>
    <cellStyle name="_적격 _집행갑지 _가실행대비(신안.보성-2)_05년 9월1일~10월31일견적서" xfId="10592" xr:uid="{00000000-0005-0000-0000-000023290000}"/>
    <cellStyle name="_적격 _집행갑지 _가실행대비(신안.보성-2)_05년 9월1일~10월31일견적서_05년 11월1일~12월31일견적서" xfId="10593" xr:uid="{00000000-0005-0000-0000-000024290000}"/>
    <cellStyle name="_적격 _집행갑지 _가실행대비(신안.보성-2)_05년 9월1일~10월31일견적서_05년 9월1일~10월31일견적서" xfId="10594" xr:uid="{00000000-0005-0000-0000-000025290000}"/>
    <cellStyle name="_적격 _집행갑지 _가실행대비(신안.보성-2)_05년 9월1일~10월31일견적서_06년 1월1일~2월28일견적서" xfId="10595" xr:uid="{00000000-0005-0000-0000-000026290000}"/>
    <cellStyle name="_적격 _집행갑지 _가실행대비(신안.보성-2)_가실행(간접비)" xfId="10596" xr:uid="{00000000-0005-0000-0000-000027290000}"/>
    <cellStyle name="_적격 _집행갑지 _가실행대비(신안.보성-2)_가실행(간접비)_05년 7월1일~8월31일견적서" xfId="10597" xr:uid="{00000000-0005-0000-0000-000028290000}"/>
    <cellStyle name="_적격 _집행갑지 _가실행대비(신안.보성-2)_가실행(간접비)_05년 7월1일~8월31일견적서_05년 7월1일~8월31일견적서" xfId="10598" xr:uid="{00000000-0005-0000-0000-000029290000}"/>
    <cellStyle name="_적격 _집행갑지 _가실행대비(신안.보성-2)_가실행(간접비)_05년 7월1일~8월31일견적서_05년 7월1일~8월31일견적서_05년 9월1일~10월31일견적서" xfId="10599" xr:uid="{00000000-0005-0000-0000-00002A290000}"/>
    <cellStyle name="_적격 _집행갑지 _가실행대비(신안.보성-2)_가실행(간접비)_05년 7월1일~8월31일견적서_05년 7월1일~8월31일견적서_05년 9월1일~10월31일견적서_05년 11월1일~12월31일견적서" xfId="10600" xr:uid="{00000000-0005-0000-0000-00002B290000}"/>
    <cellStyle name="_적격 _집행갑지 _가실행대비(신안.보성-2)_가실행(간접비)_05년 7월1일~8월31일견적서_05년 7월1일~8월31일견적서_05년 9월1일~10월31일견적서_05년 9월1일~10월31일견적서" xfId="10601" xr:uid="{00000000-0005-0000-0000-00002C290000}"/>
    <cellStyle name="_적격 _집행갑지 _가실행대비(신안.보성-2)_가실행(간접비)_05년 7월1일~8월31일견적서_05년 7월1일~8월31일견적서_05년 9월1일~10월31일견적서_06년 1월1일~2월28일견적서" xfId="10602" xr:uid="{00000000-0005-0000-0000-00002D290000}"/>
    <cellStyle name="_적격 _집행갑지 _가실행대비(신안.보성-2)_가실행(간접비)_05년 7월1일~8월31일견적서_05년 9월1일~10월31일견적서" xfId="10603" xr:uid="{00000000-0005-0000-0000-00002E290000}"/>
    <cellStyle name="_적격 _집행갑지 _가실행대비(신안.보성-2)_가실행(간접비)_05년 7월1일~8월31일견적서_05년 9월1일~10월31일견적서_05년 11월1일~12월31일견적서" xfId="10604" xr:uid="{00000000-0005-0000-0000-00002F290000}"/>
    <cellStyle name="_적격 _집행갑지 _가실행대비(신안.보성-2)_가실행(간접비)_05년 7월1일~8월31일견적서_05년 9월1일~10월31일견적서_05년 9월1일~10월31일견적서" xfId="10605" xr:uid="{00000000-0005-0000-0000-000030290000}"/>
    <cellStyle name="_적격 _집행갑지 _가실행대비(신안.보성-2)_가실행(간접비)_05년 7월1일~8월31일견적서_05년 9월1일~10월31일견적서_06년 1월1일~2월28일견적서" xfId="10606" xr:uid="{00000000-0005-0000-0000-000031290000}"/>
    <cellStyle name="_적격 _집행갑지 _가실행대비(신안.보성-2)_가실행(간접비)_05년 9월1일~10월31일견적서" xfId="10607" xr:uid="{00000000-0005-0000-0000-000032290000}"/>
    <cellStyle name="_적격 _집행갑지 _가실행대비(신안.보성-2)_가실행(간접비)_05년 9월1일~10월31일견적서_05년 11월1일~12월31일견적서" xfId="10608" xr:uid="{00000000-0005-0000-0000-000033290000}"/>
    <cellStyle name="_적격 _집행갑지 _가실행대비(신안.보성-2)_가실행(간접비)_05년 9월1일~10월31일견적서_05년 9월1일~10월31일견적서" xfId="10609" xr:uid="{00000000-0005-0000-0000-000034290000}"/>
    <cellStyle name="_적격 _집행갑지 _가실행대비(신안.보성-2)_가실행(간접비)_05년 9월1일~10월31일견적서_06년 1월1일~2월28일견적서" xfId="10610" xr:uid="{00000000-0005-0000-0000-000035290000}"/>
    <cellStyle name="_적격 _집행갑지 _가실행대비(신안.보성-2)_실행(간접비)" xfId="10611" xr:uid="{00000000-0005-0000-0000-000036290000}"/>
    <cellStyle name="_적격 _집행갑지 _가실행대비(신안.보성-2)_실행(간접비)_05년 7월1일~8월31일견적서" xfId="10612" xr:uid="{00000000-0005-0000-0000-000037290000}"/>
    <cellStyle name="_적격 _집행갑지 _가실행대비(신안.보성-2)_실행(간접비)_05년 7월1일~8월31일견적서_05년 7월1일~8월31일견적서" xfId="10613" xr:uid="{00000000-0005-0000-0000-000038290000}"/>
    <cellStyle name="_적격 _집행갑지 _가실행대비(신안.보성-2)_실행(간접비)_05년 7월1일~8월31일견적서_05년 7월1일~8월31일견적서_05년 9월1일~10월31일견적서" xfId="10614" xr:uid="{00000000-0005-0000-0000-000039290000}"/>
    <cellStyle name="_적격 _집행갑지 _가실행대비(신안.보성-2)_실행(간접비)_05년 7월1일~8월31일견적서_05년 7월1일~8월31일견적서_05년 9월1일~10월31일견적서_05년 11월1일~12월31일견적서" xfId="10615" xr:uid="{00000000-0005-0000-0000-00003A290000}"/>
    <cellStyle name="_적격 _집행갑지 _가실행대비(신안.보성-2)_실행(간접비)_05년 7월1일~8월31일견적서_05년 7월1일~8월31일견적서_05년 9월1일~10월31일견적서_05년 9월1일~10월31일견적서" xfId="10616" xr:uid="{00000000-0005-0000-0000-00003B290000}"/>
    <cellStyle name="_적격 _집행갑지 _가실행대비(신안.보성-2)_실행(간접비)_05년 7월1일~8월31일견적서_05년 7월1일~8월31일견적서_05년 9월1일~10월31일견적서_06년 1월1일~2월28일견적서" xfId="10617" xr:uid="{00000000-0005-0000-0000-00003C290000}"/>
    <cellStyle name="_적격 _집행갑지 _가실행대비(신안.보성-2)_실행(간접비)_05년 7월1일~8월31일견적서_05년 9월1일~10월31일견적서" xfId="10618" xr:uid="{00000000-0005-0000-0000-00003D290000}"/>
    <cellStyle name="_적격 _집행갑지 _가실행대비(신안.보성-2)_실행(간접비)_05년 7월1일~8월31일견적서_05년 9월1일~10월31일견적서_05년 11월1일~12월31일견적서" xfId="10619" xr:uid="{00000000-0005-0000-0000-00003E290000}"/>
    <cellStyle name="_적격 _집행갑지 _가실행대비(신안.보성-2)_실행(간접비)_05년 7월1일~8월31일견적서_05년 9월1일~10월31일견적서_05년 9월1일~10월31일견적서" xfId="10620" xr:uid="{00000000-0005-0000-0000-00003F290000}"/>
    <cellStyle name="_적격 _집행갑지 _가실행대비(신안.보성-2)_실행(간접비)_05년 7월1일~8월31일견적서_05년 9월1일~10월31일견적서_06년 1월1일~2월28일견적서" xfId="10621" xr:uid="{00000000-0005-0000-0000-000040290000}"/>
    <cellStyle name="_적격 _집행갑지 _가실행대비(신안.보성-2)_실행(간접비)_05년 9월1일~10월31일견적서" xfId="10622" xr:uid="{00000000-0005-0000-0000-000041290000}"/>
    <cellStyle name="_적격 _집행갑지 _가실행대비(신안.보성-2)_실행(간접비)_05년 9월1일~10월31일견적서_05년 11월1일~12월31일견적서" xfId="10623" xr:uid="{00000000-0005-0000-0000-000042290000}"/>
    <cellStyle name="_적격 _집행갑지 _가실행대비(신안.보성-2)_실행(간접비)_05년 9월1일~10월31일견적서_05년 9월1일~10월31일견적서" xfId="10624" xr:uid="{00000000-0005-0000-0000-000043290000}"/>
    <cellStyle name="_적격 _집행갑지 _가실행대비(신안.보성-2)_실행(간접비)_05년 9월1일~10월31일견적서_06년 1월1일~2월28일견적서" xfId="10625" xr:uid="{00000000-0005-0000-0000-000044290000}"/>
    <cellStyle name="_적격 _집행갑지 _가실행대비(신안.보성-3)" xfId="10626" xr:uid="{00000000-0005-0000-0000-000045290000}"/>
    <cellStyle name="_적격 _집행갑지 _가실행대비(신안.보성-3)_05년 7월1일~8월31일견적서" xfId="10627" xr:uid="{00000000-0005-0000-0000-000046290000}"/>
    <cellStyle name="_적격 _집행갑지 _가실행대비(신안.보성-3)_05년 7월1일~8월31일견적서_05년 7월1일~8월31일견적서" xfId="10628" xr:uid="{00000000-0005-0000-0000-000047290000}"/>
    <cellStyle name="_적격 _집행갑지 _가실행대비(신안.보성-3)_05년 7월1일~8월31일견적서_05년 7월1일~8월31일견적서_05년 9월1일~10월31일견적서" xfId="10629" xr:uid="{00000000-0005-0000-0000-000048290000}"/>
    <cellStyle name="_적격 _집행갑지 _가실행대비(신안.보성-3)_05년 7월1일~8월31일견적서_05년 7월1일~8월31일견적서_05년 9월1일~10월31일견적서_05년 11월1일~12월31일견적서" xfId="10630" xr:uid="{00000000-0005-0000-0000-000049290000}"/>
    <cellStyle name="_적격 _집행갑지 _가실행대비(신안.보성-3)_05년 7월1일~8월31일견적서_05년 7월1일~8월31일견적서_05년 9월1일~10월31일견적서_05년 9월1일~10월31일견적서" xfId="10631" xr:uid="{00000000-0005-0000-0000-00004A290000}"/>
    <cellStyle name="_적격 _집행갑지 _가실행대비(신안.보성-3)_05년 7월1일~8월31일견적서_05년 7월1일~8월31일견적서_05년 9월1일~10월31일견적서_06년 1월1일~2월28일견적서" xfId="10632" xr:uid="{00000000-0005-0000-0000-00004B290000}"/>
    <cellStyle name="_적격 _집행갑지 _가실행대비(신안.보성-3)_05년 7월1일~8월31일견적서_05년 9월1일~10월31일견적서" xfId="10633" xr:uid="{00000000-0005-0000-0000-00004C290000}"/>
    <cellStyle name="_적격 _집행갑지 _가실행대비(신안.보성-3)_05년 7월1일~8월31일견적서_05년 9월1일~10월31일견적서_05년 11월1일~12월31일견적서" xfId="10634" xr:uid="{00000000-0005-0000-0000-00004D290000}"/>
    <cellStyle name="_적격 _집행갑지 _가실행대비(신안.보성-3)_05년 7월1일~8월31일견적서_05년 9월1일~10월31일견적서_05년 9월1일~10월31일견적서" xfId="10635" xr:uid="{00000000-0005-0000-0000-00004E290000}"/>
    <cellStyle name="_적격 _집행갑지 _가실행대비(신안.보성-3)_05년 7월1일~8월31일견적서_05년 9월1일~10월31일견적서_06년 1월1일~2월28일견적서" xfId="10636" xr:uid="{00000000-0005-0000-0000-00004F290000}"/>
    <cellStyle name="_적격 _집행갑지 _가실행대비(신안.보성-3)_05년 9월1일~10월31일견적서" xfId="10637" xr:uid="{00000000-0005-0000-0000-000050290000}"/>
    <cellStyle name="_적격 _집행갑지 _가실행대비(신안.보성-3)_05년 9월1일~10월31일견적서_05년 11월1일~12월31일견적서" xfId="10638" xr:uid="{00000000-0005-0000-0000-000051290000}"/>
    <cellStyle name="_적격 _집행갑지 _가실행대비(신안.보성-3)_05년 9월1일~10월31일견적서_05년 9월1일~10월31일견적서" xfId="10639" xr:uid="{00000000-0005-0000-0000-000052290000}"/>
    <cellStyle name="_적격 _집행갑지 _가실행대비(신안.보성-3)_05년 9월1일~10월31일견적서_06년 1월1일~2월28일견적서" xfId="10640" xr:uid="{00000000-0005-0000-0000-000053290000}"/>
    <cellStyle name="_적격 _집행갑지 _가실행대비(신안.보성-3)_가실행(간접비)" xfId="10641" xr:uid="{00000000-0005-0000-0000-000054290000}"/>
    <cellStyle name="_적격 _집행갑지 _가실행대비(신안.보성-3)_가실행(간접비)_05년 7월1일~8월31일견적서" xfId="10642" xr:uid="{00000000-0005-0000-0000-000055290000}"/>
    <cellStyle name="_적격 _집행갑지 _가실행대비(신안.보성-3)_가실행(간접비)_05년 7월1일~8월31일견적서_05년 7월1일~8월31일견적서" xfId="10643" xr:uid="{00000000-0005-0000-0000-000056290000}"/>
    <cellStyle name="_적격 _집행갑지 _가실행대비(신안.보성-3)_가실행(간접비)_05년 7월1일~8월31일견적서_05년 7월1일~8월31일견적서_05년 9월1일~10월31일견적서" xfId="10644" xr:uid="{00000000-0005-0000-0000-000057290000}"/>
    <cellStyle name="_적격 _집행갑지 _가실행대비(신안.보성-3)_가실행(간접비)_05년 7월1일~8월31일견적서_05년 7월1일~8월31일견적서_05년 9월1일~10월31일견적서_05년 11월1일~12월31일견적서" xfId="10645" xr:uid="{00000000-0005-0000-0000-000058290000}"/>
    <cellStyle name="_적격 _집행갑지 _가실행대비(신안.보성-3)_가실행(간접비)_05년 7월1일~8월31일견적서_05년 7월1일~8월31일견적서_05년 9월1일~10월31일견적서_05년 9월1일~10월31일견적서" xfId="10646" xr:uid="{00000000-0005-0000-0000-000059290000}"/>
    <cellStyle name="_적격 _집행갑지 _가실행대비(신안.보성-3)_가실행(간접비)_05년 7월1일~8월31일견적서_05년 7월1일~8월31일견적서_05년 9월1일~10월31일견적서_06년 1월1일~2월28일견적서" xfId="10647" xr:uid="{00000000-0005-0000-0000-00005A290000}"/>
    <cellStyle name="_적격 _집행갑지 _가실행대비(신안.보성-3)_가실행(간접비)_05년 7월1일~8월31일견적서_05년 9월1일~10월31일견적서" xfId="10648" xr:uid="{00000000-0005-0000-0000-00005B290000}"/>
    <cellStyle name="_적격 _집행갑지 _가실행대비(신안.보성-3)_가실행(간접비)_05년 7월1일~8월31일견적서_05년 9월1일~10월31일견적서_05년 11월1일~12월31일견적서" xfId="10649" xr:uid="{00000000-0005-0000-0000-00005C290000}"/>
    <cellStyle name="_적격 _집행갑지 _가실행대비(신안.보성-3)_가실행(간접비)_05년 7월1일~8월31일견적서_05년 9월1일~10월31일견적서_05년 9월1일~10월31일견적서" xfId="10650" xr:uid="{00000000-0005-0000-0000-00005D290000}"/>
    <cellStyle name="_적격 _집행갑지 _가실행대비(신안.보성-3)_가실행(간접비)_05년 7월1일~8월31일견적서_05년 9월1일~10월31일견적서_06년 1월1일~2월28일견적서" xfId="10651" xr:uid="{00000000-0005-0000-0000-00005E290000}"/>
    <cellStyle name="_적격 _집행갑지 _가실행대비(신안.보성-3)_가실행(간접비)_05년 9월1일~10월31일견적서" xfId="10652" xr:uid="{00000000-0005-0000-0000-00005F290000}"/>
    <cellStyle name="_적격 _집행갑지 _가실행대비(신안.보성-3)_가실행(간접비)_05년 9월1일~10월31일견적서_05년 11월1일~12월31일견적서" xfId="10653" xr:uid="{00000000-0005-0000-0000-000060290000}"/>
    <cellStyle name="_적격 _집행갑지 _가실행대비(신안.보성-3)_가실행(간접비)_05년 9월1일~10월31일견적서_05년 9월1일~10월31일견적서" xfId="10654" xr:uid="{00000000-0005-0000-0000-000061290000}"/>
    <cellStyle name="_적격 _집행갑지 _가실행대비(신안.보성-3)_가실행(간접비)_05년 9월1일~10월31일견적서_06년 1월1일~2월28일견적서" xfId="10655" xr:uid="{00000000-0005-0000-0000-000062290000}"/>
    <cellStyle name="_적격 _집행갑지 _가실행대비(신안.보성-3)_실행(간접비)" xfId="10656" xr:uid="{00000000-0005-0000-0000-000063290000}"/>
    <cellStyle name="_적격 _집행갑지 _가실행대비(신안.보성-3)_실행(간접비)_05년 7월1일~8월31일견적서" xfId="10657" xr:uid="{00000000-0005-0000-0000-000064290000}"/>
    <cellStyle name="_적격 _집행갑지 _가실행대비(신안.보성-3)_실행(간접비)_05년 7월1일~8월31일견적서_05년 7월1일~8월31일견적서" xfId="10658" xr:uid="{00000000-0005-0000-0000-000065290000}"/>
    <cellStyle name="_적격 _집행갑지 _가실행대비(신안.보성-3)_실행(간접비)_05년 7월1일~8월31일견적서_05년 7월1일~8월31일견적서_05년 9월1일~10월31일견적서" xfId="10659" xr:uid="{00000000-0005-0000-0000-000066290000}"/>
    <cellStyle name="_적격 _집행갑지 _가실행대비(신안.보성-3)_실행(간접비)_05년 7월1일~8월31일견적서_05년 7월1일~8월31일견적서_05년 9월1일~10월31일견적서_05년 11월1일~12월31일견적서" xfId="10660" xr:uid="{00000000-0005-0000-0000-000067290000}"/>
    <cellStyle name="_적격 _집행갑지 _가실행대비(신안.보성-3)_실행(간접비)_05년 7월1일~8월31일견적서_05년 7월1일~8월31일견적서_05년 9월1일~10월31일견적서_05년 9월1일~10월31일견적서" xfId="10661" xr:uid="{00000000-0005-0000-0000-000068290000}"/>
    <cellStyle name="_적격 _집행갑지 _가실행대비(신안.보성-3)_실행(간접비)_05년 7월1일~8월31일견적서_05년 7월1일~8월31일견적서_05년 9월1일~10월31일견적서_06년 1월1일~2월28일견적서" xfId="10662" xr:uid="{00000000-0005-0000-0000-000069290000}"/>
    <cellStyle name="_적격 _집행갑지 _가실행대비(신안.보성-3)_실행(간접비)_05년 7월1일~8월31일견적서_05년 9월1일~10월31일견적서" xfId="10663" xr:uid="{00000000-0005-0000-0000-00006A290000}"/>
    <cellStyle name="_적격 _집행갑지 _가실행대비(신안.보성-3)_실행(간접비)_05년 7월1일~8월31일견적서_05년 9월1일~10월31일견적서_05년 11월1일~12월31일견적서" xfId="10664" xr:uid="{00000000-0005-0000-0000-00006B290000}"/>
    <cellStyle name="_적격 _집행갑지 _가실행대비(신안.보성-3)_실행(간접비)_05년 7월1일~8월31일견적서_05년 9월1일~10월31일견적서_05년 9월1일~10월31일견적서" xfId="10665" xr:uid="{00000000-0005-0000-0000-00006C290000}"/>
    <cellStyle name="_적격 _집행갑지 _가실행대비(신안.보성-3)_실행(간접비)_05년 7월1일~8월31일견적서_05년 9월1일~10월31일견적서_06년 1월1일~2월28일견적서" xfId="10666" xr:uid="{00000000-0005-0000-0000-00006D290000}"/>
    <cellStyle name="_적격 _집행갑지 _가실행대비(신안.보성-3)_실행(간접비)_05년 9월1일~10월31일견적서" xfId="10667" xr:uid="{00000000-0005-0000-0000-00006E290000}"/>
    <cellStyle name="_적격 _집행갑지 _가실행대비(신안.보성-3)_실행(간접비)_05년 9월1일~10월31일견적서_05년 11월1일~12월31일견적서" xfId="10668" xr:uid="{00000000-0005-0000-0000-00006F290000}"/>
    <cellStyle name="_적격 _집행갑지 _가실행대비(신안.보성-3)_실행(간접비)_05년 9월1일~10월31일견적서_05년 9월1일~10월31일견적서" xfId="10669" xr:uid="{00000000-0005-0000-0000-000070290000}"/>
    <cellStyle name="_적격 _집행갑지 _가실행대비(신안.보성-3)_실행(간접비)_05년 9월1일~10월31일견적서_06년 1월1일~2월28일견적서" xfId="10670" xr:uid="{00000000-0005-0000-0000-000071290000}"/>
    <cellStyle name="_적격 _집행갑지 _갑지(건축 (2)" xfId="910" xr:uid="{00000000-0005-0000-0000-000072290000}"/>
    <cellStyle name="_적격 _집행갑지 _갑지(건축 (2) 2" xfId="911" xr:uid="{00000000-0005-0000-0000-000073290000}"/>
    <cellStyle name="_적격 _집행갑지 _견적 방문 제출시-SAMPLE" xfId="10671" xr:uid="{00000000-0005-0000-0000-000074290000}"/>
    <cellStyle name="_적격 _집행갑지 _견적 방문 제출시-SAMPLE_신호등견적서" xfId="10672" xr:uid="{00000000-0005-0000-0000-000075290000}"/>
    <cellStyle name="_적격 _집행갑지 _경북능금농협(북촌)골판지공장 " xfId="912" xr:uid="{00000000-0005-0000-0000-000076290000}"/>
    <cellStyle name="_적격 _집행갑지 _관급자재 명세" xfId="913" xr:uid="{00000000-0005-0000-0000-000077290000}"/>
    <cellStyle name="_적격 _집행갑지 _광주평동실행" xfId="10673" xr:uid="{00000000-0005-0000-0000-000078290000}"/>
    <cellStyle name="_적격 _집행갑지 _광주평동실행_탱크(12,13)토목공사(견적)대비비교" xfId="10674" xr:uid="{00000000-0005-0000-0000-000079290000}"/>
    <cellStyle name="_적격 _집행갑지 _광주평동투찰" xfId="914" xr:uid="{00000000-0005-0000-0000-00007A290000}"/>
    <cellStyle name="_적격 _집행갑지 _광주평동투찰 2" xfId="915" xr:uid="{00000000-0005-0000-0000-00007B290000}"/>
    <cellStyle name="_적격 _집행갑지 _광주평동투찰 3" xfId="10675" xr:uid="{00000000-0005-0000-0000-00007C290000}"/>
    <cellStyle name="_적격 _집행갑지 _광주평동투찰_2011년 소백산 자락길 홍보관 신축공사(건축)" xfId="916" xr:uid="{00000000-0005-0000-0000-00007D290000}"/>
    <cellStyle name="_적격 _집행갑지 _광주평동투찰_갑지(건축 (2)" xfId="917" xr:uid="{00000000-0005-0000-0000-00007E290000}"/>
    <cellStyle name="_적격 _집행갑지 _광주평동투찰_갑지(건축 (2) 2" xfId="918" xr:uid="{00000000-0005-0000-0000-00007F290000}"/>
    <cellStyle name="_적격 _집행갑지 _광주평동투찰_경북능금농협(북촌)골판지공장 " xfId="919" xr:uid="{00000000-0005-0000-0000-000080290000}"/>
    <cellStyle name="_적격 _집행갑지 _광주평동투찰_관급자재 명세" xfId="920" xr:uid="{00000000-0005-0000-0000-000081290000}"/>
    <cellStyle name="_적격 _집행갑지 _광주평동투찰_삼성생활예술고 생활관(3층수정15%)공사" xfId="921" xr:uid="{00000000-0005-0000-0000-000082290000}"/>
    <cellStyle name="_적격 _집행갑지 _광주평동투찰_삼성생활예술고 생활관(3층수정15%)공사 2" xfId="922" xr:uid="{00000000-0005-0000-0000-000083290000}"/>
    <cellStyle name="_적격 _집행갑지 _광주평동투찰_안강여고 화장실 개선공사" xfId="923" xr:uid="{00000000-0005-0000-0000-000084290000}"/>
    <cellStyle name="_적격 _집행갑지 _광주평동투찰_영주서부초등학교 교사동 방수공사" xfId="924" xr:uid="{00000000-0005-0000-0000-000085290000}"/>
    <cellStyle name="_적격 _집행갑지 _광주평동투찰_용곡지구_보건진료소_신축설비공사" xfId="925" xr:uid="{00000000-0005-0000-0000-000086290000}"/>
    <cellStyle name="_적격 _집행갑지 _광주평동투찰_용곡지구_보건진료소_신축설비공사 2" xfId="926" xr:uid="{00000000-0005-0000-0000-000087290000}"/>
    <cellStyle name="_적격 _집행갑지 _광주평동투찰_우보초등학교 화장실보수및기타공사(건축)" xfId="927" xr:uid="{00000000-0005-0000-0000-000088290000}"/>
    <cellStyle name="_적격 _집행갑지 _광주평동투찰_우보초등학교 화장실보수및기타공사(건축) 2" xfId="928" xr:uid="{00000000-0005-0000-0000-000089290000}"/>
    <cellStyle name="_적격 _집행갑지 _광주평동투찰_화령초등학교 다목적강당 증축공사(건축)" xfId="929" xr:uid="{00000000-0005-0000-0000-00008A290000}"/>
    <cellStyle name="_적격 _집행갑지 _광주평동투찰_화령초등학교 다목적강당 증축공사(건축) 2" xfId="930" xr:uid="{00000000-0005-0000-0000-00008B290000}"/>
    <cellStyle name="_적격 _집행갑지 _광주평동투찰_화령초등학교 다목적강당 증축공사(건축납품)" xfId="931" xr:uid="{00000000-0005-0000-0000-00008C290000}"/>
    <cellStyle name="_적격 _집행갑지 _광주평동투찰_화령초등학교 다목적강당 증축공사(건축납품) 2" xfId="932" xr:uid="{00000000-0005-0000-0000-00008D290000}"/>
    <cellStyle name="_적격 _집행갑지 _광주평동품의1" xfId="933" xr:uid="{00000000-0005-0000-0000-00008E290000}"/>
    <cellStyle name="_적격 _집행갑지 _광주평동품의1 2" xfId="934" xr:uid="{00000000-0005-0000-0000-00008F290000}"/>
    <cellStyle name="_적격 _집행갑지 _광주평동품의1 3" xfId="10676" xr:uid="{00000000-0005-0000-0000-000090290000}"/>
    <cellStyle name="_적격 _집행갑지 _광주평동품의1_2011년 소백산 자락길 홍보관 신축공사(건축)" xfId="935" xr:uid="{00000000-0005-0000-0000-000091290000}"/>
    <cellStyle name="_적격 _집행갑지 _광주평동품의1_갑지(건축 (2)" xfId="936" xr:uid="{00000000-0005-0000-0000-000092290000}"/>
    <cellStyle name="_적격 _집행갑지 _광주평동품의1_갑지(건축 (2) 2" xfId="937" xr:uid="{00000000-0005-0000-0000-000093290000}"/>
    <cellStyle name="_적격 _집행갑지 _광주평동품의1_경북능금농협(북촌)골판지공장 " xfId="938" xr:uid="{00000000-0005-0000-0000-000094290000}"/>
    <cellStyle name="_적격 _집행갑지 _광주평동품의1_관급자재 명세" xfId="939" xr:uid="{00000000-0005-0000-0000-000095290000}"/>
    <cellStyle name="_적격 _집행갑지 _광주평동품의1_삼성생활예술고 생활관(3층수정15%)공사" xfId="940" xr:uid="{00000000-0005-0000-0000-000096290000}"/>
    <cellStyle name="_적격 _집행갑지 _광주평동품의1_삼성생활예술고 생활관(3층수정15%)공사 2" xfId="941" xr:uid="{00000000-0005-0000-0000-000097290000}"/>
    <cellStyle name="_적격 _집행갑지 _광주평동품의1_안강여고 화장실 개선공사" xfId="942" xr:uid="{00000000-0005-0000-0000-000098290000}"/>
    <cellStyle name="_적격 _집행갑지 _광주평동품의1_영주서부초등학교 교사동 방수공사" xfId="943" xr:uid="{00000000-0005-0000-0000-000099290000}"/>
    <cellStyle name="_적격 _집행갑지 _광주평동품의1_용곡지구_보건진료소_신축설비공사" xfId="944" xr:uid="{00000000-0005-0000-0000-00009A290000}"/>
    <cellStyle name="_적격 _집행갑지 _광주평동품의1_용곡지구_보건진료소_신축설비공사 2" xfId="945" xr:uid="{00000000-0005-0000-0000-00009B290000}"/>
    <cellStyle name="_적격 _집행갑지 _광주평동품의1_우보초등학교 화장실보수및기타공사(건축)" xfId="946" xr:uid="{00000000-0005-0000-0000-00009C290000}"/>
    <cellStyle name="_적격 _집행갑지 _광주평동품의1_우보초등학교 화장실보수및기타공사(건축) 2" xfId="947" xr:uid="{00000000-0005-0000-0000-00009D290000}"/>
    <cellStyle name="_적격 _집행갑지 _광주평동품의1_탱크(12,13)토목공사(견적)대비비교" xfId="10677" xr:uid="{00000000-0005-0000-0000-00009E290000}"/>
    <cellStyle name="_적격 _집행갑지 _광주평동품의1_화령초등학교 다목적강당 증축공사(건축)" xfId="948" xr:uid="{00000000-0005-0000-0000-00009F290000}"/>
    <cellStyle name="_적격 _집행갑지 _광주평동품의1_화령초등학교 다목적강당 증축공사(건축) 2" xfId="949" xr:uid="{00000000-0005-0000-0000-0000A0290000}"/>
    <cellStyle name="_적격 _집행갑지 _광주평동품의1_화령초등학교 다목적강당 증축공사(건축납품)" xfId="950" xr:uid="{00000000-0005-0000-0000-0000A1290000}"/>
    <cellStyle name="_적격 _집행갑지 _광주평동품의1_화령초등학교 다목적강당 증축공사(건축납품) 2" xfId="951" xr:uid="{00000000-0005-0000-0000-0000A2290000}"/>
    <cellStyle name="_적격 _집행갑지 _기본단가" xfId="42690" xr:uid="{00000000-0005-0000-0000-0000A3290000}"/>
    <cellStyle name="_적격 _집행갑지 _기본단가_서호지하차도입찰" xfId="42691" xr:uid="{00000000-0005-0000-0000-0000A4290000}"/>
    <cellStyle name="_적격 _집행갑지 _기본단가_서호지하차도입찰_청오건설 하도급계약내역(식재.시설물)-2005.1.3" xfId="42692" xr:uid="{00000000-0005-0000-0000-0000A5290000}"/>
    <cellStyle name="_적격 _집행갑지 _기본단가_서호지하차도입찰_청오하도급계약내역(식재,시설물)-2005.1.3" xfId="42693" xr:uid="{00000000-0005-0000-0000-0000A6290000}"/>
    <cellStyle name="_적격 _집행갑지 _기본단가_청오건설 하도급계약내역(식재.시설물)-2005.1.3" xfId="42694" xr:uid="{00000000-0005-0000-0000-0000A7290000}"/>
    <cellStyle name="_적격 _집행갑지 _기본단가_청오하도급계약내역(식재,시설물)-2005.1.3" xfId="42695" xr:uid="{00000000-0005-0000-0000-0000A8290000}"/>
    <cellStyle name="_적격 _집행갑지 _기장하수실행1" xfId="10678" xr:uid="{00000000-0005-0000-0000-0000A9290000}"/>
    <cellStyle name="_적격 _집행갑지 _기장하수실행1_탱크(12,13)토목공사(견적)대비비교" xfId="10679" xr:uid="{00000000-0005-0000-0000-0000AA290000}"/>
    <cellStyle name="_적격 _집행갑지 _대치유수지수경설비-설계내역-0715" xfId="42696" xr:uid="{00000000-0005-0000-0000-0000AB290000}"/>
    <cellStyle name="_적격 _집행갑지 _대치유수지수경설비-설계내역-0715_이수교차로주변친수시설-인공폭포설비" xfId="42697" xr:uid="{00000000-0005-0000-0000-0000AC290000}"/>
    <cellStyle name="_적격 _집행갑지 _대치유수지수경설비-설계내역-0715_이수교차로주변친수시설-인공폭포설비-0907" xfId="42698" xr:uid="{00000000-0005-0000-0000-0000AD290000}"/>
    <cellStyle name="_적격 _집행갑지 _대치유수지수경설비-설계내역-2차발송-0811" xfId="42699" xr:uid="{00000000-0005-0000-0000-0000AE290000}"/>
    <cellStyle name="_적격 _집행갑지 _대치유수지수경설비-설계내역-2차발송-0811_이수교차로주변친수시설-인공폭포설비" xfId="42700" xr:uid="{00000000-0005-0000-0000-0000AF290000}"/>
    <cellStyle name="_적격 _집행갑지 _대치유수지수경설비-설계내역-2차발송-0811_이수교차로주변친수시설-인공폭포설비-0907" xfId="42701" xr:uid="{00000000-0005-0000-0000-0000B0290000}"/>
    <cellStyle name="_적격 _집행갑지 _삼성생활예술고 생활관(3층수정15%)공사" xfId="952" xr:uid="{00000000-0005-0000-0000-0000B1290000}"/>
    <cellStyle name="_적격 _집행갑지 _삼성생활예술고 생활관(3층수정15%)공사 2" xfId="953" xr:uid="{00000000-0005-0000-0000-0000B2290000}"/>
    <cellStyle name="_적격 _집행갑지 _상무대 입찰내역 (남해낙찰)" xfId="42702" xr:uid="{00000000-0005-0000-0000-0000B3290000}"/>
    <cellStyle name="_적격 _집행갑지 _상무대 입찰내역 (남해낙찰)_대치유수지수경설비-설계내역-0715" xfId="42703" xr:uid="{00000000-0005-0000-0000-0000B4290000}"/>
    <cellStyle name="_적격 _집행갑지 _상무대 입찰내역 (남해낙찰)_대치유수지수경설비-설계내역-0715_이수교차로주변친수시설-인공폭포설비" xfId="42704" xr:uid="{00000000-0005-0000-0000-0000B5290000}"/>
    <cellStyle name="_적격 _집행갑지 _상무대 입찰내역 (남해낙찰)_대치유수지수경설비-설계내역-0715_이수교차로주변친수시설-인공폭포설비-0907" xfId="42705" xr:uid="{00000000-0005-0000-0000-0000B6290000}"/>
    <cellStyle name="_적격 _집행갑지 _상무대 입찰내역 (남해낙찰)_대치유수지수경설비-설계내역-2차발송-0811" xfId="42706" xr:uid="{00000000-0005-0000-0000-0000B7290000}"/>
    <cellStyle name="_적격 _집행갑지 _상무대 입찰내역 (남해낙찰)_대치유수지수경설비-설계내역-2차발송-0811_이수교차로주변친수시설-인공폭포설비" xfId="42707" xr:uid="{00000000-0005-0000-0000-0000B8290000}"/>
    <cellStyle name="_적격 _집행갑지 _상무대 입찰내역 (남해낙찰)_대치유수지수경설비-설계내역-2차발송-0811_이수교차로주변친수시설-인공폭포설비-0907" xfId="42708" xr:uid="{00000000-0005-0000-0000-0000B9290000}"/>
    <cellStyle name="_적격 _집행갑지 _상무대 하도급사항" xfId="42709" xr:uid="{00000000-0005-0000-0000-0000BA290000}"/>
    <cellStyle name="_적격 _집행갑지 _상무대 하도급사항_대치유수지수경설비-설계내역-0715" xfId="42710" xr:uid="{00000000-0005-0000-0000-0000BB290000}"/>
    <cellStyle name="_적격 _집행갑지 _상무대 하도급사항_대치유수지수경설비-설계내역-0715_이수교차로주변친수시설-인공폭포설비" xfId="42711" xr:uid="{00000000-0005-0000-0000-0000BC290000}"/>
    <cellStyle name="_적격 _집행갑지 _상무대 하도급사항_대치유수지수경설비-설계내역-0715_이수교차로주변친수시설-인공폭포설비-0907" xfId="42712" xr:uid="{00000000-0005-0000-0000-0000BD290000}"/>
    <cellStyle name="_적격 _집행갑지 _상무대 하도급사항_대치유수지수경설비-설계내역-2차발송-0811" xfId="42713" xr:uid="{00000000-0005-0000-0000-0000BE290000}"/>
    <cellStyle name="_적격 _집행갑지 _상무대 하도급사항_대치유수지수경설비-설계내역-2차발송-0811_이수교차로주변친수시설-인공폭포설비" xfId="42714" xr:uid="{00000000-0005-0000-0000-0000BF290000}"/>
    <cellStyle name="_적격 _집행갑지 _상무대 하도급사항_대치유수지수경설비-설계내역-2차발송-0811_이수교차로주변친수시설-인공폭포설비-0907" xfId="42715" xr:uid="{00000000-0005-0000-0000-0000C0290000}"/>
    <cellStyle name="_적격 _집행갑지 _서호지하차도입찰" xfId="42716" xr:uid="{00000000-0005-0000-0000-0000C1290000}"/>
    <cellStyle name="_적격 _집행갑지 _서호지하차도입찰_청오건설 하도급계약내역(식재.시설물)-2005.1.3" xfId="42717" xr:uid="{00000000-0005-0000-0000-0000C2290000}"/>
    <cellStyle name="_적격 _집행갑지 _서호지하차도입찰_청오하도급계약내역(식재,시설물)-2005.1.3" xfId="42718" xr:uid="{00000000-0005-0000-0000-0000C3290000}"/>
    <cellStyle name="_적격 _집행갑지 _송학실행안" xfId="10680" xr:uid="{00000000-0005-0000-0000-0000C4290000}"/>
    <cellStyle name="_적격 _집행갑지 _송학실행안_탱크(12,13)토목공사(견적)대비비교" xfId="10681" xr:uid="{00000000-0005-0000-0000-0000C5290000}"/>
    <cellStyle name="_적격 _집행갑지 _송학하수투찰" xfId="10682" xr:uid="{00000000-0005-0000-0000-0000C6290000}"/>
    <cellStyle name="_적격 _집행갑지 _송학하수투찰_탱크(12,13)토목공사(견적)대비비교" xfId="10683" xr:uid="{00000000-0005-0000-0000-0000C7290000}"/>
    <cellStyle name="_적격 _집행갑지 _송학하수품의(설계넣고)" xfId="954" xr:uid="{00000000-0005-0000-0000-0000C8290000}"/>
    <cellStyle name="_적격 _집행갑지 _송학하수품의(설계넣고) 2" xfId="955" xr:uid="{00000000-0005-0000-0000-0000C9290000}"/>
    <cellStyle name="_적격 _집행갑지 _송학하수품의(설계넣고) 3" xfId="10684" xr:uid="{00000000-0005-0000-0000-0000CA290000}"/>
    <cellStyle name="_적격 _집행갑지 _송학하수품의(설계넣고)_2011년 소백산 자락길 홍보관 신축공사(건축)" xfId="956" xr:uid="{00000000-0005-0000-0000-0000CB290000}"/>
    <cellStyle name="_적격 _집행갑지 _송학하수품의(설계넣고)_갑지(건축 (2)" xfId="957" xr:uid="{00000000-0005-0000-0000-0000CC290000}"/>
    <cellStyle name="_적격 _집행갑지 _송학하수품의(설계넣고)_갑지(건축 (2) 2" xfId="958" xr:uid="{00000000-0005-0000-0000-0000CD290000}"/>
    <cellStyle name="_적격 _집행갑지 _송학하수품의(설계넣고)_경북능금농협(북촌)골판지공장 " xfId="959" xr:uid="{00000000-0005-0000-0000-0000CE290000}"/>
    <cellStyle name="_적격 _집행갑지 _송학하수품의(설계넣고)_관급자재 명세" xfId="960" xr:uid="{00000000-0005-0000-0000-0000CF290000}"/>
    <cellStyle name="_적격 _집행갑지 _송학하수품의(설계넣고)_삼성생활예술고 생활관(3층수정15%)공사" xfId="961" xr:uid="{00000000-0005-0000-0000-0000D0290000}"/>
    <cellStyle name="_적격 _집행갑지 _송학하수품의(설계넣고)_삼성생활예술고 생활관(3층수정15%)공사 2" xfId="962" xr:uid="{00000000-0005-0000-0000-0000D1290000}"/>
    <cellStyle name="_적격 _집행갑지 _송학하수품의(설계넣고)_안강여고 화장실 개선공사" xfId="963" xr:uid="{00000000-0005-0000-0000-0000D2290000}"/>
    <cellStyle name="_적격 _집행갑지 _송학하수품의(설계넣고)_영주서부초등학교 교사동 방수공사" xfId="964" xr:uid="{00000000-0005-0000-0000-0000D3290000}"/>
    <cellStyle name="_적격 _집행갑지 _송학하수품의(설계넣고)_용곡지구_보건진료소_신축설비공사" xfId="965" xr:uid="{00000000-0005-0000-0000-0000D4290000}"/>
    <cellStyle name="_적격 _집행갑지 _송학하수품의(설계넣고)_용곡지구_보건진료소_신축설비공사 2" xfId="966" xr:uid="{00000000-0005-0000-0000-0000D5290000}"/>
    <cellStyle name="_적격 _집행갑지 _송학하수품의(설계넣고)_우보초등학교 화장실보수및기타공사(건축)" xfId="967" xr:uid="{00000000-0005-0000-0000-0000D6290000}"/>
    <cellStyle name="_적격 _집행갑지 _송학하수품의(설계넣고)_우보초등학교 화장실보수및기타공사(건축) 2" xfId="968" xr:uid="{00000000-0005-0000-0000-0000D7290000}"/>
    <cellStyle name="_적격 _집행갑지 _송학하수품의(설계넣고)_탱크(12,13)토목공사(견적)대비비교" xfId="10685" xr:uid="{00000000-0005-0000-0000-0000D8290000}"/>
    <cellStyle name="_적격 _집행갑지 _송학하수품의(설계넣고)_화령초등학교 다목적강당 증축공사(건축)" xfId="969" xr:uid="{00000000-0005-0000-0000-0000D9290000}"/>
    <cellStyle name="_적격 _집행갑지 _송학하수품의(설계넣고)_화령초등학교 다목적강당 증축공사(건축) 2" xfId="970" xr:uid="{00000000-0005-0000-0000-0000DA290000}"/>
    <cellStyle name="_적격 _집행갑지 _송학하수품의(설계넣고)_화령초등학교 다목적강당 증축공사(건축납품)" xfId="971" xr:uid="{00000000-0005-0000-0000-0000DB290000}"/>
    <cellStyle name="_적격 _집행갑지 _송학하수품의(설계넣고)_화령초등학교 다목적강당 증축공사(건축납품) 2" xfId="972" xr:uid="{00000000-0005-0000-0000-0000DC290000}"/>
    <cellStyle name="_적격 _집행갑지 _신호등견적서" xfId="10686" xr:uid="{00000000-0005-0000-0000-0000DD290000}"/>
    <cellStyle name="_적격 _집행갑지 _실행(간접비)" xfId="10687" xr:uid="{00000000-0005-0000-0000-0000DE290000}"/>
    <cellStyle name="_적격 _집행갑지 _실행(간접비)_05년 7월1일~8월31일견적서" xfId="10688" xr:uid="{00000000-0005-0000-0000-0000DF290000}"/>
    <cellStyle name="_적격 _집행갑지 _실행(간접비)_05년 7월1일~8월31일견적서_05년 7월1일~8월31일견적서" xfId="10689" xr:uid="{00000000-0005-0000-0000-0000E0290000}"/>
    <cellStyle name="_적격 _집행갑지 _실행(간접비)_05년 7월1일~8월31일견적서_05년 7월1일~8월31일견적서_05년 9월1일~10월31일견적서" xfId="10690" xr:uid="{00000000-0005-0000-0000-0000E1290000}"/>
    <cellStyle name="_적격 _집행갑지 _실행(간접비)_05년 7월1일~8월31일견적서_05년 7월1일~8월31일견적서_05년 9월1일~10월31일견적서_05년 11월1일~12월31일견적서" xfId="10691" xr:uid="{00000000-0005-0000-0000-0000E2290000}"/>
    <cellStyle name="_적격 _집행갑지 _실행(간접비)_05년 7월1일~8월31일견적서_05년 7월1일~8월31일견적서_05년 9월1일~10월31일견적서_05년 9월1일~10월31일견적서" xfId="10692" xr:uid="{00000000-0005-0000-0000-0000E3290000}"/>
    <cellStyle name="_적격 _집행갑지 _실행(간접비)_05년 7월1일~8월31일견적서_05년 7월1일~8월31일견적서_05년 9월1일~10월31일견적서_06년 1월1일~2월28일견적서" xfId="10693" xr:uid="{00000000-0005-0000-0000-0000E4290000}"/>
    <cellStyle name="_적격 _집행갑지 _실행(간접비)_05년 7월1일~8월31일견적서_05년 9월1일~10월31일견적서" xfId="10694" xr:uid="{00000000-0005-0000-0000-0000E5290000}"/>
    <cellStyle name="_적격 _집행갑지 _실행(간접비)_05년 7월1일~8월31일견적서_05년 9월1일~10월31일견적서_05년 11월1일~12월31일견적서" xfId="10695" xr:uid="{00000000-0005-0000-0000-0000E6290000}"/>
    <cellStyle name="_적격 _집행갑지 _실행(간접비)_05년 7월1일~8월31일견적서_05년 9월1일~10월31일견적서_05년 9월1일~10월31일견적서" xfId="10696" xr:uid="{00000000-0005-0000-0000-0000E7290000}"/>
    <cellStyle name="_적격 _집행갑지 _실행(간접비)_05년 7월1일~8월31일견적서_05년 9월1일~10월31일견적서_06년 1월1일~2월28일견적서" xfId="10697" xr:uid="{00000000-0005-0000-0000-0000E8290000}"/>
    <cellStyle name="_적격 _집행갑지 _실행(간접비)_05년 9월1일~10월31일견적서" xfId="10698" xr:uid="{00000000-0005-0000-0000-0000E9290000}"/>
    <cellStyle name="_적격 _집행갑지 _실행(간접비)_05년 9월1일~10월31일견적서_05년 11월1일~12월31일견적서" xfId="10699" xr:uid="{00000000-0005-0000-0000-0000EA290000}"/>
    <cellStyle name="_적격 _집행갑지 _실행(간접비)_05년 9월1일~10월31일견적서_05년 9월1일~10월31일견적서" xfId="10700" xr:uid="{00000000-0005-0000-0000-0000EB290000}"/>
    <cellStyle name="_적격 _집행갑지 _실행(간접비)_05년 9월1일~10월31일견적서_06년 1월1일~2월28일견적서" xfId="10701" xr:uid="{00000000-0005-0000-0000-0000EC290000}"/>
    <cellStyle name="_적격 _집행갑지 _안강여고 화장실 개선공사" xfId="973" xr:uid="{00000000-0005-0000-0000-0000ED290000}"/>
    <cellStyle name="_적격 _집행갑지 _영주서부초등학교 교사동 방수공사" xfId="974" xr:uid="{00000000-0005-0000-0000-0000EE290000}"/>
    <cellStyle name="_적격 _집행갑지 _용곡지구_보건진료소_신축설비공사" xfId="975" xr:uid="{00000000-0005-0000-0000-0000EF290000}"/>
    <cellStyle name="_적격 _집행갑지 _용곡지구_보건진료소_신축설비공사 2" xfId="976" xr:uid="{00000000-0005-0000-0000-0000F0290000}"/>
    <cellStyle name="_적격 _집행갑지 _우보초등학교 화장실보수및기타공사(건축)" xfId="977" xr:uid="{00000000-0005-0000-0000-0000F1290000}"/>
    <cellStyle name="_적격 _집행갑지 _우보초등학교 화장실보수및기타공사(건축) 2" xfId="978" xr:uid="{00000000-0005-0000-0000-0000F2290000}"/>
    <cellStyle name="_적격 _집행갑지 _청오건설 하도급계약내역(식재.시설물)-2005.1.3" xfId="42719" xr:uid="{00000000-0005-0000-0000-0000F3290000}"/>
    <cellStyle name="_적격 _집행갑지 _청오하도급계약내역(식재,시설물)-2005.1.3" xfId="42720" xr:uid="{00000000-0005-0000-0000-0000F4290000}"/>
    <cellStyle name="_적격 _집행갑지 _탱크(12,13)토목공사(견적)대비비교" xfId="10702" xr:uid="{00000000-0005-0000-0000-0000F5290000}"/>
    <cellStyle name="_적격 _집행갑지 _화령초등학교 다목적강당 증축공사(건축)" xfId="979" xr:uid="{00000000-0005-0000-0000-0000F6290000}"/>
    <cellStyle name="_적격 _집행갑지 _화령초등학교 다목적강당 증축공사(건축) 2" xfId="980" xr:uid="{00000000-0005-0000-0000-0000F7290000}"/>
    <cellStyle name="_적격 _집행갑지 _화령초등학교 다목적강당 증축공사(건축납품)" xfId="981" xr:uid="{00000000-0005-0000-0000-0000F8290000}"/>
    <cellStyle name="_적격 _집행갑지 _화령초등학교 다목적강당 증축공사(건축납품) 2" xfId="982" xr:uid="{00000000-0005-0000-0000-0000F9290000}"/>
    <cellStyle name="_적격 _집행내역서" xfId="3155" xr:uid="{00000000-0005-0000-0000-0000FA290000}"/>
    <cellStyle name="_적격 _집행내역서_서계오피스텔_대한유화(현설용BM)" xfId="3156" xr:uid="{00000000-0005-0000-0000-0000FB290000}"/>
    <cellStyle name="_적격 _집행내역서_서계오피스텔_대한유화(현설용BM)_선투입비 본사보고" xfId="3157" xr:uid="{00000000-0005-0000-0000-0000FC290000}"/>
    <cellStyle name="_적격 _집행내역서_서계오피스텔_대한유화(현설용BM)_선투입비 본사보고_선투입비 본사보고" xfId="3158" xr:uid="{00000000-0005-0000-0000-0000FD290000}"/>
    <cellStyle name="_적격 _집행내역서_서계오피스텔_대한유화(현설용BM)_선투입비 본사보고_선투입비 본사보고-0330" xfId="3159" xr:uid="{00000000-0005-0000-0000-0000FE290000}"/>
    <cellStyle name="_적격 _집행내역서_선투입비 본사보고" xfId="3160" xr:uid="{00000000-0005-0000-0000-0000FF290000}"/>
    <cellStyle name="_적격 _집행내역서_선투입비 본사보고_선투입비 본사보고" xfId="3161" xr:uid="{00000000-0005-0000-0000-0000002A0000}"/>
    <cellStyle name="_적격 _집행내역서_선투입비 본사보고_선투입비 본사보고-0330" xfId="3162" xr:uid="{00000000-0005-0000-0000-0000012A0000}"/>
    <cellStyle name="_적격 _청오건설 하도급계약내역(식재.시설물)-2005.1.3" xfId="42721" xr:uid="{00000000-0005-0000-0000-0000022A0000}"/>
    <cellStyle name="_적격 _청오하도급계약내역(식재,시설물)-2005.1.3" xfId="42722" xr:uid="{00000000-0005-0000-0000-0000032A0000}"/>
    <cellStyle name="_적격 _탱크(12,13)토목공사(견적)대비비교" xfId="10703" xr:uid="{00000000-0005-0000-0000-0000042A0000}"/>
    <cellStyle name="_적격 _화령초등학교 다목적강당 증축공사(건축)" xfId="983" xr:uid="{00000000-0005-0000-0000-0000052A0000}"/>
    <cellStyle name="_적격 _화령초등학교 다목적강당 증축공사(건축) 2" xfId="984" xr:uid="{00000000-0005-0000-0000-0000062A0000}"/>
    <cellStyle name="_적격 _화령초등학교 다목적강당 증축공사(건축납품)" xfId="985" xr:uid="{00000000-0005-0000-0000-0000072A0000}"/>
    <cellStyle name="_적격 _화령초등학교 다목적강당 증축공사(건축납품) 2" xfId="986" xr:uid="{00000000-0005-0000-0000-0000082A0000}"/>
    <cellStyle name="_적격(화산) " xfId="987" xr:uid="{00000000-0005-0000-0000-0000092A0000}"/>
    <cellStyle name="_적격(화산)  2" xfId="988" xr:uid="{00000000-0005-0000-0000-00000A2A0000}"/>
    <cellStyle name="_적격(화산) _★이화-삼계도급실행(2003.04.11)" xfId="42723" xr:uid="{00000000-0005-0000-0000-00000B2A0000}"/>
    <cellStyle name="_적격(화산) _★이화-삼계도급실행(2003.04.11)_서호지하차도입찰" xfId="42724" xr:uid="{00000000-0005-0000-0000-00000C2A0000}"/>
    <cellStyle name="_적격(화산) _★이화-삼계도급실행(2003.04.11)_서호지하차도입찰_청오건설 하도급계약내역(식재.시설물)-2005.1.3" xfId="42725" xr:uid="{00000000-0005-0000-0000-00000D2A0000}"/>
    <cellStyle name="_적격(화산) _★이화-삼계도급실행(2003.04.11)_서호지하차도입찰_청오하도급계약내역(식재,시설물)-2005.1.3" xfId="42726" xr:uid="{00000000-0005-0000-0000-00000E2A0000}"/>
    <cellStyle name="_적격(화산) _★이화-삼계도급실행(2003.04.11)_청오건설 하도급계약내역(식재.시설물)-2005.1.3" xfId="42727" xr:uid="{00000000-0005-0000-0000-00000F2A0000}"/>
    <cellStyle name="_적격(화산) _★이화-삼계도급실행(2003.04.11)_청오하도급계약내역(식재,시설물)-2005.1.3" xfId="42728" xr:uid="{00000000-0005-0000-0000-0000102A0000}"/>
    <cellStyle name="_적격(화산) _★이화-삼계도급실행(2003.04.21)" xfId="42729" xr:uid="{00000000-0005-0000-0000-0000112A0000}"/>
    <cellStyle name="_적격(화산) _★이화-삼계도급실행(2003.04.21)_서호지하차도입찰" xfId="42730" xr:uid="{00000000-0005-0000-0000-0000122A0000}"/>
    <cellStyle name="_적격(화산) _★이화-삼계도급실행(2003.04.21)_서호지하차도입찰_청오건설 하도급계약내역(식재.시설물)-2005.1.3" xfId="42731" xr:uid="{00000000-0005-0000-0000-0000132A0000}"/>
    <cellStyle name="_적격(화산) _★이화-삼계도급실행(2003.04.21)_서호지하차도입찰_청오하도급계약내역(식재,시설물)-2005.1.3" xfId="42732" xr:uid="{00000000-0005-0000-0000-0000142A0000}"/>
    <cellStyle name="_적격(화산) _★이화-삼계도급실행(2003.04.21)_청오건설 하도급계약내역(식재.시설물)-2005.1.3" xfId="42733" xr:uid="{00000000-0005-0000-0000-0000152A0000}"/>
    <cellStyle name="_적격(화산) _★이화-삼계도급실행(2003.04.21)_청오하도급계약내역(식재,시설물)-2005.1.3" xfId="42734" xr:uid="{00000000-0005-0000-0000-0000162A0000}"/>
    <cellStyle name="_적격(화산) _00.실행예산(결재)" xfId="10704" xr:uid="{00000000-0005-0000-0000-0000172A0000}"/>
    <cellStyle name="_적격(화산) _05년 7월1일~8월31일견적서" xfId="10705" xr:uid="{00000000-0005-0000-0000-0000182A0000}"/>
    <cellStyle name="_적격(화산) _05년 7월1일~8월31일견적서_05년 7월1일~8월31일견적서" xfId="10706" xr:uid="{00000000-0005-0000-0000-0000192A0000}"/>
    <cellStyle name="_적격(화산) _05년 7월1일~8월31일견적서_05년 7월1일~8월31일견적서_05년 9월1일~10월31일견적서" xfId="10707" xr:uid="{00000000-0005-0000-0000-00001A2A0000}"/>
    <cellStyle name="_적격(화산) _05년 7월1일~8월31일견적서_05년 7월1일~8월31일견적서_05년 9월1일~10월31일견적서_05년 11월1일~12월31일견적서" xfId="10708" xr:uid="{00000000-0005-0000-0000-00001B2A0000}"/>
    <cellStyle name="_적격(화산) _05년 7월1일~8월31일견적서_05년 7월1일~8월31일견적서_05년 9월1일~10월31일견적서_05년 9월1일~10월31일견적서" xfId="10709" xr:uid="{00000000-0005-0000-0000-00001C2A0000}"/>
    <cellStyle name="_적격(화산) _05년 7월1일~8월31일견적서_05년 7월1일~8월31일견적서_05년 9월1일~10월31일견적서_06년 1월1일~2월28일견적서" xfId="10710" xr:uid="{00000000-0005-0000-0000-00001D2A0000}"/>
    <cellStyle name="_적격(화산) _05년 7월1일~8월31일견적서_05년 9월1일~10월31일견적서" xfId="10711" xr:uid="{00000000-0005-0000-0000-00001E2A0000}"/>
    <cellStyle name="_적격(화산) _05년 7월1일~8월31일견적서_05년 9월1일~10월31일견적서_05년 11월1일~12월31일견적서" xfId="10712" xr:uid="{00000000-0005-0000-0000-00001F2A0000}"/>
    <cellStyle name="_적격(화산) _05년 7월1일~8월31일견적서_05년 9월1일~10월31일견적서_05년 9월1일~10월31일견적서" xfId="10713" xr:uid="{00000000-0005-0000-0000-0000202A0000}"/>
    <cellStyle name="_적격(화산) _05년 7월1일~8월31일견적서_05년 9월1일~10월31일견적서_06년 1월1일~2월28일견적서" xfId="10714" xr:uid="{00000000-0005-0000-0000-0000212A0000}"/>
    <cellStyle name="_적격(화산) _05년 9월1일~10월31일견적서" xfId="10715" xr:uid="{00000000-0005-0000-0000-0000222A0000}"/>
    <cellStyle name="_적격(화산) _05년 9월1일~10월31일견적서_05년 11월1일~12월31일견적서" xfId="10716" xr:uid="{00000000-0005-0000-0000-0000232A0000}"/>
    <cellStyle name="_적격(화산) _05년 9월1일~10월31일견적서_05년 9월1일~10월31일견적서" xfId="10717" xr:uid="{00000000-0005-0000-0000-0000242A0000}"/>
    <cellStyle name="_적격(화산) _05년 9월1일~10월31일견적서_06년 1월1일~2월28일견적서" xfId="10718" xr:uid="{00000000-0005-0000-0000-0000252A0000}"/>
    <cellStyle name="_적격(화산) _07.복수리슈빌 미장" xfId="10719" xr:uid="{00000000-0005-0000-0000-0000262A0000}"/>
    <cellStyle name="_적격(화산) _2011년 소백산 자락길 홍보관 신축공사(건축)" xfId="989" xr:uid="{00000000-0005-0000-0000-0000272A0000}"/>
    <cellStyle name="_적격(화산) _Book1" xfId="10720" xr:uid="{00000000-0005-0000-0000-0000282A0000}"/>
    <cellStyle name="_적격(화산) _Book1_00.실행예산(결재)" xfId="10721" xr:uid="{00000000-0005-0000-0000-0000292A0000}"/>
    <cellStyle name="_적격(화산) _Book1_07.복수리슈빌 미장" xfId="10722" xr:uid="{00000000-0005-0000-0000-00002A2A0000}"/>
    <cellStyle name="_적격(화산) _Book1_견적용내역" xfId="10723" xr:uid="{00000000-0005-0000-0000-00002B2A0000}"/>
    <cellStyle name="_적격(화산) _Book1_견적용내역(도급비교)" xfId="10724" xr:uid="{00000000-0005-0000-0000-00002C2A0000}"/>
    <cellStyle name="_적격(화산) _Book1_견적용내역(도급비교)_관저리슈빌최종실행1" xfId="10725" xr:uid="{00000000-0005-0000-0000-00002D2A0000}"/>
    <cellStyle name="_적격(화산) _Book1_견적용내역(도급비교)_관저리슈빌최종실행1_관저리슈빌최종실행1" xfId="10726" xr:uid="{00000000-0005-0000-0000-00002E2A0000}"/>
    <cellStyle name="_적격(화산) _Book1_견적용내역_관저리슈빌최종실행1" xfId="10727" xr:uid="{00000000-0005-0000-0000-00002F2A0000}"/>
    <cellStyle name="_적격(화산) _Book1_견적용내역_관저리슈빌최종실행1_관저리슈빌최종실행1" xfId="10728" xr:uid="{00000000-0005-0000-0000-0000302A0000}"/>
    <cellStyle name="_적격(화산) _Book1_관저리슈빌최종실행(1224)" xfId="10729" xr:uid="{00000000-0005-0000-0000-0000312A0000}"/>
    <cellStyle name="_적격(화산) _Book1_관저리슈빌최종실행(1224)_관저리슈빌최종실행1" xfId="10730" xr:uid="{00000000-0005-0000-0000-0000322A0000}"/>
    <cellStyle name="_적격(화산) _Book1_관저리슈빌최종실행(1224)_관저리슈빌최종실행1_관저리슈빌최종실행1" xfId="10731" xr:uid="{00000000-0005-0000-0000-0000332A0000}"/>
    <cellStyle name="_적격(화산) _Book1_관저리슈빌최종실행1" xfId="10732" xr:uid="{00000000-0005-0000-0000-0000342A0000}"/>
    <cellStyle name="_적격(화산) _Book1_노은14BL 최종내역서(04.10.05)" xfId="10733" xr:uid="{00000000-0005-0000-0000-0000352A0000}"/>
    <cellStyle name="_적격(화산) _Book1_노은14BL 최종내역서(04.10.05)_복사본 13블럭내역(최종04.10.05)" xfId="10734" xr:uid="{00000000-0005-0000-0000-0000362A0000}"/>
    <cellStyle name="_적격(화산) _Book1_노은14BL 최종내역서(04.6.18)" xfId="10735" xr:uid="{00000000-0005-0000-0000-0000372A0000}"/>
    <cellStyle name="_적격(화산) _Book1_노은14BL 최종내역서(04.6.18)_노은14BL 최종내역서(04.10.05)" xfId="10736" xr:uid="{00000000-0005-0000-0000-0000382A0000}"/>
    <cellStyle name="_적격(화산) _Book1_노은14BL 최종내역서(04.6.18)_노은14BL 최종내역서(04.10.05)_복사본 13블럭내역(최종04.10.05)" xfId="10737" xr:uid="{00000000-0005-0000-0000-0000392A0000}"/>
    <cellStyle name="_적격(화산) _Book1_노은14BL 최종내역서(04.6.18)_노은2지구 13블럭내역(최종04.10.05)" xfId="10738" xr:uid="{00000000-0005-0000-0000-00003A2A0000}"/>
    <cellStyle name="_적격(화산) _Book1_노은14BL 최종내역서(04.6.18)_청주비하내역(04.09.16)" xfId="10739" xr:uid="{00000000-0005-0000-0000-00003B2A0000}"/>
    <cellStyle name="_적격(화산) _Book1_노은14BL 최종내역서(04.6.24)" xfId="10740" xr:uid="{00000000-0005-0000-0000-00003C2A0000}"/>
    <cellStyle name="_적격(화산) _Book1_노은14BL 최종내역서(04.6.24)_검토" xfId="10741" xr:uid="{00000000-0005-0000-0000-00003D2A0000}"/>
    <cellStyle name="_적격(화산) _Book1_노은14BL 최종내역서(04.6.24)_검토_복사본 13블럭내역(최종04.10.05)" xfId="10742" xr:uid="{00000000-0005-0000-0000-00003E2A0000}"/>
    <cellStyle name="_적격(화산) _Book1_노은14BL 최종내역서(04.6.24)_검토1" xfId="10743" xr:uid="{00000000-0005-0000-0000-00003F2A0000}"/>
    <cellStyle name="_적격(화산) _Book1_노은14BL 최종내역서(04.6.24)_검토1_복사본 13블럭내역(최종04.10.05)" xfId="10744" xr:uid="{00000000-0005-0000-0000-0000402A0000}"/>
    <cellStyle name="_적격(화산) _Book1_노은14BL 최종내역서(04.6.24)_검토2" xfId="10745" xr:uid="{00000000-0005-0000-0000-0000412A0000}"/>
    <cellStyle name="_적격(화산) _Book1_노은14BL 최종내역서(04.6.24)_검토2_복사본 13블럭내역(최종04.10.05)" xfId="10746" xr:uid="{00000000-0005-0000-0000-0000422A0000}"/>
    <cellStyle name="_적격(화산) _Book1_노은14BL 최종내역서(04.6.24)_복사본 13블럭내역(최종04.10.05)" xfId="10747" xr:uid="{00000000-0005-0000-0000-0000432A0000}"/>
    <cellStyle name="_적격(화산) _Book1_노은2지구 13블럭내역(최종04.10.05)" xfId="10748" xr:uid="{00000000-0005-0000-0000-0000442A0000}"/>
    <cellStyle name="_적격(화산) _Book1_동백리슈빌 최종내역서(단가참고)" xfId="10749" xr:uid="{00000000-0005-0000-0000-0000452A0000}"/>
    <cellStyle name="_적격(화산) _Book1_동백리슈빌 최종내역서(단가참고)_복사본 13블럭내역(최종04.10.05)" xfId="10750" xr:uid="{00000000-0005-0000-0000-0000462A0000}"/>
    <cellStyle name="_적격(화산) _Book1_동백리슈빌 확정내역서(2004.02.10)" xfId="10751" xr:uid="{00000000-0005-0000-0000-0000472A0000}"/>
    <cellStyle name="_적격(화산) _Book1_리슈빌 공사별 비교(전체현장)" xfId="10752" xr:uid="{00000000-0005-0000-0000-0000482A0000}"/>
    <cellStyle name="_적격(화산) _Book1_리슈빌 공사별 비교(전체현장)_복사본 13블럭내역(최종04.10.05)" xfId="10753" xr:uid="{00000000-0005-0000-0000-0000492A0000}"/>
    <cellStyle name="_적격(화산) _Book1_삼익비교실행" xfId="10754" xr:uid="{00000000-0005-0000-0000-00004A2A0000}"/>
    <cellStyle name="_적격(화산) _Book1_삼익비교실행_00.실행예산(결재)" xfId="10755" xr:uid="{00000000-0005-0000-0000-00004B2A0000}"/>
    <cellStyle name="_적격(화산) _Book1_삼익비교실행_07.복수리슈빌 미장" xfId="10756" xr:uid="{00000000-0005-0000-0000-00004C2A0000}"/>
    <cellStyle name="_적격(화산) _Book1_삼익비교실행_견적용내역" xfId="10757" xr:uid="{00000000-0005-0000-0000-00004D2A0000}"/>
    <cellStyle name="_적격(화산) _Book1_삼익비교실행_견적용내역(도급비교)" xfId="10758" xr:uid="{00000000-0005-0000-0000-00004E2A0000}"/>
    <cellStyle name="_적격(화산) _Book1_삼익비교실행_견적용내역(도급비교)_관저리슈빌최종실행1" xfId="10759" xr:uid="{00000000-0005-0000-0000-00004F2A0000}"/>
    <cellStyle name="_적격(화산) _Book1_삼익비교실행_견적용내역(도급비교)_관저리슈빌최종실행1_관저리슈빌최종실행1" xfId="10760" xr:uid="{00000000-0005-0000-0000-0000502A0000}"/>
    <cellStyle name="_적격(화산) _Book1_삼익비교실행_견적용내역_관저리슈빌최종실행1" xfId="10761" xr:uid="{00000000-0005-0000-0000-0000512A0000}"/>
    <cellStyle name="_적격(화산) _Book1_삼익비교실행_견적용내역_관저리슈빌최종실행1_관저리슈빌최종실행1" xfId="10762" xr:uid="{00000000-0005-0000-0000-0000522A0000}"/>
    <cellStyle name="_적격(화산) _Book1_삼익비교실행_관저리슈빌최종실행(1224)" xfId="10763" xr:uid="{00000000-0005-0000-0000-0000532A0000}"/>
    <cellStyle name="_적격(화산) _Book1_삼익비교실행_관저리슈빌최종실행(1224)_관저리슈빌최종실행1" xfId="10764" xr:uid="{00000000-0005-0000-0000-0000542A0000}"/>
    <cellStyle name="_적격(화산) _Book1_삼익비교실행_관저리슈빌최종실행(1224)_관저리슈빌최종실행1_관저리슈빌최종실행1" xfId="10765" xr:uid="{00000000-0005-0000-0000-0000552A0000}"/>
    <cellStyle name="_적격(화산) _Book1_삼익비교실행_관저리슈빌최종실행1" xfId="10766" xr:uid="{00000000-0005-0000-0000-0000562A0000}"/>
    <cellStyle name="_적격(화산) _Book1_삼익비교실행_노은14BL 최종내역서(04.10.05)" xfId="10767" xr:uid="{00000000-0005-0000-0000-0000572A0000}"/>
    <cellStyle name="_적격(화산) _Book1_삼익비교실행_노은14BL 최종내역서(04.10.05)_복사본 13블럭내역(최종04.10.05)" xfId="10768" xr:uid="{00000000-0005-0000-0000-0000582A0000}"/>
    <cellStyle name="_적격(화산) _Book1_삼익비교실행_노은14BL 최종내역서(04.6.18)" xfId="10769" xr:uid="{00000000-0005-0000-0000-0000592A0000}"/>
    <cellStyle name="_적격(화산) _Book1_삼익비교실행_노은14BL 최종내역서(04.6.18)_노은14BL 최종내역서(04.10.05)" xfId="10770" xr:uid="{00000000-0005-0000-0000-00005A2A0000}"/>
    <cellStyle name="_적격(화산) _Book1_삼익비교실행_노은14BL 최종내역서(04.6.18)_노은14BL 최종내역서(04.10.05)_복사본 13블럭내역(최종04.10.05)" xfId="10771" xr:uid="{00000000-0005-0000-0000-00005B2A0000}"/>
    <cellStyle name="_적격(화산) _Book1_삼익비교실행_노은14BL 최종내역서(04.6.18)_노은2지구 13블럭내역(최종04.10.05)" xfId="10772" xr:uid="{00000000-0005-0000-0000-00005C2A0000}"/>
    <cellStyle name="_적격(화산) _Book1_삼익비교실행_노은14BL 최종내역서(04.6.18)_청주비하내역(04.09.16)" xfId="10773" xr:uid="{00000000-0005-0000-0000-00005D2A0000}"/>
    <cellStyle name="_적격(화산) _Book1_삼익비교실행_노은14BL 최종내역서(04.6.24)" xfId="10774" xr:uid="{00000000-0005-0000-0000-00005E2A0000}"/>
    <cellStyle name="_적격(화산) _Book1_삼익비교실행_노은14BL 최종내역서(04.6.24)_검토" xfId="10775" xr:uid="{00000000-0005-0000-0000-00005F2A0000}"/>
    <cellStyle name="_적격(화산) _Book1_삼익비교실행_노은14BL 최종내역서(04.6.24)_검토_복사본 13블럭내역(최종04.10.05)" xfId="10776" xr:uid="{00000000-0005-0000-0000-0000602A0000}"/>
    <cellStyle name="_적격(화산) _Book1_삼익비교실행_노은14BL 최종내역서(04.6.24)_검토1" xfId="10777" xr:uid="{00000000-0005-0000-0000-0000612A0000}"/>
    <cellStyle name="_적격(화산) _Book1_삼익비교실행_노은14BL 최종내역서(04.6.24)_검토1_복사본 13블럭내역(최종04.10.05)" xfId="10778" xr:uid="{00000000-0005-0000-0000-0000622A0000}"/>
    <cellStyle name="_적격(화산) _Book1_삼익비교실행_노은14BL 최종내역서(04.6.24)_검토2" xfId="10779" xr:uid="{00000000-0005-0000-0000-0000632A0000}"/>
    <cellStyle name="_적격(화산) _Book1_삼익비교실행_노은14BL 최종내역서(04.6.24)_검토2_복사본 13블럭내역(최종04.10.05)" xfId="10780" xr:uid="{00000000-0005-0000-0000-0000642A0000}"/>
    <cellStyle name="_적격(화산) _Book1_삼익비교실행_노은14BL 최종내역서(04.6.24)_복사본 13블럭내역(최종04.10.05)" xfId="10781" xr:uid="{00000000-0005-0000-0000-0000652A0000}"/>
    <cellStyle name="_적격(화산) _Book1_삼익비교실행_노은2지구 13블럭내역(최종04.10.05)" xfId="10782" xr:uid="{00000000-0005-0000-0000-0000662A0000}"/>
    <cellStyle name="_적격(화산) _Book1_삼익비교실행_동백리슈빌 최종내역서(단가참고)" xfId="10783" xr:uid="{00000000-0005-0000-0000-0000672A0000}"/>
    <cellStyle name="_적격(화산) _Book1_삼익비교실행_동백리슈빌 최종내역서(단가참고)_복사본 13블럭내역(최종04.10.05)" xfId="10784" xr:uid="{00000000-0005-0000-0000-0000682A0000}"/>
    <cellStyle name="_적격(화산) _Book1_삼익비교실행_동백리슈빌 확정내역서(2004.02.10)" xfId="10785" xr:uid="{00000000-0005-0000-0000-0000692A0000}"/>
    <cellStyle name="_적격(화산) _Book1_삼익비교실행_리슈빌 공사별 비교(전체현장)" xfId="10786" xr:uid="{00000000-0005-0000-0000-00006A2A0000}"/>
    <cellStyle name="_적격(화산) _Book1_삼익비교실행_리슈빌 공사별 비교(전체현장)_복사본 13블럭내역(최종04.10.05)" xfId="10787" xr:uid="{00000000-0005-0000-0000-00006B2A0000}"/>
    <cellStyle name="_적격(화산) _Book1_삼익비교실행_실행(노은리슈빌)" xfId="10788" xr:uid="{00000000-0005-0000-0000-00006C2A0000}"/>
    <cellStyle name="_적격(화산) _Book1_삼익비교실행_실행(노은리슈빌)_관저리슈빌최종실행1" xfId="10789" xr:uid="{00000000-0005-0000-0000-00006D2A0000}"/>
    <cellStyle name="_적격(화산) _Book1_삼익비교실행_실행(노은리슈빌)_관저리슈빌최종실행1_관저리슈빌최종실행1" xfId="10790" xr:uid="{00000000-0005-0000-0000-00006E2A0000}"/>
    <cellStyle name="_적격(화산) _Book1_삼익비교실행_실행예산 (2004.03.29)" xfId="10791" xr:uid="{00000000-0005-0000-0000-00006F2A0000}"/>
    <cellStyle name="_적격(화산) _Book1_삼익비교실행_용인IC 내역서(결재0413)" xfId="10792" xr:uid="{00000000-0005-0000-0000-0000702A0000}"/>
    <cellStyle name="_적격(화산) _Book1_삼익비교실행_청주비하내역(04.09.16)" xfId="10793" xr:uid="{00000000-0005-0000-0000-0000712A0000}"/>
    <cellStyle name="_적격(화산) _Book1_삼익협의실행" xfId="10794" xr:uid="{00000000-0005-0000-0000-0000722A0000}"/>
    <cellStyle name="_적격(화산) _Book1_삼익협의실행_00.실행예산(결재)" xfId="10795" xr:uid="{00000000-0005-0000-0000-0000732A0000}"/>
    <cellStyle name="_적격(화산) _Book1_삼익협의실행_07.복수리슈빌 미장" xfId="10796" xr:uid="{00000000-0005-0000-0000-0000742A0000}"/>
    <cellStyle name="_적격(화산) _Book1_삼익협의실행_견적용내역" xfId="10797" xr:uid="{00000000-0005-0000-0000-0000752A0000}"/>
    <cellStyle name="_적격(화산) _Book1_삼익협의실행_견적용내역(도급비교)" xfId="10798" xr:uid="{00000000-0005-0000-0000-0000762A0000}"/>
    <cellStyle name="_적격(화산) _Book1_삼익협의실행_견적용내역(도급비교)_관저리슈빌최종실행1" xfId="10799" xr:uid="{00000000-0005-0000-0000-0000772A0000}"/>
    <cellStyle name="_적격(화산) _Book1_삼익협의실행_견적용내역(도급비교)_관저리슈빌최종실행1_관저리슈빌최종실행1" xfId="10800" xr:uid="{00000000-0005-0000-0000-0000782A0000}"/>
    <cellStyle name="_적격(화산) _Book1_삼익협의실행_견적용내역_관저리슈빌최종실행1" xfId="10801" xr:uid="{00000000-0005-0000-0000-0000792A0000}"/>
    <cellStyle name="_적격(화산) _Book1_삼익협의실행_견적용내역_관저리슈빌최종실행1_관저리슈빌최종실행1" xfId="10802" xr:uid="{00000000-0005-0000-0000-00007A2A0000}"/>
    <cellStyle name="_적격(화산) _Book1_삼익협의실행_관저리슈빌최종실행(1224)" xfId="10803" xr:uid="{00000000-0005-0000-0000-00007B2A0000}"/>
    <cellStyle name="_적격(화산) _Book1_삼익협의실행_관저리슈빌최종실행(1224)_관저리슈빌최종실행1" xfId="10804" xr:uid="{00000000-0005-0000-0000-00007C2A0000}"/>
    <cellStyle name="_적격(화산) _Book1_삼익협의실행_관저리슈빌최종실행(1224)_관저리슈빌최종실행1_관저리슈빌최종실행1" xfId="10805" xr:uid="{00000000-0005-0000-0000-00007D2A0000}"/>
    <cellStyle name="_적격(화산) _Book1_삼익협의실행_관저리슈빌최종실행1" xfId="10806" xr:uid="{00000000-0005-0000-0000-00007E2A0000}"/>
    <cellStyle name="_적격(화산) _Book1_삼익협의실행_노은14BL 최종내역서(04.10.05)" xfId="10807" xr:uid="{00000000-0005-0000-0000-00007F2A0000}"/>
    <cellStyle name="_적격(화산) _Book1_삼익협의실행_노은14BL 최종내역서(04.10.05)_복사본 13블럭내역(최종04.10.05)" xfId="10808" xr:uid="{00000000-0005-0000-0000-0000802A0000}"/>
    <cellStyle name="_적격(화산) _Book1_삼익협의실행_노은14BL 최종내역서(04.6.18)" xfId="10809" xr:uid="{00000000-0005-0000-0000-0000812A0000}"/>
    <cellStyle name="_적격(화산) _Book1_삼익협의실행_노은14BL 최종내역서(04.6.18)_노은14BL 최종내역서(04.10.05)" xfId="10810" xr:uid="{00000000-0005-0000-0000-0000822A0000}"/>
    <cellStyle name="_적격(화산) _Book1_삼익협의실행_노은14BL 최종내역서(04.6.18)_노은14BL 최종내역서(04.10.05)_복사본 13블럭내역(최종04.10.05)" xfId="10811" xr:uid="{00000000-0005-0000-0000-0000832A0000}"/>
    <cellStyle name="_적격(화산) _Book1_삼익협의실행_노은14BL 최종내역서(04.6.18)_노은2지구 13블럭내역(최종04.10.05)" xfId="10812" xr:uid="{00000000-0005-0000-0000-0000842A0000}"/>
    <cellStyle name="_적격(화산) _Book1_삼익협의실행_노은14BL 최종내역서(04.6.18)_청주비하내역(04.09.16)" xfId="10813" xr:uid="{00000000-0005-0000-0000-0000852A0000}"/>
    <cellStyle name="_적격(화산) _Book1_삼익협의실행_노은14BL 최종내역서(04.6.24)" xfId="10814" xr:uid="{00000000-0005-0000-0000-0000862A0000}"/>
    <cellStyle name="_적격(화산) _Book1_삼익협의실행_노은14BL 최종내역서(04.6.24)_검토" xfId="10815" xr:uid="{00000000-0005-0000-0000-0000872A0000}"/>
    <cellStyle name="_적격(화산) _Book1_삼익협의실행_노은14BL 최종내역서(04.6.24)_검토_복사본 13블럭내역(최종04.10.05)" xfId="10816" xr:uid="{00000000-0005-0000-0000-0000882A0000}"/>
    <cellStyle name="_적격(화산) _Book1_삼익협의실행_노은14BL 최종내역서(04.6.24)_검토1" xfId="10817" xr:uid="{00000000-0005-0000-0000-0000892A0000}"/>
    <cellStyle name="_적격(화산) _Book1_삼익협의실행_노은14BL 최종내역서(04.6.24)_검토1_복사본 13블럭내역(최종04.10.05)" xfId="10818" xr:uid="{00000000-0005-0000-0000-00008A2A0000}"/>
    <cellStyle name="_적격(화산) _Book1_삼익협의실행_노은14BL 최종내역서(04.6.24)_검토2" xfId="10819" xr:uid="{00000000-0005-0000-0000-00008B2A0000}"/>
    <cellStyle name="_적격(화산) _Book1_삼익협의실행_노은14BL 최종내역서(04.6.24)_검토2_복사본 13블럭내역(최종04.10.05)" xfId="10820" xr:uid="{00000000-0005-0000-0000-00008C2A0000}"/>
    <cellStyle name="_적격(화산) _Book1_삼익협의실행_노은14BL 최종내역서(04.6.24)_복사본 13블럭내역(최종04.10.05)" xfId="10821" xr:uid="{00000000-0005-0000-0000-00008D2A0000}"/>
    <cellStyle name="_적격(화산) _Book1_삼익협의실행_노은2지구 13블럭내역(최종04.10.05)" xfId="10822" xr:uid="{00000000-0005-0000-0000-00008E2A0000}"/>
    <cellStyle name="_적격(화산) _Book1_삼익협의실행_동백리슈빌 최종내역서(단가참고)" xfId="10823" xr:uid="{00000000-0005-0000-0000-00008F2A0000}"/>
    <cellStyle name="_적격(화산) _Book1_삼익협의실행_동백리슈빌 최종내역서(단가참고)_복사본 13블럭내역(최종04.10.05)" xfId="10824" xr:uid="{00000000-0005-0000-0000-0000902A0000}"/>
    <cellStyle name="_적격(화산) _Book1_삼익협의실행_동백리슈빌 확정내역서(2004.02.10)" xfId="10825" xr:uid="{00000000-0005-0000-0000-0000912A0000}"/>
    <cellStyle name="_적격(화산) _Book1_삼익협의실행_리슈빌 공사별 비교(전체현장)" xfId="10826" xr:uid="{00000000-0005-0000-0000-0000922A0000}"/>
    <cellStyle name="_적격(화산) _Book1_삼익협의실행_리슈빌 공사별 비교(전체현장)_복사본 13블럭내역(최종04.10.05)" xfId="10827" xr:uid="{00000000-0005-0000-0000-0000932A0000}"/>
    <cellStyle name="_적격(화산) _Book1_삼익협의실행_실행(노은리슈빌)" xfId="10828" xr:uid="{00000000-0005-0000-0000-0000942A0000}"/>
    <cellStyle name="_적격(화산) _Book1_삼익협의실행_실행(노은리슈빌)_관저리슈빌최종실행1" xfId="10829" xr:uid="{00000000-0005-0000-0000-0000952A0000}"/>
    <cellStyle name="_적격(화산) _Book1_삼익협의실행_실행(노은리슈빌)_관저리슈빌최종실행1_관저리슈빌최종실행1" xfId="10830" xr:uid="{00000000-0005-0000-0000-0000962A0000}"/>
    <cellStyle name="_적격(화산) _Book1_삼익협의실행_실행예산 (2004.03.29)" xfId="10831" xr:uid="{00000000-0005-0000-0000-0000972A0000}"/>
    <cellStyle name="_적격(화산) _Book1_삼익협의실행_용인IC 내역서(결재0413)" xfId="10832" xr:uid="{00000000-0005-0000-0000-0000982A0000}"/>
    <cellStyle name="_적격(화산) _Book1_삼익협의실행_청주비하내역(04.09.16)" xfId="10833" xr:uid="{00000000-0005-0000-0000-0000992A0000}"/>
    <cellStyle name="_적격(화산) _Book1_실행(노은리슈빌)" xfId="10834" xr:uid="{00000000-0005-0000-0000-00009A2A0000}"/>
    <cellStyle name="_적격(화산) _Book1_실행(노은리슈빌)_관저리슈빌최종실행1" xfId="10835" xr:uid="{00000000-0005-0000-0000-00009B2A0000}"/>
    <cellStyle name="_적격(화산) _Book1_실행(노은리슈빌)_관저리슈빌최종실행1_관저리슈빌최종실행1" xfId="10836" xr:uid="{00000000-0005-0000-0000-00009C2A0000}"/>
    <cellStyle name="_적격(화산) _Book1_실행검토228" xfId="10837" xr:uid="{00000000-0005-0000-0000-00009D2A0000}"/>
    <cellStyle name="_적격(화산) _Book1_실행검토228_00.실행예산(결재)" xfId="10838" xr:uid="{00000000-0005-0000-0000-00009E2A0000}"/>
    <cellStyle name="_적격(화산) _Book1_실행검토228_07.복수리슈빌 미장" xfId="10839" xr:uid="{00000000-0005-0000-0000-00009F2A0000}"/>
    <cellStyle name="_적격(화산) _Book1_실행검토228_견적용내역" xfId="10840" xr:uid="{00000000-0005-0000-0000-0000A02A0000}"/>
    <cellStyle name="_적격(화산) _Book1_실행검토228_견적용내역(도급비교)" xfId="10841" xr:uid="{00000000-0005-0000-0000-0000A12A0000}"/>
    <cellStyle name="_적격(화산) _Book1_실행검토228_견적용내역(도급비교)_관저리슈빌최종실행1" xfId="10842" xr:uid="{00000000-0005-0000-0000-0000A22A0000}"/>
    <cellStyle name="_적격(화산) _Book1_실행검토228_견적용내역(도급비교)_관저리슈빌최종실행1_관저리슈빌최종실행1" xfId="10843" xr:uid="{00000000-0005-0000-0000-0000A32A0000}"/>
    <cellStyle name="_적격(화산) _Book1_실행검토228_견적용내역_관저리슈빌최종실행1" xfId="10844" xr:uid="{00000000-0005-0000-0000-0000A42A0000}"/>
    <cellStyle name="_적격(화산) _Book1_실행검토228_견적용내역_관저리슈빌최종실행1_관저리슈빌최종실행1" xfId="10845" xr:uid="{00000000-0005-0000-0000-0000A52A0000}"/>
    <cellStyle name="_적격(화산) _Book1_실행검토228_관저리슈빌최종실행(1224)" xfId="10846" xr:uid="{00000000-0005-0000-0000-0000A62A0000}"/>
    <cellStyle name="_적격(화산) _Book1_실행검토228_관저리슈빌최종실행(1224)_관저리슈빌최종실행1" xfId="10847" xr:uid="{00000000-0005-0000-0000-0000A72A0000}"/>
    <cellStyle name="_적격(화산) _Book1_실행검토228_관저리슈빌최종실행(1224)_관저리슈빌최종실행1_관저리슈빌최종실행1" xfId="10848" xr:uid="{00000000-0005-0000-0000-0000A82A0000}"/>
    <cellStyle name="_적격(화산) _Book1_실행검토228_관저리슈빌최종실행1" xfId="10849" xr:uid="{00000000-0005-0000-0000-0000A92A0000}"/>
    <cellStyle name="_적격(화산) _Book1_실행검토228_노은14BL 최종내역서(04.10.05)" xfId="10850" xr:uid="{00000000-0005-0000-0000-0000AA2A0000}"/>
    <cellStyle name="_적격(화산) _Book1_실행검토228_노은14BL 최종내역서(04.10.05)_복사본 13블럭내역(최종04.10.05)" xfId="10851" xr:uid="{00000000-0005-0000-0000-0000AB2A0000}"/>
    <cellStyle name="_적격(화산) _Book1_실행검토228_노은14BL 최종내역서(04.6.18)" xfId="10852" xr:uid="{00000000-0005-0000-0000-0000AC2A0000}"/>
    <cellStyle name="_적격(화산) _Book1_실행검토228_노은14BL 최종내역서(04.6.18)_노은14BL 최종내역서(04.10.05)" xfId="10853" xr:uid="{00000000-0005-0000-0000-0000AD2A0000}"/>
    <cellStyle name="_적격(화산) _Book1_실행검토228_노은14BL 최종내역서(04.6.18)_노은14BL 최종내역서(04.10.05)_복사본 13블럭내역(최종04.10.05)" xfId="10854" xr:uid="{00000000-0005-0000-0000-0000AE2A0000}"/>
    <cellStyle name="_적격(화산) _Book1_실행검토228_노은14BL 최종내역서(04.6.18)_노은2지구 13블럭내역(최종04.10.05)" xfId="10855" xr:uid="{00000000-0005-0000-0000-0000AF2A0000}"/>
    <cellStyle name="_적격(화산) _Book1_실행검토228_노은14BL 최종내역서(04.6.18)_청주비하내역(04.09.16)" xfId="10856" xr:uid="{00000000-0005-0000-0000-0000B02A0000}"/>
    <cellStyle name="_적격(화산) _Book1_실행검토228_노은14BL 최종내역서(04.6.24)" xfId="10857" xr:uid="{00000000-0005-0000-0000-0000B12A0000}"/>
    <cellStyle name="_적격(화산) _Book1_실행검토228_노은14BL 최종내역서(04.6.24)_검토" xfId="10858" xr:uid="{00000000-0005-0000-0000-0000B22A0000}"/>
    <cellStyle name="_적격(화산) _Book1_실행검토228_노은14BL 최종내역서(04.6.24)_검토_복사본 13블럭내역(최종04.10.05)" xfId="10859" xr:uid="{00000000-0005-0000-0000-0000B32A0000}"/>
    <cellStyle name="_적격(화산) _Book1_실행검토228_노은14BL 최종내역서(04.6.24)_검토1" xfId="10860" xr:uid="{00000000-0005-0000-0000-0000B42A0000}"/>
    <cellStyle name="_적격(화산) _Book1_실행검토228_노은14BL 최종내역서(04.6.24)_검토1_복사본 13블럭내역(최종04.10.05)" xfId="10861" xr:uid="{00000000-0005-0000-0000-0000B52A0000}"/>
    <cellStyle name="_적격(화산) _Book1_실행검토228_노은14BL 최종내역서(04.6.24)_검토2" xfId="10862" xr:uid="{00000000-0005-0000-0000-0000B62A0000}"/>
    <cellStyle name="_적격(화산) _Book1_실행검토228_노은14BL 최종내역서(04.6.24)_검토2_복사본 13블럭내역(최종04.10.05)" xfId="10863" xr:uid="{00000000-0005-0000-0000-0000B72A0000}"/>
    <cellStyle name="_적격(화산) _Book1_실행검토228_노은14BL 최종내역서(04.6.24)_복사본 13블럭내역(최종04.10.05)" xfId="10864" xr:uid="{00000000-0005-0000-0000-0000B82A0000}"/>
    <cellStyle name="_적격(화산) _Book1_실행검토228_노은2지구 13블럭내역(최종04.10.05)" xfId="10865" xr:uid="{00000000-0005-0000-0000-0000B92A0000}"/>
    <cellStyle name="_적격(화산) _Book1_실행검토228_동백리슈빌 최종내역서(단가참고)" xfId="10866" xr:uid="{00000000-0005-0000-0000-0000BA2A0000}"/>
    <cellStyle name="_적격(화산) _Book1_실행검토228_동백리슈빌 최종내역서(단가참고)_복사본 13블럭내역(최종04.10.05)" xfId="10867" xr:uid="{00000000-0005-0000-0000-0000BB2A0000}"/>
    <cellStyle name="_적격(화산) _Book1_실행검토228_동백리슈빌 확정내역서(2004.02.10)" xfId="10868" xr:uid="{00000000-0005-0000-0000-0000BC2A0000}"/>
    <cellStyle name="_적격(화산) _Book1_실행검토228_리슈빌 공사별 비교(전체현장)" xfId="10869" xr:uid="{00000000-0005-0000-0000-0000BD2A0000}"/>
    <cellStyle name="_적격(화산) _Book1_실행검토228_리슈빌 공사별 비교(전체현장)_복사본 13블럭내역(최종04.10.05)" xfId="10870" xr:uid="{00000000-0005-0000-0000-0000BE2A0000}"/>
    <cellStyle name="_적격(화산) _Book1_실행검토228_실행(노은리슈빌)" xfId="10871" xr:uid="{00000000-0005-0000-0000-0000BF2A0000}"/>
    <cellStyle name="_적격(화산) _Book1_실행검토228_실행(노은리슈빌)_관저리슈빌최종실행1" xfId="10872" xr:uid="{00000000-0005-0000-0000-0000C02A0000}"/>
    <cellStyle name="_적격(화산) _Book1_실행검토228_실행(노은리슈빌)_관저리슈빌최종실행1_관저리슈빌최종실행1" xfId="10873" xr:uid="{00000000-0005-0000-0000-0000C12A0000}"/>
    <cellStyle name="_적격(화산) _Book1_실행검토228_실행예산 (2004.03.29)" xfId="10874" xr:uid="{00000000-0005-0000-0000-0000C22A0000}"/>
    <cellStyle name="_적격(화산) _Book1_실행검토228_용인IC 내역서(결재0413)" xfId="10875" xr:uid="{00000000-0005-0000-0000-0000C32A0000}"/>
    <cellStyle name="_적격(화산) _Book1_실행검토228_청주비하내역(04.09.16)" xfId="10876" xr:uid="{00000000-0005-0000-0000-0000C42A0000}"/>
    <cellStyle name="_적격(화산) _Book1_실행예산 (2004.03.29)" xfId="10877" xr:uid="{00000000-0005-0000-0000-0000C52A0000}"/>
    <cellStyle name="_적격(화산) _Book1_용인IC 내역서(결재0413)" xfId="10878" xr:uid="{00000000-0005-0000-0000-0000C62A0000}"/>
    <cellStyle name="_적격(화산) _Book1_청주비하내역(04.09.16)" xfId="10879" xr:uid="{00000000-0005-0000-0000-0000C72A0000}"/>
    <cellStyle name="_적격(화산) _Book3" xfId="10880" xr:uid="{00000000-0005-0000-0000-0000C82A0000}"/>
    <cellStyle name="_적격(화산) _Book3_05년 7월1일~8월31일견적서" xfId="10881" xr:uid="{00000000-0005-0000-0000-0000C92A0000}"/>
    <cellStyle name="_적격(화산) _Book3_05년 7월1일~8월31일견적서_05년 7월1일~8월31일견적서" xfId="10882" xr:uid="{00000000-0005-0000-0000-0000CA2A0000}"/>
    <cellStyle name="_적격(화산) _Book3_05년 7월1일~8월31일견적서_05년 7월1일~8월31일견적서_05년 9월1일~10월31일견적서" xfId="10883" xr:uid="{00000000-0005-0000-0000-0000CB2A0000}"/>
    <cellStyle name="_적격(화산) _Book3_05년 7월1일~8월31일견적서_05년 7월1일~8월31일견적서_05년 9월1일~10월31일견적서_05년 11월1일~12월31일견적서" xfId="10884" xr:uid="{00000000-0005-0000-0000-0000CC2A0000}"/>
    <cellStyle name="_적격(화산) _Book3_05년 7월1일~8월31일견적서_05년 7월1일~8월31일견적서_05년 9월1일~10월31일견적서_05년 9월1일~10월31일견적서" xfId="10885" xr:uid="{00000000-0005-0000-0000-0000CD2A0000}"/>
    <cellStyle name="_적격(화산) _Book3_05년 7월1일~8월31일견적서_05년 7월1일~8월31일견적서_05년 9월1일~10월31일견적서_06년 1월1일~2월28일견적서" xfId="10886" xr:uid="{00000000-0005-0000-0000-0000CE2A0000}"/>
    <cellStyle name="_적격(화산) _Book3_05년 7월1일~8월31일견적서_05년 9월1일~10월31일견적서" xfId="10887" xr:uid="{00000000-0005-0000-0000-0000CF2A0000}"/>
    <cellStyle name="_적격(화산) _Book3_05년 7월1일~8월31일견적서_05년 9월1일~10월31일견적서_05년 11월1일~12월31일견적서" xfId="10888" xr:uid="{00000000-0005-0000-0000-0000D02A0000}"/>
    <cellStyle name="_적격(화산) _Book3_05년 7월1일~8월31일견적서_05년 9월1일~10월31일견적서_05년 9월1일~10월31일견적서" xfId="10889" xr:uid="{00000000-0005-0000-0000-0000D12A0000}"/>
    <cellStyle name="_적격(화산) _Book3_05년 7월1일~8월31일견적서_05년 9월1일~10월31일견적서_06년 1월1일~2월28일견적서" xfId="10890" xr:uid="{00000000-0005-0000-0000-0000D22A0000}"/>
    <cellStyle name="_적격(화산) _Book3_05년 9월1일~10월31일견적서" xfId="10891" xr:uid="{00000000-0005-0000-0000-0000D32A0000}"/>
    <cellStyle name="_적격(화산) _Book3_05년 9월1일~10월31일견적서_05년 11월1일~12월31일견적서" xfId="10892" xr:uid="{00000000-0005-0000-0000-0000D42A0000}"/>
    <cellStyle name="_적격(화산) _Book3_05년 9월1일~10월31일견적서_05년 9월1일~10월31일견적서" xfId="10893" xr:uid="{00000000-0005-0000-0000-0000D52A0000}"/>
    <cellStyle name="_적격(화산) _Book3_05년 9월1일~10월31일견적서_06년 1월1일~2월28일견적서" xfId="10894" xr:uid="{00000000-0005-0000-0000-0000D62A0000}"/>
    <cellStyle name="_적격(화산) _Book3_가실행(간접비)" xfId="10895" xr:uid="{00000000-0005-0000-0000-0000D72A0000}"/>
    <cellStyle name="_적격(화산) _Book3_가실행(간접비)_05년 7월1일~8월31일견적서" xfId="10896" xr:uid="{00000000-0005-0000-0000-0000D82A0000}"/>
    <cellStyle name="_적격(화산) _Book3_가실행(간접비)_05년 7월1일~8월31일견적서_05년 7월1일~8월31일견적서" xfId="10897" xr:uid="{00000000-0005-0000-0000-0000D92A0000}"/>
    <cellStyle name="_적격(화산) _Book3_가실행(간접비)_05년 7월1일~8월31일견적서_05년 7월1일~8월31일견적서_05년 9월1일~10월31일견적서" xfId="10898" xr:uid="{00000000-0005-0000-0000-0000DA2A0000}"/>
    <cellStyle name="_적격(화산) _Book3_가실행(간접비)_05년 7월1일~8월31일견적서_05년 7월1일~8월31일견적서_05년 9월1일~10월31일견적서_05년 11월1일~12월31일견적서" xfId="10899" xr:uid="{00000000-0005-0000-0000-0000DB2A0000}"/>
    <cellStyle name="_적격(화산) _Book3_가실행(간접비)_05년 7월1일~8월31일견적서_05년 7월1일~8월31일견적서_05년 9월1일~10월31일견적서_05년 9월1일~10월31일견적서" xfId="10900" xr:uid="{00000000-0005-0000-0000-0000DC2A0000}"/>
    <cellStyle name="_적격(화산) _Book3_가실행(간접비)_05년 7월1일~8월31일견적서_05년 7월1일~8월31일견적서_05년 9월1일~10월31일견적서_06년 1월1일~2월28일견적서" xfId="10901" xr:uid="{00000000-0005-0000-0000-0000DD2A0000}"/>
    <cellStyle name="_적격(화산) _Book3_가실행(간접비)_05년 7월1일~8월31일견적서_05년 9월1일~10월31일견적서" xfId="10902" xr:uid="{00000000-0005-0000-0000-0000DE2A0000}"/>
    <cellStyle name="_적격(화산) _Book3_가실행(간접비)_05년 7월1일~8월31일견적서_05년 9월1일~10월31일견적서_05년 11월1일~12월31일견적서" xfId="10903" xr:uid="{00000000-0005-0000-0000-0000DF2A0000}"/>
    <cellStyle name="_적격(화산) _Book3_가실행(간접비)_05년 7월1일~8월31일견적서_05년 9월1일~10월31일견적서_05년 9월1일~10월31일견적서" xfId="10904" xr:uid="{00000000-0005-0000-0000-0000E02A0000}"/>
    <cellStyle name="_적격(화산) _Book3_가실행(간접비)_05년 7월1일~8월31일견적서_05년 9월1일~10월31일견적서_06년 1월1일~2월28일견적서" xfId="10905" xr:uid="{00000000-0005-0000-0000-0000E12A0000}"/>
    <cellStyle name="_적격(화산) _Book3_가실행(간접비)_05년 9월1일~10월31일견적서" xfId="10906" xr:uid="{00000000-0005-0000-0000-0000E22A0000}"/>
    <cellStyle name="_적격(화산) _Book3_가실행(간접비)_05년 9월1일~10월31일견적서_05년 11월1일~12월31일견적서" xfId="10907" xr:uid="{00000000-0005-0000-0000-0000E32A0000}"/>
    <cellStyle name="_적격(화산) _Book3_가실행(간접비)_05년 9월1일~10월31일견적서_05년 9월1일~10월31일견적서" xfId="10908" xr:uid="{00000000-0005-0000-0000-0000E42A0000}"/>
    <cellStyle name="_적격(화산) _Book3_가실행(간접비)_05년 9월1일~10월31일견적서_06년 1월1일~2월28일견적서" xfId="10909" xr:uid="{00000000-0005-0000-0000-0000E52A0000}"/>
    <cellStyle name="_적격(화산) _Book3_실행(간접비)" xfId="10910" xr:uid="{00000000-0005-0000-0000-0000E62A0000}"/>
    <cellStyle name="_적격(화산) _Book3_실행(간접비)_05년 7월1일~8월31일견적서" xfId="10911" xr:uid="{00000000-0005-0000-0000-0000E72A0000}"/>
    <cellStyle name="_적격(화산) _Book3_실행(간접비)_05년 7월1일~8월31일견적서_05년 7월1일~8월31일견적서" xfId="10912" xr:uid="{00000000-0005-0000-0000-0000E82A0000}"/>
    <cellStyle name="_적격(화산) _Book3_실행(간접비)_05년 7월1일~8월31일견적서_05년 7월1일~8월31일견적서_05년 9월1일~10월31일견적서" xfId="10913" xr:uid="{00000000-0005-0000-0000-0000E92A0000}"/>
    <cellStyle name="_적격(화산) _Book3_실행(간접비)_05년 7월1일~8월31일견적서_05년 7월1일~8월31일견적서_05년 9월1일~10월31일견적서_05년 11월1일~12월31일견적서" xfId="10914" xr:uid="{00000000-0005-0000-0000-0000EA2A0000}"/>
    <cellStyle name="_적격(화산) _Book3_실행(간접비)_05년 7월1일~8월31일견적서_05년 7월1일~8월31일견적서_05년 9월1일~10월31일견적서_05년 9월1일~10월31일견적서" xfId="10915" xr:uid="{00000000-0005-0000-0000-0000EB2A0000}"/>
    <cellStyle name="_적격(화산) _Book3_실행(간접비)_05년 7월1일~8월31일견적서_05년 7월1일~8월31일견적서_05년 9월1일~10월31일견적서_06년 1월1일~2월28일견적서" xfId="10916" xr:uid="{00000000-0005-0000-0000-0000EC2A0000}"/>
    <cellStyle name="_적격(화산) _Book3_실행(간접비)_05년 7월1일~8월31일견적서_05년 9월1일~10월31일견적서" xfId="10917" xr:uid="{00000000-0005-0000-0000-0000ED2A0000}"/>
    <cellStyle name="_적격(화산) _Book3_실행(간접비)_05년 7월1일~8월31일견적서_05년 9월1일~10월31일견적서_05년 11월1일~12월31일견적서" xfId="10918" xr:uid="{00000000-0005-0000-0000-0000EE2A0000}"/>
    <cellStyle name="_적격(화산) _Book3_실행(간접비)_05년 7월1일~8월31일견적서_05년 9월1일~10월31일견적서_05년 9월1일~10월31일견적서" xfId="10919" xr:uid="{00000000-0005-0000-0000-0000EF2A0000}"/>
    <cellStyle name="_적격(화산) _Book3_실행(간접비)_05년 7월1일~8월31일견적서_05년 9월1일~10월31일견적서_06년 1월1일~2월28일견적서" xfId="10920" xr:uid="{00000000-0005-0000-0000-0000F02A0000}"/>
    <cellStyle name="_적격(화산) _Book3_실행(간접비)_05년 9월1일~10월31일견적서" xfId="10921" xr:uid="{00000000-0005-0000-0000-0000F12A0000}"/>
    <cellStyle name="_적격(화산) _Book3_실행(간접비)_05년 9월1일~10월31일견적서_05년 11월1일~12월31일견적서" xfId="10922" xr:uid="{00000000-0005-0000-0000-0000F22A0000}"/>
    <cellStyle name="_적격(화산) _Book3_실행(간접비)_05년 9월1일~10월31일견적서_05년 9월1일~10월31일견적서" xfId="10923" xr:uid="{00000000-0005-0000-0000-0000F32A0000}"/>
    <cellStyle name="_적격(화산) _Book3_실행(간접비)_05년 9월1일~10월31일견적서_06년 1월1일~2월28일견적서" xfId="10924" xr:uid="{00000000-0005-0000-0000-0000F42A0000}"/>
    <cellStyle name="_적격(화산) _Sheet1" xfId="3163" xr:uid="{00000000-0005-0000-0000-0000F52A0000}"/>
    <cellStyle name="_적격(화산) _Sheet1_공내역서" xfId="3164" xr:uid="{00000000-0005-0000-0000-0000F62A0000}"/>
    <cellStyle name="_적격(화산) _Sheet1_공내역서_선투입비 본사보고" xfId="3165" xr:uid="{00000000-0005-0000-0000-0000F72A0000}"/>
    <cellStyle name="_적격(화산) _Sheet1_공내역서_선투입비 본사보고_선투입비 본사보고" xfId="3166" xr:uid="{00000000-0005-0000-0000-0000F82A0000}"/>
    <cellStyle name="_적격(화산) _Sheet1_공내역서_선투입비 본사보고_선투입비 본사보고-0330" xfId="3167" xr:uid="{00000000-0005-0000-0000-0000F92A0000}"/>
    <cellStyle name="_적격(화산) _Sheet1_선투입비 본사보고" xfId="3168" xr:uid="{00000000-0005-0000-0000-0000FA2A0000}"/>
    <cellStyle name="_적격(화산) _Sheet1_선투입비 본사보고_선투입비 본사보고" xfId="3169" xr:uid="{00000000-0005-0000-0000-0000FB2A0000}"/>
    <cellStyle name="_적격(화산) _Sheet1_선투입비 본사보고_선투입비 본사보고-0330" xfId="3170" xr:uid="{00000000-0005-0000-0000-0000FC2A0000}"/>
    <cellStyle name="_적격(화산) _가실행(간접비)" xfId="10925" xr:uid="{00000000-0005-0000-0000-0000FD2A0000}"/>
    <cellStyle name="_적격(화산) _가실행(간접비)_05년 7월1일~8월31일견적서" xfId="10926" xr:uid="{00000000-0005-0000-0000-0000FE2A0000}"/>
    <cellStyle name="_적격(화산) _가실행(간접비)_05년 7월1일~8월31일견적서_05년 7월1일~8월31일견적서" xfId="10927" xr:uid="{00000000-0005-0000-0000-0000FF2A0000}"/>
    <cellStyle name="_적격(화산) _가실행(간접비)_05년 7월1일~8월31일견적서_05년 7월1일~8월31일견적서_05년 9월1일~10월31일견적서" xfId="10928" xr:uid="{00000000-0005-0000-0000-0000002B0000}"/>
    <cellStyle name="_적격(화산) _가실행(간접비)_05년 7월1일~8월31일견적서_05년 7월1일~8월31일견적서_05년 9월1일~10월31일견적서_05년 11월1일~12월31일견적서" xfId="10929" xr:uid="{00000000-0005-0000-0000-0000012B0000}"/>
    <cellStyle name="_적격(화산) _가실행(간접비)_05년 7월1일~8월31일견적서_05년 7월1일~8월31일견적서_05년 9월1일~10월31일견적서_05년 9월1일~10월31일견적서" xfId="10930" xr:uid="{00000000-0005-0000-0000-0000022B0000}"/>
    <cellStyle name="_적격(화산) _가실행(간접비)_05년 7월1일~8월31일견적서_05년 7월1일~8월31일견적서_05년 9월1일~10월31일견적서_06년 1월1일~2월28일견적서" xfId="10931" xr:uid="{00000000-0005-0000-0000-0000032B0000}"/>
    <cellStyle name="_적격(화산) _가실행(간접비)_05년 7월1일~8월31일견적서_05년 9월1일~10월31일견적서" xfId="10932" xr:uid="{00000000-0005-0000-0000-0000042B0000}"/>
    <cellStyle name="_적격(화산) _가실행(간접비)_05년 7월1일~8월31일견적서_05년 9월1일~10월31일견적서_05년 11월1일~12월31일견적서" xfId="10933" xr:uid="{00000000-0005-0000-0000-0000052B0000}"/>
    <cellStyle name="_적격(화산) _가실행(간접비)_05년 7월1일~8월31일견적서_05년 9월1일~10월31일견적서_05년 9월1일~10월31일견적서" xfId="10934" xr:uid="{00000000-0005-0000-0000-0000062B0000}"/>
    <cellStyle name="_적격(화산) _가실행(간접비)_05년 7월1일~8월31일견적서_05년 9월1일~10월31일견적서_06년 1월1일~2월28일견적서" xfId="10935" xr:uid="{00000000-0005-0000-0000-0000072B0000}"/>
    <cellStyle name="_적격(화산) _가실행(간접비)_05년 9월1일~10월31일견적서" xfId="10936" xr:uid="{00000000-0005-0000-0000-0000082B0000}"/>
    <cellStyle name="_적격(화산) _가실행(간접비)_05년 9월1일~10월31일견적서_05년 11월1일~12월31일견적서" xfId="10937" xr:uid="{00000000-0005-0000-0000-0000092B0000}"/>
    <cellStyle name="_적격(화산) _가실행(간접비)_05년 9월1일~10월31일견적서_05년 9월1일~10월31일견적서" xfId="10938" xr:uid="{00000000-0005-0000-0000-00000A2B0000}"/>
    <cellStyle name="_적격(화산) _가실행(간접비)_05년 9월1일~10월31일견적서_06년 1월1일~2월28일견적서" xfId="10939" xr:uid="{00000000-0005-0000-0000-00000B2B0000}"/>
    <cellStyle name="_적격(화산) _가실행대비(신안.보성)" xfId="10940" xr:uid="{00000000-0005-0000-0000-00000C2B0000}"/>
    <cellStyle name="_적격(화산) _가실행대비(신안.보성)_05년 7월1일~8월31일견적서" xfId="10941" xr:uid="{00000000-0005-0000-0000-00000D2B0000}"/>
    <cellStyle name="_적격(화산) _가실행대비(신안.보성)_05년 7월1일~8월31일견적서_05년 7월1일~8월31일견적서" xfId="10942" xr:uid="{00000000-0005-0000-0000-00000E2B0000}"/>
    <cellStyle name="_적격(화산) _가실행대비(신안.보성)_05년 7월1일~8월31일견적서_05년 7월1일~8월31일견적서_05년 9월1일~10월31일견적서" xfId="10943" xr:uid="{00000000-0005-0000-0000-00000F2B0000}"/>
    <cellStyle name="_적격(화산) _가실행대비(신안.보성)_05년 7월1일~8월31일견적서_05년 7월1일~8월31일견적서_05년 9월1일~10월31일견적서_05년 11월1일~12월31일견적서" xfId="10944" xr:uid="{00000000-0005-0000-0000-0000102B0000}"/>
    <cellStyle name="_적격(화산) _가실행대비(신안.보성)_05년 7월1일~8월31일견적서_05년 7월1일~8월31일견적서_05년 9월1일~10월31일견적서_05년 9월1일~10월31일견적서" xfId="10945" xr:uid="{00000000-0005-0000-0000-0000112B0000}"/>
    <cellStyle name="_적격(화산) _가실행대비(신안.보성)_05년 7월1일~8월31일견적서_05년 7월1일~8월31일견적서_05년 9월1일~10월31일견적서_06년 1월1일~2월28일견적서" xfId="10946" xr:uid="{00000000-0005-0000-0000-0000122B0000}"/>
    <cellStyle name="_적격(화산) _가실행대비(신안.보성)_05년 7월1일~8월31일견적서_05년 9월1일~10월31일견적서" xfId="10947" xr:uid="{00000000-0005-0000-0000-0000132B0000}"/>
    <cellStyle name="_적격(화산) _가실행대비(신안.보성)_05년 7월1일~8월31일견적서_05년 9월1일~10월31일견적서_05년 11월1일~12월31일견적서" xfId="10948" xr:uid="{00000000-0005-0000-0000-0000142B0000}"/>
    <cellStyle name="_적격(화산) _가실행대비(신안.보성)_05년 7월1일~8월31일견적서_05년 9월1일~10월31일견적서_05년 9월1일~10월31일견적서" xfId="10949" xr:uid="{00000000-0005-0000-0000-0000152B0000}"/>
    <cellStyle name="_적격(화산) _가실행대비(신안.보성)_05년 7월1일~8월31일견적서_05년 9월1일~10월31일견적서_06년 1월1일~2월28일견적서" xfId="10950" xr:uid="{00000000-0005-0000-0000-0000162B0000}"/>
    <cellStyle name="_적격(화산) _가실행대비(신안.보성)_05년 9월1일~10월31일견적서" xfId="10951" xr:uid="{00000000-0005-0000-0000-0000172B0000}"/>
    <cellStyle name="_적격(화산) _가실행대비(신안.보성)_05년 9월1일~10월31일견적서_05년 11월1일~12월31일견적서" xfId="10952" xr:uid="{00000000-0005-0000-0000-0000182B0000}"/>
    <cellStyle name="_적격(화산) _가실행대비(신안.보성)_05년 9월1일~10월31일견적서_05년 9월1일~10월31일견적서" xfId="10953" xr:uid="{00000000-0005-0000-0000-0000192B0000}"/>
    <cellStyle name="_적격(화산) _가실행대비(신안.보성)_05년 9월1일~10월31일견적서_06년 1월1일~2월28일견적서" xfId="10954" xr:uid="{00000000-0005-0000-0000-00001A2B0000}"/>
    <cellStyle name="_적격(화산) _가실행대비(신안.보성)_가실행(간접비)" xfId="10955" xr:uid="{00000000-0005-0000-0000-00001B2B0000}"/>
    <cellStyle name="_적격(화산) _가실행대비(신안.보성)_가실행(간접비)_05년 7월1일~8월31일견적서" xfId="10956" xr:uid="{00000000-0005-0000-0000-00001C2B0000}"/>
    <cellStyle name="_적격(화산) _가실행대비(신안.보성)_가실행(간접비)_05년 7월1일~8월31일견적서_05년 7월1일~8월31일견적서" xfId="10957" xr:uid="{00000000-0005-0000-0000-00001D2B0000}"/>
    <cellStyle name="_적격(화산) _가실행대비(신안.보성)_가실행(간접비)_05년 7월1일~8월31일견적서_05년 7월1일~8월31일견적서_05년 9월1일~10월31일견적서" xfId="10958" xr:uid="{00000000-0005-0000-0000-00001E2B0000}"/>
    <cellStyle name="_적격(화산) _가실행대비(신안.보성)_가실행(간접비)_05년 7월1일~8월31일견적서_05년 7월1일~8월31일견적서_05년 9월1일~10월31일견적서_05년 11월1일~12월31일견적서" xfId="10959" xr:uid="{00000000-0005-0000-0000-00001F2B0000}"/>
    <cellStyle name="_적격(화산) _가실행대비(신안.보성)_가실행(간접비)_05년 7월1일~8월31일견적서_05년 7월1일~8월31일견적서_05년 9월1일~10월31일견적서_05년 9월1일~10월31일견적서" xfId="10960" xr:uid="{00000000-0005-0000-0000-0000202B0000}"/>
    <cellStyle name="_적격(화산) _가실행대비(신안.보성)_가실행(간접비)_05년 7월1일~8월31일견적서_05년 7월1일~8월31일견적서_05년 9월1일~10월31일견적서_06년 1월1일~2월28일견적서" xfId="10961" xr:uid="{00000000-0005-0000-0000-0000212B0000}"/>
    <cellStyle name="_적격(화산) _가실행대비(신안.보성)_가실행(간접비)_05년 7월1일~8월31일견적서_05년 9월1일~10월31일견적서" xfId="10962" xr:uid="{00000000-0005-0000-0000-0000222B0000}"/>
    <cellStyle name="_적격(화산) _가실행대비(신안.보성)_가실행(간접비)_05년 7월1일~8월31일견적서_05년 9월1일~10월31일견적서_05년 11월1일~12월31일견적서" xfId="10963" xr:uid="{00000000-0005-0000-0000-0000232B0000}"/>
    <cellStyle name="_적격(화산) _가실행대비(신안.보성)_가실행(간접비)_05년 7월1일~8월31일견적서_05년 9월1일~10월31일견적서_05년 9월1일~10월31일견적서" xfId="10964" xr:uid="{00000000-0005-0000-0000-0000242B0000}"/>
    <cellStyle name="_적격(화산) _가실행대비(신안.보성)_가실행(간접비)_05년 7월1일~8월31일견적서_05년 9월1일~10월31일견적서_06년 1월1일~2월28일견적서" xfId="10965" xr:uid="{00000000-0005-0000-0000-0000252B0000}"/>
    <cellStyle name="_적격(화산) _가실행대비(신안.보성)_가실행(간접비)_05년 9월1일~10월31일견적서" xfId="10966" xr:uid="{00000000-0005-0000-0000-0000262B0000}"/>
    <cellStyle name="_적격(화산) _가실행대비(신안.보성)_가실행(간접비)_05년 9월1일~10월31일견적서_05년 11월1일~12월31일견적서" xfId="10967" xr:uid="{00000000-0005-0000-0000-0000272B0000}"/>
    <cellStyle name="_적격(화산) _가실행대비(신안.보성)_가실행(간접비)_05년 9월1일~10월31일견적서_05년 9월1일~10월31일견적서" xfId="10968" xr:uid="{00000000-0005-0000-0000-0000282B0000}"/>
    <cellStyle name="_적격(화산) _가실행대비(신안.보성)_가실행(간접비)_05년 9월1일~10월31일견적서_06년 1월1일~2월28일견적서" xfId="10969" xr:uid="{00000000-0005-0000-0000-0000292B0000}"/>
    <cellStyle name="_적격(화산) _가실행대비(신안.보성)_실행(간접비)" xfId="10970" xr:uid="{00000000-0005-0000-0000-00002A2B0000}"/>
    <cellStyle name="_적격(화산) _가실행대비(신안.보성)_실행(간접비)_05년 7월1일~8월31일견적서" xfId="10971" xr:uid="{00000000-0005-0000-0000-00002B2B0000}"/>
    <cellStyle name="_적격(화산) _가실행대비(신안.보성)_실행(간접비)_05년 7월1일~8월31일견적서_05년 7월1일~8월31일견적서" xfId="10972" xr:uid="{00000000-0005-0000-0000-00002C2B0000}"/>
    <cellStyle name="_적격(화산) _가실행대비(신안.보성)_실행(간접비)_05년 7월1일~8월31일견적서_05년 7월1일~8월31일견적서_05년 9월1일~10월31일견적서" xfId="10973" xr:uid="{00000000-0005-0000-0000-00002D2B0000}"/>
    <cellStyle name="_적격(화산) _가실행대비(신안.보성)_실행(간접비)_05년 7월1일~8월31일견적서_05년 7월1일~8월31일견적서_05년 9월1일~10월31일견적서_05년 11월1일~12월31일견적서" xfId="10974" xr:uid="{00000000-0005-0000-0000-00002E2B0000}"/>
    <cellStyle name="_적격(화산) _가실행대비(신안.보성)_실행(간접비)_05년 7월1일~8월31일견적서_05년 7월1일~8월31일견적서_05년 9월1일~10월31일견적서_05년 9월1일~10월31일견적서" xfId="10975" xr:uid="{00000000-0005-0000-0000-00002F2B0000}"/>
    <cellStyle name="_적격(화산) _가실행대비(신안.보성)_실행(간접비)_05년 7월1일~8월31일견적서_05년 7월1일~8월31일견적서_05년 9월1일~10월31일견적서_06년 1월1일~2월28일견적서" xfId="10976" xr:uid="{00000000-0005-0000-0000-0000302B0000}"/>
    <cellStyle name="_적격(화산) _가실행대비(신안.보성)_실행(간접비)_05년 7월1일~8월31일견적서_05년 9월1일~10월31일견적서" xfId="10977" xr:uid="{00000000-0005-0000-0000-0000312B0000}"/>
    <cellStyle name="_적격(화산) _가실행대비(신안.보성)_실행(간접비)_05년 7월1일~8월31일견적서_05년 9월1일~10월31일견적서_05년 11월1일~12월31일견적서" xfId="10978" xr:uid="{00000000-0005-0000-0000-0000322B0000}"/>
    <cellStyle name="_적격(화산) _가실행대비(신안.보성)_실행(간접비)_05년 7월1일~8월31일견적서_05년 9월1일~10월31일견적서_05년 9월1일~10월31일견적서" xfId="10979" xr:uid="{00000000-0005-0000-0000-0000332B0000}"/>
    <cellStyle name="_적격(화산) _가실행대비(신안.보성)_실행(간접비)_05년 7월1일~8월31일견적서_05년 9월1일~10월31일견적서_06년 1월1일~2월28일견적서" xfId="10980" xr:uid="{00000000-0005-0000-0000-0000342B0000}"/>
    <cellStyle name="_적격(화산) _가실행대비(신안.보성)_실행(간접비)_05년 9월1일~10월31일견적서" xfId="10981" xr:uid="{00000000-0005-0000-0000-0000352B0000}"/>
    <cellStyle name="_적격(화산) _가실행대비(신안.보성)_실행(간접비)_05년 9월1일~10월31일견적서_05년 11월1일~12월31일견적서" xfId="10982" xr:uid="{00000000-0005-0000-0000-0000362B0000}"/>
    <cellStyle name="_적격(화산) _가실행대비(신안.보성)_실행(간접비)_05년 9월1일~10월31일견적서_05년 9월1일~10월31일견적서" xfId="10983" xr:uid="{00000000-0005-0000-0000-0000372B0000}"/>
    <cellStyle name="_적격(화산) _가실행대비(신안.보성)_실행(간접비)_05년 9월1일~10월31일견적서_06년 1월1일~2월28일견적서" xfId="10984" xr:uid="{00000000-0005-0000-0000-0000382B0000}"/>
    <cellStyle name="_적격(화산) _가실행대비(신안.보성-1) (version 1)" xfId="10985" xr:uid="{00000000-0005-0000-0000-0000392B0000}"/>
    <cellStyle name="_적격(화산) _가실행대비(신안.보성-1) (version 1)_05년 7월1일~8월31일견적서" xfId="10986" xr:uid="{00000000-0005-0000-0000-00003A2B0000}"/>
    <cellStyle name="_적격(화산) _가실행대비(신안.보성-1) (version 1)_05년 7월1일~8월31일견적서_05년 7월1일~8월31일견적서" xfId="10987" xr:uid="{00000000-0005-0000-0000-00003B2B0000}"/>
    <cellStyle name="_적격(화산) _가실행대비(신안.보성-1) (version 1)_05년 7월1일~8월31일견적서_05년 7월1일~8월31일견적서_05년 9월1일~10월31일견적서" xfId="10988" xr:uid="{00000000-0005-0000-0000-00003C2B0000}"/>
    <cellStyle name="_적격(화산) _가실행대비(신안.보성-1) (version 1)_05년 7월1일~8월31일견적서_05년 7월1일~8월31일견적서_05년 9월1일~10월31일견적서_05년 11월1일~12월31일견적서" xfId="10989" xr:uid="{00000000-0005-0000-0000-00003D2B0000}"/>
    <cellStyle name="_적격(화산) _가실행대비(신안.보성-1) (version 1)_05년 7월1일~8월31일견적서_05년 7월1일~8월31일견적서_05년 9월1일~10월31일견적서_05년 9월1일~10월31일견적서" xfId="10990" xr:uid="{00000000-0005-0000-0000-00003E2B0000}"/>
    <cellStyle name="_적격(화산) _가실행대비(신안.보성-1) (version 1)_05년 7월1일~8월31일견적서_05년 7월1일~8월31일견적서_05년 9월1일~10월31일견적서_06년 1월1일~2월28일견적서" xfId="10991" xr:uid="{00000000-0005-0000-0000-00003F2B0000}"/>
    <cellStyle name="_적격(화산) _가실행대비(신안.보성-1) (version 1)_05년 7월1일~8월31일견적서_05년 9월1일~10월31일견적서" xfId="10992" xr:uid="{00000000-0005-0000-0000-0000402B0000}"/>
    <cellStyle name="_적격(화산) _가실행대비(신안.보성-1) (version 1)_05년 7월1일~8월31일견적서_05년 9월1일~10월31일견적서_05년 11월1일~12월31일견적서" xfId="10993" xr:uid="{00000000-0005-0000-0000-0000412B0000}"/>
    <cellStyle name="_적격(화산) _가실행대비(신안.보성-1) (version 1)_05년 7월1일~8월31일견적서_05년 9월1일~10월31일견적서_05년 9월1일~10월31일견적서" xfId="10994" xr:uid="{00000000-0005-0000-0000-0000422B0000}"/>
    <cellStyle name="_적격(화산) _가실행대비(신안.보성-1) (version 1)_05년 7월1일~8월31일견적서_05년 9월1일~10월31일견적서_06년 1월1일~2월28일견적서" xfId="10995" xr:uid="{00000000-0005-0000-0000-0000432B0000}"/>
    <cellStyle name="_적격(화산) _가실행대비(신안.보성-1) (version 1)_05년 9월1일~10월31일견적서" xfId="10996" xr:uid="{00000000-0005-0000-0000-0000442B0000}"/>
    <cellStyle name="_적격(화산) _가실행대비(신안.보성-1) (version 1)_05년 9월1일~10월31일견적서_05년 11월1일~12월31일견적서" xfId="10997" xr:uid="{00000000-0005-0000-0000-0000452B0000}"/>
    <cellStyle name="_적격(화산) _가실행대비(신안.보성-1) (version 1)_05년 9월1일~10월31일견적서_05년 9월1일~10월31일견적서" xfId="10998" xr:uid="{00000000-0005-0000-0000-0000462B0000}"/>
    <cellStyle name="_적격(화산) _가실행대비(신안.보성-1) (version 1)_05년 9월1일~10월31일견적서_06년 1월1일~2월28일견적서" xfId="10999" xr:uid="{00000000-0005-0000-0000-0000472B0000}"/>
    <cellStyle name="_적격(화산) _가실행대비(신안.보성-1) (version 1)_가실행(간접비)" xfId="11000" xr:uid="{00000000-0005-0000-0000-0000482B0000}"/>
    <cellStyle name="_적격(화산) _가실행대비(신안.보성-1) (version 1)_가실행(간접비)_05년 7월1일~8월31일견적서" xfId="11001" xr:uid="{00000000-0005-0000-0000-0000492B0000}"/>
    <cellStyle name="_적격(화산) _가실행대비(신안.보성-1) (version 1)_가실행(간접비)_05년 7월1일~8월31일견적서_05년 7월1일~8월31일견적서" xfId="11002" xr:uid="{00000000-0005-0000-0000-00004A2B0000}"/>
    <cellStyle name="_적격(화산) _가실행대비(신안.보성-1) (version 1)_가실행(간접비)_05년 7월1일~8월31일견적서_05년 7월1일~8월31일견적서_05년 9월1일~10월31일견적서" xfId="11003" xr:uid="{00000000-0005-0000-0000-00004B2B0000}"/>
    <cellStyle name="_적격(화산) _가실행대비(신안.보성-1) (version 1)_가실행(간접비)_05년 7월1일~8월31일견적서_05년 7월1일~8월31일견적서_05년 9월1일~10월31일견적서_05년 11월1일~12월31일견적서" xfId="11004" xr:uid="{00000000-0005-0000-0000-00004C2B0000}"/>
    <cellStyle name="_적격(화산) _가실행대비(신안.보성-1) (version 1)_가실행(간접비)_05년 7월1일~8월31일견적서_05년 7월1일~8월31일견적서_05년 9월1일~10월31일견적서_05년 9월1일~10월31일견적서" xfId="11005" xr:uid="{00000000-0005-0000-0000-00004D2B0000}"/>
    <cellStyle name="_적격(화산) _가실행대비(신안.보성-1) (version 1)_가실행(간접비)_05년 7월1일~8월31일견적서_05년 7월1일~8월31일견적서_05년 9월1일~10월31일견적서_06년 1월1일~2월28일견적서" xfId="11006" xr:uid="{00000000-0005-0000-0000-00004E2B0000}"/>
    <cellStyle name="_적격(화산) _가실행대비(신안.보성-1) (version 1)_가실행(간접비)_05년 7월1일~8월31일견적서_05년 9월1일~10월31일견적서" xfId="11007" xr:uid="{00000000-0005-0000-0000-00004F2B0000}"/>
    <cellStyle name="_적격(화산) _가실행대비(신안.보성-1) (version 1)_가실행(간접비)_05년 7월1일~8월31일견적서_05년 9월1일~10월31일견적서_05년 11월1일~12월31일견적서" xfId="11008" xr:uid="{00000000-0005-0000-0000-0000502B0000}"/>
    <cellStyle name="_적격(화산) _가실행대비(신안.보성-1) (version 1)_가실행(간접비)_05년 7월1일~8월31일견적서_05년 9월1일~10월31일견적서_05년 9월1일~10월31일견적서" xfId="11009" xr:uid="{00000000-0005-0000-0000-0000512B0000}"/>
    <cellStyle name="_적격(화산) _가실행대비(신안.보성-1) (version 1)_가실행(간접비)_05년 7월1일~8월31일견적서_05년 9월1일~10월31일견적서_06년 1월1일~2월28일견적서" xfId="11010" xr:uid="{00000000-0005-0000-0000-0000522B0000}"/>
    <cellStyle name="_적격(화산) _가실행대비(신안.보성-1) (version 1)_가실행(간접비)_05년 9월1일~10월31일견적서" xfId="11011" xr:uid="{00000000-0005-0000-0000-0000532B0000}"/>
    <cellStyle name="_적격(화산) _가실행대비(신안.보성-1) (version 1)_가실행(간접비)_05년 9월1일~10월31일견적서_05년 11월1일~12월31일견적서" xfId="11012" xr:uid="{00000000-0005-0000-0000-0000542B0000}"/>
    <cellStyle name="_적격(화산) _가실행대비(신안.보성-1) (version 1)_가실행(간접비)_05년 9월1일~10월31일견적서_05년 9월1일~10월31일견적서" xfId="11013" xr:uid="{00000000-0005-0000-0000-0000552B0000}"/>
    <cellStyle name="_적격(화산) _가실행대비(신안.보성-1) (version 1)_가실행(간접비)_05년 9월1일~10월31일견적서_06년 1월1일~2월28일견적서" xfId="11014" xr:uid="{00000000-0005-0000-0000-0000562B0000}"/>
    <cellStyle name="_적격(화산) _가실행대비(신안.보성-1) (version 1)_실행(간접비)" xfId="11015" xr:uid="{00000000-0005-0000-0000-0000572B0000}"/>
    <cellStyle name="_적격(화산) _가실행대비(신안.보성-1) (version 1)_실행(간접비)_05년 7월1일~8월31일견적서" xfId="11016" xr:uid="{00000000-0005-0000-0000-0000582B0000}"/>
    <cellStyle name="_적격(화산) _가실행대비(신안.보성-1) (version 1)_실행(간접비)_05년 7월1일~8월31일견적서_05년 7월1일~8월31일견적서" xfId="11017" xr:uid="{00000000-0005-0000-0000-0000592B0000}"/>
    <cellStyle name="_적격(화산) _가실행대비(신안.보성-1) (version 1)_실행(간접비)_05년 7월1일~8월31일견적서_05년 7월1일~8월31일견적서_05년 9월1일~10월31일견적서" xfId="11018" xr:uid="{00000000-0005-0000-0000-00005A2B0000}"/>
    <cellStyle name="_적격(화산) _가실행대비(신안.보성-1) (version 1)_실행(간접비)_05년 7월1일~8월31일견적서_05년 7월1일~8월31일견적서_05년 9월1일~10월31일견적서_05년 11월1일~12월31일견적서" xfId="11019" xr:uid="{00000000-0005-0000-0000-00005B2B0000}"/>
    <cellStyle name="_적격(화산) _가실행대비(신안.보성-1) (version 1)_실행(간접비)_05년 7월1일~8월31일견적서_05년 7월1일~8월31일견적서_05년 9월1일~10월31일견적서_05년 9월1일~10월31일견적서" xfId="11020" xr:uid="{00000000-0005-0000-0000-00005C2B0000}"/>
    <cellStyle name="_적격(화산) _가실행대비(신안.보성-1) (version 1)_실행(간접비)_05년 7월1일~8월31일견적서_05년 7월1일~8월31일견적서_05년 9월1일~10월31일견적서_06년 1월1일~2월28일견적서" xfId="11021" xr:uid="{00000000-0005-0000-0000-00005D2B0000}"/>
    <cellStyle name="_적격(화산) _가실행대비(신안.보성-1) (version 1)_실행(간접비)_05년 7월1일~8월31일견적서_05년 9월1일~10월31일견적서" xfId="11022" xr:uid="{00000000-0005-0000-0000-00005E2B0000}"/>
    <cellStyle name="_적격(화산) _가실행대비(신안.보성-1) (version 1)_실행(간접비)_05년 7월1일~8월31일견적서_05년 9월1일~10월31일견적서_05년 11월1일~12월31일견적서" xfId="11023" xr:uid="{00000000-0005-0000-0000-00005F2B0000}"/>
    <cellStyle name="_적격(화산) _가실행대비(신안.보성-1) (version 1)_실행(간접비)_05년 7월1일~8월31일견적서_05년 9월1일~10월31일견적서_05년 9월1일~10월31일견적서" xfId="11024" xr:uid="{00000000-0005-0000-0000-0000602B0000}"/>
    <cellStyle name="_적격(화산) _가실행대비(신안.보성-1) (version 1)_실행(간접비)_05년 7월1일~8월31일견적서_05년 9월1일~10월31일견적서_06년 1월1일~2월28일견적서" xfId="11025" xr:uid="{00000000-0005-0000-0000-0000612B0000}"/>
    <cellStyle name="_적격(화산) _가실행대비(신안.보성-1) (version 1)_실행(간접비)_05년 9월1일~10월31일견적서" xfId="11026" xr:uid="{00000000-0005-0000-0000-0000622B0000}"/>
    <cellStyle name="_적격(화산) _가실행대비(신안.보성-1) (version 1)_실행(간접비)_05년 9월1일~10월31일견적서_05년 11월1일~12월31일견적서" xfId="11027" xr:uid="{00000000-0005-0000-0000-0000632B0000}"/>
    <cellStyle name="_적격(화산) _가실행대비(신안.보성-1) (version 1)_실행(간접비)_05년 9월1일~10월31일견적서_05년 9월1일~10월31일견적서" xfId="11028" xr:uid="{00000000-0005-0000-0000-0000642B0000}"/>
    <cellStyle name="_적격(화산) _가실행대비(신안.보성-1) (version 1)_실행(간접비)_05년 9월1일~10월31일견적서_06년 1월1일~2월28일견적서" xfId="11029" xr:uid="{00000000-0005-0000-0000-0000652B0000}"/>
    <cellStyle name="_적격(화산) _가실행대비(신안.보성-2)" xfId="11030" xr:uid="{00000000-0005-0000-0000-0000662B0000}"/>
    <cellStyle name="_적격(화산) _가실행대비(신안.보성-2)_05년 7월1일~8월31일견적서" xfId="11031" xr:uid="{00000000-0005-0000-0000-0000672B0000}"/>
    <cellStyle name="_적격(화산) _가실행대비(신안.보성-2)_05년 7월1일~8월31일견적서_05년 7월1일~8월31일견적서" xfId="11032" xr:uid="{00000000-0005-0000-0000-0000682B0000}"/>
    <cellStyle name="_적격(화산) _가실행대비(신안.보성-2)_05년 7월1일~8월31일견적서_05년 7월1일~8월31일견적서_05년 9월1일~10월31일견적서" xfId="11033" xr:uid="{00000000-0005-0000-0000-0000692B0000}"/>
    <cellStyle name="_적격(화산) _가실행대비(신안.보성-2)_05년 7월1일~8월31일견적서_05년 7월1일~8월31일견적서_05년 9월1일~10월31일견적서_05년 11월1일~12월31일견적서" xfId="11034" xr:uid="{00000000-0005-0000-0000-00006A2B0000}"/>
    <cellStyle name="_적격(화산) _가실행대비(신안.보성-2)_05년 7월1일~8월31일견적서_05년 7월1일~8월31일견적서_05년 9월1일~10월31일견적서_05년 9월1일~10월31일견적서" xfId="11035" xr:uid="{00000000-0005-0000-0000-00006B2B0000}"/>
    <cellStyle name="_적격(화산) _가실행대비(신안.보성-2)_05년 7월1일~8월31일견적서_05년 7월1일~8월31일견적서_05년 9월1일~10월31일견적서_06년 1월1일~2월28일견적서" xfId="11036" xr:uid="{00000000-0005-0000-0000-00006C2B0000}"/>
    <cellStyle name="_적격(화산) _가실행대비(신안.보성-2)_05년 7월1일~8월31일견적서_05년 9월1일~10월31일견적서" xfId="11037" xr:uid="{00000000-0005-0000-0000-00006D2B0000}"/>
    <cellStyle name="_적격(화산) _가실행대비(신안.보성-2)_05년 7월1일~8월31일견적서_05년 9월1일~10월31일견적서_05년 11월1일~12월31일견적서" xfId="11038" xr:uid="{00000000-0005-0000-0000-00006E2B0000}"/>
    <cellStyle name="_적격(화산) _가실행대비(신안.보성-2)_05년 7월1일~8월31일견적서_05년 9월1일~10월31일견적서_05년 9월1일~10월31일견적서" xfId="11039" xr:uid="{00000000-0005-0000-0000-00006F2B0000}"/>
    <cellStyle name="_적격(화산) _가실행대비(신안.보성-2)_05년 7월1일~8월31일견적서_05년 9월1일~10월31일견적서_06년 1월1일~2월28일견적서" xfId="11040" xr:uid="{00000000-0005-0000-0000-0000702B0000}"/>
    <cellStyle name="_적격(화산) _가실행대비(신안.보성-2)_05년 9월1일~10월31일견적서" xfId="11041" xr:uid="{00000000-0005-0000-0000-0000712B0000}"/>
    <cellStyle name="_적격(화산) _가실행대비(신안.보성-2)_05년 9월1일~10월31일견적서_05년 11월1일~12월31일견적서" xfId="11042" xr:uid="{00000000-0005-0000-0000-0000722B0000}"/>
    <cellStyle name="_적격(화산) _가실행대비(신안.보성-2)_05년 9월1일~10월31일견적서_05년 9월1일~10월31일견적서" xfId="11043" xr:uid="{00000000-0005-0000-0000-0000732B0000}"/>
    <cellStyle name="_적격(화산) _가실행대비(신안.보성-2)_05년 9월1일~10월31일견적서_06년 1월1일~2월28일견적서" xfId="11044" xr:uid="{00000000-0005-0000-0000-0000742B0000}"/>
    <cellStyle name="_적격(화산) _가실행대비(신안.보성-2)_가실행(간접비)" xfId="11045" xr:uid="{00000000-0005-0000-0000-0000752B0000}"/>
    <cellStyle name="_적격(화산) _가실행대비(신안.보성-2)_가실행(간접비)_05년 7월1일~8월31일견적서" xfId="11046" xr:uid="{00000000-0005-0000-0000-0000762B0000}"/>
    <cellStyle name="_적격(화산) _가실행대비(신안.보성-2)_가실행(간접비)_05년 7월1일~8월31일견적서_05년 7월1일~8월31일견적서" xfId="11047" xr:uid="{00000000-0005-0000-0000-0000772B0000}"/>
    <cellStyle name="_적격(화산) _가실행대비(신안.보성-2)_가실행(간접비)_05년 7월1일~8월31일견적서_05년 7월1일~8월31일견적서_05년 9월1일~10월31일견적서" xfId="11048" xr:uid="{00000000-0005-0000-0000-0000782B0000}"/>
    <cellStyle name="_적격(화산) _가실행대비(신안.보성-2)_가실행(간접비)_05년 7월1일~8월31일견적서_05년 7월1일~8월31일견적서_05년 9월1일~10월31일견적서_05년 11월1일~12월31일견적서" xfId="11049" xr:uid="{00000000-0005-0000-0000-0000792B0000}"/>
    <cellStyle name="_적격(화산) _가실행대비(신안.보성-2)_가실행(간접비)_05년 7월1일~8월31일견적서_05년 7월1일~8월31일견적서_05년 9월1일~10월31일견적서_05년 9월1일~10월31일견적서" xfId="11050" xr:uid="{00000000-0005-0000-0000-00007A2B0000}"/>
    <cellStyle name="_적격(화산) _가실행대비(신안.보성-2)_가실행(간접비)_05년 7월1일~8월31일견적서_05년 7월1일~8월31일견적서_05년 9월1일~10월31일견적서_06년 1월1일~2월28일견적서" xfId="11051" xr:uid="{00000000-0005-0000-0000-00007B2B0000}"/>
    <cellStyle name="_적격(화산) _가실행대비(신안.보성-2)_가실행(간접비)_05년 7월1일~8월31일견적서_05년 9월1일~10월31일견적서" xfId="11052" xr:uid="{00000000-0005-0000-0000-00007C2B0000}"/>
    <cellStyle name="_적격(화산) _가실행대비(신안.보성-2)_가실행(간접비)_05년 7월1일~8월31일견적서_05년 9월1일~10월31일견적서_05년 11월1일~12월31일견적서" xfId="11053" xr:uid="{00000000-0005-0000-0000-00007D2B0000}"/>
    <cellStyle name="_적격(화산) _가실행대비(신안.보성-2)_가실행(간접비)_05년 7월1일~8월31일견적서_05년 9월1일~10월31일견적서_05년 9월1일~10월31일견적서" xfId="11054" xr:uid="{00000000-0005-0000-0000-00007E2B0000}"/>
    <cellStyle name="_적격(화산) _가실행대비(신안.보성-2)_가실행(간접비)_05년 7월1일~8월31일견적서_05년 9월1일~10월31일견적서_06년 1월1일~2월28일견적서" xfId="11055" xr:uid="{00000000-0005-0000-0000-00007F2B0000}"/>
    <cellStyle name="_적격(화산) _가실행대비(신안.보성-2)_가실행(간접비)_05년 9월1일~10월31일견적서" xfId="11056" xr:uid="{00000000-0005-0000-0000-0000802B0000}"/>
    <cellStyle name="_적격(화산) _가실행대비(신안.보성-2)_가실행(간접비)_05년 9월1일~10월31일견적서_05년 11월1일~12월31일견적서" xfId="11057" xr:uid="{00000000-0005-0000-0000-0000812B0000}"/>
    <cellStyle name="_적격(화산) _가실행대비(신안.보성-2)_가실행(간접비)_05년 9월1일~10월31일견적서_05년 9월1일~10월31일견적서" xfId="11058" xr:uid="{00000000-0005-0000-0000-0000822B0000}"/>
    <cellStyle name="_적격(화산) _가실행대비(신안.보성-2)_가실행(간접비)_05년 9월1일~10월31일견적서_06년 1월1일~2월28일견적서" xfId="11059" xr:uid="{00000000-0005-0000-0000-0000832B0000}"/>
    <cellStyle name="_적격(화산) _가실행대비(신안.보성-2)_실행(간접비)" xfId="11060" xr:uid="{00000000-0005-0000-0000-0000842B0000}"/>
    <cellStyle name="_적격(화산) _가실행대비(신안.보성-2)_실행(간접비)_05년 7월1일~8월31일견적서" xfId="11061" xr:uid="{00000000-0005-0000-0000-0000852B0000}"/>
    <cellStyle name="_적격(화산) _가실행대비(신안.보성-2)_실행(간접비)_05년 7월1일~8월31일견적서_05년 7월1일~8월31일견적서" xfId="11062" xr:uid="{00000000-0005-0000-0000-0000862B0000}"/>
    <cellStyle name="_적격(화산) _가실행대비(신안.보성-2)_실행(간접비)_05년 7월1일~8월31일견적서_05년 7월1일~8월31일견적서_05년 9월1일~10월31일견적서" xfId="11063" xr:uid="{00000000-0005-0000-0000-0000872B0000}"/>
    <cellStyle name="_적격(화산) _가실행대비(신안.보성-2)_실행(간접비)_05년 7월1일~8월31일견적서_05년 7월1일~8월31일견적서_05년 9월1일~10월31일견적서_05년 11월1일~12월31일견적서" xfId="11064" xr:uid="{00000000-0005-0000-0000-0000882B0000}"/>
    <cellStyle name="_적격(화산) _가실행대비(신안.보성-2)_실행(간접비)_05년 7월1일~8월31일견적서_05년 7월1일~8월31일견적서_05년 9월1일~10월31일견적서_05년 9월1일~10월31일견적서" xfId="11065" xr:uid="{00000000-0005-0000-0000-0000892B0000}"/>
    <cellStyle name="_적격(화산) _가실행대비(신안.보성-2)_실행(간접비)_05년 7월1일~8월31일견적서_05년 7월1일~8월31일견적서_05년 9월1일~10월31일견적서_06년 1월1일~2월28일견적서" xfId="11066" xr:uid="{00000000-0005-0000-0000-00008A2B0000}"/>
    <cellStyle name="_적격(화산) _가실행대비(신안.보성-2)_실행(간접비)_05년 7월1일~8월31일견적서_05년 9월1일~10월31일견적서" xfId="11067" xr:uid="{00000000-0005-0000-0000-00008B2B0000}"/>
    <cellStyle name="_적격(화산) _가실행대비(신안.보성-2)_실행(간접비)_05년 7월1일~8월31일견적서_05년 9월1일~10월31일견적서_05년 11월1일~12월31일견적서" xfId="11068" xr:uid="{00000000-0005-0000-0000-00008C2B0000}"/>
    <cellStyle name="_적격(화산) _가실행대비(신안.보성-2)_실행(간접비)_05년 7월1일~8월31일견적서_05년 9월1일~10월31일견적서_05년 9월1일~10월31일견적서" xfId="11069" xr:uid="{00000000-0005-0000-0000-00008D2B0000}"/>
    <cellStyle name="_적격(화산) _가실행대비(신안.보성-2)_실행(간접비)_05년 7월1일~8월31일견적서_05년 9월1일~10월31일견적서_06년 1월1일~2월28일견적서" xfId="11070" xr:uid="{00000000-0005-0000-0000-00008E2B0000}"/>
    <cellStyle name="_적격(화산) _가실행대비(신안.보성-2)_실행(간접비)_05년 9월1일~10월31일견적서" xfId="11071" xr:uid="{00000000-0005-0000-0000-00008F2B0000}"/>
    <cellStyle name="_적격(화산) _가실행대비(신안.보성-2)_실행(간접비)_05년 9월1일~10월31일견적서_05년 11월1일~12월31일견적서" xfId="11072" xr:uid="{00000000-0005-0000-0000-0000902B0000}"/>
    <cellStyle name="_적격(화산) _가실행대비(신안.보성-2)_실행(간접비)_05년 9월1일~10월31일견적서_05년 9월1일~10월31일견적서" xfId="11073" xr:uid="{00000000-0005-0000-0000-0000912B0000}"/>
    <cellStyle name="_적격(화산) _가실행대비(신안.보성-2)_실행(간접비)_05년 9월1일~10월31일견적서_06년 1월1일~2월28일견적서" xfId="11074" xr:uid="{00000000-0005-0000-0000-0000922B0000}"/>
    <cellStyle name="_적격(화산) _가실행대비(신안.보성-3)" xfId="11075" xr:uid="{00000000-0005-0000-0000-0000932B0000}"/>
    <cellStyle name="_적격(화산) _가실행대비(신안.보성-3)_05년 7월1일~8월31일견적서" xfId="11076" xr:uid="{00000000-0005-0000-0000-0000942B0000}"/>
    <cellStyle name="_적격(화산) _가실행대비(신안.보성-3)_05년 7월1일~8월31일견적서_05년 7월1일~8월31일견적서" xfId="11077" xr:uid="{00000000-0005-0000-0000-0000952B0000}"/>
    <cellStyle name="_적격(화산) _가실행대비(신안.보성-3)_05년 7월1일~8월31일견적서_05년 7월1일~8월31일견적서_05년 9월1일~10월31일견적서" xfId="11078" xr:uid="{00000000-0005-0000-0000-0000962B0000}"/>
    <cellStyle name="_적격(화산) _가실행대비(신안.보성-3)_05년 7월1일~8월31일견적서_05년 7월1일~8월31일견적서_05년 9월1일~10월31일견적서_05년 11월1일~12월31일견적서" xfId="11079" xr:uid="{00000000-0005-0000-0000-0000972B0000}"/>
    <cellStyle name="_적격(화산) _가실행대비(신안.보성-3)_05년 7월1일~8월31일견적서_05년 7월1일~8월31일견적서_05년 9월1일~10월31일견적서_05년 9월1일~10월31일견적서" xfId="11080" xr:uid="{00000000-0005-0000-0000-0000982B0000}"/>
    <cellStyle name="_적격(화산) _가실행대비(신안.보성-3)_05년 7월1일~8월31일견적서_05년 7월1일~8월31일견적서_05년 9월1일~10월31일견적서_06년 1월1일~2월28일견적서" xfId="11081" xr:uid="{00000000-0005-0000-0000-0000992B0000}"/>
    <cellStyle name="_적격(화산) _가실행대비(신안.보성-3)_05년 7월1일~8월31일견적서_05년 9월1일~10월31일견적서" xfId="11082" xr:uid="{00000000-0005-0000-0000-00009A2B0000}"/>
    <cellStyle name="_적격(화산) _가실행대비(신안.보성-3)_05년 7월1일~8월31일견적서_05년 9월1일~10월31일견적서_05년 11월1일~12월31일견적서" xfId="11083" xr:uid="{00000000-0005-0000-0000-00009B2B0000}"/>
    <cellStyle name="_적격(화산) _가실행대비(신안.보성-3)_05년 7월1일~8월31일견적서_05년 9월1일~10월31일견적서_05년 9월1일~10월31일견적서" xfId="11084" xr:uid="{00000000-0005-0000-0000-00009C2B0000}"/>
    <cellStyle name="_적격(화산) _가실행대비(신안.보성-3)_05년 7월1일~8월31일견적서_05년 9월1일~10월31일견적서_06년 1월1일~2월28일견적서" xfId="11085" xr:uid="{00000000-0005-0000-0000-00009D2B0000}"/>
    <cellStyle name="_적격(화산) _가실행대비(신안.보성-3)_05년 9월1일~10월31일견적서" xfId="11086" xr:uid="{00000000-0005-0000-0000-00009E2B0000}"/>
    <cellStyle name="_적격(화산) _가실행대비(신안.보성-3)_05년 9월1일~10월31일견적서_05년 11월1일~12월31일견적서" xfId="11087" xr:uid="{00000000-0005-0000-0000-00009F2B0000}"/>
    <cellStyle name="_적격(화산) _가실행대비(신안.보성-3)_05년 9월1일~10월31일견적서_05년 9월1일~10월31일견적서" xfId="11088" xr:uid="{00000000-0005-0000-0000-0000A02B0000}"/>
    <cellStyle name="_적격(화산) _가실행대비(신안.보성-3)_05년 9월1일~10월31일견적서_06년 1월1일~2월28일견적서" xfId="11089" xr:uid="{00000000-0005-0000-0000-0000A12B0000}"/>
    <cellStyle name="_적격(화산) _가실행대비(신안.보성-3)_가실행(간접비)" xfId="11090" xr:uid="{00000000-0005-0000-0000-0000A22B0000}"/>
    <cellStyle name="_적격(화산) _가실행대비(신안.보성-3)_가실행(간접비)_05년 7월1일~8월31일견적서" xfId="11091" xr:uid="{00000000-0005-0000-0000-0000A32B0000}"/>
    <cellStyle name="_적격(화산) _가실행대비(신안.보성-3)_가실행(간접비)_05년 7월1일~8월31일견적서_05년 7월1일~8월31일견적서" xfId="11092" xr:uid="{00000000-0005-0000-0000-0000A42B0000}"/>
    <cellStyle name="_적격(화산) _가실행대비(신안.보성-3)_가실행(간접비)_05년 7월1일~8월31일견적서_05년 7월1일~8월31일견적서_05년 9월1일~10월31일견적서" xfId="11093" xr:uid="{00000000-0005-0000-0000-0000A52B0000}"/>
    <cellStyle name="_적격(화산) _가실행대비(신안.보성-3)_가실행(간접비)_05년 7월1일~8월31일견적서_05년 7월1일~8월31일견적서_05년 9월1일~10월31일견적서_05년 11월1일~12월31일견적서" xfId="11094" xr:uid="{00000000-0005-0000-0000-0000A62B0000}"/>
    <cellStyle name="_적격(화산) _가실행대비(신안.보성-3)_가실행(간접비)_05년 7월1일~8월31일견적서_05년 7월1일~8월31일견적서_05년 9월1일~10월31일견적서_05년 9월1일~10월31일견적서" xfId="11095" xr:uid="{00000000-0005-0000-0000-0000A72B0000}"/>
    <cellStyle name="_적격(화산) _가실행대비(신안.보성-3)_가실행(간접비)_05년 7월1일~8월31일견적서_05년 7월1일~8월31일견적서_05년 9월1일~10월31일견적서_06년 1월1일~2월28일견적서" xfId="11096" xr:uid="{00000000-0005-0000-0000-0000A82B0000}"/>
    <cellStyle name="_적격(화산) _가실행대비(신안.보성-3)_가실행(간접비)_05년 7월1일~8월31일견적서_05년 9월1일~10월31일견적서" xfId="11097" xr:uid="{00000000-0005-0000-0000-0000A92B0000}"/>
    <cellStyle name="_적격(화산) _가실행대비(신안.보성-3)_가실행(간접비)_05년 7월1일~8월31일견적서_05년 9월1일~10월31일견적서_05년 11월1일~12월31일견적서" xfId="11098" xr:uid="{00000000-0005-0000-0000-0000AA2B0000}"/>
    <cellStyle name="_적격(화산) _가실행대비(신안.보성-3)_가실행(간접비)_05년 7월1일~8월31일견적서_05년 9월1일~10월31일견적서_05년 9월1일~10월31일견적서" xfId="11099" xr:uid="{00000000-0005-0000-0000-0000AB2B0000}"/>
    <cellStyle name="_적격(화산) _가실행대비(신안.보성-3)_가실행(간접비)_05년 7월1일~8월31일견적서_05년 9월1일~10월31일견적서_06년 1월1일~2월28일견적서" xfId="11100" xr:uid="{00000000-0005-0000-0000-0000AC2B0000}"/>
    <cellStyle name="_적격(화산) _가실행대비(신안.보성-3)_가실행(간접비)_05년 9월1일~10월31일견적서" xfId="11101" xr:uid="{00000000-0005-0000-0000-0000AD2B0000}"/>
    <cellStyle name="_적격(화산) _가실행대비(신안.보성-3)_가실행(간접비)_05년 9월1일~10월31일견적서_05년 11월1일~12월31일견적서" xfId="11102" xr:uid="{00000000-0005-0000-0000-0000AE2B0000}"/>
    <cellStyle name="_적격(화산) _가실행대비(신안.보성-3)_가실행(간접비)_05년 9월1일~10월31일견적서_05년 9월1일~10월31일견적서" xfId="11103" xr:uid="{00000000-0005-0000-0000-0000AF2B0000}"/>
    <cellStyle name="_적격(화산) _가실행대비(신안.보성-3)_가실행(간접비)_05년 9월1일~10월31일견적서_06년 1월1일~2월28일견적서" xfId="11104" xr:uid="{00000000-0005-0000-0000-0000B02B0000}"/>
    <cellStyle name="_적격(화산) _가실행대비(신안.보성-3)_실행(간접비)" xfId="11105" xr:uid="{00000000-0005-0000-0000-0000B12B0000}"/>
    <cellStyle name="_적격(화산) _가실행대비(신안.보성-3)_실행(간접비)_05년 7월1일~8월31일견적서" xfId="11106" xr:uid="{00000000-0005-0000-0000-0000B22B0000}"/>
    <cellStyle name="_적격(화산) _가실행대비(신안.보성-3)_실행(간접비)_05년 7월1일~8월31일견적서_05년 7월1일~8월31일견적서" xfId="11107" xr:uid="{00000000-0005-0000-0000-0000B32B0000}"/>
    <cellStyle name="_적격(화산) _가실행대비(신안.보성-3)_실행(간접비)_05년 7월1일~8월31일견적서_05년 7월1일~8월31일견적서_05년 9월1일~10월31일견적서" xfId="11108" xr:uid="{00000000-0005-0000-0000-0000B42B0000}"/>
    <cellStyle name="_적격(화산) _가실행대비(신안.보성-3)_실행(간접비)_05년 7월1일~8월31일견적서_05년 7월1일~8월31일견적서_05년 9월1일~10월31일견적서_05년 11월1일~12월31일견적서" xfId="11109" xr:uid="{00000000-0005-0000-0000-0000B52B0000}"/>
    <cellStyle name="_적격(화산) _가실행대비(신안.보성-3)_실행(간접비)_05년 7월1일~8월31일견적서_05년 7월1일~8월31일견적서_05년 9월1일~10월31일견적서_05년 9월1일~10월31일견적서" xfId="11110" xr:uid="{00000000-0005-0000-0000-0000B62B0000}"/>
    <cellStyle name="_적격(화산) _가실행대비(신안.보성-3)_실행(간접비)_05년 7월1일~8월31일견적서_05년 7월1일~8월31일견적서_05년 9월1일~10월31일견적서_06년 1월1일~2월28일견적서" xfId="11111" xr:uid="{00000000-0005-0000-0000-0000B72B0000}"/>
    <cellStyle name="_적격(화산) _가실행대비(신안.보성-3)_실행(간접비)_05년 7월1일~8월31일견적서_05년 9월1일~10월31일견적서" xfId="11112" xr:uid="{00000000-0005-0000-0000-0000B82B0000}"/>
    <cellStyle name="_적격(화산) _가실행대비(신안.보성-3)_실행(간접비)_05년 7월1일~8월31일견적서_05년 9월1일~10월31일견적서_05년 11월1일~12월31일견적서" xfId="11113" xr:uid="{00000000-0005-0000-0000-0000B92B0000}"/>
    <cellStyle name="_적격(화산) _가실행대비(신안.보성-3)_실행(간접비)_05년 7월1일~8월31일견적서_05년 9월1일~10월31일견적서_05년 9월1일~10월31일견적서" xfId="11114" xr:uid="{00000000-0005-0000-0000-0000BA2B0000}"/>
    <cellStyle name="_적격(화산) _가실행대비(신안.보성-3)_실행(간접비)_05년 7월1일~8월31일견적서_05년 9월1일~10월31일견적서_06년 1월1일~2월28일견적서" xfId="11115" xr:uid="{00000000-0005-0000-0000-0000BB2B0000}"/>
    <cellStyle name="_적격(화산) _가실행대비(신안.보성-3)_실행(간접비)_05년 9월1일~10월31일견적서" xfId="11116" xr:uid="{00000000-0005-0000-0000-0000BC2B0000}"/>
    <cellStyle name="_적격(화산) _가실행대비(신안.보성-3)_실행(간접비)_05년 9월1일~10월31일견적서_05년 11월1일~12월31일견적서" xfId="11117" xr:uid="{00000000-0005-0000-0000-0000BD2B0000}"/>
    <cellStyle name="_적격(화산) _가실행대비(신안.보성-3)_실행(간접비)_05년 9월1일~10월31일견적서_05년 9월1일~10월31일견적서" xfId="11118" xr:uid="{00000000-0005-0000-0000-0000BE2B0000}"/>
    <cellStyle name="_적격(화산) _가실행대비(신안.보성-3)_실행(간접비)_05년 9월1일~10월31일견적서_06년 1월1일~2월28일견적서" xfId="11119" xr:uid="{00000000-0005-0000-0000-0000BF2B0000}"/>
    <cellStyle name="_적격(화산) _갑지(건축 (2)" xfId="990" xr:uid="{00000000-0005-0000-0000-0000C02B0000}"/>
    <cellStyle name="_적격(화산) _갑지(건축 (2) 2" xfId="991" xr:uid="{00000000-0005-0000-0000-0000C12B0000}"/>
    <cellStyle name="_적격(화산) _검암2차사전공사(본사검토) " xfId="11120" xr:uid="{00000000-0005-0000-0000-0000C22B0000}"/>
    <cellStyle name="_적격(화산) _견적 방문 제출시-SAMPLE" xfId="11121" xr:uid="{00000000-0005-0000-0000-0000C32B0000}"/>
    <cellStyle name="_적격(화산) _견적 방문 제출시-SAMPLE_신호등견적서" xfId="11122" xr:uid="{00000000-0005-0000-0000-0000C42B0000}"/>
    <cellStyle name="_적격(화산) _견적보고" xfId="11123" xr:uid="{00000000-0005-0000-0000-0000C52B0000}"/>
    <cellStyle name="_적격(화산) _견적실행비교" xfId="11124" xr:uid="{00000000-0005-0000-0000-0000C62B0000}"/>
    <cellStyle name="_적격(화산) _견적실행비교_00.실행예산(결재)" xfId="11125" xr:uid="{00000000-0005-0000-0000-0000C72B0000}"/>
    <cellStyle name="_적격(화산) _견적실행비교_07.복수리슈빌 미장" xfId="11126" xr:uid="{00000000-0005-0000-0000-0000C82B0000}"/>
    <cellStyle name="_적격(화산) _견적실행비교_견적용내역" xfId="11127" xr:uid="{00000000-0005-0000-0000-0000C92B0000}"/>
    <cellStyle name="_적격(화산) _견적실행비교_견적용내역(도급비교)" xfId="11128" xr:uid="{00000000-0005-0000-0000-0000CA2B0000}"/>
    <cellStyle name="_적격(화산) _견적실행비교_견적용내역(도급비교)_관저리슈빌최종실행1" xfId="11129" xr:uid="{00000000-0005-0000-0000-0000CB2B0000}"/>
    <cellStyle name="_적격(화산) _견적실행비교_견적용내역(도급비교)_관저리슈빌최종실행1_관저리슈빌최종실행1" xfId="11130" xr:uid="{00000000-0005-0000-0000-0000CC2B0000}"/>
    <cellStyle name="_적격(화산) _견적실행비교_견적용내역_관저리슈빌최종실행1" xfId="11131" xr:uid="{00000000-0005-0000-0000-0000CD2B0000}"/>
    <cellStyle name="_적격(화산) _견적실행비교_견적용내역_관저리슈빌최종실행1_관저리슈빌최종실행1" xfId="11132" xr:uid="{00000000-0005-0000-0000-0000CE2B0000}"/>
    <cellStyle name="_적격(화산) _견적실행비교_관저리슈빌최종실행(1224)" xfId="11133" xr:uid="{00000000-0005-0000-0000-0000CF2B0000}"/>
    <cellStyle name="_적격(화산) _견적실행비교_관저리슈빌최종실행(1224)_관저리슈빌최종실행1" xfId="11134" xr:uid="{00000000-0005-0000-0000-0000D02B0000}"/>
    <cellStyle name="_적격(화산) _견적실행비교_관저리슈빌최종실행(1224)_관저리슈빌최종실행1_관저리슈빌최종실행1" xfId="11135" xr:uid="{00000000-0005-0000-0000-0000D12B0000}"/>
    <cellStyle name="_적격(화산) _견적실행비교_관저리슈빌최종실행1" xfId="11136" xr:uid="{00000000-0005-0000-0000-0000D22B0000}"/>
    <cellStyle name="_적격(화산) _견적실행비교_노은14BL 최종내역서(04.10.05)" xfId="11137" xr:uid="{00000000-0005-0000-0000-0000D32B0000}"/>
    <cellStyle name="_적격(화산) _견적실행비교_노은14BL 최종내역서(04.10.05)_복사본 13블럭내역(최종04.10.05)" xfId="11138" xr:uid="{00000000-0005-0000-0000-0000D42B0000}"/>
    <cellStyle name="_적격(화산) _견적실행비교_노은14BL 최종내역서(04.6.18)" xfId="11139" xr:uid="{00000000-0005-0000-0000-0000D52B0000}"/>
    <cellStyle name="_적격(화산) _견적실행비교_노은14BL 최종내역서(04.6.18)_노은14BL 최종내역서(04.10.05)" xfId="11140" xr:uid="{00000000-0005-0000-0000-0000D62B0000}"/>
    <cellStyle name="_적격(화산) _견적실행비교_노은14BL 최종내역서(04.6.18)_노은14BL 최종내역서(04.10.05)_복사본 13블럭내역(최종04.10.05)" xfId="11141" xr:uid="{00000000-0005-0000-0000-0000D72B0000}"/>
    <cellStyle name="_적격(화산) _견적실행비교_노은14BL 최종내역서(04.6.18)_노은2지구 13블럭내역(최종04.10.05)" xfId="11142" xr:uid="{00000000-0005-0000-0000-0000D82B0000}"/>
    <cellStyle name="_적격(화산) _견적실행비교_노은14BL 최종내역서(04.6.18)_청주비하내역(04.09.16)" xfId="11143" xr:uid="{00000000-0005-0000-0000-0000D92B0000}"/>
    <cellStyle name="_적격(화산) _견적실행비교_노은14BL 최종내역서(04.6.24)" xfId="11144" xr:uid="{00000000-0005-0000-0000-0000DA2B0000}"/>
    <cellStyle name="_적격(화산) _견적실행비교_노은14BL 최종내역서(04.6.24)_검토" xfId="11145" xr:uid="{00000000-0005-0000-0000-0000DB2B0000}"/>
    <cellStyle name="_적격(화산) _견적실행비교_노은14BL 최종내역서(04.6.24)_검토_복사본 13블럭내역(최종04.10.05)" xfId="11146" xr:uid="{00000000-0005-0000-0000-0000DC2B0000}"/>
    <cellStyle name="_적격(화산) _견적실행비교_노은14BL 최종내역서(04.6.24)_검토1" xfId="11147" xr:uid="{00000000-0005-0000-0000-0000DD2B0000}"/>
    <cellStyle name="_적격(화산) _견적실행비교_노은14BL 최종내역서(04.6.24)_검토1_복사본 13블럭내역(최종04.10.05)" xfId="11148" xr:uid="{00000000-0005-0000-0000-0000DE2B0000}"/>
    <cellStyle name="_적격(화산) _견적실행비교_노은14BL 최종내역서(04.6.24)_검토2" xfId="11149" xr:uid="{00000000-0005-0000-0000-0000DF2B0000}"/>
    <cellStyle name="_적격(화산) _견적실행비교_노은14BL 최종내역서(04.6.24)_검토2_복사본 13블럭내역(최종04.10.05)" xfId="11150" xr:uid="{00000000-0005-0000-0000-0000E02B0000}"/>
    <cellStyle name="_적격(화산) _견적실행비교_노은14BL 최종내역서(04.6.24)_복사본 13블럭내역(최종04.10.05)" xfId="11151" xr:uid="{00000000-0005-0000-0000-0000E12B0000}"/>
    <cellStyle name="_적격(화산) _견적실행비교_노은2지구 13블럭내역(최종04.10.05)" xfId="11152" xr:uid="{00000000-0005-0000-0000-0000E22B0000}"/>
    <cellStyle name="_적격(화산) _견적실행비교_동백리슈빌 최종내역서(단가참고)" xfId="11153" xr:uid="{00000000-0005-0000-0000-0000E32B0000}"/>
    <cellStyle name="_적격(화산) _견적실행비교_동백리슈빌 최종내역서(단가참고)_복사본 13블럭내역(최종04.10.05)" xfId="11154" xr:uid="{00000000-0005-0000-0000-0000E42B0000}"/>
    <cellStyle name="_적격(화산) _견적실행비교_동백리슈빌 확정내역서(2004.02.10)" xfId="11155" xr:uid="{00000000-0005-0000-0000-0000E52B0000}"/>
    <cellStyle name="_적격(화산) _견적실행비교_리슈빌 공사별 비교(전체현장)" xfId="11156" xr:uid="{00000000-0005-0000-0000-0000E62B0000}"/>
    <cellStyle name="_적격(화산) _견적실행비교_리슈빌 공사별 비교(전체현장)_복사본 13블럭내역(최종04.10.05)" xfId="11157" xr:uid="{00000000-0005-0000-0000-0000E72B0000}"/>
    <cellStyle name="_적격(화산) _견적실행비교_실행(노은리슈빌)" xfId="11158" xr:uid="{00000000-0005-0000-0000-0000E82B0000}"/>
    <cellStyle name="_적격(화산) _견적실행비교_실행(노은리슈빌)_관저리슈빌최종실행1" xfId="11159" xr:uid="{00000000-0005-0000-0000-0000E92B0000}"/>
    <cellStyle name="_적격(화산) _견적실행비교_실행(노은리슈빌)_관저리슈빌최종실행1_관저리슈빌최종실행1" xfId="11160" xr:uid="{00000000-0005-0000-0000-0000EA2B0000}"/>
    <cellStyle name="_적격(화산) _견적실행비교_실행예산 (2004.03.29)" xfId="11161" xr:uid="{00000000-0005-0000-0000-0000EB2B0000}"/>
    <cellStyle name="_적격(화산) _견적실행비교_용인IC 내역서(결재0413)" xfId="11162" xr:uid="{00000000-0005-0000-0000-0000EC2B0000}"/>
    <cellStyle name="_적격(화산) _견적실행비교_청주비하내역(04.09.16)" xfId="11163" xr:uid="{00000000-0005-0000-0000-0000ED2B0000}"/>
    <cellStyle name="_적격(화산) _견적용내역" xfId="11164" xr:uid="{00000000-0005-0000-0000-0000EE2B0000}"/>
    <cellStyle name="_적격(화산) _견적용내역(도급비교)" xfId="11165" xr:uid="{00000000-0005-0000-0000-0000EF2B0000}"/>
    <cellStyle name="_적격(화산) _견적용내역(도급비교)_관저리슈빌최종실행1" xfId="11166" xr:uid="{00000000-0005-0000-0000-0000F02B0000}"/>
    <cellStyle name="_적격(화산) _견적용내역(도급비교)_관저리슈빌최종실행1_관저리슈빌최종실행1" xfId="11167" xr:uid="{00000000-0005-0000-0000-0000F12B0000}"/>
    <cellStyle name="_적격(화산) _견적용내역_관저리슈빌최종실행1" xfId="11168" xr:uid="{00000000-0005-0000-0000-0000F22B0000}"/>
    <cellStyle name="_적격(화산) _견적용내역_관저리슈빌최종실행1_관저리슈빌최종실행1" xfId="11169" xr:uid="{00000000-0005-0000-0000-0000F32B0000}"/>
    <cellStyle name="_적격(화산) _견적조건" xfId="3171" xr:uid="{00000000-0005-0000-0000-0000F42B0000}"/>
    <cellStyle name="_적격(화산) _견적조건_서계오피스텔_대한유화(현설용BM)" xfId="3172" xr:uid="{00000000-0005-0000-0000-0000F52B0000}"/>
    <cellStyle name="_적격(화산) _견적조건_서계오피스텔_대한유화(현설용BM)_선투입비 본사보고" xfId="3173" xr:uid="{00000000-0005-0000-0000-0000F62B0000}"/>
    <cellStyle name="_적격(화산) _견적조건_서계오피스텔_대한유화(현설용BM)_선투입비 본사보고_선투입비 본사보고" xfId="3174" xr:uid="{00000000-0005-0000-0000-0000F72B0000}"/>
    <cellStyle name="_적격(화산) _견적조건_서계오피스텔_대한유화(현설용BM)_선투입비 본사보고_선투입비 본사보고-0330" xfId="3175" xr:uid="{00000000-0005-0000-0000-0000F82B0000}"/>
    <cellStyle name="_적격(화산) _견적조건_선투입비 본사보고" xfId="3176" xr:uid="{00000000-0005-0000-0000-0000F92B0000}"/>
    <cellStyle name="_적격(화산) _견적조건_선투입비 본사보고_선투입비 본사보고" xfId="3177" xr:uid="{00000000-0005-0000-0000-0000FA2B0000}"/>
    <cellStyle name="_적격(화산) _견적조건_선투입비 본사보고_선투입비 본사보고-0330" xfId="3178" xr:uid="{00000000-0005-0000-0000-0000FB2B0000}"/>
    <cellStyle name="_적격(화산) _경기교육원_일반설비공사 대비내역서" xfId="3179" xr:uid="{00000000-0005-0000-0000-0000FC2B0000}"/>
    <cellStyle name="_적격(화산) _경기교육원_일반설비공사 대비내역서_공내역서" xfId="3180" xr:uid="{00000000-0005-0000-0000-0000FD2B0000}"/>
    <cellStyle name="_적격(화산) _경기교육원_일반설비공사 대비내역서_공내역서_선투입비 본사보고" xfId="3181" xr:uid="{00000000-0005-0000-0000-0000FE2B0000}"/>
    <cellStyle name="_적격(화산) _경기교육원_일반설비공사 대비내역서_공내역서_선투입비 본사보고_선투입비 본사보고" xfId="3182" xr:uid="{00000000-0005-0000-0000-0000FF2B0000}"/>
    <cellStyle name="_적격(화산) _경기교육원_일반설비공사 대비내역서_공내역서_선투입비 본사보고_선투입비 본사보고-0330" xfId="3183" xr:uid="{00000000-0005-0000-0000-0000002C0000}"/>
    <cellStyle name="_적격(화산) _경기교육원_일반설비공사 대비내역서_선투입비 본사보고" xfId="3184" xr:uid="{00000000-0005-0000-0000-0000012C0000}"/>
    <cellStyle name="_적격(화산) _경기교육원_일반설비공사 대비내역서_선투입비 본사보고_선투입비 본사보고" xfId="3185" xr:uid="{00000000-0005-0000-0000-0000022C0000}"/>
    <cellStyle name="_적격(화산) _경기교육원_일반설비공사 대비내역서_선투입비 본사보고_선투입비 본사보고-0330" xfId="3186" xr:uid="{00000000-0005-0000-0000-0000032C0000}"/>
    <cellStyle name="_적격(화산) _경기교육원_집행내역(REV1)" xfId="3187" xr:uid="{00000000-0005-0000-0000-0000042C0000}"/>
    <cellStyle name="_적격(화산) _경기교육원_집행내역(REV1)_공내역서" xfId="3188" xr:uid="{00000000-0005-0000-0000-0000052C0000}"/>
    <cellStyle name="_적격(화산) _경기교육원_집행내역(REV1)_공내역서_선투입비 본사보고" xfId="3189" xr:uid="{00000000-0005-0000-0000-0000062C0000}"/>
    <cellStyle name="_적격(화산) _경기교육원_집행내역(REV1)_공내역서_선투입비 본사보고_선투입비 본사보고" xfId="3190" xr:uid="{00000000-0005-0000-0000-0000072C0000}"/>
    <cellStyle name="_적격(화산) _경기교육원_집행내역(REV1)_공내역서_선투입비 본사보고_선투입비 본사보고-0330" xfId="3191" xr:uid="{00000000-0005-0000-0000-0000082C0000}"/>
    <cellStyle name="_적격(화산) _경기교육원_집행내역(REV1)_선투입비 본사보고" xfId="3192" xr:uid="{00000000-0005-0000-0000-0000092C0000}"/>
    <cellStyle name="_적격(화산) _경기교육원_집행내역(REV1)_선투입비 본사보고_선투입비 본사보고" xfId="3193" xr:uid="{00000000-0005-0000-0000-00000A2C0000}"/>
    <cellStyle name="_적격(화산) _경기교육원_집행내역(REV1)_선투입비 본사보고_선투입비 본사보고-0330" xfId="3194" xr:uid="{00000000-0005-0000-0000-00000B2C0000}"/>
    <cellStyle name="_적격(화산) _경기교육원_집행내역(최종)(설비사전공사)(REV1)" xfId="3195" xr:uid="{00000000-0005-0000-0000-00000C2C0000}"/>
    <cellStyle name="_적격(화산) _경기교육원_집행내역(최종)(설비사전공사)(REV1)_공내역서" xfId="3196" xr:uid="{00000000-0005-0000-0000-00000D2C0000}"/>
    <cellStyle name="_적격(화산) _경기교육원_집행내역(최종)(설비사전공사)(REV1)_공내역서_선투입비 본사보고" xfId="3197" xr:uid="{00000000-0005-0000-0000-00000E2C0000}"/>
    <cellStyle name="_적격(화산) _경기교육원_집행내역(최종)(설비사전공사)(REV1)_공내역서_선투입비 본사보고_선투입비 본사보고" xfId="3198" xr:uid="{00000000-0005-0000-0000-00000F2C0000}"/>
    <cellStyle name="_적격(화산) _경기교육원_집행내역(최종)(설비사전공사)(REV1)_공내역서_선투입비 본사보고_선투입비 본사보고-0330" xfId="3199" xr:uid="{00000000-0005-0000-0000-0000102C0000}"/>
    <cellStyle name="_적격(화산) _경기교육원_집행내역(최종)(설비사전공사)(REV1)_선투입비 본사보고" xfId="3200" xr:uid="{00000000-0005-0000-0000-0000112C0000}"/>
    <cellStyle name="_적격(화산) _경기교육원_집행내역(최종)(설비사전공사)(REV1)_선투입비 본사보고_선투입비 본사보고" xfId="3201" xr:uid="{00000000-0005-0000-0000-0000122C0000}"/>
    <cellStyle name="_적격(화산) _경기교육원_집행내역(최종)(설비사전공사)(REV1)_선투입비 본사보고_선투입비 본사보고-0330" xfId="3202" xr:uid="{00000000-0005-0000-0000-0000132C0000}"/>
    <cellStyle name="_적격(화산) _경북능금농협(북촌)골판지공장 " xfId="992" xr:uid="{00000000-0005-0000-0000-0000142C0000}"/>
    <cellStyle name="_적격(화산) _관급자재 명세" xfId="993" xr:uid="{00000000-0005-0000-0000-0000152C0000}"/>
    <cellStyle name="_적격(화산) _관저리슈빌최종실행(1224)" xfId="11170" xr:uid="{00000000-0005-0000-0000-0000162C0000}"/>
    <cellStyle name="_적격(화산) _관저리슈빌최종실행(1224)_관저리슈빌최종실행1" xfId="11171" xr:uid="{00000000-0005-0000-0000-0000172C0000}"/>
    <cellStyle name="_적격(화산) _관저리슈빌최종실행(1224)_관저리슈빌최종실행1_관저리슈빌최종실행1" xfId="11172" xr:uid="{00000000-0005-0000-0000-0000182C0000}"/>
    <cellStyle name="_적격(화산) _관저리슈빌최종실행1" xfId="11173" xr:uid="{00000000-0005-0000-0000-0000192C0000}"/>
    <cellStyle name="_적격(화산) _광주평동실행" xfId="11174" xr:uid="{00000000-0005-0000-0000-00001A2C0000}"/>
    <cellStyle name="_적격(화산) _광주평동실행_탱크(12,13)토목공사(견적)대비비교" xfId="11175" xr:uid="{00000000-0005-0000-0000-00001B2C0000}"/>
    <cellStyle name="_적격(화산) _광주평동투찰" xfId="994" xr:uid="{00000000-0005-0000-0000-00001C2C0000}"/>
    <cellStyle name="_적격(화산) _광주평동투찰 2" xfId="995" xr:uid="{00000000-0005-0000-0000-00001D2C0000}"/>
    <cellStyle name="_적격(화산) _광주평동투찰 3" xfId="11176" xr:uid="{00000000-0005-0000-0000-00001E2C0000}"/>
    <cellStyle name="_적격(화산) _광주평동투찰_2011년 소백산 자락길 홍보관 신축공사(건축)" xfId="996" xr:uid="{00000000-0005-0000-0000-00001F2C0000}"/>
    <cellStyle name="_적격(화산) _광주평동투찰_갑지(건축 (2)" xfId="997" xr:uid="{00000000-0005-0000-0000-0000202C0000}"/>
    <cellStyle name="_적격(화산) _광주평동투찰_갑지(건축 (2) 2" xfId="998" xr:uid="{00000000-0005-0000-0000-0000212C0000}"/>
    <cellStyle name="_적격(화산) _광주평동투찰_경북능금농협(북촌)골판지공장 " xfId="999" xr:uid="{00000000-0005-0000-0000-0000222C0000}"/>
    <cellStyle name="_적격(화산) _광주평동투찰_관급자재 명세" xfId="1000" xr:uid="{00000000-0005-0000-0000-0000232C0000}"/>
    <cellStyle name="_적격(화산) _광주평동투찰_삼성생활예술고 생활관(3층수정15%)공사" xfId="1001" xr:uid="{00000000-0005-0000-0000-0000242C0000}"/>
    <cellStyle name="_적격(화산) _광주평동투찰_삼성생활예술고 생활관(3층수정15%)공사 2" xfId="1002" xr:uid="{00000000-0005-0000-0000-0000252C0000}"/>
    <cellStyle name="_적격(화산) _광주평동투찰_안강여고 화장실 개선공사" xfId="1003" xr:uid="{00000000-0005-0000-0000-0000262C0000}"/>
    <cellStyle name="_적격(화산) _광주평동투찰_영주서부초등학교 교사동 방수공사" xfId="1004" xr:uid="{00000000-0005-0000-0000-0000272C0000}"/>
    <cellStyle name="_적격(화산) _광주평동투찰_용곡지구_보건진료소_신축설비공사" xfId="1005" xr:uid="{00000000-0005-0000-0000-0000282C0000}"/>
    <cellStyle name="_적격(화산) _광주평동투찰_용곡지구_보건진료소_신축설비공사 2" xfId="1006" xr:uid="{00000000-0005-0000-0000-0000292C0000}"/>
    <cellStyle name="_적격(화산) _광주평동투찰_우보초등학교 화장실보수및기타공사(건축)" xfId="1007" xr:uid="{00000000-0005-0000-0000-00002A2C0000}"/>
    <cellStyle name="_적격(화산) _광주평동투찰_우보초등학교 화장실보수및기타공사(건축) 2" xfId="1008" xr:uid="{00000000-0005-0000-0000-00002B2C0000}"/>
    <cellStyle name="_적격(화산) _광주평동투찰_화령초등학교 다목적강당 증축공사(건축)" xfId="1009" xr:uid="{00000000-0005-0000-0000-00002C2C0000}"/>
    <cellStyle name="_적격(화산) _광주평동투찰_화령초등학교 다목적강당 증축공사(건축) 2" xfId="1010" xr:uid="{00000000-0005-0000-0000-00002D2C0000}"/>
    <cellStyle name="_적격(화산) _광주평동투찰_화령초등학교 다목적강당 증축공사(건축납품)" xfId="1011" xr:uid="{00000000-0005-0000-0000-00002E2C0000}"/>
    <cellStyle name="_적격(화산) _광주평동투찰_화령초등학교 다목적강당 증축공사(건축납품) 2" xfId="1012" xr:uid="{00000000-0005-0000-0000-00002F2C0000}"/>
    <cellStyle name="_적격(화산) _광주평동품의1" xfId="1013" xr:uid="{00000000-0005-0000-0000-0000302C0000}"/>
    <cellStyle name="_적격(화산) _광주평동품의1 2" xfId="1014" xr:uid="{00000000-0005-0000-0000-0000312C0000}"/>
    <cellStyle name="_적격(화산) _광주평동품의1 3" xfId="11177" xr:uid="{00000000-0005-0000-0000-0000322C0000}"/>
    <cellStyle name="_적격(화산) _광주평동품의1_2011년 소백산 자락길 홍보관 신축공사(건축)" xfId="1015" xr:uid="{00000000-0005-0000-0000-0000332C0000}"/>
    <cellStyle name="_적격(화산) _광주평동품의1_갑지(건축 (2)" xfId="1016" xr:uid="{00000000-0005-0000-0000-0000342C0000}"/>
    <cellStyle name="_적격(화산) _광주평동품의1_갑지(건축 (2) 2" xfId="1017" xr:uid="{00000000-0005-0000-0000-0000352C0000}"/>
    <cellStyle name="_적격(화산) _광주평동품의1_경북능금농협(북촌)골판지공장 " xfId="1018" xr:uid="{00000000-0005-0000-0000-0000362C0000}"/>
    <cellStyle name="_적격(화산) _광주평동품의1_관급자재 명세" xfId="1019" xr:uid="{00000000-0005-0000-0000-0000372C0000}"/>
    <cellStyle name="_적격(화산) _광주평동품의1_삼성생활예술고 생활관(3층수정15%)공사" xfId="1020" xr:uid="{00000000-0005-0000-0000-0000382C0000}"/>
    <cellStyle name="_적격(화산) _광주평동품의1_삼성생활예술고 생활관(3층수정15%)공사 2" xfId="1021" xr:uid="{00000000-0005-0000-0000-0000392C0000}"/>
    <cellStyle name="_적격(화산) _광주평동품의1_안강여고 화장실 개선공사" xfId="1022" xr:uid="{00000000-0005-0000-0000-00003A2C0000}"/>
    <cellStyle name="_적격(화산) _광주평동품의1_영주서부초등학교 교사동 방수공사" xfId="1023" xr:uid="{00000000-0005-0000-0000-00003B2C0000}"/>
    <cellStyle name="_적격(화산) _광주평동품의1_용곡지구_보건진료소_신축설비공사" xfId="1024" xr:uid="{00000000-0005-0000-0000-00003C2C0000}"/>
    <cellStyle name="_적격(화산) _광주평동품의1_용곡지구_보건진료소_신축설비공사 2" xfId="1025" xr:uid="{00000000-0005-0000-0000-00003D2C0000}"/>
    <cellStyle name="_적격(화산) _광주평동품의1_우보초등학교 화장실보수및기타공사(건축)" xfId="1026" xr:uid="{00000000-0005-0000-0000-00003E2C0000}"/>
    <cellStyle name="_적격(화산) _광주평동품의1_우보초등학교 화장실보수및기타공사(건축) 2" xfId="1027" xr:uid="{00000000-0005-0000-0000-00003F2C0000}"/>
    <cellStyle name="_적격(화산) _광주평동품의1_탱크(12,13)토목공사(견적)대비비교" xfId="11178" xr:uid="{00000000-0005-0000-0000-0000402C0000}"/>
    <cellStyle name="_적격(화산) _광주평동품의1_화령초등학교 다목적강당 증축공사(건축)" xfId="1028" xr:uid="{00000000-0005-0000-0000-0000412C0000}"/>
    <cellStyle name="_적격(화산) _광주평동품의1_화령초등학교 다목적강당 증축공사(건축) 2" xfId="1029" xr:uid="{00000000-0005-0000-0000-0000422C0000}"/>
    <cellStyle name="_적격(화산) _광주평동품의1_화령초등학교 다목적강당 증축공사(건축납품)" xfId="1030" xr:uid="{00000000-0005-0000-0000-0000432C0000}"/>
    <cellStyle name="_적격(화산) _광주평동품의1_화령초등학교 다목적강당 증축공사(건축납품) 2" xfId="1031" xr:uid="{00000000-0005-0000-0000-0000442C0000}"/>
    <cellStyle name="_적격(화산) _기본단가" xfId="42735" xr:uid="{00000000-0005-0000-0000-0000452C0000}"/>
    <cellStyle name="_적격(화산) _기본단가_서호지하차도입찰" xfId="42736" xr:uid="{00000000-0005-0000-0000-0000462C0000}"/>
    <cellStyle name="_적격(화산) _기본단가_서호지하차도입찰_청오건설 하도급계약내역(식재.시설물)-2005.1.3" xfId="42737" xr:uid="{00000000-0005-0000-0000-0000472C0000}"/>
    <cellStyle name="_적격(화산) _기본단가_서호지하차도입찰_청오하도급계약내역(식재,시설물)-2005.1.3" xfId="42738" xr:uid="{00000000-0005-0000-0000-0000482C0000}"/>
    <cellStyle name="_적격(화산) _기본단가_청오건설 하도급계약내역(식재.시설물)-2005.1.3" xfId="42739" xr:uid="{00000000-0005-0000-0000-0000492C0000}"/>
    <cellStyle name="_적격(화산) _기본단가_청오하도급계약내역(식재,시설물)-2005.1.3" xfId="42740" xr:uid="{00000000-0005-0000-0000-00004A2C0000}"/>
    <cellStyle name="_적격(화산) _기장하수실행1" xfId="11179" xr:uid="{00000000-0005-0000-0000-00004B2C0000}"/>
    <cellStyle name="_적격(화산) _기장하수실행1_탱크(12,13)토목공사(견적)대비비교" xfId="11180" xr:uid="{00000000-0005-0000-0000-00004C2C0000}"/>
    <cellStyle name="_적격(화산) _노은14BL 최종내역서(04.10.05)" xfId="11181" xr:uid="{00000000-0005-0000-0000-00004D2C0000}"/>
    <cellStyle name="_적격(화산) _노은14BL 최종내역서(04.10.05)_복사본 13블럭내역(최종04.10.05)" xfId="11182" xr:uid="{00000000-0005-0000-0000-00004E2C0000}"/>
    <cellStyle name="_적격(화산) _노은14BL 최종내역서(04.6.18)" xfId="11183" xr:uid="{00000000-0005-0000-0000-00004F2C0000}"/>
    <cellStyle name="_적격(화산) _노은14BL 최종내역서(04.6.18)_노은14BL 최종내역서(04.10.05)" xfId="11184" xr:uid="{00000000-0005-0000-0000-0000502C0000}"/>
    <cellStyle name="_적격(화산) _노은14BL 최종내역서(04.6.18)_노은14BL 최종내역서(04.10.05)_복사본 13블럭내역(최종04.10.05)" xfId="11185" xr:uid="{00000000-0005-0000-0000-0000512C0000}"/>
    <cellStyle name="_적격(화산) _노은14BL 최종내역서(04.6.18)_노은2지구 13블럭내역(최종04.10.05)" xfId="11186" xr:uid="{00000000-0005-0000-0000-0000522C0000}"/>
    <cellStyle name="_적격(화산) _노은14BL 최종내역서(04.6.18)_청주비하내역(04.09.16)" xfId="11187" xr:uid="{00000000-0005-0000-0000-0000532C0000}"/>
    <cellStyle name="_적격(화산) _노은14BL 최종내역서(04.6.24)" xfId="11188" xr:uid="{00000000-0005-0000-0000-0000542C0000}"/>
    <cellStyle name="_적격(화산) _노은14BL 최종내역서(04.6.24)_검토" xfId="11189" xr:uid="{00000000-0005-0000-0000-0000552C0000}"/>
    <cellStyle name="_적격(화산) _노은14BL 최종내역서(04.6.24)_검토_복사본 13블럭내역(최종04.10.05)" xfId="11190" xr:uid="{00000000-0005-0000-0000-0000562C0000}"/>
    <cellStyle name="_적격(화산) _노은14BL 최종내역서(04.6.24)_검토1" xfId="11191" xr:uid="{00000000-0005-0000-0000-0000572C0000}"/>
    <cellStyle name="_적격(화산) _노은14BL 최종내역서(04.6.24)_검토1_복사본 13블럭내역(최종04.10.05)" xfId="11192" xr:uid="{00000000-0005-0000-0000-0000582C0000}"/>
    <cellStyle name="_적격(화산) _노은14BL 최종내역서(04.6.24)_검토2" xfId="11193" xr:uid="{00000000-0005-0000-0000-0000592C0000}"/>
    <cellStyle name="_적격(화산) _노은14BL 최종내역서(04.6.24)_검토2_복사본 13블럭내역(최종04.10.05)" xfId="11194" xr:uid="{00000000-0005-0000-0000-00005A2C0000}"/>
    <cellStyle name="_적격(화산) _노은14BL 최종내역서(04.6.24)_복사본 13블럭내역(최종04.10.05)" xfId="11195" xr:uid="{00000000-0005-0000-0000-00005B2C0000}"/>
    <cellStyle name="_적격(화산) _노은2지구 13블럭내역(최종04.10.05)" xfId="11196" xr:uid="{00000000-0005-0000-0000-00005C2C0000}"/>
    <cellStyle name="_적격(화산) _당진실행검토" xfId="11197" xr:uid="{00000000-0005-0000-0000-00005D2C0000}"/>
    <cellStyle name="_적격(화산) _당진실행검토_00.실행예산(결재)" xfId="11198" xr:uid="{00000000-0005-0000-0000-00005E2C0000}"/>
    <cellStyle name="_적격(화산) _당진실행검토_07.복수리슈빌 미장" xfId="11199" xr:uid="{00000000-0005-0000-0000-00005F2C0000}"/>
    <cellStyle name="_적격(화산) _당진실행검토_견적용내역" xfId="11200" xr:uid="{00000000-0005-0000-0000-0000602C0000}"/>
    <cellStyle name="_적격(화산) _당진실행검토_견적용내역(도급비교)" xfId="11201" xr:uid="{00000000-0005-0000-0000-0000612C0000}"/>
    <cellStyle name="_적격(화산) _당진실행검토_견적용내역(도급비교)_관저리슈빌최종실행1" xfId="11202" xr:uid="{00000000-0005-0000-0000-0000622C0000}"/>
    <cellStyle name="_적격(화산) _당진실행검토_견적용내역(도급비교)_관저리슈빌최종실행1_관저리슈빌최종실행1" xfId="11203" xr:uid="{00000000-0005-0000-0000-0000632C0000}"/>
    <cellStyle name="_적격(화산) _당진실행검토_견적용내역_관저리슈빌최종실행1" xfId="11204" xr:uid="{00000000-0005-0000-0000-0000642C0000}"/>
    <cellStyle name="_적격(화산) _당진실행검토_견적용내역_관저리슈빌최종실행1_관저리슈빌최종실행1" xfId="11205" xr:uid="{00000000-0005-0000-0000-0000652C0000}"/>
    <cellStyle name="_적격(화산) _당진실행검토_관저리슈빌최종실행(1224)" xfId="11206" xr:uid="{00000000-0005-0000-0000-0000662C0000}"/>
    <cellStyle name="_적격(화산) _당진실행검토_관저리슈빌최종실행(1224)_관저리슈빌최종실행1" xfId="11207" xr:uid="{00000000-0005-0000-0000-0000672C0000}"/>
    <cellStyle name="_적격(화산) _당진실행검토_관저리슈빌최종실행(1224)_관저리슈빌최종실행1_관저리슈빌최종실행1" xfId="11208" xr:uid="{00000000-0005-0000-0000-0000682C0000}"/>
    <cellStyle name="_적격(화산) _당진실행검토_관저리슈빌최종실행1" xfId="11209" xr:uid="{00000000-0005-0000-0000-0000692C0000}"/>
    <cellStyle name="_적격(화산) _당진실행검토_노은14BL 최종내역서(04.10.05)" xfId="11210" xr:uid="{00000000-0005-0000-0000-00006A2C0000}"/>
    <cellStyle name="_적격(화산) _당진실행검토_노은14BL 최종내역서(04.10.05)_복사본 13블럭내역(최종04.10.05)" xfId="11211" xr:uid="{00000000-0005-0000-0000-00006B2C0000}"/>
    <cellStyle name="_적격(화산) _당진실행검토_노은14BL 최종내역서(04.6.18)" xfId="11212" xr:uid="{00000000-0005-0000-0000-00006C2C0000}"/>
    <cellStyle name="_적격(화산) _당진실행검토_노은14BL 최종내역서(04.6.18)_노은14BL 최종내역서(04.10.05)" xfId="11213" xr:uid="{00000000-0005-0000-0000-00006D2C0000}"/>
    <cellStyle name="_적격(화산) _당진실행검토_노은14BL 최종내역서(04.6.18)_노은14BL 최종내역서(04.10.05)_복사본 13블럭내역(최종04.10.05)" xfId="11214" xr:uid="{00000000-0005-0000-0000-00006E2C0000}"/>
    <cellStyle name="_적격(화산) _당진실행검토_노은14BL 최종내역서(04.6.18)_노은2지구 13블럭내역(최종04.10.05)" xfId="11215" xr:uid="{00000000-0005-0000-0000-00006F2C0000}"/>
    <cellStyle name="_적격(화산) _당진실행검토_노은14BL 최종내역서(04.6.18)_청주비하내역(04.09.16)" xfId="11216" xr:uid="{00000000-0005-0000-0000-0000702C0000}"/>
    <cellStyle name="_적격(화산) _당진실행검토_노은14BL 최종내역서(04.6.24)" xfId="11217" xr:uid="{00000000-0005-0000-0000-0000712C0000}"/>
    <cellStyle name="_적격(화산) _당진실행검토_노은14BL 최종내역서(04.6.24)_검토" xfId="11218" xr:uid="{00000000-0005-0000-0000-0000722C0000}"/>
    <cellStyle name="_적격(화산) _당진실행검토_노은14BL 최종내역서(04.6.24)_검토_복사본 13블럭내역(최종04.10.05)" xfId="11219" xr:uid="{00000000-0005-0000-0000-0000732C0000}"/>
    <cellStyle name="_적격(화산) _당진실행검토_노은14BL 최종내역서(04.6.24)_검토1" xfId="11220" xr:uid="{00000000-0005-0000-0000-0000742C0000}"/>
    <cellStyle name="_적격(화산) _당진실행검토_노은14BL 최종내역서(04.6.24)_검토1_복사본 13블럭내역(최종04.10.05)" xfId="11221" xr:uid="{00000000-0005-0000-0000-0000752C0000}"/>
    <cellStyle name="_적격(화산) _당진실행검토_노은14BL 최종내역서(04.6.24)_검토2" xfId="11222" xr:uid="{00000000-0005-0000-0000-0000762C0000}"/>
    <cellStyle name="_적격(화산) _당진실행검토_노은14BL 최종내역서(04.6.24)_검토2_복사본 13블럭내역(최종04.10.05)" xfId="11223" xr:uid="{00000000-0005-0000-0000-0000772C0000}"/>
    <cellStyle name="_적격(화산) _당진실행검토_노은14BL 최종내역서(04.6.24)_복사본 13블럭내역(최종04.10.05)" xfId="11224" xr:uid="{00000000-0005-0000-0000-0000782C0000}"/>
    <cellStyle name="_적격(화산) _당진실행검토_노은2지구 13블럭내역(최종04.10.05)" xfId="11225" xr:uid="{00000000-0005-0000-0000-0000792C0000}"/>
    <cellStyle name="_적격(화산) _당진실행검토_동백리슈빌 최종내역서(단가참고)" xfId="11226" xr:uid="{00000000-0005-0000-0000-00007A2C0000}"/>
    <cellStyle name="_적격(화산) _당진실행검토_동백리슈빌 최종내역서(단가참고)_복사본 13블럭내역(최종04.10.05)" xfId="11227" xr:uid="{00000000-0005-0000-0000-00007B2C0000}"/>
    <cellStyle name="_적격(화산) _당진실행검토_동백리슈빌 확정내역서(2004.02.10)" xfId="11228" xr:uid="{00000000-0005-0000-0000-00007C2C0000}"/>
    <cellStyle name="_적격(화산) _당진실행검토_리슈빌 공사별 비교(전체현장)" xfId="11229" xr:uid="{00000000-0005-0000-0000-00007D2C0000}"/>
    <cellStyle name="_적격(화산) _당진실행검토_리슈빌 공사별 비교(전체현장)_복사본 13블럭내역(최종04.10.05)" xfId="11230" xr:uid="{00000000-0005-0000-0000-00007E2C0000}"/>
    <cellStyle name="_적격(화산) _당진실행검토_삼익비교실행" xfId="11231" xr:uid="{00000000-0005-0000-0000-00007F2C0000}"/>
    <cellStyle name="_적격(화산) _당진실행검토_삼익비교실행_00.실행예산(결재)" xfId="11232" xr:uid="{00000000-0005-0000-0000-0000802C0000}"/>
    <cellStyle name="_적격(화산) _당진실행검토_삼익비교실행_07.복수리슈빌 미장" xfId="11233" xr:uid="{00000000-0005-0000-0000-0000812C0000}"/>
    <cellStyle name="_적격(화산) _당진실행검토_삼익비교실행_견적용내역" xfId="11234" xr:uid="{00000000-0005-0000-0000-0000822C0000}"/>
    <cellStyle name="_적격(화산) _당진실행검토_삼익비교실행_견적용내역(도급비교)" xfId="11235" xr:uid="{00000000-0005-0000-0000-0000832C0000}"/>
    <cellStyle name="_적격(화산) _당진실행검토_삼익비교실행_견적용내역(도급비교)_관저리슈빌최종실행1" xfId="11236" xr:uid="{00000000-0005-0000-0000-0000842C0000}"/>
    <cellStyle name="_적격(화산) _당진실행검토_삼익비교실행_견적용내역(도급비교)_관저리슈빌최종실행1_관저리슈빌최종실행1" xfId="11237" xr:uid="{00000000-0005-0000-0000-0000852C0000}"/>
    <cellStyle name="_적격(화산) _당진실행검토_삼익비교실행_견적용내역_관저리슈빌최종실행1" xfId="11238" xr:uid="{00000000-0005-0000-0000-0000862C0000}"/>
    <cellStyle name="_적격(화산) _당진실행검토_삼익비교실행_견적용내역_관저리슈빌최종실행1_관저리슈빌최종실행1" xfId="11239" xr:uid="{00000000-0005-0000-0000-0000872C0000}"/>
    <cellStyle name="_적격(화산) _당진실행검토_삼익비교실행_관저리슈빌최종실행(1224)" xfId="11240" xr:uid="{00000000-0005-0000-0000-0000882C0000}"/>
    <cellStyle name="_적격(화산) _당진실행검토_삼익비교실행_관저리슈빌최종실행(1224)_관저리슈빌최종실행1" xfId="11241" xr:uid="{00000000-0005-0000-0000-0000892C0000}"/>
    <cellStyle name="_적격(화산) _당진실행검토_삼익비교실행_관저리슈빌최종실행(1224)_관저리슈빌최종실행1_관저리슈빌최종실행1" xfId="11242" xr:uid="{00000000-0005-0000-0000-00008A2C0000}"/>
    <cellStyle name="_적격(화산) _당진실행검토_삼익비교실행_관저리슈빌최종실행1" xfId="11243" xr:uid="{00000000-0005-0000-0000-00008B2C0000}"/>
    <cellStyle name="_적격(화산) _당진실행검토_삼익비교실행_노은14BL 최종내역서(04.10.05)" xfId="11244" xr:uid="{00000000-0005-0000-0000-00008C2C0000}"/>
    <cellStyle name="_적격(화산) _당진실행검토_삼익비교실행_노은14BL 최종내역서(04.10.05)_복사본 13블럭내역(최종04.10.05)" xfId="11245" xr:uid="{00000000-0005-0000-0000-00008D2C0000}"/>
    <cellStyle name="_적격(화산) _당진실행검토_삼익비교실행_노은14BL 최종내역서(04.6.18)" xfId="11246" xr:uid="{00000000-0005-0000-0000-00008E2C0000}"/>
    <cellStyle name="_적격(화산) _당진실행검토_삼익비교실행_노은14BL 최종내역서(04.6.18)_노은14BL 최종내역서(04.10.05)" xfId="11247" xr:uid="{00000000-0005-0000-0000-00008F2C0000}"/>
    <cellStyle name="_적격(화산) _당진실행검토_삼익비교실행_노은14BL 최종내역서(04.6.18)_노은14BL 최종내역서(04.10.05)_복사본 13블럭내역(최종04.10.05)" xfId="11248" xr:uid="{00000000-0005-0000-0000-0000902C0000}"/>
    <cellStyle name="_적격(화산) _당진실행검토_삼익비교실행_노은14BL 최종내역서(04.6.18)_노은2지구 13블럭내역(최종04.10.05)" xfId="11249" xr:uid="{00000000-0005-0000-0000-0000912C0000}"/>
    <cellStyle name="_적격(화산) _당진실행검토_삼익비교실행_노은14BL 최종내역서(04.6.18)_청주비하내역(04.09.16)" xfId="11250" xr:uid="{00000000-0005-0000-0000-0000922C0000}"/>
    <cellStyle name="_적격(화산) _당진실행검토_삼익비교실행_노은14BL 최종내역서(04.6.24)" xfId="11251" xr:uid="{00000000-0005-0000-0000-0000932C0000}"/>
    <cellStyle name="_적격(화산) _당진실행검토_삼익비교실행_노은14BL 최종내역서(04.6.24)_검토" xfId="11252" xr:uid="{00000000-0005-0000-0000-0000942C0000}"/>
    <cellStyle name="_적격(화산) _당진실행검토_삼익비교실행_노은14BL 최종내역서(04.6.24)_검토_복사본 13블럭내역(최종04.10.05)" xfId="11253" xr:uid="{00000000-0005-0000-0000-0000952C0000}"/>
    <cellStyle name="_적격(화산) _당진실행검토_삼익비교실행_노은14BL 최종내역서(04.6.24)_검토1" xfId="11254" xr:uid="{00000000-0005-0000-0000-0000962C0000}"/>
    <cellStyle name="_적격(화산) _당진실행검토_삼익비교실행_노은14BL 최종내역서(04.6.24)_검토1_복사본 13블럭내역(최종04.10.05)" xfId="11255" xr:uid="{00000000-0005-0000-0000-0000972C0000}"/>
    <cellStyle name="_적격(화산) _당진실행검토_삼익비교실행_노은14BL 최종내역서(04.6.24)_검토2" xfId="11256" xr:uid="{00000000-0005-0000-0000-0000982C0000}"/>
    <cellStyle name="_적격(화산) _당진실행검토_삼익비교실행_노은14BL 최종내역서(04.6.24)_검토2_복사본 13블럭내역(최종04.10.05)" xfId="11257" xr:uid="{00000000-0005-0000-0000-0000992C0000}"/>
    <cellStyle name="_적격(화산) _당진실행검토_삼익비교실행_노은14BL 최종내역서(04.6.24)_복사본 13블럭내역(최종04.10.05)" xfId="11258" xr:uid="{00000000-0005-0000-0000-00009A2C0000}"/>
    <cellStyle name="_적격(화산) _당진실행검토_삼익비교실행_노은2지구 13블럭내역(최종04.10.05)" xfId="11259" xr:uid="{00000000-0005-0000-0000-00009B2C0000}"/>
    <cellStyle name="_적격(화산) _당진실행검토_삼익비교실행_동백리슈빌 최종내역서(단가참고)" xfId="11260" xr:uid="{00000000-0005-0000-0000-00009C2C0000}"/>
    <cellStyle name="_적격(화산) _당진실행검토_삼익비교실행_동백리슈빌 최종내역서(단가참고)_복사본 13블럭내역(최종04.10.05)" xfId="11261" xr:uid="{00000000-0005-0000-0000-00009D2C0000}"/>
    <cellStyle name="_적격(화산) _당진실행검토_삼익비교실행_동백리슈빌 확정내역서(2004.02.10)" xfId="11262" xr:uid="{00000000-0005-0000-0000-00009E2C0000}"/>
    <cellStyle name="_적격(화산) _당진실행검토_삼익비교실행_리슈빌 공사별 비교(전체현장)" xfId="11263" xr:uid="{00000000-0005-0000-0000-00009F2C0000}"/>
    <cellStyle name="_적격(화산) _당진실행검토_삼익비교실행_리슈빌 공사별 비교(전체현장)_복사본 13블럭내역(최종04.10.05)" xfId="11264" xr:uid="{00000000-0005-0000-0000-0000A02C0000}"/>
    <cellStyle name="_적격(화산) _당진실행검토_삼익비교실행_실행(노은리슈빌)" xfId="11265" xr:uid="{00000000-0005-0000-0000-0000A12C0000}"/>
    <cellStyle name="_적격(화산) _당진실행검토_삼익비교실행_실행(노은리슈빌)_관저리슈빌최종실행1" xfId="11266" xr:uid="{00000000-0005-0000-0000-0000A22C0000}"/>
    <cellStyle name="_적격(화산) _당진실행검토_삼익비교실행_실행(노은리슈빌)_관저리슈빌최종실행1_관저리슈빌최종실행1" xfId="11267" xr:uid="{00000000-0005-0000-0000-0000A32C0000}"/>
    <cellStyle name="_적격(화산) _당진실행검토_삼익비교실행_실행예산 (2004.03.29)" xfId="11268" xr:uid="{00000000-0005-0000-0000-0000A42C0000}"/>
    <cellStyle name="_적격(화산) _당진실행검토_삼익비교실행_용인IC 내역서(결재0413)" xfId="11269" xr:uid="{00000000-0005-0000-0000-0000A52C0000}"/>
    <cellStyle name="_적격(화산) _당진실행검토_삼익비교실행_청주비하내역(04.09.16)" xfId="11270" xr:uid="{00000000-0005-0000-0000-0000A62C0000}"/>
    <cellStyle name="_적격(화산) _당진실행검토_삼익협의실행" xfId="11271" xr:uid="{00000000-0005-0000-0000-0000A72C0000}"/>
    <cellStyle name="_적격(화산) _당진실행검토_삼익협의실행_00.실행예산(결재)" xfId="11272" xr:uid="{00000000-0005-0000-0000-0000A82C0000}"/>
    <cellStyle name="_적격(화산) _당진실행검토_삼익협의실행_07.복수리슈빌 미장" xfId="11273" xr:uid="{00000000-0005-0000-0000-0000A92C0000}"/>
    <cellStyle name="_적격(화산) _당진실행검토_삼익협의실행_견적용내역" xfId="11274" xr:uid="{00000000-0005-0000-0000-0000AA2C0000}"/>
    <cellStyle name="_적격(화산) _당진실행검토_삼익협의실행_견적용내역(도급비교)" xfId="11275" xr:uid="{00000000-0005-0000-0000-0000AB2C0000}"/>
    <cellStyle name="_적격(화산) _당진실행검토_삼익협의실행_견적용내역(도급비교)_관저리슈빌최종실행1" xfId="11276" xr:uid="{00000000-0005-0000-0000-0000AC2C0000}"/>
    <cellStyle name="_적격(화산) _당진실행검토_삼익협의실행_견적용내역(도급비교)_관저리슈빌최종실행1_관저리슈빌최종실행1" xfId="11277" xr:uid="{00000000-0005-0000-0000-0000AD2C0000}"/>
    <cellStyle name="_적격(화산) _당진실행검토_삼익협의실행_견적용내역_관저리슈빌최종실행1" xfId="11278" xr:uid="{00000000-0005-0000-0000-0000AE2C0000}"/>
    <cellStyle name="_적격(화산) _당진실행검토_삼익협의실행_견적용내역_관저리슈빌최종실행1_관저리슈빌최종실행1" xfId="11279" xr:uid="{00000000-0005-0000-0000-0000AF2C0000}"/>
    <cellStyle name="_적격(화산) _당진실행검토_삼익협의실행_관저리슈빌최종실행(1224)" xfId="11280" xr:uid="{00000000-0005-0000-0000-0000B02C0000}"/>
    <cellStyle name="_적격(화산) _당진실행검토_삼익협의실행_관저리슈빌최종실행(1224)_관저리슈빌최종실행1" xfId="11281" xr:uid="{00000000-0005-0000-0000-0000B12C0000}"/>
    <cellStyle name="_적격(화산) _당진실행검토_삼익협의실행_관저리슈빌최종실행(1224)_관저리슈빌최종실행1_관저리슈빌최종실행1" xfId="11282" xr:uid="{00000000-0005-0000-0000-0000B22C0000}"/>
    <cellStyle name="_적격(화산) _당진실행검토_삼익협의실행_관저리슈빌최종실행1" xfId="11283" xr:uid="{00000000-0005-0000-0000-0000B32C0000}"/>
    <cellStyle name="_적격(화산) _당진실행검토_삼익협의실행_노은14BL 최종내역서(04.10.05)" xfId="11284" xr:uid="{00000000-0005-0000-0000-0000B42C0000}"/>
    <cellStyle name="_적격(화산) _당진실행검토_삼익협의실행_노은14BL 최종내역서(04.10.05)_복사본 13블럭내역(최종04.10.05)" xfId="11285" xr:uid="{00000000-0005-0000-0000-0000B52C0000}"/>
    <cellStyle name="_적격(화산) _당진실행검토_삼익협의실행_노은14BL 최종내역서(04.6.18)" xfId="11286" xr:uid="{00000000-0005-0000-0000-0000B62C0000}"/>
    <cellStyle name="_적격(화산) _당진실행검토_삼익협의실행_노은14BL 최종내역서(04.6.18)_노은14BL 최종내역서(04.10.05)" xfId="11287" xr:uid="{00000000-0005-0000-0000-0000B72C0000}"/>
    <cellStyle name="_적격(화산) _당진실행검토_삼익협의실행_노은14BL 최종내역서(04.6.18)_노은14BL 최종내역서(04.10.05)_복사본 13블럭내역(최종04.10.05)" xfId="11288" xr:uid="{00000000-0005-0000-0000-0000B82C0000}"/>
    <cellStyle name="_적격(화산) _당진실행검토_삼익협의실행_노은14BL 최종내역서(04.6.18)_노은2지구 13블럭내역(최종04.10.05)" xfId="11289" xr:uid="{00000000-0005-0000-0000-0000B92C0000}"/>
    <cellStyle name="_적격(화산) _당진실행검토_삼익협의실행_노은14BL 최종내역서(04.6.18)_청주비하내역(04.09.16)" xfId="11290" xr:uid="{00000000-0005-0000-0000-0000BA2C0000}"/>
    <cellStyle name="_적격(화산) _당진실행검토_삼익협의실행_노은14BL 최종내역서(04.6.24)" xfId="11291" xr:uid="{00000000-0005-0000-0000-0000BB2C0000}"/>
    <cellStyle name="_적격(화산) _당진실행검토_삼익협의실행_노은14BL 최종내역서(04.6.24)_검토" xfId="11292" xr:uid="{00000000-0005-0000-0000-0000BC2C0000}"/>
    <cellStyle name="_적격(화산) _당진실행검토_삼익협의실행_노은14BL 최종내역서(04.6.24)_검토_복사본 13블럭내역(최종04.10.05)" xfId="11293" xr:uid="{00000000-0005-0000-0000-0000BD2C0000}"/>
    <cellStyle name="_적격(화산) _당진실행검토_삼익협의실행_노은14BL 최종내역서(04.6.24)_검토1" xfId="11294" xr:uid="{00000000-0005-0000-0000-0000BE2C0000}"/>
    <cellStyle name="_적격(화산) _당진실행검토_삼익협의실행_노은14BL 최종내역서(04.6.24)_검토1_복사본 13블럭내역(최종04.10.05)" xfId="11295" xr:uid="{00000000-0005-0000-0000-0000BF2C0000}"/>
    <cellStyle name="_적격(화산) _당진실행검토_삼익협의실행_노은14BL 최종내역서(04.6.24)_검토2" xfId="11296" xr:uid="{00000000-0005-0000-0000-0000C02C0000}"/>
    <cellStyle name="_적격(화산) _당진실행검토_삼익협의실행_노은14BL 최종내역서(04.6.24)_검토2_복사본 13블럭내역(최종04.10.05)" xfId="11297" xr:uid="{00000000-0005-0000-0000-0000C12C0000}"/>
    <cellStyle name="_적격(화산) _당진실행검토_삼익협의실행_노은14BL 최종내역서(04.6.24)_복사본 13블럭내역(최종04.10.05)" xfId="11298" xr:uid="{00000000-0005-0000-0000-0000C22C0000}"/>
    <cellStyle name="_적격(화산) _당진실행검토_삼익협의실행_노은2지구 13블럭내역(최종04.10.05)" xfId="11299" xr:uid="{00000000-0005-0000-0000-0000C32C0000}"/>
    <cellStyle name="_적격(화산) _당진실행검토_삼익협의실행_동백리슈빌 최종내역서(단가참고)" xfId="11300" xr:uid="{00000000-0005-0000-0000-0000C42C0000}"/>
    <cellStyle name="_적격(화산) _당진실행검토_삼익협의실행_동백리슈빌 최종내역서(단가참고)_복사본 13블럭내역(최종04.10.05)" xfId="11301" xr:uid="{00000000-0005-0000-0000-0000C52C0000}"/>
    <cellStyle name="_적격(화산) _당진실행검토_삼익협의실행_동백리슈빌 확정내역서(2004.02.10)" xfId="11302" xr:uid="{00000000-0005-0000-0000-0000C62C0000}"/>
    <cellStyle name="_적격(화산) _당진실행검토_삼익협의실행_리슈빌 공사별 비교(전체현장)" xfId="11303" xr:uid="{00000000-0005-0000-0000-0000C72C0000}"/>
    <cellStyle name="_적격(화산) _당진실행검토_삼익협의실행_리슈빌 공사별 비교(전체현장)_복사본 13블럭내역(최종04.10.05)" xfId="11304" xr:uid="{00000000-0005-0000-0000-0000C82C0000}"/>
    <cellStyle name="_적격(화산) _당진실행검토_삼익협의실행_실행(노은리슈빌)" xfId="11305" xr:uid="{00000000-0005-0000-0000-0000C92C0000}"/>
    <cellStyle name="_적격(화산) _당진실행검토_삼익협의실행_실행(노은리슈빌)_관저리슈빌최종실행1" xfId="11306" xr:uid="{00000000-0005-0000-0000-0000CA2C0000}"/>
    <cellStyle name="_적격(화산) _당진실행검토_삼익협의실행_실행(노은리슈빌)_관저리슈빌최종실행1_관저리슈빌최종실행1" xfId="11307" xr:uid="{00000000-0005-0000-0000-0000CB2C0000}"/>
    <cellStyle name="_적격(화산) _당진실행검토_삼익협의실행_실행예산 (2004.03.29)" xfId="11308" xr:uid="{00000000-0005-0000-0000-0000CC2C0000}"/>
    <cellStyle name="_적격(화산) _당진실행검토_삼익협의실행_용인IC 내역서(결재0413)" xfId="11309" xr:uid="{00000000-0005-0000-0000-0000CD2C0000}"/>
    <cellStyle name="_적격(화산) _당진실행검토_삼익협의실행_청주비하내역(04.09.16)" xfId="11310" xr:uid="{00000000-0005-0000-0000-0000CE2C0000}"/>
    <cellStyle name="_적격(화산) _당진실행검토_실행(노은리슈빌)" xfId="11311" xr:uid="{00000000-0005-0000-0000-0000CF2C0000}"/>
    <cellStyle name="_적격(화산) _당진실행검토_실행(노은리슈빌)_관저리슈빌최종실행1" xfId="11312" xr:uid="{00000000-0005-0000-0000-0000D02C0000}"/>
    <cellStyle name="_적격(화산) _당진실행검토_실행(노은리슈빌)_관저리슈빌최종실행1_관저리슈빌최종실행1" xfId="11313" xr:uid="{00000000-0005-0000-0000-0000D12C0000}"/>
    <cellStyle name="_적격(화산) _당진실행검토_실행검토228" xfId="11314" xr:uid="{00000000-0005-0000-0000-0000D22C0000}"/>
    <cellStyle name="_적격(화산) _당진실행검토_실행검토228_00.실행예산(결재)" xfId="11315" xr:uid="{00000000-0005-0000-0000-0000D32C0000}"/>
    <cellStyle name="_적격(화산) _당진실행검토_실행검토228_07.복수리슈빌 미장" xfId="11316" xr:uid="{00000000-0005-0000-0000-0000D42C0000}"/>
    <cellStyle name="_적격(화산) _당진실행검토_실행검토228_견적용내역" xfId="11317" xr:uid="{00000000-0005-0000-0000-0000D52C0000}"/>
    <cellStyle name="_적격(화산) _당진실행검토_실행검토228_견적용내역(도급비교)" xfId="11318" xr:uid="{00000000-0005-0000-0000-0000D62C0000}"/>
    <cellStyle name="_적격(화산) _당진실행검토_실행검토228_견적용내역(도급비교)_관저리슈빌최종실행1" xfId="11319" xr:uid="{00000000-0005-0000-0000-0000D72C0000}"/>
    <cellStyle name="_적격(화산) _당진실행검토_실행검토228_견적용내역(도급비교)_관저리슈빌최종실행1_관저리슈빌최종실행1" xfId="11320" xr:uid="{00000000-0005-0000-0000-0000D82C0000}"/>
    <cellStyle name="_적격(화산) _당진실행검토_실행검토228_견적용내역_관저리슈빌최종실행1" xfId="11321" xr:uid="{00000000-0005-0000-0000-0000D92C0000}"/>
    <cellStyle name="_적격(화산) _당진실행검토_실행검토228_견적용내역_관저리슈빌최종실행1_관저리슈빌최종실행1" xfId="11322" xr:uid="{00000000-0005-0000-0000-0000DA2C0000}"/>
    <cellStyle name="_적격(화산) _당진실행검토_실행검토228_관저리슈빌최종실행(1224)" xfId="11323" xr:uid="{00000000-0005-0000-0000-0000DB2C0000}"/>
    <cellStyle name="_적격(화산) _당진실행검토_실행검토228_관저리슈빌최종실행(1224)_관저리슈빌최종실행1" xfId="11324" xr:uid="{00000000-0005-0000-0000-0000DC2C0000}"/>
    <cellStyle name="_적격(화산) _당진실행검토_실행검토228_관저리슈빌최종실행(1224)_관저리슈빌최종실행1_관저리슈빌최종실행1" xfId="11325" xr:uid="{00000000-0005-0000-0000-0000DD2C0000}"/>
    <cellStyle name="_적격(화산) _당진실행검토_실행검토228_관저리슈빌최종실행1" xfId="11326" xr:uid="{00000000-0005-0000-0000-0000DE2C0000}"/>
    <cellStyle name="_적격(화산) _당진실행검토_실행검토228_노은14BL 최종내역서(04.10.05)" xfId="11327" xr:uid="{00000000-0005-0000-0000-0000DF2C0000}"/>
    <cellStyle name="_적격(화산) _당진실행검토_실행검토228_노은14BL 최종내역서(04.10.05)_복사본 13블럭내역(최종04.10.05)" xfId="11328" xr:uid="{00000000-0005-0000-0000-0000E02C0000}"/>
    <cellStyle name="_적격(화산) _당진실행검토_실행검토228_노은14BL 최종내역서(04.6.18)" xfId="11329" xr:uid="{00000000-0005-0000-0000-0000E12C0000}"/>
    <cellStyle name="_적격(화산) _당진실행검토_실행검토228_노은14BL 최종내역서(04.6.18)_노은14BL 최종내역서(04.10.05)" xfId="11330" xr:uid="{00000000-0005-0000-0000-0000E22C0000}"/>
    <cellStyle name="_적격(화산) _당진실행검토_실행검토228_노은14BL 최종내역서(04.6.18)_노은14BL 최종내역서(04.10.05)_복사본 13블럭내역(최종04.10.05)" xfId="11331" xr:uid="{00000000-0005-0000-0000-0000E32C0000}"/>
    <cellStyle name="_적격(화산) _당진실행검토_실행검토228_노은14BL 최종내역서(04.6.18)_노은2지구 13블럭내역(최종04.10.05)" xfId="11332" xr:uid="{00000000-0005-0000-0000-0000E42C0000}"/>
    <cellStyle name="_적격(화산) _당진실행검토_실행검토228_노은14BL 최종내역서(04.6.18)_청주비하내역(04.09.16)" xfId="11333" xr:uid="{00000000-0005-0000-0000-0000E52C0000}"/>
    <cellStyle name="_적격(화산) _당진실행검토_실행검토228_노은14BL 최종내역서(04.6.24)" xfId="11334" xr:uid="{00000000-0005-0000-0000-0000E62C0000}"/>
    <cellStyle name="_적격(화산) _당진실행검토_실행검토228_노은14BL 최종내역서(04.6.24)_검토" xfId="11335" xr:uid="{00000000-0005-0000-0000-0000E72C0000}"/>
    <cellStyle name="_적격(화산) _당진실행검토_실행검토228_노은14BL 최종내역서(04.6.24)_검토_복사본 13블럭내역(최종04.10.05)" xfId="11336" xr:uid="{00000000-0005-0000-0000-0000E82C0000}"/>
    <cellStyle name="_적격(화산) _당진실행검토_실행검토228_노은14BL 최종내역서(04.6.24)_검토1" xfId="11337" xr:uid="{00000000-0005-0000-0000-0000E92C0000}"/>
    <cellStyle name="_적격(화산) _당진실행검토_실행검토228_노은14BL 최종내역서(04.6.24)_검토1_복사본 13블럭내역(최종04.10.05)" xfId="11338" xr:uid="{00000000-0005-0000-0000-0000EA2C0000}"/>
    <cellStyle name="_적격(화산) _당진실행검토_실행검토228_노은14BL 최종내역서(04.6.24)_검토2" xfId="11339" xr:uid="{00000000-0005-0000-0000-0000EB2C0000}"/>
    <cellStyle name="_적격(화산) _당진실행검토_실행검토228_노은14BL 최종내역서(04.6.24)_검토2_복사본 13블럭내역(최종04.10.05)" xfId="11340" xr:uid="{00000000-0005-0000-0000-0000EC2C0000}"/>
    <cellStyle name="_적격(화산) _당진실행검토_실행검토228_노은14BL 최종내역서(04.6.24)_복사본 13블럭내역(최종04.10.05)" xfId="11341" xr:uid="{00000000-0005-0000-0000-0000ED2C0000}"/>
    <cellStyle name="_적격(화산) _당진실행검토_실행검토228_노은2지구 13블럭내역(최종04.10.05)" xfId="11342" xr:uid="{00000000-0005-0000-0000-0000EE2C0000}"/>
    <cellStyle name="_적격(화산) _당진실행검토_실행검토228_동백리슈빌 최종내역서(단가참고)" xfId="11343" xr:uid="{00000000-0005-0000-0000-0000EF2C0000}"/>
    <cellStyle name="_적격(화산) _당진실행검토_실행검토228_동백리슈빌 최종내역서(단가참고)_복사본 13블럭내역(최종04.10.05)" xfId="11344" xr:uid="{00000000-0005-0000-0000-0000F02C0000}"/>
    <cellStyle name="_적격(화산) _당진실행검토_실행검토228_동백리슈빌 확정내역서(2004.02.10)" xfId="11345" xr:uid="{00000000-0005-0000-0000-0000F12C0000}"/>
    <cellStyle name="_적격(화산) _당진실행검토_실행검토228_리슈빌 공사별 비교(전체현장)" xfId="11346" xr:uid="{00000000-0005-0000-0000-0000F22C0000}"/>
    <cellStyle name="_적격(화산) _당진실행검토_실행검토228_리슈빌 공사별 비교(전체현장)_복사본 13블럭내역(최종04.10.05)" xfId="11347" xr:uid="{00000000-0005-0000-0000-0000F32C0000}"/>
    <cellStyle name="_적격(화산) _당진실행검토_실행검토228_실행(노은리슈빌)" xfId="11348" xr:uid="{00000000-0005-0000-0000-0000F42C0000}"/>
    <cellStyle name="_적격(화산) _당진실행검토_실행검토228_실행(노은리슈빌)_관저리슈빌최종실행1" xfId="11349" xr:uid="{00000000-0005-0000-0000-0000F52C0000}"/>
    <cellStyle name="_적격(화산) _당진실행검토_실행검토228_실행(노은리슈빌)_관저리슈빌최종실행1_관저리슈빌최종실행1" xfId="11350" xr:uid="{00000000-0005-0000-0000-0000F62C0000}"/>
    <cellStyle name="_적격(화산) _당진실행검토_실행검토228_실행예산 (2004.03.29)" xfId="11351" xr:uid="{00000000-0005-0000-0000-0000F72C0000}"/>
    <cellStyle name="_적격(화산) _당진실행검토_실행검토228_용인IC 내역서(결재0413)" xfId="11352" xr:uid="{00000000-0005-0000-0000-0000F82C0000}"/>
    <cellStyle name="_적격(화산) _당진실행검토_실행검토228_청주비하내역(04.09.16)" xfId="11353" xr:uid="{00000000-0005-0000-0000-0000F92C0000}"/>
    <cellStyle name="_적격(화산) _당진실행검토_실행예산 (2004.03.29)" xfId="11354" xr:uid="{00000000-0005-0000-0000-0000FA2C0000}"/>
    <cellStyle name="_적격(화산) _당진실행검토_용인IC 내역서(결재0413)" xfId="11355" xr:uid="{00000000-0005-0000-0000-0000FB2C0000}"/>
    <cellStyle name="_적격(화산) _당진실행검토_청주비하내역(04.09.16)" xfId="11356" xr:uid="{00000000-0005-0000-0000-0000FC2C0000}"/>
    <cellStyle name="_적격(화산) _대안투찰내역(0221)" xfId="42741" xr:uid="{00000000-0005-0000-0000-0000FD2C0000}"/>
    <cellStyle name="_적격(화산) _대안투찰내역(0221)_★이화-삼계도급실행(2003.04.11)" xfId="42742" xr:uid="{00000000-0005-0000-0000-0000FE2C0000}"/>
    <cellStyle name="_적격(화산) _대안투찰내역(0221)_★이화-삼계도급실행(2003.04.11)_서호지하차도입찰" xfId="42743" xr:uid="{00000000-0005-0000-0000-0000FF2C0000}"/>
    <cellStyle name="_적격(화산) _대안투찰내역(0221)_★이화-삼계도급실행(2003.04.11)_서호지하차도입찰_청오건설 하도급계약내역(식재.시설물)-2005.1.3" xfId="42744" xr:uid="{00000000-0005-0000-0000-0000002D0000}"/>
    <cellStyle name="_적격(화산) _대안투찰내역(0221)_★이화-삼계도급실행(2003.04.11)_서호지하차도입찰_청오하도급계약내역(식재,시설물)-2005.1.3" xfId="42745" xr:uid="{00000000-0005-0000-0000-0000012D0000}"/>
    <cellStyle name="_적격(화산) _대안투찰내역(0221)_★이화-삼계도급실행(2003.04.11)_청오건설 하도급계약내역(식재.시설물)-2005.1.3" xfId="42746" xr:uid="{00000000-0005-0000-0000-0000022D0000}"/>
    <cellStyle name="_적격(화산) _대안투찰내역(0221)_★이화-삼계도급실행(2003.04.11)_청오하도급계약내역(식재,시설물)-2005.1.3" xfId="42747" xr:uid="{00000000-0005-0000-0000-0000032D0000}"/>
    <cellStyle name="_적격(화산) _대안투찰내역(0221)_★이화-삼계도급실행(2003.04.21)" xfId="42748" xr:uid="{00000000-0005-0000-0000-0000042D0000}"/>
    <cellStyle name="_적격(화산) _대안투찰내역(0221)_★이화-삼계도급실행(2003.04.21)_서호지하차도입찰" xfId="42749" xr:uid="{00000000-0005-0000-0000-0000052D0000}"/>
    <cellStyle name="_적격(화산) _대안투찰내역(0221)_★이화-삼계도급실행(2003.04.21)_서호지하차도입찰_청오건설 하도급계약내역(식재.시설물)-2005.1.3" xfId="42750" xr:uid="{00000000-0005-0000-0000-0000062D0000}"/>
    <cellStyle name="_적격(화산) _대안투찰내역(0221)_★이화-삼계도급실행(2003.04.21)_서호지하차도입찰_청오하도급계약내역(식재,시설물)-2005.1.3" xfId="42751" xr:uid="{00000000-0005-0000-0000-0000072D0000}"/>
    <cellStyle name="_적격(화산) _대안투찰내역(0221)_★이화-삼계도급실행(2003.04.21)_청오건설 하도급계약내역(식재.시설물)-2005.1.3" xfId="42752" xr:uid="{00000000-0005-0000-0000-0000082D0000}"/>
    <cellStyle name="_적격(화산) _대안투찰내역(0221)_★이화-삼계도급실행(2003.04.21)_청오하도급계약내역(식재,시설물)-2005.1.3" xfId="42753" xr:uid="{00000000-0005-0000-0000-0000092D0000}"/>
    <cellStyle name="_적격(화산) _대안투찰내역(0221)_서호지하차도입찰" xfId="42754" xr:uid="{00000000-0005-0000-0000-00000A2D0000}"/>
    <cellStyle name="_적격(화산) _대안투찰내역(0221)_서호지하차도입찰_청오건설 하도급계약내역(식재.시설물)-2005.1.3" xfId="42755" xr:uid="{00000000-0005-0000-0000-00000B2D0000}"/>
    <cellStyle name="_적격(화산) _대안투찰내역(0221)_서호지하차도입찰_청오하도급계약내역(식재,시설물)-2005.1.3" xfId="42756" xr:uid="{00000000-0005-0000-0000-00000C2D0000}"/>
    <cellStyle name="_적격(화산) _대안투찰내역(0221)_청오건설 하도급계약내역(식재.시설물)-2005.1.3" xfId="42757" xr:uid="{00000000-0005-0000-0000-00000D2D0000}"/>
    <cellStyle name="_적격(화산) _대안투찰내역(0221)_청오하도급계약내역(식재,시설물)-2005.1.3" xfId="42758" xr:uid="{00000000-0005-0000-0000-00000E2D0000}"/>
    <cellStyle name="_적격(화산) _대안투찰내역(0223)" xfId="42759" xr:uid="{00000000-0005-0000-0000-00000F2D0000}"/>
    <cellStyle name="_적격(화산) _대안투찰내역(0223)_★이화-삼계도급실행(2003.04.11)" xfId="42760" xr:uid="{00000000-0005-0000-0000-0000102D0000}"/>
    <cellStyle name="_적격(화산) _대안투찰내역(0223)_★이화-삼계도급실행(2003.04.11)_서호지하차도입찰" xfId="42761" xr:uid="{00000000-0005-0000-0000-0000112D0000}"/>
    <cellStyle name="_적격(화산) _대안투찰내역(0223)_★이화-삼계도급실행(2003.04.11)_서호지하차도입찰_청오건설 하도급계약내역(식재.시설물)-2005.1.3" xfId="42762" xr:uid="{00000000-0005-0000-0000-0000122D0000}"/>
    <cellStyle name="_적격(화산) _대안투찰내역(0223)_★이화-삼계도급실행(2003.04.11)_서호지하차도입찰_청오하도급계약내역(식재,시설물)-2005.1.3" xfId="42763" xr:uid="{00000000-0005-0000-0000-0000132D0000}"/>
    <cellStyle name="_적격(화산) _대안투찰내역(0223)_★이화-삼계도급실행(2003.04.11)_청오건설 하도급계약내역(식재.시설물)-2005.1.3" xfId="42764" xr:uid="{00000000-0005-0000-0000-0000142D0000}"/>
    <cellStyle name="_적격(화산) _대안투찰내역(0223)_★이화-삼계도급실행(2003.04.11)_청오하도급계약내역(식재,시설물)-2005.1.3" xfId="42765" xr:uid="{00000000-0005-0000-0000-0000152D0000}"/>
    <cellStyle name="_적격(화산) _대안투찰내역(0223)_★이화-삼계도급실행(2003.04.21)" xfId="42766" xr:uid="{00000000-0005-0000-0000-0000162D0000}"/>
    <cellStyle name="_적격(화산) _대안투찰내역(0223)_★이화-삼계도급실행(2003.04.21)_서호지하차도입찰" xfId="42767" xr:uid="{00000000-0005-0000-0000-0000172D0000}"/>
    <cellStyle name="_적격(화산) _대안투찰내역(0223)_★이화-삼계도급실행(2003.04.21)_서호지하차도입찰_청오건설 하도급계약내역(식재.시설물)-2005.1.3" xfId="42768" xr:uid="{00000000-0005-0000-0000-0000182D0000}"/>
    <cellStyle name="_적격(화산) _대안투찰내역(0223)_★이화-삼계도급실행(2003.04.21)_서호지하차도입찰_청오하도급계약내역(식재,시설물)-2005.1.3" xfId="42769" xr:uid="{00000000-0005-0000-0000-0000192D0000}"/>
    <cellStyle name="_적격(화산) _대안투찰내역(0223)_★이화-삼계도급실행(2003.04.21)_청오건설 하도급계약내역(식재.시설물)-2005.1.3" xfId="42770" xr:uid="{00000000-0005-0000-0000-00001A2D0000}"/>
    <cellStyle name="_적격(화산) _대안투찰내역(0223)_★이화-삼계도급실행(2003.04.21)_청오하도급계약내역(식재,시설물)-2005.1.3" xfId="42771" xr:uid="{00000000-0005-0000-0000-00001B2D0000}"/>
    <cellStyle name="_적격(화산) _대안투찰내역(0223)_서호지하차도입찰" xfId="42772" xr:uid="{00000000-0005-0000-0000-00001C2D0000}"/>
    <cellStyle name="_적격(화산) _대안투찰내역(0223)_서호지하차도입찰_청오건설 하도급계약내역(식재.시설물)-2005.1.3" xfId="42773" xr:uid="{00000000-0005-0000-0000-00001D2D0000}"/>
    <cellStyle name="_적격(화산) _대안투찰내역(0223)_서호지하차도입찰_청오하도급계약내역(식재,시설물)-2005.1.3" xfId="42774" xr:uid="{00000000-0005-0000-0000-00001E2D0000}"/>
    <cellStyle name="_적격(화산) _대안투찰내역(0223)_청오건설 하도급계약내역(식재.시설물)-2005.1.3" xfId="42775" xr:uid="{00000000-0005-0000-0000-00001F2D0000}"/>
    <cellStyle name="_적격(화산) _대안투찰내역(0223)_청오하도급계약내역(식재,시설물)-2005.1.3" xfId="42776" xr:uid="{00000000-0005-0000-0000-0000202D0000}"/>
    <cellStyle name="_적격(화산) _대안투찰내역(확정본0226)" xfId="42777" xr:uid="{00000000-0005-0000-0000-0000212D0000}"/>
    <cellStyle name="_적격(화산) _대안투찰내역(확정본0226)_★이화-삼계도급실행(2003.04.11)" xfId="42778" xr:uid="{00000000-0005-0000-0000-0000222D0000}"/>
    <cellStyle name="_적격(화산) _대안투찰내역(확정본0226)_★이화-삼계도급실행(2003.04.11)_서호지하차도입찰" xfId="42779" xr:uid="{00000000-0005-0000-0000-0000232D0000}"/>
    <cellStyle name="_적격(화산) _대안투찰내역(확정본0226)_★이화-삼계도급실행(2003.04.11)_서호지하차도입찰_청오건설 하도급계약내역(식재.시설물)-2005.1.3" xfId="42780" xr:uid="{00000000-0005-0000-0000-0000242D0000}"/>
    <cellStyle name="_적격(화산) _대안투찰내역(확정본0226)_★이화-삼계도급실행(2003.04.11)_서호지하차도입찰_청오하도급계약내역(식재,시설물)-2005.1.3" xfId="42781" xr:uid="{00000000-0005-0000-0000-0000252D0000}"/>
    <cellStyle name="_적격(화산) _대안투찰내역(확정본0226)_★이화-삼계도급실행(2003.04.11)_청오건설 하도급계약내역(식재.시설물)-2005.1.3" xfId="42782" xr:uid="{00000000-0005-0000-0000-0000262D0000}"/>
    <cellStyle name="_적격(화산) _대안투찰내역(확정본0226)_★이화-삼계도급실행(2003.04.11)_청오하도급계약내역(식재,시설물)-2005.1.3" xfId="42783" xr:uid="{00000000-0005-0000-0000-0000272D0000}"/>
    <cellStyle name="_적격(화산) _대안투찰내역(확정본0226)_★이화-삼계도급실행(2003.04.21)" xfId="42784" xr:uid="{00000000-0005-0000-0000-0000282D0000}"/>
    <cellStyle name="_적격(화산) _대안투찰내역(확정본0226)_★이화-삼계도급실행(2003.04.21)_서호지하차도입찰" xfId="42785" xr:uid="{00000000-0005-0000-0000-0000292D0000}"/>
    <cellStyle name="_적격(화산) _대안투찰내역(확정본0226)_★이화-삼계도급실행(2003.04.21)_서호지하차도입찰_청오건설 하도급계약내역(식재.시설물)-2005.1.3" xfId="42786" xr:uid="{00000000-0005-0000-0000-00002A2D0000}"/>
    <cellStyle name="_적격(화산) _대안투찰내역(확정본0226)_★이화-삼계도급실행(2003.04.21)_서호지하차도입찰_청오하도급계약내역(식재,시설물)-2005.1.3" xfId="42787" xr:uid="{00000000-0005-0000-0000-00002B2D0000}"/>
    <cellStyle name="_적격(화산) _대안투찰내역(확정본0226)_★이화-삼계도급실행(2003.04.21)_청오건설 하도급계약내역(식재.시설물)-2005.1.3" xfId="42788" xr:uid="{00000000-0005-0000-0000-00002C2D0000}"/>
    <cellStyle name="_적격(화산) _대안투찰내역(확정본0226)_★이화-삼계도급실행(2003.04.21)_청오하도급계약내역(식재,시설물)-2005.1.3" xfId="42789" xr:uid="{00000000-0005-0000-0000-00002D2D0000}"/>
    <cellStyle name="_적격(화산) _대안투찰내역(확정본0226)_서호지하차도입찰" xfId="42790" xr:uid="{00000000-0005-0000-0000-00002E2D0000}"/>
    <cellStyle name="_적격(화산) _대안투찰내역(확정본0226)_서호지하차도입찰_청오건설 하도급계약내역(식재.시설물)-2005.1.3" xfId="42791" xr:uid="{00000000-0005-0000-0000-00002F2D0000}"/>
    <cellStyle name="_적격(화산) _대안투찰내역(확정본0226)_서호지하차도입찰_청오하도급계약내역(식재,시설물)-2005.1.3" xfId="42792" xr:uid="{00000000-0005-0000-0000-0000302D0000}"/>
    <cellStyle name="_적격(화산) _대안투찰내역(확정본0226)_청오건설 하도급계약내역(식재.시설물)-2005.1.3" xfId="42793" xr:uid="{00000000-0005-0000-0000-0000312D0000}"/>
    <cellStyle name="_적격(화산) _대안투찰내역(확정본0226)_청오하도급계약내역(식재,시설물)-2005.1.3" xfId="42794" xr:uid="{00000000-0005-0000-0000-0000322D0000}"/>
    <cellStyle name="_적격(화산) _대치유수지수경설비-설계내역-0715" xfId="42795" xr:uid="{00000000-0005-0000-0000-0000332D0000}"/>
    <cellStyle name="_적격(화산) _대치유수지수경설비-설계내역-0715_이수교차로주변친수시설-인공폭포설비" xfId="42796" xr:uid="{00000000-0005-0000-0000-0000342D0000}"/>
    <cellStyle name="_적격(화산) _대치유수지수경설비-설계내역-0715_이수교차로주변친수시설-인공폭포설비-0907" xfId="42797" xr:uid="{00000000-0005-0000-0000-0000352D0000}"/>
    <cellStyle name="_적격(화산) _대치유수지수경설비-설계내역-2차발송-0811" xfId="42798" xr:uid="{00000000-0005-0000-0000-0000362D0000}"/>
    <cellStyle name="_적격(화산) _대치유수지수경설비-설계내역-2차발송-0811_이수교차로주변친수시설-인공폭포설비" xfId="42799" xr:uid="{00000000-0005-0000-0000-0000372D0000}"/>
    <cellStyle name="_적격(화산) _대치유수지수경설비-설계내역-2차발송-0811_이수교차로주변친수시설-인공폭포설비-0907" xfId="42800" xr:uid="{00000000-0005-0000-0000-0000382D0000}"/>
    <cellStyle name="_적격(화산) _도급실행0211" xfId="42801" xr:uid="{00000000-0005-0000-0000-0000392D0000}"/>
    <cellStyle name="_적격(화산) _도급실행0211_★이화-삼계도급실행(2003.04.11)" xfId="42802" xr:uid="{00000000-0005-0000-0000-00003A2D0000}"/>
    <cellStyle name="_적격(화산) _도급실행0211_★이화-삼계도급실행(2003.04.11)_서호지하차도입찰" xfId="42803" xr:uid="{00000000-0005-0000-0000-00003B2D0000}"/>
    <cellStyle name="_적격(화산) _도급실행0211_★이화-삼계도급실행(2003.04.11)_서호지하차도입찰_청오건설 하도급계약내역(식재.시설물)-2005.1.3" xfId="42804" xr:uid="{00000000-0005-0000-0000-00003C2D0000}"/>
    <cellStyle name="_적격(화산) _도급실행0211_★이화-삼계도급실행(2003.04.11)_서호지하차도입찰_청오하도급계약내역(식재,시설물)-2005.1.3" xfId="42805" xr:uid="{00000000-0005-0000-0000-00003D2D0000}"/>
    <cellStyle name="_적격(화산) _도급실행0211_★이화-삼계도급실행(2003.04.11)_청오건설 하도급계약내역(식재.시설물)-2005.1.3" xfId="42806" xr:uid="{00000000-0005-0000-0000-00003E2D0000}"/>
    <cellStyle name="_적격(화산) _도급실행0211_★이화-삼계도급실행(2003.04.11)_청오하도급계약내역(식재,시설물)-2005.1.3" xfId="42807" xr:uid="{00000000-0005-0000-0000-00003F2D0000}"/>
    <cellStyle name="_적격(화산) _도급실행0211_★이화-삼계도급실행(2003.04.21)" xfId="42808" xr:uid="{00000000-0005-0000-0000-0000402D0000}"/>
    <cellStyle name="_적격(화산) _도급실행0211_★이화-삼계도급실행(2003.04.21)_서호지하차도입찰" xfId="42809" xr:uid="{00000000-0005-0000-0000-0000412D0000}"/>
    <cellStyle name="_적격(화산) _도급실행0211_★이화-삼계도급실행(2003.04.21)_서호지하차도입찰_청오건설 하도급계약내역(식재.시설물)-2005.1.3" xfId="42810" xr:uid="{00000000-0005-0000-0000-0000422D0000}"/>
    <cellStyle name="_적격(화산) _도급실행0211_★이화-삼계도급실행(2003.04.21)_서호지하차도입찰_청오하도급계약내역(식재,시설물)-2005.1.3" xfId="42811" xr:uid="{00000000-0005-0000-0000-0000432D0000}"/>
    <cellStyle name="_적격(화산) _도급실행0211_★이화-삼계도급실행(2003.04.21)_청오건설 하도급계약내역(식재.시설물)-2005.1.3" xfId="42812" xr:uid="{00000000-0005-0000-0000-0000442D0000}"/>
    <cellStyle name="_적격(화산) _도급실행0211_★이화-삼계도급실행(2003.04.21)_청오하도급계약내역(식재,시설물)-2005.1.3" xfId="42813" xr:uid="{00000000-0005-0000-0000-0000452D0000}"/>
    <cellStyle name="_적격(화산) _도급실행0211_서호지하차도입찰" xfId="42814" xr:uid="{00000000-0005-0000-0000-0000462D0000}"/>
    <cellStyle name="_적격(화산) _도급실행0211_서호지하차도입찰_청오건설 하도급계약내역(식재.시설물)-2005.1.3" xfId="42815" xr:uid="{00000000-0005-0000-0000-0000472D0000}"/>
    <cellStyle name="_적격(화산) _도급실행0211_서호지하차도입찰_청오하도급계약내역(식재,시설물)-2005.1.3" xfId="42816" xr:uid="{00000000-0005-0000-0000-0000482D0000}"/>
    <cellStyle name="_적격(화산) _도급실행0211_청오건설 하도급계약내역(식재.시설물)-2005.1.3" xfId="42817" xr:uid="{00000000-0005-0000-0000-0000492D0000}"/>
    <cellStyle name="_적격(화산) _도급실행0211_청오하도급계약내역(식재,시설물)-2005.1.3" xfId="42818" xr:uid="{00000000-0005-0000-0000-00004A2D0000}"/>
    <cellStyle name="_적격(화산) _동백리슈빌 최종내역서(단가참고)" xfId="11357" xr:uid="{00000000-0005-0000-0000-00004B2D0000}"/>
    <cellStyle name="_적격(화산) _동백리슈빌 최종내역서(단가참고)_복사본 13블럭내역(최종04.10.05)" xfId="11358" xr:uid="{00000000-0005-0000-0000-00004C2D0000}"/>
    <cellStyle name="_적격(화산) _동백리슈빌 확정내역서(2004.02.10)" xfId="11359" xr:uid="{00000000-0005-0000-0000-00004D2D0000}"/>
    <cellStyle name="_적격(화산) _리슈빌 공사별 비교(전체현장)" xfId="11360" xr:uid="{00000000-0005-0000-0000-00004E2D0000}"/>
    <cellStyle name="_적격(화산) _리슈빌 공사별 비교(전체현장)_복사본 13블럭내역(최종04.10.05)" xfId="11361" xr:uid="{00000000-0005-0000-0000-00004F2D0000}"/>
    <cellStyle name="_적격(화산) _복사본 성대외국인기숙사설계내역서" xfId="42819" xr:uid="{00000000-0005-0000-0000-0000502D0000}"/>
    <cellStyle name="_적격(화산) _복사본 성대외국인기숙사설계내역서_고대구로병원수량산출서-1" xfId="42820" xr:uid="{00000000-0005-0000-0000-0000512D0000}"/>
    <cellStyle name="_적격(화산) _복사본 성대외국인기숙사설계내역서_성대외국인기숙사설계내역서0910" xfId="42821" xr:uid="{00000000-0005-0000-0000-0000522D0000}"/>
    <cellStyle name="_적격(화산) _사전공사(토목본사검토) " xfId="11362" xr:uid="{00000000-0005-0000-0000-0000532D0000}"/>
    <cellStyle name="_적격(화산) _삼성생활예술고 생활관(3층수정15%)공사" xfId="1032" xr:uid="{00000000-0005-0000-0000-0000542D0000}"/>
    <cellStyle name="_적격(화산) _삼성생활예술고 생활관(3층수정15%)공사 2" xfId="1033" xr:uid="{00000000-0005-0000-0000-0000552D0000}"/>
    <cellStyle name="_적격(화산) _상무대 입찰내역 (남해낙찰)" xfId="42822" xr:uid="{00000000-0005-0000-0000-0000562D0000}"/>
    <cellStyle name="_적격(화산) _상무대 입찰내역 (남해낙찰)_대치유수지수경설비-설계내역-0715" xfId="42823" xr:uid="{00000000-0005-0000-0000-0000572D0000}"/>
    <cellStyle name="_적격(화산) _상무대 입찰내역 (남해낙찰)_대치유수지수경설비-설계내역-0715_이수교차로주변친수시설-인공폭포설비" xfId="42824" xr:uid="{00000000-0005-0000-0000-0000582D0000}"/>
    <cellStyle name="_적격(화산) _상무대 입찰내역 (남해낙찰)_대치유수지수경설비-설계내역-0715_이수교차로주변친수시설-인공폭포설비-0907" xfId="42825" xr:uid="{00000000-0005-0000-0000-0000592D0000}"/>
    <cellStyle name="_적격(화산) _상무대 입찰내역 (남해낙찰)_대치유수지수경설비-설계내역-2차발송-0811" xfId="42826" xr:uid="{00000000-0005-0000-0000-00005A2D0000}"/>
    <cellStyle name="_적격(화산) _상무대 입찰내역 (남해낙찰)_대치유수지수경설비-설계내역-2차발송-0811_이수교차로주변친수시설-인공폭포설비" xfId="42827" xr:uid="{00000000-0005-0000-0000-00005B2D0000}"/>
    <cellStyle name="_적격(화산) _상무대 입찰내역 (남해낙찰)_대치유수지수경설비-설계내역-2차발송-0811_이수교차로주변친수시설-인공폭포설비-0907" xfId="42828" xr:uid="{00000000-0005-0000-0000-00005C2D0000}"/>
    <cellStyle name="_적격(화산) _상무대 하도급사항" xfId="42829" xr:uid="{00000000-0005-0000-0000-00005D2D0000}"/>
    <cellStyle name="_적격(화산) _상무대 하도급사항_대치유수지수경설비-설계내역-0715" xfId="42830" xr:uid="{00000000-0005-0000-0000-00005E2D0000}"/>
    <cellStyle name="_적격(화산) _상무대 하도급사항_대치유수지수경설비-설계내역-0715_이수교차로주변친수시설-인공폭포설비" xfId="42831" xr:uid="{00000000-0005-0000-0000-00005F2D0000}"/>
    <cellStyle name="_적격(화산) _상무대 하도급사항_대치유수지수경설비-설계내역-0715_이수교차로주변친수시설-인공폭포설비-0907" xfId="42832" xr:uid="{00000000-0005-0000-0000-0000602D0000}"/>
    <cellStyle name="_적격(화산) _상무대 하도급사항_대치유수지수경설비-설계내역-2차발송-0811" xfId="42833" xr:uid="{00000000-0005-0000-0000-0000612D0000}"/>
    <cellStyle name="_적격(화산) _상무대 하도급사항_대치유수지수경설비-설계내역-2차발송-0811_이수교차로주변친수시설-인공폭포설비" xfId="42834" xr:uid="{00000000-0005-0000-0000-0000622D0000}"/>
    <cellStyle name="_적격(화산) _상무대 하도급사항_대치유수지수경설비-설계내역-2차발송-0811_이수교차로주변친수시설-인공폭포설비-0907" xfId="42835" xr:uid="{00000000-0005-0000-0000-0000632D0000}"/>
    <cellStyle name="_적격(화산) _서계오피스텔_집행내역서(REV0) (version 1)" xfId="3203" xr:uid="{00000000-0005-0000-0000-0000642D0000}"/>
    <cellStyle name="_적격(화산) _서계오피스텔_집행내역서(REV0) (version 1)_서계오피스텔_대한유화(현설용BM)" xfId="3204" xr:uid="{00000000-0005-0000-0000-0000652D0000}"/>
    <cellStyle name="_적격(화산) _서계오피스텔_집행내역서(REV0) (version 1)_서계오피스텔_대한유화(현설용BM)_선투입비 본사보고" xfId="3205" xr:uid="{00000000-0005-0000-0000-0000662D0000}"/>
    <cellStyle name="_적격(화산) _서계오피스텔_집행내역서(REV0) (version 1)_서계오피스텔_대한유화(현설용BM)_선투입비 본사보고_선투입비 본사보고" xfId="3206" xr:uid="{00000000-0005-0000-0000-0000672D0000}"/>
    <cellStyle name="_적격(화산) _서계오피스텔_집행내역서(REV0) (version 1)_서계오피스텔_대한유화(현설용BM)_선투입비 본사보고_선투입비 본사보고-0330" xfId="3207" xr:uid="{00000000-0005-0000-0000-0000682D0000}"/>
    <cellStyle name="_적격(화산) _서계오피스텔_집행내역서(REV0) (version 1)_선투입비 본사보고" xfId="3208" xr:uid="{00000000-0005-0000-0000-0000692D0000}"/>
    <cellStyle name="_적격(화산) _서계오피스텔_집행내역서(REV0) (version 1)_선투입비 본사보고_선투입비 본사보고" xfId="3209" xr:uid="{00000000-0005-0000-0000-00006A2D0000}"/>
    <cellStyle name="_적격(화산) _서계오피스텔_집행내역서(REV0) (version 1)_선투입비 본사보고_선투입비 본사보고-0330" xfId="3210" xr:uid="{00000000-0005-0000-0000-00006B2D0000}"/>
    <cellStyle name="_적격(화산) _서계오피스텔_집행내역서(REV6)" xfId="3211" xr:uid="{00000000-0005-0000-0000-00006C2D0000}"/>
    <cellStyle name="_적격(화산) _서계오피스텔_집행내역서(REV6)_서계오피스텔_대한유화(현설용BM)" xfId="3212" xr:uid="{00000000-0005-0000-0000-00006D2D0000}"/>
    <cellStyle name="_적격(화산) _서계오피스텔_집행내역서(REV6)_서계오피스텔_대한유화(현설용BM)_선투입비 본사보고" xfId="3213" xr:uid="{00000000-0005-0000-0000-00006E2D0000}"/>
    <cellStyle name="_적격(화산) _서계오피스텔_집행내역서(REV6)_서계오피스텔_대한유화(현설용BM)_선투입비 본사보고_선투입비 본사보고" xfId="3214" xr:uid="{00000000-0005-0000-0000-00006F2D0000}"/>
    <cellStyle name="_적격(화산) _서계오피스텔_집행내역서(REV6)_서계오피스텔_대한유화(현설용BM)_선투입비 본사보고_선투입비 본사보고-0330" xfId="3215" xr:uid="{00000000-0005-0000-0000-0000702D0000}"/>
    <cellStyle name="_적격(화산) _서계오피스텔_집행내역서(REV6)_선투입비 본사보고" xfId="3216" xr:uid="{00000000-0005-0000-0000-0000712D0000}"/>
    <cellStyle name="_적격(화산) _서계오피스텔_집행내역서(REV6)_선투입비 본사보고_선투입비 본사보고" xfId="3217" xr:uid="{00000000-0005-0000-0000-0000722D0000}"/>
    <cellStyle name="_적격(화산) _서계오피스텔_집행내역서(REV6)_선투입비 본사보고_선투입비 본사보고-0330" xfId="3218" xr:uid="{00000000-0005-0000-0000-0000732D0000}"/>
    <cellStyle name="_적격(화산) _서계오피스텔_집행내역서(현설용)" xfId="3219" xr:uid="{00000000-0005-0000-0000-0000742D0000}"/>
    <cellStyle name="_적격(화산) _서계오피스텔_집행내역서(현설용)_서계오피스텔_대한유화(현설용BM)" xfId="3220" xr:uid="{00000000-0005-0000-0000-0000752D0000}"/>
    <cellStyle name="_적격(화산) _서계오피스텔_집행내역서(현설용)_서계오피스텔_대한유화(현설용BM)_선투입비 본사보고" xfId="3221" xr:uid="{00000000-0005-0000-0000-0000762D0000}"/>
    <cellStyle name="_적격(화산) _서계오피스텔_집행내역서(현설용)_서계오피스텔_대한유화(현설용BM)_선투입비 본사보고_선투입비 본사보고" xfId="3222" xr:uid="{00000000-0005-0000-0000-0000772D0000}"/>
    <cellStyle name="_적격(화산) _서계오피스텔_집행내역서(현설용)_서계오피스텔_대한유화(현설용BM)_선투입비 본사보고_선투입비 본사보고-0330" xfId="3223" xr:uid="{00000000-0005-0000-0000-0000782D0000}"/>
    <cellStyle name="_적격(화산) _서계오피스텔_집행내역서(현설용)_선투입비 본사보고" xfId="3224" xr:uid="{00000000-0005-0000-0000-0000792D0000}"/>
    <cellStyle name="_적격(화산) _서계오피스텔_집행내역서(현설용)_선투입비 본사보고_선투입비 본사보고" xfId="3225" xr:uid="{00000000-0005-0000-0000-00007A2D0000}"/>
    <cellStyle name="_적격(화산) _서계오피스텔_집행내역서(현설용)_선투입비 본사보고_선투입비 본사보고-0330" xfId="3226" xr:uid="{00000000-0005-0000-0000-00007B2D0000}"/>
    <cellStyle name="_적격(화산) _서계오피스텔-J0" xfId="3227" xr:uid="{00000000-0005-0000-0000-00007C2D0000}"/>
    <cellStyle name="_적격(화산) _서계오피스텔-J0_서계오피스텔_대한유화(현설용BM)" xfId="3228" xr:uid="{00000000-0005-0000-0000-00007D2D0000}"/>
    <cellStyle name="_적격(화산) _서계오피스텔-J0_서계오피스텔_대한유화(현설용BM)_선투입비 본사보고" xfId="3229" xr:uid="{00000000-0005-0000-0000-00007E2D0000}"/>
    <cellStyle name="_적격(화산) _서계오피스텔-J0_서계오피스텔_대한유화(현설용BM)_선투입비 본사보고_선투입비 본사보고" xfId="3230" xr:uid="{00000000-0005-0000-0000-00007F2D0000}"/>
    <cellStyle name="_적격(화산) _서계오피스텔-J0_서계오피스텔_대한유화(현설용BM)_선투입비 본사보고_선투입비 본사보고-0330" xfId="3231" xr:uid="{00000000-0005-0000-0000-0000802D0000}"/>
    <cellStyle name="_적격(화산) _서계오피스텔-J0_선투입비 본사보고" xfId="3232" xr:uid="{00000000-0005-0000-0000-0000812D0000}"/>
    <cellStyle name="_적격(화산) _서계오피스텔-J0_선투입비 본사보고_선투입비 본사보고" xfId="3233" xr:uid="{00000000-0005-0000-0000-0000822D0000}"/>
    <cellStyle name="_적격(화산) _서계오피스텔-J0_선투입비 본사보고_선투입비 본사보고-0330" xfId="3234" xr:uid="{00000000-0005-0000-0000-0000832D0000}"/>
    <cellStyle name="_적격(화산) _서호지하차도입찰" xfId="42836" xr:uid="{00000000-0005-0000-0000-0000842D0000}"/>
    <cellStyle name="_적격(화산) _서호지하차도입찰_청오건설 하도급계약내역(식재.시설물)-2005.1.3" xfId="42837" xr:uid="{00000000-0005-0000-0000-0000852D0000}"/>
    <cellStyle name="_적격(화산) _서호지하차도입찰_청오하도급계약내역(식재,시설물)-2005.1.3" xfId="42838" xr:uid="{00000000-0005-0000-0000-0000862D0000}"/>
    <cellStyle name="_적격(화산) _선투입비 본사보고" xfId="3235" xr:uid="{00000000-0005-0000-0000-0000872D0000}"/>
    <cellStyle name="_적격(화산) _선투입비 본사보고_선투입비 본사보고" xfId="3236" xr:uid="{00000000-0005-0000-0000-0000882D0000}"/>
    <cellStyle name="_적격(화산) _선투입비 본사보고_선투입비 본사보고-0330" xfId="3237" xr:uid="{00000000-0005-0000-0000-0000892D0000}"/>
    <cellStyle name="_적격(화산) _소화설비공내역서" xfId="3238" xr:uid="{00000000-0005-0000-0000-00008A2D0000}"/>
    <cellStyle name="_적격(화산) _소화설비공내역서_선투입비 본사보고" xfId="3239" xr:uid="{00000000-0005-0000-0000-00008B2D0000}"/>
    <cellStyle name="_적격(화산) _소화설비공내역서_선투입비 본사보고_선투입비 본사보고" xfId="3240" xr:uid="{00000000-0005-0000-0000-00008C2D0000}"/>
    <cellStyle name="_적격(화산) _소화설비공내역서_선투입비 본사보고_선투입비 본사보고-0330" xfId="3241" xr:uid="{00000000-0005-0000-0000-00008D2D0000}"/>
    <cellStyle name="_적격(화산) _송학실행안" xfId="11363" xr:uid="{00000000-0005-0000-0000-00008E2D0000}"/>
    <cellStyle name="_적격(화산) _송학실행안_탱크(12,13)토목공사(견적)대비비교" xfId="11364" xr:uid="{00000000-0005-0000-0000-00008F2D0000}"/>
    <cellStyle name="_적격(화산) _송학하수투찰" xfId="11365" xr:uid="{00000000-0005-0000-0000-0000902D0000}"/>
    <cellStyle name="_적격(화산) _송학하수투찰_탱크(12,13)토목공사(견적)대비비교" xfId="11366" xr:uid="{00000000-0005-0000-0000-0000912D0000}"/>
    <cellStyle name="_적격(화산) _송학하수품의(설계넣고)" xfId="1034" xr:uid="{00000000-0005-0000-0000-0000922D0000}"/>
    <cellStyle name="_적격(화산) _송학하수품의(설계넣고) 2" xfId="1035" xr:uid="{00000000-0005-0000-0000-0000932D0000}"/>
    <cellStyle name="_적격(화산) _송학하수품의(설계넣고) 3" xfId="11367" xr:uid="{00000000-0005-0000-0000-0000942D0000}"/>
    <cellStyle name="_적격(화산) _송학하수품의(설계넣고)_2011년 소백산 자락길 홍보관 신축공사(건축)" xfId="1036" xr:uid="{00000000-0005-0000-0000-0000952D0000}"/>
    <cellStyle name="_적격(화산) _송학하수품의(설계넣고)_갑지(건축 (2)" xfId="1037" xr:uid="{00000000-0005-0000-0000-0000962D0000}"/>
    <cellStyle name="_적격(화산) _송학하수품의(설계넣고)_갑지(건축 (2) 2" xfId="1038" xr:uid="{00000000-0005-0000-0000-0000972D0000}"/>
    <cellStyle name="_적격(화산) _송학하수품의(설계넣고)_경북능금농협(북촌)골판지공장 " xfId="1039" xr:uid="{00000000-0005-0000-0000-0000982D0000}"/>
    <cellStyle name="_적격(화산) _송학하수품의(설계넣고)_관급자재 명세" xfId="1040" xr:uid="{00000000-0005-0000-0000-0000992D0000}"/>
    <cellStyle name="_적격(화산) _송학하수품의(설계넣고)_삼성생활예술고 생활관(3층수정15%)공사" xfId="1041" xr:uid="{00000000-0005-0000-0000-00009A2D0000}"/>
    <cellStyle name="_적격(화산) _송학하수품의(설계넣고)_삼성생활예술고 생활관(3층수정15%)공사 2" xfId="1042" xr:uid="{00000000-0005-0000-0000-00009B2D0000}"/>
    <cellStyle name="_적격(화산) _송학하수품의(설계넣고)_안강여고 화장실 개선공사" xfId="1043" xr:uid="{00000000-0005-0000-0000-00009C2D0000}"/>
    <cellStyle name="_적격(화산) _송학하수품의(설계넣고)_영주서부초등학교 교사동 방수공사" xfId="1044" xr:uid="{00000000-0005-0000-0000-00009D2D0000}"/>
    <cellStyle name="_적격(화산) _송학하수품의(설계넣고)_용곡지구_보건진료소_신축설비공사" xfId="1045" xr:uid="{00000000-0005-0000-0000-00009E2D0000}"/>
    <cellStyle name="_적격(화산) _송학하수품의(설계넣고)_용곡지구_보건진료소_신축설비공사 2" xfId="1046" xr:uid="{00000000-0005-0000-0000-00009F2D0000}"/>
    <cellStyle name="_적격(화산) _송학하수품의(설계넣고)_우보초등학교 화장실보수및기타공사(건축)" xfId="1047" xr:uid="{00000000-0005-0000-0000-0000A02D0000}"/>
    <cellStyle name="_적격(화산) _송학하수품의(설계넣고)_우보초등학교 화장실보수및기타공사(건축) 2" xfId="1048" xr:uid="{00000000-0005-0000-0000-0000A12D0000}"/>
    <cellStyle name="_적격(화산) _송학하수품의(설계넣고)_탱크(12,13)토목공사(견적)대비비교" xfId="11368" xr:uid="{00000000-0005-0000-0000-0000A22D0000}"/>
    <cellStyle name="_적격(화산) _송학하수품의(설계넣고)_화령초등학교 다목적강당 증축공사(건축)" xfId="1049" xr:uid="{00000000-0005-0000-0000-0000A32D0000}"/>
    <cellStyle name="_적격(화산) _송학하수품의(설계넣고)_화령초등학교 다목적강당 증축공사(건축) 2" xfId="1050" xr:uid="{00000000-0005-0000-0000-0000A42D0000}"/>
    <cellStyle name="_적격(화산) _송학하수품의(설계넣고)_화령초등학교 다목적강당 증축공사(건축납품)" xfId="1051" xr:uid="{00000000-0005-0000-0000-0000A52D0000}"/>
    <cellStyle name="_적격(화산) _송학하수품의(설계넣고)_화령초등학교 다목적강당 증축공사(건축납품) 2" xfId="1052" xr:uid="{00000000-0005-0000-0000-0000A62D0000}"/>
    <cellStyle name="_적격(화산) _신호등견적서" xfId="11369" xr:uid="{00000000-0005-0000-0000-0000A72D0000}"/>
    <cellStyle name="_적격(화산) _실행(간접비)" xfId="11370" xr:uid="{00000000-0005-0000-0000-0000A82D0000}"/>
    <cellStyle name="_적격(화산) _실행(간접비)_05년 7월1일~8월31일견적서" xfId="11371" xr:uid="{00000000-0005-0000-0000-0000A92D0000}"/>
    <cellStyle name="_적격(화산) _실행(간접비)_05년 7월1일~8월31일견적서_05년 7월1일~8월31일견적서" xfId="11372" xr:uid="{00000000-0005-0000-0000-0000AA2D0000}"/>
    <cellStyle name="_적격(화산) _실행(간접비)_05년 7월1일~8월31일견적서_05년 7월1일~8월31일견적서_05년 9월1일~10월31일견적서" xfId="11373" xr:uid="{00000000-0005-0000-0000-0000AB2D0000}"/>
    <cellStyle name="_적격(화산) _실행(간접비)_05년 7월1일~8월31일견적서_05년 7월1일~8월31일견적서_05년 9월1일~10월31일견적서_05년 11월1일~12월31일견적서" xfId="11374" xr:uid="{00000000-0005-0000-0000-0000AC2D0000}"/>
    <cellStyle name="_적격(화산) _실행(간접비)_05년 7월1일~8월31일견적서_05년 7월1일~8월31일견적서_05년 9월1일~10월31일견적서_05년 9월1일~10월31일견적서" xfId="11375" xr:uid="{00000000-0005-0000-0000-0000AD2D0000}"/>
    <cellStyle name="_적격(화산) _실행(간접비)_05년 7월1일~8월31일견적서_05년 7월1일~8월31일견적서_05년 9월1일~10월31일견적서_06년 1월1일~2월28일견적서" xfId="11376" xr:uid="{00000000-0005-0000-0000-0000AE2D0000}"/>
    <cellStyle name="_적격(화산) _실행(간접비)_05년 7월1일~8월31일견적서_05년 9월1일~10월31일견적서" xfId="11377" xr:uid="{00000000-0005-0000-0000-0000AF2D0000}"/>
    <cellStyle name="_적격(화산) _실행(간접비)_05년 7월1일~8월31일견적서_05년 9월1일~10월31일견적서_05년 11월1일~12월31일견적서" xfId="11378" xr:uid="{00000000-0005-0000-0000-0000B02D0000}"/>
    <cellStyle name="_적격(화산) _실행(간접비)_05년 7월1일~8월31일견적서_05년 9월1일~10월31일견적서_05년 9월1일~10월31일견적서" xfId="11379" xr:uid="{00000000-0005-0000-0000-0000B12D0000}"/>
    <cellStyle name="_적격(화산) _실행(간접비)_05년 7월1일~8월31일견적서_05년 9월1일~10월31일견적서_06년 1월1일~2월28일견적서" xfId="11380" xr:uid="{00000000-0005-0000-0000-0000B22D0000}"/>
    <cellStyle name="_적격(화산) _실행(간접비)_05년 9월1일~10월31일견적서" xfId="11381" xr:uid="{00000000-0005-0000-0000-0000B32D0000}"/>
    <cellStyle name="_적격(화산) _실행(간접비)_05년 9월1일~10월31일견적서_05년 11월1일~12월31일견적서" xfId="11382" xr:uid="{00000000-0005-0000-0000-0000B42D0000}"/>
    <cellStyle name="_적격(화산) _실행(간접비)_05년 9월1일~10월31일견적서_05년 9월1일~10월31일견적서" xfId="11383" xr:uid="{00000000-0005-0000-0000-0000B52D0000}"/>
    <cellStyle name="_적격(화산) _실행(간접비)_05년 9월1일~10월31일견적서_06년 1월1일~2월28일견적서" xfId="11384" xr:uid="{00000000-0005-0000-0000-0000B62D0000}"/>
    <cellStyle name="_적격(화산) _실행(노은리슈빌)" xfId="11385" xr:uid="{00000000-0005-0000-0000-0000B72D0000}"/>
    <cellStyle name="_적격(화산) _실행(노은리슈빌)_관저리슈빌최종실행1" xfId="11386" xr:uid="{00000000-0005-0000-0000-0000B82D0000}"/>
    <cellStyle name="_적격(화산) _실행(노은리슈빌)_관저리슈빌최종실행1_관저리슈빌최종실행1" xfId="11387" xr:uid="{00000000-0005-0000-0000-0000B92D0000}"/>
    <cellStyle name="_적격(화산) _실행검토228" xfId="11388" xr:uid="{00000000-0005-0000-0000-0000BA2D0000}"/>
    <cellStyle name="_적격(화산) _실행검토228_00.실행예산(결재)" xfId="11389" xr:uid="{00000000-0005-0000-0000-0000BB2D0000}"/>
    <cellStyle name="_적격(화산) _실행검토228_07.복수리슈빌 미장" xfId="11390" xr:uid="{00000000-0005-0000-0000-0000BC2D0000}"/>
    <cellStyle name="_적격(화산) _실행검토228_견적용내역" xfId="11391" xr:uid="{00000000-0005-0000-0000-0000BD2D0000}"/>
    <cellStyle name="_적격(화산) _실행검토228_견적용내역(도급비교)" xfId="11392" xr:uid="{00000000-0005-0000-0000-0000BE2D0000}"/>
    <cellStyle name="_적격(화산) _실행검토228_견적용내역(도급비교)_관저리슈빌최종실행1" xfId="11393" xr:uid="{00000000-0005-0000-0000-0000BF2D0000}"/>
    <cellStyle name="_적격(화산) _실행검토228_견적용내역(도급비교)_관저리슈빌최종실행1_관저리슈빌최종실행1" xfId="11394" xr:uid="{00000000-0005-0000-0000-0000C02D0000}"/>
    <cellStyle name="_적격(화산) _실행검토228_견적용내역_관저리슈빌최종실행1" xfId="11395" xr:uid="{00000000-0005-0000-0000-0000C12D0000}"/>
    <cellStyle name="_적격(화산) _실행검토228_견적용내역_관저리슈빌최종실행1_관저리슈빌최종실행1" xfId="11396" xr:uid="{00000000-0005-0000-0000-0000C22D0000}"/>
    <cellStyle name="_적격(화산) _실행검토228_관저리슈빌최종실행(1224)" xfId="11397" xr:uid="{00000000-0005-0000-0000-0000C32D0000}"/>
    <cellStyle name="_적격(화산) _실행검토228_관저리슈빌최종실행(1224)_관저리슈빌최종실행1" xfId="11398" xr:uid="{00000000-0005-0000-0000-0000C42D0000}"/>
    <cellStyle name="_적격(화산) _실행검토228_관저리슈빌최종실행(1224)_관저리슈빌최종실행1_관저리슈빌최종실행1" xfId="11399" xr:uid="{00000000-0005-0000-0000-0000C52D0000}"/>
    <cellStyle name="_적격(화산) _실행검토228_관저리슈빌최종실행1" xfId="11400" xr:uid="{00000000-0005-0000-0000-0000C62D0000}"/>
    <cellStyle name="_적격(화산) _실행검토228_노은14BL 최종내역서(04.10.05)" xfId="11401" xr:uid="{00000000-0005-0000-0000-0000C72D0000}"/>
    <cellStyle name="_적격(화산) _실행검토228_노은14BL 최종내역서(04.10.05)_복사본 13블럭내역(최종04.10.05)" xfId="11402" xr:uid="{00000000-0005-0000-0000-0000C82D0000}"/>
    <cellStyle name="_적격(화산) _실행검토228_노은14BL 최종내역서(04.6.18)" xfId="11403" xr:uid="{00000000-0005-0000-0000-0000C92D0000}"/>
    <cellStyle name="_적격(화산) _실행검토228_노은14BL 최종내역서(04.6.18)_노은14BL 최종내역서(04.10.05)" xfId="11404" xr:uid="{00000000-0005-0000-0000-0000CA2D0000}"/>
    <cellStyle name="_적격(화산) _실행검토228_노은14BL 최종내역서(04.6.18)_노은14BL 최종내역서(04.10.05)_복사본 13블럭내역(최종04.10.05)" xfId="11405" xr:uid="{00000000-0005-0000-0000-0000CB2D0000}"/>
    <cellStyle name="_적격(화산) _실행검토228_노은14BL 최종내역서(04.6.18)_노은2지구 13블럭내역(최종04.10.05)" xfId="11406" xr:uid="{00000000-0005-0000-0000-0000CC2D0000}"/>
    <cellStyle name="_적격(화산) _실행검토228_노은14BL 최종내역서(04.6.18)_청주비하내역(04.09.16)" xfId="11407" xr:uid="{00000000-0005-0000-0000-0000CD2D0000}"/>
    <cellStyle name="_적격(화산) _실행검토228_노은14BL 최종내역서(04.6.24)" xfId="11408" xr:uid="{00000000-0005-0000-0000-0000CE2D0000}"/>
    <cellStyle name="_적격(화산) _실행검토228_노은14BL 최종내역서(04.6.24)_검토" xfId="11409" xr:uid="{00000000-0005-0000-0000-0000CF2D0000}"/>
    <cellStyle name="_적격(화산) _실행검토228_노은14BL 최종내역서(04.6.24)_검토_복사본 13블럭내역(최종04.10.05)" xfId="11410" xr:uid="{00000000-0005-0000-0000-0000D02D0000}"/>
    <cellStyle name="_적격(화산) _실행검토228_노은14BL 최종내역서(04.6.24)_검토1" xfId="11411" xr:uid="{00000000-0005-0000-0000-0000D12D0000}"/>
    <cellStyle name="_적격(화산) _실행검토228_노은14BL 최종내역서(04.6.24)_검토1_복사본 13블럭내역(최종04.10.05)" xfId="11412" xr:uid="{00000000-0005-0000-0000-0000D22D0000}"/>
    <cellStyle name="_적격(화산) _실행검토228_노은14BL 최종내역서(04.6.24)_검토2" xfId="11413" xr:uid="{00000000-0005-0000-0000-0000D32D0000}"/>
    <cellStyle name="_적격(화산) _실행검토228_노은14BL 최종내역서(04.6.24)_검토2_복사본 13블럭내역(최종04.10.05)" xfId="11414" xr:uid="{00000000-0005-0000-0000-0000D42D0000}"/>
    <cellStyle name="_적격(화산) _실행검토228_노은14BL 최종내역서(04.6.24)_복사본 13블럭내역(최종04.10.05)" xfId="11415" xr:uid="{00000000-0005-0000-0000-0000D52D0000}"/>
    <cellStyle name="_적격(화산) _실행검토228_노은2지구 13블럭내역(최종04.10.05)" xfId="11416" xr:uid="{00000000-0005-0000-0000-0000D62D0000}"/>
    <cellStyle name="_적격(화산) _실행검토228_동백리슈빌 최종내역서(단가참고)" xfId="11417" xr:uid="{00000000-0005-0000-0000-0000D72D0000}"/>
    <cellStyle name="_적격(화산) _실행검토228_동백리슈빌 최종내역서(단가참고)_복사본 13블럭내역(최종04.10.05)" xfId="11418" xr:uid="{00000000-0005-0000-0000-0000D82D0000}"/>
    <cellStyle name="_적격(화산) _실행검토228_동백리슈빌 확정내역서(2004.02.10)" xfId="11419" xr:uid="{00000000-0005-0000-0000-0000D92D0000}"/>
    <cellStyle name="_적격(화산) _실행검토228_리슈빌 공사별 비교(전체현장)" xfId="11420" xr:uid="{00000000-0005-0000-0000-0000DA2D0000}"/>
    <cellStyle name="_적격(화산) _실행검토228_리슈빌 공사별 비교(전체현장)_복사본 13블럭내역(최종04.10.05)" xfId="11421" xr:uid="{00000000-0005-0000-0000-0000DB2D0000}"/>
    <cellStyle name="_적격(화산) _실행검토228_삼익비교실행" xfId="11422" xr:uid="{00000000-0005-0000-0000-0000DC2D0000}"/>
    <cellStyle name="_적격(화산) _실행검토228_삼익비교실행_00.실행예산(결재)" xfId="11423" xr:uid="{00000000-0005-0000-0000-0000DD2D0000}"/>
    <cellStyle name="_적격(화산) _실행검토228_삼익비교실행_07.복수리슈빌 미장" xfId="11424" xr:uid="{00000000-0005-0000-0000-0000DE2D0000}"/>
    <cellStyle name="_적격(화산) _실행검토228_삼익비교실행_견적용내역" xfId="11425" xr:uid="{00000000-0005-0000-0000-0000DF2D0000}"/>
    <cellStyle name="_적격(화산) _실행검토228_삼익비교실행_견적용내역(도급비교)" xfId="11426" xr:uid="{00000000-0005-0000-0000-0000E02D0000}"/>
    <cellStyle name="_적격(화산) _실행검토228_삼익비교실행_견적용내역(도급비교)_관저리슈빌최종실행1" xfId="11427" xr:uid="{00000000-0005-0000-0000-0000E12D0000}"/>
    <cellStyle name="_적격(화산) _실행검토228_삼익비교실행_견적용내역(도급비교)_관저리슈빌최종실행1_관저리슈빌최종실행1" xfId="11428" xr:uid="{00000000-0005-0000-0000-0000E22D0000}"/>
    <cellStyle name="_적격(화산) _실행검토228_삼익비교실행_견적용내역_관저리슈빌최종실행1" xfId="11429" xr:uid="{00000000-0005-0000-0000-0000E32D0000}"/>
    <cellStyle name="_적격(화산) _실행검토228_삼익비교실행_견적용내역_관저리슈빌최종실행1_관저리슈빌최종실행1" xfId="11430" xr:uid="{00000000-0005-0000-0000-0000E42D0000}"/>
    <cellStyle name="_적격(화산) _실행검토228_삼익비교실행_관저리슈빌최종실행(1224)" xfId="11431" xr:uid="{00000000-0005-0000-0000-0000E52D0000}"/>
    <cellStyle name="_적격(화산) _실행검토228_삼익비교실행_관저리슈빌최종실행(1224)_관저리슈빌최종실행1" xfId="11432" xr:uid="{00000000-0005-0000-0000-0000E62D0000}"/>
    <cellStyle name="_적격(화산) _실행검토228_삼익비교실행_관저리슈빌최종실행(1224)_관저리슈빌최종실행1_관저리슈빌최종실행1" xfId="11433" xr:uid="{00000000-0005-0000-0000-0000E72D0000}"/>
    <cellStyle name="_적격(화산) _실행검토228_삼익비교실행_관저리슈빌최종실행1" xfId="11434" xr:uid="{00000000-0005-0000-0000-0000E82D0000}"/>
    <cellStyle name="_적격(화산) _실행검토228_삼익비교실행_노은14BL 최종내역서(04.10.05)" xfId="11435" xr:uid="{00000000-0005-0000-0000-0000E92D0000}"/>
    <cellStyle name="_적격(화산) _실행검토228_삼익비교실행_노은14BL 최종내역서(04.10.05)_복사본 13블럭내역(최종04.10.05)" xfId="11436" xr:uid="{00000000-0005-0000-0000-0000EA2D0000}"/>
    <cellStyle name="_적격(화산) _실행검토228_삼익비교실행_노은14BL 최종내역서(04.6.18)" xfId="11437" xr:uid="{00000000-0005-0000-0000-0000EB2D0000}"/>
    <cellStyle name="_적격(화산) _실행검토228_삼익비교실행_노은14BL 최종내역서(04.6.18)_노은14BL 최종내역서(04.10.05)" xfId="11438" xr:uid="{00000000-0005-0000-0000-0000EC2D0000}"/>
    <cellStyle name="_적격(화산) _실행검토228_삼익비교실행_노은14BL 최종내역서(04.6.18)_노은14BL 최종내역서(04.10.05)_복사본 13블럭내역(최종04.10.05)" xfId="11439" xr:uid="{00000000-0005-0000-0000-0000ED2D0000}"/>
    <cellStyle name="_적격(화산) _실행검토228_삼익비교실행_노은14BL 최종내역서(04.6.18)_노은2지구 13블럭내역(최종04.10.05)" xfId="11440" xr:uid="{00000000-0005-0000-0000-0000EE2D0000}"/>
    <cellStyle name="_적격(화산) _실행검토228_삼익비교실행_노은14BL 최종내역서(04.6.18)_청주비하내역(04.09.16)" xfId="11441" xr:uid="{00000000-0005-0000-0000-0000EF2D0000}"/>
    <cellStyle name="_적격(화산) _실행검토228_삼익비교실행_노은14BL 최종내역서(04.6.24)" xfId="11442" xr:uid="{00000000-0005-0000-0000-0000F02D0000}"/>
    <cellStyle name="_적격(화산) _실행검토228_삼익비교실행_노은14BL 최종내역서(04.6.24)_검토" xfId="11443" xr:uid="{00000000-0005-0000-0000-0000F12D0000}"/>
    <cellStyle name="_적격(화산) _실행검토228_삼익비교실행_노은14BL 최종내역서(04.6.24)_검토_복사본 13블럭내역(최종04.10.05)" xfId="11444" xr:uid="{00000000-0005-0000-0000-0000F22D0000}"/>
    <cellStyle name="_적격(화산) _실행검토228_삼익비교실행_노은14BL 최종내역서(04.6.24)_검토1" xfId="11445" xr:uid="{00000000-0005-0000-0000-0000F32D0000}"/>
    <cellStyle name="_적격(화산) _실행검토228_삼익비교실행_노은14BL 최종내역서(04.6.24)_검토1_복사본 13블럭내역(최종04.10.05)" xfId="11446" xr:uid="{00000000-0005-0000-0000-0000F42D0000}"/>
    <cellStyle name="_적격(화산) _실행검토228_삼익비교실행_노은14BL 최종내역서(04.6.24)_검토2" xfId="11447" xr:uid="{00000000-0005-0000-0000-0000F52D0000}"/>
    <cellStyle name="_적격(화산) _실행검토228_삼익비교실행_노은14BL 최종내역서(04.6.24)_검토2_복사본 13블럭내역(최종04.10.05)" xfId="11448" xr:uid="{00000000-0005-0000-0000-0000F62D0000}"/>
    <cellStyle name="_적격(화산) _실행검토228_삼익비교실행_노은14BL 최종내역서(04.6.24)_복사본 13블럭내역(최종04.10.05)" xfId="11449" xr:uid="{00000000-0005-0000-0000-0000F72D0000}"/>
    <cellStyle name="_적격(화산) _실행검토228_삼익비교실행_노은2지구 13블럭내역(최종04.10.05)" xfId="11450" xr:uid="{00000000-0005-0000-0000-0000F82D0000}"/>
    <cellStyle name="_적격(화산) _실행검토228_삼익비교실행_동백리슈빌 최종내역서(단가참고)" xfId="11451" xr:uid="{00000000-0005-0000-0000-0000F92D0000}"/>
    <cellStyle name="_적격(화산) _실행검토228_삼익비교실행_동백리슈빌 최종내역서(단가참고)_복사본 13블럭내역(최종04.10.05)" xfId="11452" xr:uid="{00000000-0005-0000-0000-0000FA2D0000}"/>
    <cellStyle name="_적격(화산) _실행검토228_삼익비교실행_동백리슈빌 확정내역서(2004.02.10)" xfId="11453" xr:uid="{00000000-0005-0000-0000-0000FB2D0000}"/>
    <cellStyle name="_적격(화산) _실행검토228_삼익비교실행_리슈빌 공사별 비교(전체현장)" xfId="11454" xr:uid="{00000000-0005-0000-0000-0000FC2D0000}"/>
    <cellStyle name="_적격(화산) _실행검토228_삼익비교실행_리슈빌 공사별 비교(전체현장)_복사본 13블럭내역(최종04.10.05)" xfId="11455" xr:uid="{00000000-0005-0000-0000-0000FD2D0000}"/>
    <cellStyle name="_적격(화산) _실행검토228_삼익비교실행_실행(노은리슈빌)" xfId="11456" xr:uid="{00000000-0005-0000-0000-0000FE2D0000}"/>
    <cellStyle name="_적격(화산) _실행검토228_삼익비교실행_실행(노은리슈빌)_관저리슈빌최종실행1" xfId="11457" xr:uid="{00000000-0005-0000-0000-0000FF2D0000}"/>
    <cellStyle name="_적격(화산) _실행검토228_삼익비교실행_실행(노은리슈빌)_관저리슈빌최종실행1_관저리슈빌최종실행1" xfId="11458" xr:uid="{00000000-0005-0000-0000-0000002E0000}"/>
    <cellStyle name="_적격(화산) _실행검토228_삼익비교실행_실행예산 (2004.03.29)" xfId="11459" xr:uid="{00000000-0005-0000-0000-0000012E0000}"/>
    <cellStyle name="_적격(화산) _실행검토228_삼익비교실행_용인IC 내역서(결재0413)" xfId="11460" xr:uid="{00000000-0005-0000-0000-0000022E0000}"/>
    <cellStyle name="_적격(화산) _실행검토228_삼익비교실행_청주비하내역(04.09.16)" xfId="11461" xr:uid="{00000000-0005-0000-0000-0000032E0000}"/>
    <cellStyle name="_적격(화산) _실행검토228_삼익협의실행" xfId="11462" xr:uid="{00000000-0005-0000-0000-0000042E0000}"/>
    <cellStyle name="_적격(화산) _실행검토228_삼익협의실행_00.실행예산(결재)" xfId="11463" xr:uid="{00000000-0005-0000-0000-0000052E0000}"/>
    <cellStyle name="_적격(화산) _실행검토228_삼익협의실행_07.복수리슈빌 미장" xfId="11464" xr:uid="{00000000-0005-0000-0000-0000062E0000}"/>
    <cellStyle name="_적격(화산) _실행검토228_삼익협의실행_견적용내역" xfId="11465" xr:uid="{00000000-0005-0000-0000-0000072E0000}"/>
    <cellStyle name="_적격(화산) _실행검토228_삼익협의실행_견적용내역(도급비교)" xfId="11466" xr:uid="{00000000-0005-0000-0000-0000082E0000}"/>
    <cellStyle name="_적격(화산) _실행검토228_삼익협의실행_견적용내역(도급비교)_관저리슈빌최종실행1" xfId="11467" xr:uid="{00000000-0005-0000-0000-0000092E0000}"/>
    <cellStyle name="_적격(화산) _실행검토228_삼익협의실행_견적용내역(도급비교)_관저리슈빌최종실행1_관저리슈빌최종실행1" xfId="11468" xr:uid="{00000000-0005-0000-0000-00000A2E0000}"/>
    <cellStyle name="_적격(화산) _실행검토228_삼익협의실행_견적용내역_관저리슈빌최종실행1" xfId="11469" xr:uid="{00000000-0005-0000-0000-00000B2E0000}"/>
    <cellStyle name="_적격(화산) _실행검토228_삼익협의실행_견적용내역_관저리슈빌최종실행1_관저리슈빌최종실행1" xfId="11470" xr:uid="{00000000-0005-0000-0000-00000C2E0000}"/>
    <cellStyle name="_적격(화산) _실행검토228_삼익협의실행_관저리슈빌최종실행(1224)" xfId="11471" xr:uid="{00000000-0005-0000-0000-00000D2E0000}"/>
    <cellStyle name="_적격(화산) _실행검토228_삼익협의실행_관저리슈빌최종실행(1224)_관저리슈빌최종실행1" xfId="11472" xr:uid="{00000000-0005-0000-0000-00000E2E0000}"/>
    <cellStyle name="_적격(화산) _실행검토228_삼익협의실행_관저리슈빌최종실행(1224)_관저리슈빌최종실행1_관저리슈빌최종실행1" xfId="11473" xr:uid="{00000000-0005-0000-0000-00000F2E0000}"/>
    <cellStyle name="_적격(화산) _실행검토228_삼익협의실행_관저리슈빌최종실행1" xfId="11474" xr:uid="{00000000-0005-0000-0000-0000102E0000}"/>
    <cellStyle name="_적격(화산) _실행검토228_삼익협의실행_노은14BL 최종내역서(04.10.05)" xfId="11475" xr:uid="{00000000-0005-0000-0000-0000112E0000}"/>
    <cellStyle name="_적격(화산) _실행검토228_삼익협의실행_노은14BL 최종내역서(04.10.05)_복사본 13블럭내역(최종04.10.05)" xfId="11476" xr:uid="{00000000-0005-0000-0000-0000122E0000}"/>
    <cellStyle name="_적격(화산) _실행검토228_삼익협의실행_노은14BL 최종내역서(04.6.18)" xfId="11477" xr:uid="{00000000-0005-0000-0000-0000132E0000}"/>
    <cellStyle name="_적격(화산) _실행검토228_삼익협의실행_노은14BL 최종내역서(04.6.18)_노은14BL 최종내역서(04.10.05)" xfId="11478" xr:uid="{00000000-0005-0000-0000-0000142E0000}"/>
    <cellStyle name="_적격(화산) _실행검토228_삼익협의실행_노은14BL 최종내역서(04.6.18)_노은14BL 최종내역서(04.10.05)_복사본 13블럭내역(최종04.10.05)" xfId="11479" xr:uid="{00000000-0005-0000-0000-0000152E0000}"/>
    <cellStyle name="_적격(화산) _실행검토228_삼익협의실행_노은14BL 최종내역서(04.6.18)_노은2지구 13블럭내역(최종04.10.05)" xfId="11480" xr:uid="{00000000-0005-0000-0000-0000162E0000}"/>
    <cellStyle name="_적격(화산) _실행검토228_삼익협의실행_노은14BL 최종내역서(04.6.18)_청주비하내역(04.09.16)" xfId="11481" xr:uid="{00000000-0005-0000-0000-0000172E0000}"/>
    <cellStyle name="_적격(화산) _실행검토228_삼익협의실행_노은14BL 최종내역서(04.6.24)" xfId="11482" xr:uid="{00000000-0005-0000-0000-0000182E0000}"/>
    <cellStyle name="_적격(화산) _실행검토228_삼익협의실행_노은14BL 최종내역서(04.6.24)_검토" xfId="11483" xr:uid="{00000000-0005-0000-0000-0000192E0000}"/>
    <cellStyle name="_적격(화산) _실행검토228_삼익협의실행_노은14BL 최종내역서(04.6.24)_검토_복사본 13블럭내역(최종04.10.05)" xfId="11484" xr:uid="{00000000-0005-0000-0000-00001A2E0000}"/>
    <cellStyle name="_적격(화산) _실행검토228_삼익협의실행_노은14BL 최종내역서(04.6.24)_검토1" xfId="11485" xr:uid="{00000000-0005-0000-0000-00001B2E0000}"/>
    <cellStyle name="_적격(화산) _실행검토228_삼익협의실행_노은14BL 최종내역서(04.6.24)_검토1_복사본 13블럭내역(최종04.10.05)" xfId="11486" xr:uid="{00000000-0005-0000-0000-00001C2E0000}"/>
    <cellStyle name="_적격(화산) _실행검토228_삼익협의실행_노은14BL 최종내역서(04.6.24)_검토2" xfId="11487" xr:uid="{00000000-0005-0000-0000-00001D2E0000}"/>
    <cellStyle name="_적격(화산) _실행검토228_삼익협의실행_노은14BL 최종내역서(04.6.24)_검토2_복사본 13블럭내역(최종04.10.05)" xfId="11488" xr:uid="{00000000-0005-0000-0000-00001E2E0000}"/>
    <cellStyle name="_적격(화산) _실행검토228_삼익협의실행_노은14BL 최종내역서(04.6.24)_복사본 13블럭내역(최종04.10.05)" xfId="11489" xr:uid="{00000000-0005-0000-0000-00001F2E0000}"/>
    <cellStyle name="_적격(화산) _실행검토228_삼익협의실행_노은2지구 13블럭내역(최종04.10.05)" xfId="11490" xr:uid="{00000000-0005-0000-0000-0000202E0000}"/>
    <cellStyle name="_적격(화산) _실행검토228_삼익협의실행_동백리슈빌 최종내역서(단가참고)" xfId="11491" xr:uid="{00000000-0005-0000-0000-0000212E0000}"/>
    <cellStyle name="_적격(화산) _실행검토228_삼익협의실행_동백리슈빌 최종내역서(단가참고)_복사본 13블럭내역(최종04.10.05)" xfId="11492" xr:uid="{00000000-0005-0000-0000-0000222E0000}"/>
    <cellStyle name="_적격(화산) _실행검토228_삼익협의실행_동백리슈빌 확정내역서(2004.02.10)" xfId="11493" xr:uid="{00000000-0005-0000-0000-0000232E0000}"/>
    <cellStyle name="_적격(화산) _실행검토228_삼익협의실행_리슈빌 공사별 비교(전체현장)" xfId="11494" xr:uid="{00000000-0005-0000-0000-0000242E0000}"/>
    <cellStyle name="_적격(화산) _실행검토228_삼익협의실행_리슈빌 공사별 비교(전체현장)_복사본 13블럭내역(최종04.10.05)" xfId="11495" xr:uid="{00000000-0005-0000-0000-0000252E0000}"/>
    <cellStyle name="_적격(화산) _실행검토228_삼익협의실행_실행(노은리슈빌)" xfId="11496" xr:uid="{00000000-0005-0000-0000-0000262E0000}"/>
    <cellStyle name="_적격(화산) _실행검토228_삼익협의실행_실행(노은리슈빌)_관저리슈빌최종실행1" xfId="11497" xr:uid="{00000000-0005-0000-0000-0000272E0000}"/>
    <cellStyle name="_적격(화산) _실행검토228_삼익협의실행_실행(노은리슈빌)_관저리슈빌최종실행1_관저리슈빌최종실행1" xfId="11498" xr:uid="{00000000-0005-0000-0000-0000282E0000}"/>
    <cellStyle name="_적격(화산) _실행검토228_삼익협의실행_실행예산 (2004.03.29)" xfId="11499" xr:uid="{00000000-0005-0000-0000-0000292E0000}"/>
    <cellStyle name="_적격(화산) _실행검토228_삼익협의실행_용인IC 내역서(결재0413)" xfId="11500" xr:uid="{00000000-0005-0000-0000-00002A2E0000}"/>
    <cellStyle name="_적격(화산) _실행검토228_삼익협의실행_청주비하내역(04.09.16)" xfId="11501" xr:uid="{00000000-0005-0000-0000-00002B2E0000}"/>
    <cellStyle name="_적격(화산) _실행검토228_실행(노은리슈빌)" xfId="11502" xr:uid="{00000000-0005-0000-0000-00002C2E0000}"/>
    <cellStyle name="_적격(화산) _실행검토228_실행(노은리슈빌)_관저리슈빌최종실행1" xfId="11503" xr:uid="{00000000-0005-0000-0000-00002D2E0000}"/>
    <cellStyle name="_적격(화산) _실행검토228_실행(노은리슈빌)_관저리슈빌최종실행1_관저리슈빌최종실행1" xfId="11504" xr:uid="{00000000-0005-0000-0000-00002E2E0000}"/>
    <cellStyle name="_적격(화산) _실행검토228_실행검토228" xfId="11505" xr:uid="{00000000-0005-0000-0000-00002F2E0000}"/>
    <cellStyle name="_적격(화산) _실행검토228_실행검토228_00.실행예산(결재)" xfId="11506" xr:uid="{00000000-0005-0000-0000-0000302E0000}"/>
    <cellStyle name="_적격(화산) _실행검토228_실행검토228_07.복수리슈빌 미장" xfId="11507" xr:uid="{00000000-0005-0000-0000-0000312E0000}"/>
    <cellStyle name="_적격(화산) _실행검토228_실행검토228_견적용내역" xfId="11508" xr:uid="{00000000-0005-0000-0000-0000322E0000}"/>
    <cellStyle name="_적격(화산) _실행검토228_실행검토228_견적용내역(도급비교)" xfId="11509" xr:uid="{00000000-0005-0000-0000-0000332E0000}"/>
    <cellStyle name="_적격(화산) _실행검토228_실행검토228_견적용내역(도급비교)_관저리슈빌최종실행1" xfId="11510" xr:uid="{00000000-0005-0000-0000-0000342E0000}"/>
    <cellStyle name="_적격(화산) _실행검토228_실행검토228_견적용내역(도급비교)_관저리슈빌최종실행1_관저리슈빌최종실행1" xfId="11511" xr:uid="{00000000-0005-0000-0000-0000352E0000}"/>
    <cellStyle name="_적격(화산) _실행검토228_실행검토228_견적용내역_관저리슈빌최종실행1" xfId="11512" xr:uid="{00000000-0005-0000-0000-0000362E0000}"/>
    <cellStyle name="_적격(화산) _실행검토228_실행검토228_견적용내역_관저리슈빌최종실행1_관저리슈빌최종실행1" xfId="11513" xr:uid="{00000000-0005-0000-0000-0000372E0000}"/>
    <cellStyle name="_적격(화산) _실행검토228_실행검토228_관저리슈빌최종실행(1224)" xfId="11514" xr:uid="{00000000-0005-0000-0000-0000382E0000}"/>
    <cellStyle name="_적격(화산) _실행검토228_실행검토228_관저리슈빌최종실행(1224)_관저리슈빌최종실행1" xfId="11515" xr:uid="{00000000-0005-0000-0000-0000392E0000}"/>
    <cellStyle name="_적격(화산) _실행검토228_실행검토228_관저리슈빌최종실행(1224)_관저리슈빌최종실행1_관저리슈빌최종실행1" xfId="11516" xr:uid="{00000000-0005-0000-0000-00003A2E0000}"/>
    <cellStyle name="_적격(화산) _실행검토228_실행검토228_관저리슈빌최종실행1" xfId="11517" xr:uid="{00000000-0005-0000-0000-00003B2E0000}"/>
    <cellStyle name="_적격(화산) _실행검토228_실행검토228_노은14BL 최종내역서(04.10.05)" xfId="11518" xr:uid="{00000000-0005-0000-0000-00003C2E0000}"/>
    <cellStyle name="_적격(화산) _실행검토228_실행검토228_노은14BL 최종내역서(04.10.05)_복사본 13블럭내역(최종04.10.05)" xfId="11519" xr:uid="{00000000-0005-0000-0000-00003D2E0000}"/>
    <cellStyle name="_적격(화산) _실행검토228_실행검토228_노은14BL 최종내역서(04.6.18)" xfId="11520" xr:uid="{00000000-0005-0000-0000-00003E2E0000}"/>
    <cellStyle name="_적격(화산) _실행검토228_실행검토228_노은14BL 최종내역서(04.6.18)_노은14BL 최종내역서(04.10.05)" xfId="11521" xr:uid="{00000000-0005-0000-0000-00003F2E0000}"/>
    <cellStyle name="_적격(화산) _실행검토228_실행검토228_노은14BL 최종내역서(04.6.18)_노은14BL 최종내역서(04.10.05)_복사본 13블럭내역(최종04.10.05)" xfId="11522" xr:uid="{00000000-0005-0000-0000-0000402E0000}"/>
    <cellStyle name="_적격(화산) _실행검토228_실행검토228_노은14BL 최종내역서(04.6.18)_노은2지구 13블럭내역(최종04.10.05)" xfId="11523" xr:uid="{00000000-0005-0000-0000-0000412E0000}"/>
    <cellStyle name="_적격(화산) _실행검토228_실행검토228_노은14BL 최종내역서(04.6.18)_청주비하내역(04.09.16)" xfId="11524" xr:uid="{00000000-0005-0000-0000-0000422E0000}"/>
    <cellStyle name="_적격(화산) _실행검토228_실행검토228_노은14BL 최종내역서(04.6.24)" xfId="11525" xr:uid="{00000000-0005-0000-0000-0000432E0000}"/>
    <cellStyle name="_적격(화산) _실행검토228_실행검토228_노은14BL 최종내역서(04.6.24)_검토" xfId="11526" xr:uid="{00000000-0005-0000-0000-0000442E0000}"/>
    <cellStyle name="_적격(화산) _실행검토228_실행검토228_노은14BL 최종내역서(04.6.24)_검토_복사본 13블럭내역(최종04.10.05)" xfId="11527" xr:uid="{00000000-0005-0000-0000-0000452E0000}"/>
    <cellStyle name="_적격(화산) _실행검토228_실행검토228_노은14BL 최종내역서(04.6.24)_검토1" xfId="11528" xr:uid="{00000000-0005-0000-0000-0000462E0000}"/>
    <cellStyle name="_적격(화산) _실행검토228_실행검토228_노은14BL 최종내역서(04.6.24)_검토1_복사본 13블럭내역(최종04.10.05)" xfId="11529" xr:uid="{00000000-0005-0000-0000-0000472E0000}"/>
    <cellStyle name="_적격(화산) _실행검토228_실행검토228_노은14BL 최종내역서(04.6.24)_검토2" xfId="11530" xr:uid="{00000000-0005-0000-0000-0000482E0000}"/>
    <cellStyle name="_적격(화산) _실행검토228_실행검토228_노은14BL 최종내역서(04.6.24)_검토2_복사본 13블럭내역(최종04.10.05)" xfId="11531" xr:uid="{00000000-0005-0000-0000-0000492E0000}"/>
    <cellStyle name="_적격(화산) _실행검토228_실행검토228_노은14BL 최종내역서(04.6.24)_복사본 13블럭내역(최종04.10.05)" xfId="11532" xr:uid="{00000000-0005-0000-0000-00004A2E0000}"/>
    <cellStyle name="_적격(화산) _실행검토228_실행검토228_노은2지구 13블럭내역(최종04.10.05)" xfId="11533" xr:uid="{00000000-0005-0000-0000-00004B2E0000}"/>
    <cellStyle name="_적격(화산) _실행검토228_실행검토228_동백리슈빌 최종내역서(단가참고)" xfId="11534" xr:uid="{00000000-0005-0000-0000-00004C2E0000}"/>
    <cellStyle name="_적격(화산) _실행검토228_실행검토228_동백리슈빌 최종내역서(단가참고)_복사본 13블럭내역(최종04.10.05)" xfId="11535" xr:uid="{00000000-0005-0000-0000-00004D2E0000}"/>
    <cellStyle name="_적격(화산) _실행검토228_실행검토228_동백리슈빌 확정내역서(2004.02.10)" xfId="11536" xr:uid="{00000000-0005-0000-0000-00004E2E0000}"/>
    <cellStyle name="_적격(화산) _실행검토228_실행검토228_리슈빌 공사별 비교(전체현장)" xfId="11537" xr:uid="{00000000-0005-0000-0000-00004F2E0000}"/>
    <cellStyle name="_적격(화산) _실행검토228_실행검토228_리슈빌 공사별 비교(전체현장)_복사본 13블럭내역(최종04.10.05)" xfId="11538" xr:uid="{00000000-0005-0000-0000-0000502E0000}"/>
    <cellStyle name="_적격(화산) _실행검토228_실행검토228_실행(노은리슈빌)" xfId="11539" xr:uid="{00000000-0005-0000-0000-0000512E0000}"/>
    <cellStyle name="_적격(화산) _실행검토228_실행검토228_실행(노은리슈빌)_관저리슈빌최종실행1" xfId="11540" xr:uid="{00000000-0005-0000-0000-0000522E0000}"/>
    <cellStyle name="_적격(화산) _실행검토228_실행검토228_실행(노은리슈빌)_관저리슈빌최종실행1_관저리슈빌최종실행1" xfId="11541" xr:uid="{00000000-0005-0000-0000-0000532E0000}"/>
    <cellStyle name="_적격(화산) _실행검토228_실행검토228_실행예산 (2004.03.29)" xfId="11542" xr:uid="{00000000-0005-0000-0000-0000542E0000}"/>
    <cellStyle name="_적격(화산) _실행검토228_실행검토228_용인IC 내역서(결재0413)" xfId="11543" xr:uid="{00000000-0005-0000-0000-0000552E0000}"/>
    <cellStyle name="_적격(화산) _실행검토228_실행검토228_청주비하내역(04.09.16)" xfId="11544" xr:uid="{00000000-0005-0000-0000-0000562E0000}"/>
    <cellStyle name="_적격(화산) _실행검토228_실행예산 (2004.03.29)" xfId="11545" xr:uid="{00000000-0005-0000-0000-0000572E0000}"/>
    <cellStyle name="_적격(화산) _실행검토228_용인IC 내역서(결재0413)" xfId="11546" xr:uid="{00000000-0005-0000-0000-0000582E0000}"/>
    <cellStyle name="_적격(화산) _실행검토228_청주비하내역(04.09.16)" xfId="11547" xr:uid="{00000000-0005-0000-0000-0000592E0000}"/>
    <cellStyle name="_적격(화산) _실행보고(기준)" xfId="11548" xr:uid="{00000000-0005-0000-0000-00005A2E0000}"/>
    <cellStyle name="_적격(화산) _실행보고_수영장" xfId="11549" xr:uid="{00000000-0005-0000-0000-00005B2E0000}"/>
    <cellStyle name="_적격(화산) _실행보고_수영장_02 실행보고_대전인동1공구(29410)" xfId="11550" xr:uid="{00000000-0005-0000-0000-00005C2E0000}"/>
    <cellStyle name="_적격(화산) _실행보고_수영장_2003년 경상비&amp;공통가설" xfId="11551" xr:uid="{00000000-0005-0000-0000-00005D2E0000}"/>
    <cellStyle name="_적격(화산) _실행보고_수영장_2004년 급여실행" xfId="11552" xr:uid="{00000000-0005-0000-0000-00005E2E0000}"/>
    <cellStyle name="_적격(화산) _실행보고_수영장_박용인동백상록 실행보고" xfId="11553" xr:uid="{00000000-0005-0000-0000-00005F2E0000}"/>
    <cellStyle name="_적격(화산) _실행보고_수영장_사본 - 02_2003년실행보고양식" xfId="11554" xr:uid="{00000000-0005-0000-0000-0000602E0000}"/>
    <cellStyle name="_적격(화산) _실행보고_수영장_실행보고(경주세계문화엑스포)" xfId="11555" xr:uid="{00000000-0005-0000-0000-0000612E0000}"/>
    <cellStyle name="_적격(화산) _실행보고_수영장_용인동백상록 실행보고" xfId="11556" xr:uid="{00000000-0005-0000-0000-0000622E0000}"/>
    <cellStyle name="_적격(화산) _실행예산 (2004.03.29)" xfId="11557" xr:uid="{00000000-0005-0000-0000-0000632E0000}"/>
    <cellStyle name="_적격(화산) _실행예산(관리비)" xfId="11558" xr:uid="{00000000-0005-0000-0000-0000642E0000}"/>
    <cellStyle name="_적격(화산) _안강여고 화장실 개선공사" xfId="1053" xr:uid="{00000000-0005-0000-0000-0000652E0000}"/>
    <cellStyle name="_적격(화산) _영주서부초등학교 교사동 방수공사" xfId="1054" xr:uid="{00000000-0005-0000-0000-0000662E0000}"/>
    <cellStyle name="_적격(화산) _용곡지구_보건진료소_신축설비공사" xfId="1055" xr:uid="{00000000-0005-0000-0000-0000672E0000}"/>
    <cellStyle name="_적격(화산) _용곡지구_보건진료소_신축설비공사 2" xfId="1056" xr:uid="{00000000-0005-0000-0000-0000682E0000}"/>
    <cellStyle name="_적격(화산) _용인IC 내역서(결재0413)" xfId="11559" xr:uid="{00000000-0005-0000-0000-0000692E0000}"/>
    <cellStyle name="_적격(화산) _우보초등학교 화장실보수및기타공사(건축)" xfId="1057" xr:uid="{00000000-0005-0000-0000-00006A2E0000}"/>
    <cellStyle name="_적격(화산) _우보초등학교 화장실보수및기타공사(건축) 2" xfId="1058" xr:uid="{00000000-0005-0000-0000-00006B2E0000}"/>
    <cellStyle name="_적격(화산) _집행내역서" xfId="3242" xr:uid="{00000000-0005-0000-0000-00006C2E0000}"/>
    <cellStyle name="_적격(화산) _집행내역서_서계오피스텔_대한유화(현설용BM)" xfId="3243" xr:uid="{00000000-0005-0000-0000-00006D2E0000}"/>
    <cellStyle name="_적격(화산) _집행내역서_서계오피스텔_대한유화(현설용BM)_선투입비 본사보고" xfId="3244" xr:uid="{00000000-0005-0000-0000-00006E2E0000}"/>
    <cellStyle name="_적격(화산) _집행내역서_서계오피스텔_대한유화(현설용BM)_선투입비 본사보고_선투입비 본사보고" xfId="3245" xr:uid="{00000000-0005-0000-0000-00006F2E0000}"/>
    <cellStyle name="_적격(화산) _집행내역서_서계오피스텔_대한유화(현설용BM)_선투입비 본사보고_선투입비 본사보고-0330" xfId="3246" xr:uid="{00000000-0005-0000-0000-0000702E0000}"/>
    <cellStyle name="_적격(화산) _집행내역서_선투입비 본사보고" xfId="3247" xr:uid="{00000000-0005-0000-0000-0000712E0000}"/>
    <cellStyle name="_적격(화산) _집행내역서_선투입비 본사보고_선투입비 본사보고" xfId="3248" xr:uid="{00000000-0005-0000-0000-0000722E0000}"/>
    <cellStyle name="_적격(화산) _집행내역서_선투입비 본사보고_선투입비 본사보고-0330" xfId="3249" xr:uid="{00000000-0005-0000-0000-0000732E0000}"/>
    <cellStyle name="_적격(화산) _청오건설 하도급계약내역(식재.시설물)-2005.1.3" xfId="42839" xr:uid="{00000000-0005-0000-0000-0000742E0000}"/>
    <cellStyle name="_적격(화산) _청오하도급계약내역(식재,시설물)-2005.1.3" xfId="42840" xr:uid="{00000000-0005-0000-0000-0000752E0000}"/>
    <cellStyle name="_적격(화산) _청주비하내역(04.09.16)" xfId="11560" xr:uid="{00000000-0005-0000-0000-0000762E0000}"/>
    <cellStyle name="_적격(화산) _탱크(12,13)토목공사(견적)대비비교" xfId="11561" xr:uid="{00000000-0005-0000-0000-0000772E0000}"/>
    <cellStyle name="_적격(화산) _투찰(안덕대정)" xfId="11562" xr:uid="{00000000-0005-0000-0000-0000782E0000}"/>
    <cellStyle name="_적격(화산) _투찰(안덕대정)1" xfId="11563" xr:uid="{00000000-0005-0000-0000-0000792E0000}"/>
    <cellStyle name="_적격(화산) _화령초등학교 다목적강당 증축공사(건축)" xfId="1059" xr:uid="{00000000-0005-0000-0000-00007A2E0000}"/>
    <cellStyle name="_적격(화산) _화령초등학교 다목적강당 증축공사(건축) 2" xfId="1060" xr:uid="{00000000-0005-0000-0000-00007B2E0000}"/>
    <cellStyle name="_적격(화산) _화령초등학교 다목적강당 증축공사(건축납품)" xfId="1061" xr:uid="{00000000-0005-0000-0000-00007C2E0000}"/>
    <cellStyle name="_적격(화산) _화령초등학교 다목적강당 증축공사(건축납품) 2" xfId="1062" xr:uid="{00000000-0005-0000-0000-00007D2E0000}"/>
    <cellStyle name="_전기-광양3단계(옥곡가압장)" xfId="11564" xr:uid="{00000000-0005-0000-0000-00007E2E0000}"/>
    <cellStyle name="_전기-광양3단계(옥곡가압장)_사본 - 수어댐최종작업" xfId="11565" xr:uid="{00000000-0005-0000-0000-00007F2E0000}"/>
    <cellStyle name="_전기-광양3단계(옥곡가압장)_수어댐(작업용)" xfId="11566" xr:uid="{00000000-0005-0000-0000-0000802E0000}"/>
    <cellStyle name="_전기-광양3단계(옥곡가압장)_수어댐(작업용)1117" xfId="11567" xr:uid="{00000000-0005-0000-0000-0000812E0000}"/>
    <cellStyle name="_전기-광양3단계(옥곡가압장)_수어댐1122333" xfId="11568" xr:uid="{00000000-0005-0000-0000-0000822E0000}"/>
    <cellStyle name="_전기내역서" xfId="1063" xr:uid="{00000000-0005-0000-0000-0000832E0000}"/>
    <cellStyle name="_전기내역서(080604)" xfId="11569" xr:uid="{00000000-0005-0000-0000-0000842E0000}"/>
    <cellStyle name="_전기및계장-영천댐취수능력(2003.4.8전기및계장)" xfId="11570" xr:uid="{00000000-0005-0000-0000-0000852E0000}"/>
    <cellStyle name="_전기및계장-영천댐취수능력(2003.4.8전기및계장)_사본 - 수어댐최종작업" xfId="11571" xr:uid="{00000000-0005-0000-0000-0000862E0000}"/>
    <cellStyle name="_전기및계장-영천댐취수능력(2003.4.8전기및계장)_수어댐(작업용)" xfId="11572" xr:uid="{00000000-0005-0000-0000-0000872E0000}"/>
    <cellStyle name="_전기및계장-영천댐취수능력(2003.4.8전기및계장)_수어댐(작업용)1117" xfId="11573" xr:uid="{00000000-0005-0000-0000-0000882E0000}"/>
    <cellStyle name="_전기및계장-영천댐취수능력(2003.4.8전기및계장)_수어댐1122333" xfId="11574" xr:uid="{00000000-0005-0000-0000-0000892E0000}"/>
    <cellStyle name="_전기방식" xfId="11575" xr:uid="{00000000-0005-0000-0000-00008A2E0000}"/>
    <cellStyle name="_전기방식_사본 - 수어댐최종작업" xfId="11576" xr:uid="{00000000-0005-0000-0000-00008B2E0000}"/>
    <cellStyle name="_전기방식_수량산출서(2003.4.1)" xfId="11577" xr:uid="{00000000-0005-0000-0000-00008C2E0000}"/>
    <cellStyle name="_전기방식_수량산출서(2003.4.1)_사본 - 수어댐최종작업" xfId="11578" xr:uid="{00000000-0005-0000-0000-00008D2E0000}"/>
    <cellStyle name="_전기방식_수량산출서(2003.4.1)_수어댐(작업용)" xfId="11579" xr:uid="{00000000-0005-0000-0000-00008E2E0000}"/>
    <cellStyle name="_전기방식_수량산출서(2003.4.1)_수어댐(작업용)1117" xfId="11580" xr:uid="{00000000-0005-0000-0000-00008F2E0000}"/>
    <cellStyle name="_전기방식_수량산출서(2003.4.1)_수어댐1122333" xfId="11581" xr:uid="{00000000-0005-0000-0000-0000902E0000}"/>
    <cellStyle name="_전기방식_수어댐(작업용)" xfId="11582" xr:uid="{00000000-0005-0000-0000-0000912E0000}"/>
    <cellStyle name="_전기방식_수어댐(작업용)1117" xfId="11583" xr:uid="{00000000-0005-0000-0000-0000922E0000}"/>
    <cellStyle name="_전기방식_수어댐1122333" xfId="11584" xr:uid="{00000000-0005-0000-0000-0000932E0000}"/>
    <cellStyle name="_전기-영천댐취수능력(2003.2.10) (version 1)" xfId="11585" xr:uid="{00000000-0005-0000-0000-0000942E0000}"/>
    <cellStyle name="_전기-영천댐취수능력(2003.2.10) (version 1)_사본 - 수어댐최종작업" xfId="11586" xr:uid="{00000000-0005-0000-0000-0000952E0000}"/>
    <cellStyle name="_전기-영천댐취수능력(2003.2.10) (version 1)_수량산출서(2003.4.1)" xfId="11587" xr:uid="{00000000-0005-0000-0000-0000962E0000}"/>
    <cellStyle name="_전기-영천댐취수능력(2003.2.10) (version 1)_수량산출서(2003.4.1)_사본 - 수어댐최종작업" xfId="11588" xr:uid="{00000000-0005-0000-0000-0000972E0000}"/>
    <cellStyle name="_전기-영천댐취수능력(2003.2.10) (version 1)_수량산출서(2003.4.1)_수어댐(작업용)" xfId="11589" xr:uid="{00000000-0005-0000-0000-0000982E0000}"/>
    <cellStyle name="_전기-영천댐취수능력(2003.2.10) (version 1)_수량산출서(2003.4.1)_수어댐(작업용)1117" xfId="11590" xr:uid="{00000000-0005-0000-0000-0000992E0000}"/>
    <cellStyle name="_전기-영천댐취수능력(2003.2.10) (version 1)_수량산출서(2003.4.1)_수어댐1122333" xfId="11591" xr:uid="{00000000-0005-0000-0000-00009A2E0000}"/>
    <cellStyle name="_전기-영천댐취수능력(2003.2.10) (version 1)_수어댐(작업용)" xfId="11592" xr:uid="{00000000-0005-0000-0000-00009B2E0000}"/>
    <cellStyle name="_전기-영천댐취수능력(2003.2.10) (version 1)_수어댐(작업용)1117" xfId="11593" xr:uid="{00000000-0005-0000-0000-00009C2E0000}"/>
    <cellStyle name="_전기-영천댐취수능력(2003.2.10) (version 1)_수어댐1122333" xfId="11594" xr:uid="{00000000-0005-0000-0000-00009D2E0000}"/>
    <cellStyle name="_전주시관내(이서~용정)건설공사(신화)" xfId="3250" xr:uid="{00000000-0005-0000-0000-00009E2E0000}"/>
    <cellStyle name="_전체분자재집계표" xfId="42841" xr:uid="{00000000-0005-0000-0000-00009F2E0000}"/>
    <cellStyle name="_전체분자재집계표_고산초등수량산출" xfId="42842" xr:uid="{00000000-0005-0000-0000-0000A02E0000}"/>
    <cellStyle name="_전체분자재집계표_도시계획도로-수량산출" xfId="42843" xr:uid="{00000000-0005-0000-0000-0000A12E0000}"/>
    <cellStyle name="_전체분자재집계표_수량(최종)" xfId="42844" xr:uid="{00000000-0005-0000-0000-0000A22E0000}"/>
    <cellStyle name="_전체분자재집계표_수량산출_L" xfId="42845" xr:uid="{00000000-0005-0000-0000-0000A32E0000}"/>
    <cellStyle name="_전체분자재집계표_수량산출_L_남대리수량산출" xfId="42846" xr:uid="{00000000-0005-0000-0000-0000A42E0000}"/>
    <cellStyle name="_전체분자재집계표_수량산출_L_남대리수량산출_진달래수량산출" xfId="42847" xr:uid="{00000000-0005-0000-0000-0000A52E0000}"/>
    <cellStyle name="_전체분자재집계표_수량산출_L_진달래수량산출" xfId="42848" xr:uid="{00000000-0005-0000-0000-0000A62E0000}"/>
    <cellStyle name="_전체분자재집계표_신암수량산출" xfId="42849" xr:uid="{00000000-0005-0000-0000-0000A72E0000}"/>
    <cellStyle name="_전체분자재집계표_신암수량산출_남대리수량산출" xfId="42850" xr:uid="{00000000-0005-0000-0000-0000A82E0000}"/>
    <cellStyle name="_전체분자재집계표_신암수량산출_남대리수량산출_진달래수량산출" xfId="42851" xr:uid="{00000000-0005-0000-0000-0000A92E0000}"/>
    <cellStyle name="_전체분자재집계표_신암수량산출_진달래수량산출" xfId="42852" xr:uid="{00000000-0005-0000-0000-0000AA2E0000}"/>
    <cellStyle name="_전체분자재집계표_진달래수량산출" xfId="42853" xr:uid="{00000000-0005-0000-0000-0000AB2E0000}"/>
    <cellStyle name="_전체분자재집계표_토적표" xfId="42854" xr:uid="{00000000-0005-0000-0000-0000AC2E0000}"/>
    <cellStyle name="_정릉TO-RE1" xfId="3251" xr:uid="{00000000-0005-0000-0000-0000AD2E0000}"/>
    <cellStyle name="_정문지역조경" xfId="11595" xr:uid="{00000000-0005-0000-0000-0000AE2E0000}"/>
    <cellStyle name="_정보관건축내역(2층완성)" xfId="1064" xr:uid="{00000000-0005-0000-0000-0000AF2E0000}"/>
    <cellStyle name="_정산변경서" xfId="11596" xr:uid="{00000000-0005-0000-0000-0000B02E0000}"/>
    <cellStyle name="_정원도급" xfId="11597" xr:uid="{00000000-0005-0000-0000-0000B12E0000}"/>
    <cellStyle name="_제목" xfId="3252" xr:uid="{00000000-0005-0000-0000-0000B22E0000}"/>
    <cellStyle name="_제목_내역서" xfId="3253" xr:uid="{00000000-0005-0000-0000-0000B32E0000}"/>
    <cellStyle name="_제어기교체공사" xfId="11598" xr:uid="{00000000-0005-0000-0000-0000B42E0000}"/>
    <cellStyle name="_제어기교체공사계약내역서" xfId="11599" xr:uid="{00000000-0005-0000-0000-0000B52E0000}"/>
    <cellStyle name="_제출용-(유네코-견적B)-050616 " xfId="42855" xr:uid="{00000000-0005-0000-0000-0000B62E0000}"/>
    <cellStyle name="_제출용-(유네코-견적B)-050616 _대치유수지수경설비-설계내역-0715" xfId="42856" xr:uid="{00000000-0005-0000-0000-0000B72E0000}"/>
    <cellStyle name="_제출용-(유네코-견적B)-050616 _대치유수지수경설비-설계내역-0715_이수교차로주변친수시설-인공폭포설비" xfId="42857" xr:uid="{00000000-0005-0000-0000-0000B82E0000}"/>
    <cellStyle name="_제출용-(유네코-견적B)-050616 _대치유수지수경설비-설계내역-0715_이수교차로주변친수시설-인공폭포설비-0907" xfId="42858" xr:uid="{00000000-0005-0000-0000-0000B92E0000}"/>
    <cellStyle name="_제출용-(유네코-견적B)-050616 _대치유수지수경설비-설계내역-2차발송-0811" xfId="42859" xr:uid="{00000000-0005-0000-0000-0000BA2E0000}"/>
    <cellStyle name="_제출용-(유네코-견적B)-050616 _대치유수지수경설비-설계내역-2차발송-0811_이수교차로주변친수시설-인공폭포설비" xfId="42860" xr:uid="{00000000-0005-0000-0000-0000BB2E0000}"/>
    <cellStyle name="_제출용-(유네코-견적B)-050616 _대치유수지수경설비-설계내역-2차발송-0811_이수교차로주변친수시설-인공폭포설비-0907" xfId="42861" xr:uid="{00000000-0005-0000-0000-0000BC2E0000}"/>
    <cellStyle name="_제출용병천하수(지역관로1)" xfId="1065" xr:uid="{00000000-0005-0000-0000-0000BD2E0000}"/>
    <cellStyle name="_제출용병천하수(지역관로1) 2" xfId="1066" xr:uid="{00000000-0005-0000-0000-0000BE2E0000}"/>
    <cellStyle name="_제출용병천하수(지역관로1) 3" xfId="11600" xr:uid="{00000000-0005-0000-0000-0000BF2E0000}"/>
    <cellStyle name="_제출용병천하수(지역관로1)_2011년 소백산 자락길 홍보관 신축공사(건축)" xfId="1067" xr:uid="{00000000-0005-0000-0000-0000C02E0000}"/>
    <cellStyle name="_제출용병천하수(지역관로1)_갑지(건축 (2)" xfId="1068" xr:uid="{00000000-0005-0000-0000-0000C12E0000}"/>
    <cellStyle name="_제출용병천하수(지역관로1)_갑지(건축 (2) 2" xfId="1069" xr:uid="{00000000-0005-0000-0000-0000C22E0000}"/>
    <cellStyle name="_제출용병천하수(지역관로1)_경북능금농협(북촌)골판지공장 " xfId="1070" xr:uid="{00000000-0005-0000-0000-0000C32E0000}"/>
    <cellStyle name="_제출용병천하수(지역관로1)_관급자재 명세" xfId="1071" xr:uid="{00000000-0005-0000-0000-0000C42E0000}"/>
    <cellStyle name="_제출용병천하수(지역관로1)_광주평동실행" xfId="11601" xr:uid="{00000000-0005-0000-0000-0000C52E0000}"/>
    <cellStyle name="_제출용병천하수(지역관로1)_광주평동실행_탱크(12,13)토목공사(견적)대비비교" xfId="11602" xr:uid="{00000000-0005-0000-0000-0000C62E0000}"/>
    <cellStyle name="_제출용병천하수(지역관로1)_광주평동투찰" xfId="1072" xr:uid="{00000000-0005-0000-0000-0000C72E0000}"/>
    <cellStyle name="_제출용병천하수(지역관로1)_광주평동투찰 2" xfId="1073" xr:uid="{00000000-0005-0000-0000-0000C82E0000}"/>
    <cellStyle name="_제출용병천하수(지역관로1)_광주평동투찰 3" xfId="11603" xr:uid="{00000000-0005-0000-0000-0000C92E0000}"/>
    <cellStyle name="_제출용병천하수(지역관로1)_광주평동투찰_2011년 소백산 자락길 홍보관 신축공사(건축)" xfId="1074" xr:uid="{00000000-0005-0000-0000-0000CA2E0000}"/>
    <cellStyle name="_제출용병천하수(지역관로1)_광주평동투찰_갑지(건축 (2)" xfId="1075" xr:uid="{00000000-0005-0000-0000-0000CB2E0000}"/>
    <cellStyle name="_제출용병천하수(지역관로1)_광주평동투찰_갑지(건축 (2) 2" xfId="1076" xr:uid="{00000000-0005-0000-0000-0000CC2E0000}"/>
    <cellStyle name="_제출용병천하수(지역관로1)_광주평동투찰_경북능금농협(북촌)골판지공장 " xfId="1077" xr:uid="{00000000-0005-0000-0000-0000CD2E0000}"/>
    <cellStyle name="_제출용병천하수(지역관로1)_광주평동투찰_관급자재 명세" xfId="1078" xr:uid="{00000000-0005-0000-0000-0000CE2E0000}"/>
    <cellStyle name="_제출용병천하수(지역관로1)_광주평동투찰_삼성생활예술고 생활관(3층수정15%)공사" xfId="1079" xr:uid="{00000000-0005-0000-0000-0000CF2E0000}"/>
    <cellStyle name="_제출용병천하수(지역관로1)_광주평동투찰_삼성생활예술고 생활관(3층수정15%)공사 2" xfId="1080" xr:uid="{00000000-0005-0000-0000-0000D02E0000}"/>
    <cellStyle name="_제출용병천하수(지역관로1)_광주평동투찰_안강여고 화장실 개선공사" xfId="1081" xr:uid="{00000000-0005-0000-0000-0000D12E0000}"/>
    <cellStyle name="_제출용병천하수(지역관로1)_광주평동투찰_영주서부초등학교 교사동 방수공사" xfId="1082" xr:uid="{00000000-0005-0000-0000-0000D22E0000}"/>
    <cellStyle name="_제출용병천하수(지역관로1)_광주평동투찰_용곡지구_보건진료소_신축설비공사" xfId="1083" xr:uid="{00000000-0005-0000-0000-0000D32E0000}"/>
    <cellStyle name="_제출용병천하수(지역관로1)_광주평동투찰_용곡지구_보건진료소_신축설비공사 2" xfId="1084" xr:uid="{00000000-0005-0000-0000-0000D42E0000}"/>
    <cellStyle name="_제출용병천하수(지역관로1)_광주평동투찰_우보초등학교 화장실보수및기타공사(건축)" xfId="1085" xr:uid="{00000000-0005-0000-0000-0000D52E0000}"/>
    <cellStyle name="_제출용병천하수(지역관로1)_광주평동투찰_우보초등학교 화장실보수및기타공사(건축) 2" xfId="1086" xr:uid="{00000000-0005-0000-0000-0000D62E0000}"/>
    <cellStyle name="_제출용병천하수(지역관로1)_광주평동투찰_화령초등학교 다목적강당 증축공사(건축)" xfId="1087" xr:uid="{00000000-0005-0000-0000-0000D72E0000}"/>
    <cellStyle name="_제출용병천하수(지역관로1)_광주평동투찰_화령초등학교 다목적강당 증축공사(건축) 2" xfId="1088" xr:uid="{00000000-0005-0000-0000-0000D82E0000}"/>
    <cellStyle name="_제출용병천하수(지역관로1)_광주평동투찰_화령초등학교 다목적강당 증축공사(건축납품)" xfId="1089" xr:uid="{00000000-0005-0000-0000-0000D92E0000}"/>
    <cellStyle name="_제출용병천하수(지역관로1)_광주평동투찰_화령초등학교 다목적강당 증축공사(건축납품) 2" xfId="1090" xr:uid="{00000000-0005-0000-0000-0000DA2E0000}"/>
    <cellStyle name="_제출용병천하수(지역관로1)_광주평동품의1" xfId="1091" xr:uid="{00000000-0005-0000-0000-0000DB2E0000}"/>
    <cellStyle name="_제출용병천하수(지역관로1)_광주평동품의1 2" xfId="1092" xr:uid="{00000000-0005-0000-0000-0000DC2E0000}"/>
    <cellStyle name="_제출용병천하수(지역관로1)_광주평동품의1 3" xfId="11604" xr:uid="{00000000-0005-0000-0000-0000DD2E0000}"/>
    <cellStyle name="_제출용병천하수(지역관로1)_광주평동품의1_2011년 소백산 자락길 홍보관 신축공사(건축)" xfId="1093" xr:uid="{00000000-0005-0000-0000-0000DE2E0000}"/>
    <cellStyle name="_제출용병천하수(지역관로1)_광주평동품의1_갑지(건축 (2)" xfId="1094" xr:uid="{00000000-0005-0000-0000-0000DF2E0000}"/>
    <cellStyle name="_제출용병천하수(지역관로1)_광주평동품의1_갑지(건축 (2) 2" xfId="1095" xr:uid="{00000000-0005-0000-0000-0000E02E0000}"/>
    <cellStyle name="_제출용병천하수(지역관로1)_광주평동품의1_경북능금농협(북촌)골판지공장 " xfId="1096" xr:uid="{00000000-0005-0000-0000-0000E12E0000}"/>
    <cellStyle name="_제출용병천하수(지역관로1)_광주평동품의1_관급자재 명세" xfId="1097" xr:uid="{00000000-0005-0000-0000-0000E22E0000}"/>
    <cellStyle name="_제출용병천하수(지역관로1)_광주평동품의1_삼성생활예술고 생활관(3층수정15%)공사" xfId="1098" xr:uid="{00000000-0005-0000-0000-0000E32E0000}"/>
    <cellStyle name="_제출용병천하수(지역관로1)_광주평동품의1_삼성생활예술고 생활관(3층수정15%)공사 2" xfId="1099" xr:uid="{00000000-0005-0000-0000-0000E42E0000}"/>
    <cellStyle name="_제출용병천하수(지역관로1)_광주평동품의1_안강여고 화장실 개선공사" xfId="1100" xr:uid="{00000000-0005-0000-0000-0000E52E0000}"/>
    <cellStyle name="_제출용병천하수(지역관로1)_광주평동품의1_영주서부초등학교 교사동 방수공사" xfId="1101" xr:uid="{00000000-0005-0000-0000-0000E62E0000}"/>
    <cellStyle name="_제출용병천하수(지역관로1)_광주평동품의1_용곡지구_보건진료소_신축설비공사" xfId="1102" xr:uid="{00000000-0005-0000-0000-0000E72E0000}"/>
    <cellStyle name="_제출용병천하수(지역관로1)_광주평동품의1_용곡지구_보건진료소_신축설비공사 2" xfId="1103" xr:uid="{00000000-0005-0000-0000-0000E82E0000}"/>
    <cellStyle name="_제출용병천하수(지역관로1)_광주평동품의1_우보초등학교 화장실보수및기타공사(건축)" xfId="1104" xr:uid="{00000000-0005-0000-0000-0000E92E0000}"/>
    <cellStyle name="_제출용병천하수(지역관로1)_광주평동품의1_우보초등학교 화장실보수및기타공사(건축) 2" xfId="1105" xr:uid="{00000000-0005-0000-0000-0000EA2E0000}"/>
    <cellStyle name="_제출용병천하수(지역관로1)_광주평동품의1_탱크(12,13)토목공사(견적)대비비교" xfId="11605" xr:uid="{00000000-0005-0000-0000-0000EB2E0000}"/>
    <cellStyle name="_제출용병천하수(지역관로1)_광주평동품의1_화령초등학교 다목적강당 증축공사(건축)" xfId="1106" xr:uid="{00000000-0005-0000-0000-0000EC2E0000}"/>
    <cellStyle name="_제출용병천하수(지역관로1)_광주평동품의1_화령초등학교 다목적강당 증축공사(건축) 2" xfId="1107" xr:uid="{00000000-0005-0000-0000-0000ED2E0000}"/>
    <cellStyle name="_제출용병천하수(지역관로1)_광주평동품의1_화령초등학교 다목적강당 증축공사(건축납품)" xfId="1108" xr:uid="{00000000-0005-0000-0000-0000EE2E0000}"/>
    <cellStyle name="_제출용병천하수(지역관로1)_광주평동품의1_화령초등학교 다목적강당 증축공사(건축납품) 2" xfId="1109" xr:uid="{00000000-0005-0000-0000-0000EF2E0000}"/>
    <cellStyle name="_제출용병천하수(지역관로1)_기장하수실행1" xfId="11606" xr:uid="{00000000-0005-0000-0000-0000F02E0000}"/>
    <cellStyle name="_제출용병천하수(지역관로1)_기장하수실행1_탱크(12,13)토목공사(견적)대비비교" xfId="11607" xr:uid="{00000000-0005-0000-0000-0000F12E0000}"/>
    <cellStyle name="_제출용병천하수(지역관로1)_삼성생활예술고 생활관(3층수정15%)공사" xfId="1110" xr:uid="{00000000-0005-0000-0000-0000F22E0000}"/>
    <cellStyle name="_제출용병천하수(지역관로1)_삼성생활예술고 생활관(3층수정15%)공사 2" xfId="1111" xr:uid="{00000000-0005-0000-0000-0000F32E0000}"/>
    <cellStyle name="_제출용병천하수(지역관로1)_송학실행안" xfId="11608" xr:uid="{00000000-0005-0000-0000-0000F42E0000}"/>
    <cellStyle name="_제출용병천하수(지역관로1)_송학실행안_탱크(12,13)토목공사(견적)대비비교" xfId="11609" xr:uid="{00000000-0005-0000-0000-0000F52E0000}"/>
    <cellStyle name="_제출용병천하수(지역관로1)_송학하수투찰" xfId="11610" xr:uid="{00000000-0005-0000-0000-0000F62E0000}"/>
    <cellStyle name="_제출용병천하수(지역관로1)_송학하수투찰_탱크(12,13)토목공사(견적)대비비교" xfId="11611" xr:uid="{00000000-0005-0000-0000-0000F72E0000}"/>
    <cellStyle name="_제출용병천하수(지역관로1)_송학하수품의(설계넣고)" xfId="1112" xr:uid="{00000000-0005-0000-0000-0000F82E0000}"/>
    <cellStyle name="_제출용병천하수(지역관로1)_송학하수품의(설계넣고) 2" xfId="1113" xr:uid="{00000000-0005-0000-0000-0000F92E0000}"/>
    <cellStyle name="_제출용병천하수(지역관로1)_송학하수품의(설계넣고) 3" xfId="11612" xr:uid="{00000000-0005-0000-0000-0000FA2E0000}"/>
    <cellStyle name="_제출용병천하수(지역관로1)_송학하수품의(설계넣고)_2011년 소백산 자락길 홍보관 신축공사(건축)" xfId="1114" xr:uid="{00000000-0005-0000-0000-0000FB2E0000}"/>
    <cellStyle name="_제출용병천하수(지역관로1)_송학하수품의(설계넣고)_갑지(건축 (2)" xfId="1115" xr:uid="{00000000-0005-0000-0000-0000FC2E0000}"/>
    <cellStyle name="_제출용병천하수(지역관로1)_송학하수품의(설계넣고)_갑지(건축 (2) 2" xfId="1116" xr:uid="{00000000-0005-0000-0000-0000FD2E0000}"/>
    <cellStyle name="_제출용병천하수(지역관로1)_송학하수품의(설계넣고)_경북능금농협(북촌)골판지공장 " xfId="1117" xr:uid="{00000000-0005-0000-0000-0000FE2E0000}"/>
    <cellStyle name="_제출용병천하수(지역관로1)_송학하수품의(설계넣고)_관급자재 명세" xfId="1118" xr:uid="{00000000-0005-0000-0000-0000FF2E0000}"/>
    <cellStyle name="_제출용병천하수(지역관로1)_송학하수품의(설계넣고)_삼성생활예술고 생활관(3층수정15%)공사" xfId="1119" xr:uid="{00000000-0005-0000-0000-0000002F0000}"/>
    <cellStyle name="_제출용병천하수(지역관로1)_송학하수품의(설계넣고)_삼성생활예술고 생활관(3층수정15%)공사 2" xfId="1120" xr:uid="{00000000-0005-0000-0000-0000012F0000}"/>
    <cellStyle name="_제출용병천하수(지역관로1)_송학하수품의(설계넣고)_안강여고 화장실 개선공사" xfId="1121" xr:uid="{00000000-0005-0000-0000-0000022F0000}"/>
    <cellStyle name="_제출용병천하수(지역관로1)_송학하수품의(설계넣고)_영주서부초등학교 교사동 방수공사" xfId="1122" xr:uid="{00000000-0005-0000-0000-0000032F0000}"/>
    <cellStyle name="_제출용병천하수(지역관로1)_송학하수품의(설계넣고)_용곡지구_보건진료소_신축설비공사" xfId="1123" xr:uid="{00000000-0005-0000-0000-0000042F0000}"/>
    <cellStyle name="_제출용병천하수(지역관로1)_송학하수품의(설계넣고)_용곡지구_보건진료소_신축설비공사 2" xfId="1124" xr:uid="{00000000-0005-0000-0000-0000052F0000}"/>
    <cellStyle name="_제출용병천하수(지역관로1)_송학하수품의(설계넣고)_우보초등학교 화장실보수및기타공사(건축)" xfId="1125" xr:uid="{00000000-0005-0000-0000-0000062F0000}"/>
    <cellStyle name="_제출용병천하수(지역관로1)_송학하수품의(설계넣고)_우보초등학교 화장실보수및기타공사(건축) 2" xfId="1126" xr:uid="{00000000-0005-0000-0000-0000072F0000}"/>
    <cellStyle name="_제출용병천하수(지역관로1)_송학하수품의(설계넣고)_탱크(12,13)토목공사(견적)대비비교" xfId="11613" xr:uid="{00000000-0005-0000-0000-0000082F0000}"/>
    <cellStyle name="_제출용병천하수(지역관로1)_송학하수품의(설계넣고)_화령초등학교 다목적강당 증축공사(건축)" xfId="1127" xr:uid="{00000000-0005-0000-0000-0000092F0000}"/>
    <cellStyle name="_제출용병천하수(지역관로1)_송학하수품의(설계넣고)_화령초등학교 다목적강당 증축공사(건축) 2" xfId="1128" xr:uid="{00000000-0005-0000-0000-00000A2F0000}"/>
    <cellStyle name="_제출용병천하수(지역관로1)_송학하수품의(설계넣고)_화령초등학교 다목적강당 증축공사(건축납품)" xfId="1129" xr:uid="{00000000-0005-0000-0000-00000B2F0000}"/>
    <cellStyle name="_제출용병천하수(지역관로1)_송학하수품의(설계넣고)_화령초등학교 다목적강당 증축공사(건축납품) 2" xfId="1130" xr:uid="{00000000-0005-0000-0000-00000C2F0000}"/>
    <cellStyle name="_제출용병천하수(지역관로1)_안강여고 화장실 개선공사" xfId="1131" xr:uid="{00000000-0005-0000-0000-00000D2F0000}"/>
    <cellStyle name="_제출용병천하수(지역관로1)_영주서부초등학교 교사동 방수공사" xfId="1132" xr:uid="{00000000-0005-0000-0000-00000E2F0000}"/>
    <cellStyle name="_제출용병천하수(지역관로1)_용곡지구_보건진료소_신축설비공사" xfId="1133" xr:uid="{00000000-0005-0000-0000-00000F2F0000}"/>
    <cellStyle name="_제출용병천하수(지역관로1)_용곡지구_보건진료소_신축설비공사 2" xfId="1134" xr:uid="{00000000-0005-0000-0000-0000102F0000}"/>
    <cellStyle name="_제출용병천하수(지역관로1)_우보초등학교 화장실보수및기타공사(건축)" xfId="1135" xr:uid="{00000000-0005-0000-0000-0000112F0000}"/>
    <cellStyle name="_제출용병천하수(지역관로1)_우보초등학교 화장실보수및기타공사(건축) 2" xfId="1136" xr:uid="{00000000-0005-0000-0000-0000122F0000}"/>
    <cellStyle name="_제출용병천하수(지역관로1)_탱크(12,13)토목공사(견적)대비비교" xfId="11614" xr:uid="{00000000-0005-0000-0000-0000132F0000}"/>
    <cellStyle name="_제출용병천하수(지역관로1)_화령초등학교 다목적강당 증축공사(건축)" xfId="1137" xr:uid="{00000000-0005-0000-0000-0000142F0000}"/>
    <cellStyle name="_제출용병천하수(지역관로1)_화령초등학교 다목적강당 증축공사(건축) 2" xfId="1138" xr:uid="{00000000-0005-0000-0000-0000152F0000}"/>
    <cellStyle name="_제출용병천하수(지역관로1)_화령초등학교 다목적강당 증축공사(건축납품)" xfId="1139" xr:uid="{00000000-0005-0000-0000-0000162F0000}"/>
    <cellStyle name="_제출용병천하수(지역관로1)_화령초등학교 다목적강당 증축공사(건축납품) 2" xfId="1140" xr:uid="{00000000-0005-0000-0000-0000172F0000}"/>
    <cellStyle name="_조경" xfId="3254" xr:uid="{00000000-0005-0000-0000-0000182F0000}"/>
    <cellStyle name="_조경4차" xfId="11615" xr:uid="{00000000-0005-0000-0000-0000192F0000}"/>
    <cellStyle name="_조경내역(1018)N" xfId="42862" xr:uid="{00000000-0005-0000-0000-00001A2F0000}"/>
    <cellStyle name="_조경용CL800G5구매설치시방(1)" xfId="11616" xr:uid="{00000000-0005-0000-0000-00001B2F0000}"/>
    <cellStyle name="_조원고" xfId="11617" xr:uid="{00000000-0005-0000-0000-00001C2F0000}"/>
    <cellStyle name="_조합놀이대 수량산출 및 내역서" xfId="42863" xr:uid="{00000000-0005-0000-0000-00001D2F0000}"/>
    <cellStyle name="_조합놀이대 수량산출 및 내역서_파주산림욕장설계서(산림조합과동일)" xfId="42864" xr:uid="{00000000-0005-0000-0000-00001E2F0000}"/>
    <cellStyle name="_종합운동장" xfId="42865" xr:uid="{00000000-0005-0000-0000-00001F2F0000}"/>
    <cellStyle name="_주유소 내역최종12.11" xfId="11618" xr:uid="{00000000-0005-0000-0000-0000202F0000}"/>
    <cellStyle name="_주제어마감수량산출서" xfId="42866" xr:uid="{00000000-0005-0000-0000-0000212F0000}"/>
    <cellStyle name="_주제어마감수량산출서_월성복지관(내역090304)" xfId="42867" xr:uid="{00000000-0005-0000-0000-0000222F0000}"/>
    <cellStyle name="_죽도시장공중화장실환경개선공사(1)" xfId="11619" xr:uid="{00000000-0005-0000-0000-0000232F0000}"/>
    <cellStyle name="_준설 가실행예산(본사안)" xfId="11620" xr:uid="{00000000-0005-0000-0000-0000242F0000}"/>
    <cellStyle name="_중림내역표지" xfId="3255" xr:uid="{00000000-0005-0000-0000-0000252F0000}"/>
    <cellStyle name="_지정과제1분기실적(확정990408)" xfId="3256" xr:uid="{00000000-0005-0000-0000-0000262F0000}"/>
    <cellStyle name="_지정과제1분기실적(확정990408)_1" xfId="3257" xr:uid="{00000000-0005-0000-0000-0000272F0000}"/>
    <cellStyle name="_지정과제2차심의list" xfId="3258" xr:uid="{00000000-0005-0000-0000-0000282F0000}"/>
    <cellStyle name="_지정과제2차심의list_1" xfId="3259" xr:uid="{00000000-0005-0000-0000-0000292F0000}"/>
    <cellStyle name="_지정과제2차심의list_2" xfId="3260" xr:uid="{00000000-0005-0000-0000-00002A2F0000}"/>
    <cellStyle name="_지정과제2차심의결과" xfId="3261" xr:uid="{00000000-0005-0000-0000-00002B2F0000}"/>
    <cellStyle name="_지정과제2차심의결과(금액조정후최종)" xfId="3262" xr:uid="{00000000-0005-0000-0000-00002C2F0000}"/>
    <cellStyle name="_지정과제2차심의결과(금액조정후최종)_1" xfId="3263" xr:uid="{00000000-0005-0000-0000-00002D2F0000}"/>
    <cellStyle name="_지정과제2차심의결과(금액조정후최종)_1_경영개선실적보고(전주공장)" xfId="3264" xr:uid="{00000000-0005-0000-0000-00002E2F0000}"/>
    <cellStyle name="_지정과제2차심의결과(금액조정후최종)_1_별첨1_2" xfId="3265" xr:uid="{00000000-0005-0000-0000-00002F2F0000}"/>
    <cellStyle name="_지정과제2차심의결과(금액조정후최종)_1_제안과제집계표(공장전체)" xfId="3266" xr:uid="{00000000-0005-0000-0000-0000302F0000}"/>
    <cellStyle name="_지정과제2차심의결과(금액조정후최종)_경영개선실적보고(전주공장)" xfId="3267" xr:uid="{00000000-0005-0000-0000-0000312F0000}"/>
    <cellStyle name="_지정과제2차심의결과(금액조정후최종)_별첨1_2" xfId="3268" xr:uid="{00000000-0005-0000-0000-0000322F0000}"/>
    <cellStyle name="_지정과제2차심의결과(금액조정후최종)_제안과제집계표(공장전체)" xfId="3269" xr:uid="{00000000-0005-0000-0000-0000332F0000}"/>
    <cellStyle name="_지정과제2차심의결과_1" xfId="3270" xr:uid="{00000000-0005-0000-0000-0000342F0000}"/>
    <cellStyle name="_지족동 오피스텔(2차개산견적동별비교)" xfId="11621" xr:uid="{00000000-0005-0000-0000-0000352F0000}"/>
    <cellStyle name="_지족동 오피스텔(개산견적동별비교)" xfId="11622" xr:uid="{00000000-0005-0000-0000-0000362F0000}"/>
    <cellStyle name="_지족동내역(1차네고)" xfId="11623" xr:uid="{00000000-0005-0000-0000-0000372F0000}"/>
    <cellStyle name="_진달래수량산출" xfId="42868" xr:uid="{00000000-0005-0000-0000-0000382F0000}"/>
    <cellStyle name="_진월동대주(주)삼중실업" xfId="42869" xr:uid="{00000000-0005-0000-0000-0000392F0000}"/>
    <cellStyle name="_진해항견적" xfId="11624" xr:uid="{00000000-0005-0000-0000-00003A2F0000}"/>
    <cellStyle name="_진해항산근" xfId="11625" xr:uid="{00000000-0005-0000-0000-00003B2F0000}"/>
    <cellStyle name="_집계장(집행내역)" xfId="3271" xr:uid="{00000000-0005-0000-0000-00003C2F0000}"/>
    <cellStyle name="_집수정" xfId="42870" xr:uid="{00000000-0005-0000-0000-00003D2F0000}"/>
    <cellStyle name="_집중관리(981231)" xfId="3272" xr:uid="{00000000-0005-0000-0000-00003E2F0000}"/>
    <cellStyle name="_집중관리(981231)_1" xfId="3273" xr:uid="{00000000-0005-0000-0000-00003F2F0000}"/>
    <cellStyle name="_집중관리(지정과제및 양식)" xfId="3274" xr:uid="{00000000-0005-0000-0000-0000402F0000}"/>
    <cellStyle name="_집중관리(지정과제및 양식)_1" xfId="3275" xr:uid="{00000000-0005-0000-0000-0000412F0000}"/>
    <cellStyle name="_집행갑지 " xfId="1141" xr:uid="{00000000-0005-0000-0000-0000422F0000}"/>
    <cellStyle name="_집행갑지  2" xfId="1142" xr:uid="{00000000-0005-0000-0000-0000432F0000}"/>
    <cellStyle name="_집행갑지 _★이화-삼계도급실행(2003.04.11)" xfId="42871" xr:uid="{00000000-0005-0000-0000-0000442F0000}"/>
    <cellStyle name="_집행갑지 _★이화-삼계도급실행(2003.04.11)_서호지하차도입찰" xfId="42872" xr:uid="{00000000-0005-0000-0000-0000452F0000}"/>
    <cellStyle name="_집행갑지 _★이화-삼계도급실행(2003.04.11)_서호지하차도입찰_청오건설 하도급계약내역(식재.시설물)-2005.1.3" xfId="42873" xr:uid="{00000000-0005-0000-0000-0000462F0000}"/>
    <cellStyle name="_집행갑지 _★이화-삼계도급실행(2003.04.11)_서호지하차도입찰_청오하도급계약내역(식재,시설물)-2005.1.3" xfId="42874" xr:uid="{00000000-0005-0000-0000-0000472F0000}"/>
    <cellStyle name="_집행갑지 _★이화-삼계도급실행(2003.04.11)_청오건설 하도급계약내역(식재.시설물)-2005.1.3" xfId="42875" xr:uid="{00000000-0005-0000-0000-0000482F0000}"/>
    <cellStyle name="_집행갑지 _★이화-삼계도급실행(2003.04.11)_청오하도급계약내역(식재,시설물)-2005.1.3" xfId="42876" xr:uid="{00000000-0005-0000-0000-0000492F0000}"/>
    <cellStyle name="_집행갑지 _★이화-삼계도급실행(2003.04.21)" xfId="42877" xr:uid="{00000000-0005-0000-0000-00004A2F0000}"/>
    <cellStyle name="_집행갑지 _★이화-삼계도급실행(2003.04.21)_서호지하차도입찰" xfId="42878" xr:uid="{00000000-0005-0000-0000-00004B2F0000}"/>
    <cellStyle name="_집행갑지 _★이화-삼계도급실행(2003.04.21)_서호지하차도입찰_청오건설 하도급계약내역(식재.시설물)-2005.1.3" xfId="42879" xr:uid="{00000000-0005-0000-0000-00004C2F0000}"/>
    <cellStyle name="_집행갑지 _★이화-삼계도급실행(2003.04.21)_서호지하차도입찰_청오하도급계약내역(식재,시설물)-2005.1.3" xfId="42880" xr:uid="{00000000-0005-0000-0000-00004D2F0000}"/>
    <cellStyle name="_집행갑지 _★이화-삼계도급실행(2003.04.21)_청오건설 하도급계약내역(식재.시설물)-2005.1.3" xfId="42881" xr:uid="{00000000-0005-0000-0000-00004E2F0000}"/>
    <cellStyle name="_집행갑지 _★이화-삼계도급실행(2003.04.21)_청오하도급계약내역(식재,시설물)-2005.1.3" xfId="42882" xr:uid="{00000000-0005-0000-0000-00004F2F0000}"/>
    <cellStyle name="_집행갑지 _05년 7월1일~8월31일견적서" xfId="11626" xr:uid="{00000000-0005-0000-0000-0000502F0000}"/>
    <cellStyle name="_집행갑지 _05년 7월1일~8월31일견적서_05년 7월1일~8월31일견적서" xfId="11627" xr:uid="{00000000-0005-0000-0000-0000512F0000}"/>
    <cellStyle name="_집행갑지 _05년 7월1일~8월31일견적서_05년 7월1일~8월31일견적서_05년 9월1일~10월31일견적서" xfId="11628" xr:uid="{00000000-0005-0000-0000-0000522F0000}"/>
    <cellStyle name="_집행갑지 _05년 7월1일~8월31일견적서_05년 7월1일~8월31일견적서_05년 9월1일~10월31일견적서_05년 11월1일~12월31일견적서" xfId="11629" xr:uid="{00000000-0005-0000-0000-0000532F0000}"/>
    <cellStyle name="_집행갑지 _05년 7월1일~8월31일견적서_05년 7월1일~8월31일견적서_05년 9월1일~10월31일견적서_05년 9월1일~10월31일견적서" xfId="11630" xr:uid="{00000000-0005-0000-0000-0000542F0000}"/>
    <cellStyle name="_집행갑지 _05년 7월1일~8월31일견적서_05년 7월1일~8월31일견적서_05년 9월1일~10월31일견적서_06년 1월1일~2월28일견적서" xfId="11631" xr:uid="{00000000-0005-0000-0000-0000552F0000}"/>
    <cellStyle name="_집행갑지 _05년 7월1일~8월31일견적서_05년 9월1일~10월31일견적서" xfId="11632" xr:uid="{00000000-0005-0000-0000-0000562F0000}"/>
    <cellStyle name="_집행갑지 _05년 7월1일~8월31일견적서_05년 9월1일~10월31일견적서_05년 11월1일~12월31일견적서" xfId="11633" xr:uid="{00000000-0005-0000-0000-0000572F0000}"/>
    <cellStyle name="_집행갑지 _05년 7월1일~8월31일견적서_05년 9월1일~10월31일견적서_05년 9월1일~10월31일견적서" xfId="11634" xr:uid="{00000000-0005-0000-0000-0000582F0000}"/>
    <cellStyle name="_집행갑지 _05년 7월1일~8월31일견적서_05년 9월1일~10월31일견적서_06년 1월1일~2월28일견적서" xfId="11635" xr:uid="{00000000-0005-0000-0000-0000592F0000}"/>
    <cellStyle name="_집행갑지 _05년 9월1일~10월31일견적서" xfId="11636" xr:uid="{00000000-0005-0000-0000-00005A2F0000}"/>
    <cellStyle name="_집행갑지 _05년 9월1일~10월31일견적서_05년 11월1일~12월31일견적서" xfId="11637" xr:uid="{00000000-0005-0000-0000-00005B2F0000}"/>
    <cellStyle name="_집행갑지 _05년 9월1일~10월31일견적서_05년 9월1일~10월31일견적서" xfId="11638" xr:uid="{00000000-0005-0000-0000-00005C2F0000}"/>
    <cellStyle name="_집행갑지 _05년 9월1일~10월31일견적서_06년 1월1일~2월28일견적서" xfId="11639" xr:uid="{00000000-0005-0000-0000-00005D2F0000}"/>
    <cellStyle name="_집행갑지 _2011년 소백산 자락길 홍보관 신축공사(건축)" xfId="1143" xr:uid="{00000000-0005-0000-0000-00005E2F0000}"/>
    <cellStyle name="_집행갑지 _Book3" xfId="11640" xr:uid="{00000000-0005-0000-0000-00005F2F0000}"/>
    <cellStyle name="_집행갑지 _Book3_05년 7월1일~8월31일견적서" xfId="11641" xr:uid="{00000000-0005-0000-0000-0000602F0000}"/>
    <cellStyle name="_집행갑지 _Book3_05년 7월1일~8월31일견적서_05년 7월1일~8월31일견적서" xfId="11642" xr:uid="{00000000-0005-0000-0000-0000612F0000}"/>
    <cellStyle name="_집행갑지 _Book3_05년 7월1일~8월31일견적서_05년 7월1일~8월31일견적서_05년 9월1일~10월31일견적서" xfId="11643" xr:uid="{00000000-0005-0000-0000-0000622F0000}"/>
    <cellStyle name="_집행갑지 _Book3_05년 7월1일~8월31일견적서_05년 7월1일~8월31일견적서_05년 9월1일~10월31일견적서_05년 11월1일~12월31일견적서" xfId="11644" xr:uid="{00000000-0005-0000-0000-0000632F0000}"/>
    <cellStyle name="_집행갑지 _Book3_05년 7월1일~8월31일견적서_05년 7월1일~8월31일견적서_05년 9월1일~10월31일견적서_05년 9월1일~10월31일견적서" xfId="11645" xr:uid="{00000000-0005-0000-0000-0000642F0000}"/>
    <cellStyle name="_집행갑지 _Book3_05년 7월1일~8월31일견적서_05년 7월1일~8월31일견적서_05년 9월1일~10월31일견적서_06년 1월1일~2월28일견적서" xfId="11646" xr:uid="{00000000-0005-0000-0000-0000652F0000}"/>
    <cellStyle name="_집행갑지 _Book3_05년 7월1일~8월31일견적서_05년 9월1일~10월31일견적서" xfId="11647" xr:uid="{00000000-0005-0000-0000-0000662F0000}"/>
    <cellStyle name="_집행갑지 _Book3_05년 7월1일~8월31일견적서_05년 9월1일~10월31일견적서_05년 11월1일~12월31일견적서" xfId="11648" xr:uid="{00000000-0005-0000-0000-0000672F0000}"/>
    <cellStyle name="_집행갑지 _Book3_05년 7월1일~8월31일견적서_05년 9월1일~10월31일견적서_05년 9월1일~10월31일견적서" xfId="11649" xr:uid="{00000000-0005-0000-0000-0000682F0000}"/>
    <cellStyle name="_집행갑지 _Book3_05년 7월1일~8월31일견적서_05년 9월1일~10월31일견적서_06년 1월1일~2월28일견적서" xfId="11650" xr:uid="{00000000-0005-0000-0000-0000692F0000}"/>
    <cellStyle name="_집행갑지 _Book3_05년 9월1일~10월31일견적서" xfId="11651" xr:uid="{00000000-0005-0000-0000-00006A2F0000}"/>
    <cellStyle name="_집행갑지 _Book3_05년 9월1일~10월31일견적서_05년 11월1일~12월31일견적서" xfId="11652" xr:uid="{00000000-0005-0000-0000-00006B2F0000}"/>
    <cellStyle name="_집행갑지 _Book3_05년 9월1일~10월31일견적서_05년 9월1일~10월31일견적서" xfId="11653" xr:uid="{00000000-0005-0000-0000-00006C2F0000}"/>
    <cellStyle name="_집행갑지 _Book3_05년 9월1일~10월31일견적서_06년 1월1일~2월28일견적서" xfId="11654" xr:uid="{00000000-0005-0000-0000-00006D2F0000}"/>
    <cellStyle name="_집행갑지 _Book3_가실행(간접비)" xfId="11655" xr:uid="{00000000-0005-0000-0000-00006E2F0000}"/>
    <cellStyle name="_집행갑지 _Book3_가실행(간접비)_05년 7월1일~8월31일견적서" xfId="11656" xr:uid="{00000000-0005-0000-0000-00006F2F0000}"/>
    <cellStyle name="_집행갑지 _Book3_가실행(간접비)_05년 7월1일~8월31일견적서_05년 7월1일~8월31일견적서" xfId="11657" xr:uid="{00000000-0005-0000-0000-0000702F0000}"/>
    <cellStyle name="_집행갑지 _Book3_가실행(간접비)_05년 7월1일~8월31일견적서_05년 7월1일~8월31일견적서_05년 9월1일~10월31일견적서" xfId="11658" xr:uid="{00000000-0005-0000-0000-0000712F0000}"/>
    <cellStyle name="_집행갑지 _Book3_가실행(간접비)_05년 7월1일~8월31일견적서_05년 7월1일~8월31일견적서_05년 9월1일~10월31일견적서_05년 11월1일~12월31일견적서" xfId="11659" xr:uid="{00000000-0005-0000-0000-0000722F0000}"/>
    <cellStyle name="_집행갑지 _Book3_가실행(간접비)_05년 7월1일~8월31일견적서_05년 7월1일~8월31일견적서_05년 9월1일~10월31일견적서_05년 9월1일~10월31일견적서" xfId="11660" xr:uid="{00000000-0005-0000-0000-0000732F0000}"/>
    <cellStyle name="_집행갑지 _Book3_가실행(간접비)_05년 7월1일~8월31일견적서_05년 7월1일~8월31일견적서_05년 9월1일~10월31일견적서_06년 1월1일~2월28일견적서" xfId="11661" xr:uid="{00000000-0005-0000-0000-0000742F0000}"/>
    <cellStyle name="_집행갑지 _Book3_가실행(간접비)_05년 7월1일~8월31일견적서_05년 9월1일~10월31일견적서" xfId="11662" xr:uid="{00000000-0005-0000-0000-0000752F0000}"/>
    <cellStyle name="_집행갑지 _Book3_가실행(간접비)_05년 7월1일~8월31일견적서_05년 9월1일~10월31일견적서_05년 11월1일~12월31일견적서" xfId="11663" xr:uid="{00000000-0005-0000-0000-0000762F0000}"/>
    <cellStyle name="_집행갑지 _Book3_가실행(간접비)_05년 7월1일~8월31일견적서_05년 9월1일~10월31일견적서_05년 9월1일~10월31일견적서" xfId="11664" xr:uid="{00000000-0005-0000-0000-0000772F0000}"/>
    <cellStyle name="_집행갑지 _Book3_가실행(간접비)_05년 7월1일~8월31일견적서_05년 9월1일~10월31일견적서_06년 1월1일~2월28일견적서" xfId="11665" xr:uid="{00000000-0005-0000-0000-0000782F0000}"/>
    <cellStyle name="_집행갑지 _Book3_가실행(간접비)_05년 9월1일~10월31일견적서" xfId="11666" xr:uid="{00000000-0005-0000-0000-0000792F0000}"/>
    <cellStyle name="_집행갑지 _Book3_가실행(간접비)_05년 9월1일~10월31일견적서_05년 11월1일~12월31일견적서" xfId="11667" xr:uid="{00000000-0005-0000-0000-00007A2F0000}"/>
    <cellStyle name="_집행갑지 _Book3_가실행(간접비)_05년 9월1일~10월31일견적서_05년 9월1일~10월31일견적서" xfId="11668" xr:uid="{00000000-0005-0000-0000-00007B2F0000}"/>
    <cellStyle name="_집행갑지 _Book3_가실행(간접비)_05년 9월1일~10월31일견적서_06년 1월1일~2월28일견적서" xfId="11669" xr:uid="{00000000-0005-0000-0000-00007C2F0000}"/>
    <cellStyle name="_집행갑지 _Book3_실행(간접비)" xfId="11670" xr:uid="{00000000-0005-0000-0000-00007D2F0000}"/>
    <cellStyle name="_집행갑지 _Book3_실행(간접비)_05년 7월1일~8월31일견적서" xfId="11671" xr:uid="{00000000-0005-0000-0000-00007E2F0000}"/>
    <cellStyle name="_집행갑지 _Book3_실행(간접비)_05년 7월1일~8월31일견적서_05년 7월1일~8월31일견적서" xfId="11672" xr:uid="{00000000-0005-0000-0000-00007F2F0000}"/>
    <cellStyle name="_집행갑지 _Book3_실행(간접비)_05년 7월1일~8월31일견적서_05년 7월1일~8월31일견적서_05년 9월1일~10월31일견적서" xfId="11673" xr:uid="{00000000-0005-0000-0000-0000802F0000}"/>
    <cellStyle name="_집행갑지 _Book3_실행(간접비)_05년 7월1일~8월31일견적서_05년 7월1일~8월31일견적서_05년 9월1일~10월31일견적서_05년 11월1일~12월31일견적서" xfId="11674" xr:uid="{00000000-0005-0000-0000-0000812F0000}"/>
    <cellStyle name="_집행갑지 _Book3_실행(간접비)_05년 7월1일~8월31일견적서_05년 7월1일~8월31일견적서_05년 9월1일~10월31일견적서_05년 9월1일~10월31일견적서" xfId="11675" xr:uid="{00000000-0005-0000-0000-0000822F0000}"/>
    <cellStyle name="_집행갑지 _Book3_실행(간접비)_05년 7월1일~8월31일견적서_05년 7월1일~8월31일견적서_05년 9월1일~10월31일견적서_06년 1월1일~2월28일견적서" xfId="11676" xr:uid="{00000000-0005-0000-0000-0000832F0000}"/>
    <cellStyle name="_집행갑지 _Book3_실행(간접비)_05년 7월1일~8월31일견적서_05년 9월1일~10월31일견적서" xfId="11677" xr:uid="{00000000-0005-0000-0000-0000842F0000}"/>
    <cellStyle name="_집행갑지 _Book3_실행(간접비)_05년 7월1일~8월31일견적서_05년 9월1일~10월31일견적서_05년 11월1일~12월31일견적서" xfId="11678" xr:uid="{00000000-0005-0000-0000-0000852F0000}"/>
    <cellStyle name="_집행갑지 _Book3_실행(간접비)_05년 7월1일~8월31일견적서_05년 9월1일~10월31일견적서_05년 9월1일~10월31일견적서" xfId="11679" xr:uid="{00000000-0005-0000-0000-0000862F0000}"/>
    <cellStyle name="_집행갑지 _Book3_실행(간접비)_05년 7월1일~8월31일견적서_05년 9월1일~10월31일견적서_06년 1월1일~2월28일견적서" xfId="11680" xr:uid="{00000000-0005-0000-0000-0000872F0000}"/>
    <cellStyle name="_집행갑지 _Book3_실행(간접비)_05년 9월1일~10월31일견적서" xfId="11681" xr:uid="{00000000-0005-0000-0000-0000882F0000}"/>
    <cellStyle name="_집행갑지 _Book3_실행(간접비)_05년 9월1일~10월31일견적서_05년 11월1일~12월31일견적서" xfId="11682" xr:uid="{00000000-0005-0000-0000-0000892F0000}"/>
    <cellStyle name="_집행갑지 _Book3_실행(간접비)_05년 9월1일~10월31일견적서_05년 9월1일~10월31일견적서" xfId="11683" xr:uid="{00000000-0005-0000-0000-00008A2F0000}"/>
    <cellStyle name="_집행갑지 _Book3_실행(간접비)_05년 9월1일~10월31일견적서_06년 1월1일~2월28일견적서" xfId="11684" xr:uid="{00000000-0005-0000-0000-00008B2F0000}"/>
    <cellStyle name="_집행갑지 _가실행(간접비)" xfId="11685" xr:uid="{00000000-0005-0000-0000-00008C2F0000}"/>
    <cellStyle name="_집행갑지 _가실행(간접비)_05년 7월1일~8월31일견적서" xfId="11686" xr:uid="{00000000-0005-0000-0000-00008D2F0000}"/>
    <cellStyle name="_집행갑지 _가실행(간접비)_05년 7월1일~8월31일견적서_05년 7월1일~8월31일견적서" xfId="11687" xr:uid="{00000000-0005-0000-0000-00008E2F0000}"/>
    <cellStyle name="_집행갑지 _가실행(간접비)_05년 7월1일~8월31일견적서_05년 7월1일~8월31일견적서_05년 9월1일~10월31일견적서" xfId="11688" xr:uid="{00000000-0005-0000-0000-00008F2F0000}"/>
    <cellStyle name="_집행갑지 _가실행(간접비)_05년 7월1일~8월31일견적서_05년 7월1일~8월31일견적서_05년 9월1일~10월31일견적서_05년 11월1일~12월31일견적서" xfId="11689" xr:uid="{00000000-0005-0000-0000-0000902F0000}"/>
    <cellStyle name="_집행갑지 _가실행(간접비)_05년 7월1일~8월31일견적서_05년 7월1일~8월31일견적서_05년 9월1일~10월31일견적서_05년 9월1일~10월31일견적서" xfId="11690" xr:uid="{00000000-0005-0000-0000-0000912F0000}"/>
    <cellStyle name="_집행갑지 _가실행(간접비)_05년 7월1일~8월31일견적서_05년 7월1일~8월31일견적서_05년 9월1일~10월31일견적서_06년 1월1일~2월28일견적서" xfId="11691" xr:uid="{00000000-0005-0000-0000-0000922F0000}"/>
    <cellStyle name="_집행갑지 _가실행(간접비)_05년 7월1일~8월31일견적서_05년 9월1일~10월31일견적서" xfId="11692" xr:uid="{00000000-0005-0000-0000-0000932F0000}"/>
    <cellStyle name="_집행갑지 _가실행(간접비)_05년 7월1일~8월31일견적서_05년 9월1일~10월31일견적서_05년 11월1일~12월31일견적서" xfId="11693" xr:uid="{00000000-0005-0000-0000-0000942F0000}"/>
    <cellStyle name="_집행갑지 _가실행(간접비)_05년 7월1일~8월31일견적서_05년 9월1일~10월31일견적서_05년 9월1일~10월31일견적서" xfId="11694" xr:uid="{00000000-0005-0000-0000-0000952F0000}"/>
    <cellStyle name="_집행갑지 _가실행(간접비)_05년 7월1일~8월31일견적서_05년 9월1일~10월31일견적서_06년 1월1일~2월28일견적서" xfId="11695" xr:uid="{00000000-0005-0000-0000-0000962F0000}"/>
    <cellStyle name="_집행갑지 _가실행(간접비)_05년 9월1일~10월31일견적서" xfId="11696" xr:uid="{00000000-0005-0000-0000-0000972F0000}"/>
    <cellStyle name="_집행갑지 _가실행(간접비)_05년 9월1일~10월31일견적서_05년 11월1일~12월31일견적서" xfId="11697" xr:uid="{00000000-0005-0000-0000-0000982F0000}"/>
    <cellStyle name="_집행갑지 _가실행(간접비)_05년 9월1일~10월31일견적서_05년 9월1일~10월31일견적서" xfId="11698" xr:uid="{00000000-0005-0000-0000-0000992F0000}"/>
    <cellStyle name="_집행갑지 _가실행(간접비)_05년 9월1일~10월31일견적서_06년 1월1일~2월28일견적서" xfId="11699" xr:uid="{00000000-0005-0000-0000-00009A2F0000}"/>
    <cellStyle name="_집행갑지 _가실행대비(신안.보성)" xfId="11700" xr:uid="{00000000-0005-0000-0000-00009B2F0000}"/>
    <cellStyle name="_집행갑지 _가실행대비(신안.보성)_05년 7월1일~8월31일견적서" xfId="11701" xr:uid="{00000000-0005-0000-0000-00009C2F0000}"/>
    <cellStyle name="_집행갑지 _가실행대비(신안.보성)_05년 7월1일~8월31일견적서_05년 7월1일~8월31일견적서" xfId="11702" xr:uid="{00000000-0005-0000-0000-00009D2F0000}"/>
    <cellStyle name="_집행갑지 _가실행대비(신안.보성)_05년 7월1일~8월31일견적서_05년 7월1일~8월31일견적서_05년 9월1일~10월31일견적서" xfId="11703" xr:uid="{00000000-0005-0000-0000-00009E2F0000}"/>
    <cellStyle name="_집행갑지 _가실행대비(신안.보성)_05년 7월1일~8월31일견적서_05년 7월1일~8월31일견적서_05년 9월1일~10월31일견적서_05년 11월1일~12월31일견적서" xfId="11704" xr:uid="{00000000-0005-0000-0000-00009F2F0000}"/>
    <cellStyle name="_집행갑지 _가실행대비(신안.보성)_05년 7월1일~8월31일견적서_05년 7월1일~8월31일견적서_05년 9월1일~10월31일견적서_05년 9월1일~10월31일견적서" xfId="11705" xr:uid="{00000000-0005-0000-0000-0000A02F0000}"/>
    <cellStyle name="_집행갑지 _가실행대비(신안.보성)_05년 7월1일~8월31일견적서_05년 7월1일~8월31일견적서_05년 9월1일~10월31일견적서_06년 1월1일~2월28일견적서" xfId="11706" xr:uid="{00000000-0005-0000-0000-0000A12F0000}"/>
    <cellStyle name="_집행갑지 _가실행대비(신안.보성)_05년 7월1일~8월31일견적서_05년 9월1일~10월31일견적서" xfId="11707" xr:uid="{00000000-0005-0000-0000-0000A22F0000}"/>
    <cellStyle name="_집행갑지 _가실행대비(신안.보성)_05년 7월1일~8월31일견적서_05년 9월1일~10월31일견적서_05년 11월1일~12월31일견적서" xfId="11708" xr:uid="{00000000-0005-0000-0000-0000A32F0000}"/>
    <cellStyle name="_집행갑지 _가실행대비(신안.보성)_05년 7월1일~8월31일견적서_05년 9월1일~10월31일견적서_05년 9월1일~10월31일견적서" xfId="11709" xr:uid="{00000000-0005-0000-0000-0000A42F0000}"/>
    <cellStyle name="_집행갑지 _가실행대비(신안.보성)_05년 7월1일~8월31일견적서_05년 9월1일~10월31일견적서_06년 1월1일~2월28일견적서" xfId="11710" xr:uid="{00000000-0005-0000-0000-0000A52F0000}"/>
    <cellStyle name="_집행갑지 _가실행대비(신안.보성)_05년 9월1일~10월31일견적서" xfId="11711" xr:uid="{00000000-0005-0000-0000-0000A62F0000}"/>
    <cellStyle name="_집행갑지 _가실행대비(신안.보성)_05년 9월1일~10월31일견적서_05년 11월1일~12월31일견적서" xfId="11712" xr:uid="{00000000-0005-0000-0000-0000A72F0000}"/>
    <cellStyle name="_집행갑지 _가실행대비(신안.보성)_05년 9월1일~10월31일견적서_05년 9월1일~10월31일견적서" xfId="11713" xr:uid="{00000000-0005-0000-0000-0000A82F0000}"/>
    <cellStyle name="_집행갑지 _가실행대비(신안.보성)_05년 9월1일~10월31일견적서_06년 1월1일~2월28일견적서" xfId="11714" xr:uid="{00000000-0005-0000-0000-0000A92F0000}"/>
    <cellStyle name="_집행갑지 _가실행대비(신안.보성)_가실행(간접비)" xfId="11715" xr:uid="{00000000-0005-0000-0000-0000AA2F0000}"/>
    <cellStyle name="_집행갑지 _가실행대비(신안.보성)_가실행(간접비)_05년 7월1일~8월31일견적서" xfId="11716" xr:uid="{00000000-0005-0000-0000-0000AB2F0000}"/>
    <cellStyle name="_집행갑지 _가실행대비(신안.보성)_가실행(간접비)_05년 7월1일~8월31일견적서_05년 7월1일~8월31일견적서" xfId="11717" xr:uid="{00000000-0005-0000-0000-0000AC2F0000}"/>
    <cellStyle name="_집행갑지 _가실행대비(신안.보성)_가실행(간접비)_05년 7월1일~8월31일견적서_05년 7월1일~8월31일견적서_05년 9월1일~10월31일견적서" xfId="11718" xr:uid="{00000000-0005-0000-0000-0000AD2F0000}"/>
    <cellStyle name="_집행갑지 _가실행대비(신안.보성)_가실행(간접비)_05년 7월1일~8월31일견적서_05년 7월1일~8월31일견적서_05년 9월1일~10월31일견적서_05년 11월1일~12월31일견적서" xfId="11719" xr:uid="{00000000-0005-0000-0000-0000AE2F0000}"/>
    <cellStyle name="_집행갑지 _가실행대비(신안.보성)_가실행(간접비)_05년 7월1일~8월31일견적서_05년 7월1일~8월31일견적서_05년 9월1일~10월31일견적서_05년 9월1일~10월31일견적서" xfId="11720" xr:uid="{00000000-0005-0000-0000-0000AF2F0000}"/>
    <cellStyle name="_집행갑지 _가실행대비(신안.보성)_가실행(간접비)_05년 7월1일~8월31일견적서_05년 7월1일~8월31일견적서_05년 9월1일~10월31일견적서_06년 1월1일~2월28일견적서" xfId="11721" xr:uid="{00000000-0005-0000-0000-0000B02F0000}"/>
    <cellStyle name="_집행갑지 _가실행대비(신안.보성)_가실행(간접비)_05년 7월1일~8월31일견적서_05년 9월1일~10월31일견적서" xfId="11722" xr:uid="{00000000-0005-0000-0000-0000B12F0000}"/>
    <cellStyle name="_집행갑지 _가실행대비(신안.보성)_가실행(간접비)_05년 7월1일~8월31일견적서_05년 9월1일~10월31일견적서_05년 11월1일~12월31일견적서" xfId="11723" xr:uid="{00000000-0005-0000-0000-0000B22F0000}"/>
    <cellStyle name="_집행갑지 _가실행대비(신안.보성)_가실행(간접비)_05년 7월1일~8월31일견적서_05년 9월1일~10월31일견적서_05년 9월1일~10월31일견적서" xfId="11724" xr:uid="{00000000-0005-0000-0000-0000B32F0000}"/>
    <cellStyle name="_집행갑지 _가실행대비(신안.보성)_가실행(간접비)_05년 7월1일~8월31일견적서_05년 9월1일~10월31일견적서_06년 1월1일~2월28일견적서" xfId="11725" xr:uid="{00000000-0005-0000-0000-0000B42F0000}"/>
    <cellStyle name="_집행갑지 _가실행대비(신안.보성)_가실행(간접비)_05년 9월1일~10월31일견적서" xfId="11726" xr:uid="{00000000-0005-0000-0000-0000B52F0000}"/>
    <cellStyle name="_집행갑지 _가실행대비(신안.보성)_가실행(간접비)_05년 9월1일~10월31일견적서_05년 11월1일~12월31일견적서" xfId="11727" xr:uid="{00000000-0005-0000-0000-0000B62F0000}"/>
    <cellStyle name="_집행갑지 _가실행대비(신안.보성)_가실행(간접비)_05년 9월1일~10월31일견적서_05년 9월1일~10월31일견적서" xfId="11728" xr:uid="{00000000-0005-0000-0000-0000B72F0000}"/>
    <cellStyle name="_집행갑지 _가실행대비(신안.보성)_가실행(간접비)_05년 9월1일~10월31일견적서_06년 1월1일~2월28일견적서" xfId="11729" xr:uid="{00000000-0005-0000-0000-0000B82F0000}"/>
    <cellStyle name="_집행갑지 _가실행대비(신안.보성)_실행(간접비)" xfId="11730" xr:uid="{00000000-0005-0000-0000-0000B92F0000}"/>
    <cellStyle name="_집행갑지 _가실행대비(신안.보성)_실행(간접비)_05년 7월1일~8월31일견적서" xfId="11731" xr:uid="{00000000-0005-0000-0000-0000BA2F0000}"/>
    <cellStyle name="_집행갑지 _가실행대비(신안.보성)_실행(간접비)_05년 7월1일~8월31일견적서_05년 7월1일~8월31일견적서" xfId="11732" xr:uid="{00000000-0005-0000-0000-0000BB2F0000}"/>
    <cellStyle name="_집행갑지 _가실행대비(신안.보성)_실행(간접비)_05년 7월1일~8월31일견적서_05년 7월1일~8월31일견적서_05년 9월1일~10월31일견적서" xfId="11733" xr:uid="{00000000-0005-0000-0000-0000BC2F0000}"/>
    <cellStyle name="_집행갑지 _가실행대비(신안.보성)_실행(간접비)_05년 7월1일~8월31일견적서_05년 7월1일~8월31일견적서_05년 9월1일~10월31일견적서_05년 11월1일~12월31일견적서" xfId="11734" xr:uid="{00000000-0005-0000-0000-0000BD2F0000}"/>
    <cellStyle name="_집행갑지 _가실행대비(신안.보성)_실행(간접비)_05년 7월1일~8월31일견적서_05년 7월1일~8월31일견적서_05년 9월1일~10월31일견적서_05년 9월1일~10월31일견적서" xfId="11735" xr:uid="{00000000-0005-0000-0000-0000BE2F0000}"/>
    <cellStyle name="_집행갑지 _가실행대비(신안.보성)_실행(간접비)_05년 7월1일~8월31일견적서_05년 7월1일~8월31일견적서_05년 9월1일~10월31일견적서_06년 1월1일~2월28일견적서" xfId="11736" xr:uid="{00000000-0005-0000-0000-0000BF2F0000}"/>
    <cellStyle name="_집행갑지 _가실행대비(신안.보성)_실행(간접비)_05년 7월1일~8월31일견적서_05년 9월1일~10월31일견적서" xfId="11737" xr:uid="{00000000-0005-0000-0000-0000C02F0000}"/>
    <cellStyle name="_집행갑지 _가실행대비(신안.보성)_실행(간접비)_05년 7월1일~8월31일견적서_05년 9월1일~10월31일견적서_05년 11월1일~12월31일견적서" xfId="11738" xr:uid="{00000000-0005-0000-0000-0000C12F0000}"/>
    <cellStyle name="_집행갑지 _가실행대비(신안.보성)_실행(간접비)_05년 7월1일~8월31일견적서_05년 9월1일~10월31일견적서_05년 9월1일~10월31일견적서" xfId="11739" xr:uid="{00000000-0005-0000-0000-0000C22F0000}"/>
    <cellStyle name="_집행갑지 _가실행대비(신안.보성)_실행(간접비)_05년 7월1일~8월31일견적서_05년 9월1일~10월31일견적서_06년 1월1일~2월28일견적서" xfId="11740" xr:uid="{00000000-0005-0000-0000-0000C32F0000}"/>
    <cellStyle name="_집행갑지 _가실행대비(신안.보성)_실행(간접비)_05년 9월1일~10월31일견적서" xfId="11741" xr:uid="{00000000-0005-0000-0000-0000C42F0000}"/>
    <cellStyle name="_집행갑지 _가실행대비(신안.보성)_실행(간접비)_05년 9월1일~10월31일견적서_05년 11월1일~12월31일견적서" xfId="11742" xr:uid="{00000000-0005-0000-0000-0000C52F0000}"/>
    <cellStyle name="_집행갑지 _가실행대비(신안.보성)_실행(간접비)_05년 9월1일~10월31일견적서_05년 9월1일~10월31일견적서" xfId="11743" xr:uid="{00000000-0005-0000-0000-0000C62F0000}"/>
    <cellStyle name="_집행갑지 _가실행대비(신안.보성)_실행(간접비)_05년 9월1일~10월31일견적서_06년 1월1일~2월28일견적서" xfId="11744" xr:uid="{00000000-0005-0000-0000-0000C72F0000}"/>
    <cellStyle name="_집행갑지 _가실행대비(신안.보성-1) (version 1)" xfId="11745" xr:uid="{00000000-0005-0000-0000-0000C82F0000}"/>
    <cellStyle name="_집행갑지 _가실행대비(신안.보성-1) (version 1)_05년 7월1일~8월31일견적서" xfId="11746" xr:uid="{00000000-0005-0000-0000-0000C92F0000}"/>
    <cellStyle name="_집행갑지 _가실행대비(신안.보성-1) (version 1)_05년 7월1일~8월31일견적서_05년 7월1일~8월31일견적서" xfId="11747" xr:uid="{00000000-0005-0000-0000-0000CA2F0000}"/>
    <cellStyle name="_집행갑지 _가실행대비(신안.보성-1) (version 1)_05년 7월1일~8월31일견적서_05년 7월1일~8월31일견적서_05년 9월1일~10월31일견적서" xfId="11748" xr:uid="{00000000-0005-0000-0000-0000CB2F0000}"/>
    <cellStyle name="_집행갑지 _가실행대비(신안.보성-1) (version 1)_05년 7월1일~8월31일견적서_05년 7월1일~8월31일견적서_05년 9월1일~10월31일견적서_05년 11월1일~12월31일견적서" xfId="11749" xr:uid="{00000000-0005-0000-0000-0000CC2F0000}"/>
    <cellStyle name="_집행갑지 _가실행대비(신안.보성-1) (version 1)_05년 7월1일~8월31일견적서_05년 7월1일~8월31일견적서_05년 9월1일~10월31일견적서_05년 9월1일~10월31일견적서" xfId="11750" xr:uid="{00000000-0005-0000-0000-0000CD2F0000}"/>
    <cellStyle name="_집행갑지 _가실행대비(신안.보성-1) (version 1)_05년 7월1일~8월31일견적서_05년 7월1일~8월31일견적서_05년 9월1일~10월31일견적서_06년 1월1일~2월28일견적서" xfId="11751" xr:uid="{00000000-0005-0000-0000-0000CE2F0000}"/>
    <cellStyle name="_집행갑지 _가실행대비(신안.보성-1) (version 1)_05년 7월1일~8월31일견적서_05년 9월1일~10월31일견적서" xfId="11752" xr:uid="{00000000-0005-0000-0000-0000CF2F0000}"/>
    <cellStyle name="_집행갑지 _가실행대비(신안.보성-1) (version 1)_05년 7월1일~8월31일견적서_05년 9월1일~10월31일견적서_05년 11월1일~12월31일견적서" xfId="11753" xr:uid="{00000000-0005-0000-0000-0000D02F0000}"/>
    <cellStyle name="_집행갑지 _가실행대비(신안.보성-1) (version 1)_05년 7월1일~8월31일견적서_05년 9월1일~10월31일견적서_05년 9월1일~10월31일견적서" xfId="11754" xr:uid="{00000000-0005-0000-0000-0000D12F0000}"/>
    <cellStyle name="_집행갑지 _가실행대비(신안.보성-1) (version 1)_05년 7월1일~8월31일견적서_05년 9월1일~10월31일견적서_06년 1월1일~2월28일견적서" xfId="11755" xr:uid="{00000000-0005-0000-0000-0000D22F0000}"/>
    <cellStyle name="_집행갑지 _가실행대비(신안.보성-1) (version 1)_05년 9월1일~10월31일견적서" xfId="11756" xr:uid="{00000000-0005-0000-0000-0000D32F0000}"/>
    <cellStyle name="_집행갑지 _가실행대비(신안.보성-1) (version 1)_05년 9월1일~10월31일견적서_05년 11월1일~12월31일견적서" xfId="11757" xr:uid="{00000000-0005-0000-0000-0000D42F0000}"/>
    <cellStyle name="_집행갑지 _가실행대비(신안.보성-1) (version 1)_05년 9월1일~10월31일견적서_05년 9월1일~10월31일견적서" xfId="11758" xr:uid="{00000000-0005-0000-0000-0000D52F0000}"/>
    <cellStyle name="_집행갑지 _가실행대비(신안.보성-1) (version 1)_05년 9월1일~10월31일견적서_06년 1월1일~2월28일견적서" xfId="11759" xr:uid="{00000000-0005-0000-0000-0000D62F0000}"/>
    <cellStyle name="_집행갑지 _가실행대비(신안.보성-1) (version 1)_가실행(간접비)" xfId="11760" xr:uid="{00000000-0005-0000-0000-0000D72F0000}"/>
    <cellStyle name="_집행갑지 _가실행대비(신안.보성-1) (version 1)_가실행(간접비)_05년 7월1일~8월31일견적서" xfId="11761" xr:uid="{00000000-0005-0000-0000-0000D82F0000}"/>
    <cellStyle name="_집행갑지 _가실행대비(신안.보성-1) (version 1)_가실행(간접비)_05년 7월1일~8월31일견적서_05년 7월1일~8월31일견적서" xfId="11762" xr:uid="{00000000-0005-0000-0000-0000D92F0000}"/>
    <cellStyle name="_집행갑지 _가실행대비(신안.보성-1) (version 1)_가실행(간접비)_05년 7월1일~8월31일견적서_05년 7월1일~8월31일견적서_05년 9월1일~10월31일견적서" xfId="11763" xr:uid="{00000000-0005-0000-0000-0000DA2F0000}"/>
    <cellStyle name="_집행갑지 _가실행대비(신안.보성-1) (version 1)_가실행(간접비)_05년 7월1일~8월31일견적서_05년 7월1일~8월31일견적서_05년 9월1일~10월31일견적서_05년 11월1일~12월31일견적서" xfId="11764" xr:uid="{00000000-0005-0000-0000-0000DB2F0000}"/>
    <cellStyle name="_집행갑지 _가실행대비(신안.보성-1) (version 1)_가실행(간접비)_05년 7월1일~8월31일견적서_05년 7월1일~8월31일견적서_05년 9월1일~10월31일견적서_05년 9월1일~10월31일견적서" xfId="11765" xr:uid="{00000000-0005-0000-0000-0000DC2F0000}"/>
    <cellStyle name="_집행갑지 _가실행대비(신안.보성-1) (version 1)_가실행(간접비)_05년 7월1일~8월31일견적서_05년 7월1일~8월31일견적서_05년 9월1일~10월31일견적서_06년 1월1일~2월28일견적서" xfId="11766" xr:uid="{00000000-0005-0000-0000-0000DD2F0000}"/>
    <cellStyle name="_집행갑지 _가실행대비(신안.보성-1) (version 1)_가실행(간접비)_05년 7월1일~8월31일견적서_05년 9월1일~10월31일견적서" xfId="11767" xr:uid="{00000000-0005-0000-0000-0000DE2F0000}"/>
    <cellStyle name="_집행갑지 _가실행대비(신안.보성-1) (version 1)_가실행(간접비)_05년 7월1일~8월31일견적서_05년 9월1일~10월31일견적서_05년 11월1일~12월31일견적서" xfId="11768" xr:uid="{00000000-0005-0000-0000-0000DF2F0000}"/>
    <cellStyle name="_집행갑지 _가실행대비(신안.보성-1) (version 1)_가실행(간접비)_05년 7월1일~8월31일견적서_05년 9월1일~10월31일견적서_05년 9월1일~10월31일견적서" xfId="11769" xr:uid="{00000000-0005-0000-0000-0000E02F0000}"/>
    <cellStyle name="_집행갑지 _가실행대비(신안.보성-1) (version 1)_가실행(간접비)_05년 7월1일~8월31일견적서_05년 9월1일~10월31일견적서_06년 1월1일~2월28일견적서" xfId="11770" xr:uid="{00000000-0005-0000-0000-0000E12F0000}"/>
    <cellStyle name="_집행갑지 _가실행대비(신안.보성-1) (version 1)_가실행(간접비)_05년 9월1일~10월31일견적서" xfId="11771" xr:uid="{00000000-0005-0000-0000-0000E22F0000}"/>
    <cellStyle name="_집행갑지 _가실행대비(신안.보성-1) (version 1)_가실행(간접비)_05년 9월1일~10월31일견적서_05년 11월1일~12월31일견적서" xfId="11772" xr:uid="{00000000-0005-0000-0000-0000E32F0000}"/>
    <cellStyle name="_집행갑지 _가실행대비(신안.보성-1) (version 1)_가실행(간접비)_05년 9월1일~10월31일견적서_05년 9월1일~10월31일견적서" xfId="11773" xr:uid="{00000000-0005-0000-0000-0000E42F0000}"/>
    <cellStyle name="_집행갑지 _가실행대비(신안.보성-1) (version 1)_가실행(간접비)_05년 9월1일~10월31일견적서_06년 1월1일~2월28일견적서" xfId="11774" xr:uid="{00000000-0005-0000-0000-0000E52F0000}"/>
    <cellStyle name="_집행갑지 _가실행대비(신안.보성-1) (version 1)_실행(간접비)" xfId="11775" xr:uid="{00000000-0005-0000-0000-0000E62F0000}"/>
    <cellStyle name="_집행갑지 _가실행대비(신안.보성-1) (version 1)_실행(간접비)_05년 7월1일~8월31일견적서" xfId="11776" xr:uid="{00000000-0005-0000-0000-0000E72F0000}"/>
    <cellStyle name="_집행갑지 _가실행대비(신안.보성-1) (version 1)_실행(간접비)_05년 7월1일~8월31일견적서_05년 7월1일~8월31일견적서" xfId="11777" xr:uid="{00000000-0005-0000-0000-0000E82F0000}"/>
    <cellStyle name="_집행갑지 _가실행대비(신안.보성-1) (version 1)_실행(간접비)_05년 7월1일~8월31일견적서_05년 7월1일~8월31일견적서_05년 9월1일~10월31일견적서" xfId="11778" xr:uid="{00000000-0005-0000-0000-0000E92F0000}"/>
    <cellStyle name="_집행갑지 _가실행대비(신안.보성-1) (version 1)_실행(간접비)_05년 7월1일~8월31일견적서_05년 7월1일~8월31일견적서_05년 9월1일~10월31일견적서_05년 11월1일~12월31일견적서" xfId="11779" xr:uid="{00000000-0005-0000-0000-0000EA2F0000}"/>
    <cellStyle name="_집행갑지 _가실행대비(신안.보성-1) (version 1)_실행(간접비)_05년 7월1일~8월31일견적서_05년 7월1일~8월31일견적서_05년 9월1일~10월31일견적서_05년 9월1일~10월31일견적서" xfId="11780" xr:uid="{00000000-0005-0000-0000-0000EB2F0000}"/>
    <cellStyle name="_집행갑지 _가실행대비(신안.보성-1) (version 1)_실행(간접비)_05년 7월1일~8월31일견적서_05년 7월1일~8월31일견적서_05년 9월1일~10월31일견적서_06년 1월1일~2월28일견적서" xfId="11781" xr:uid="{00000000-0005-0000-0000-0000EC2F0000}"/>
    <cellStyle name="_집행갑지 _가실행대비(신안.보성-1) (version 1)_실행(간접비)_05년 7월1일~8월31일견적서_05년 9월1일~10월31일견적서" xfId="11782" xr:uid="{00000000-0005-0000-0000-0000ED2F0000}"/>
    <cellStyle name="_집행갑지 _가실행대비(신안.보성-1) (version 1)_실행(간접비)_05년 7월1일~8월31일견적서_05년 9월1일~10월31일견적서_05년 11월1일~12월31일견적서" xfId="11783" xr:uid="{00000000-0005-0000-0000-0000EE2F0000}"/>
    <cellStyle name="_집행갑지 _가실행대비(신안.보성-1) (version 1)_실행(간접비)_05년 7월1일~8월31일견적서_05년 9월1일~10월31일견적서_05년 9월1일~10월31일견적서" xfId="11784" xr:uid="{00000000-0005-0000-0000-0000EF2F0000}"/>
    <cellStyle name="_집행갑지 _가실행대비(신안.보성-1) (version 1)_실행(간접비)_05년 7월1일~8월31일견적서_05년 9월1일~10월31일견적서_06년 1월1일~2월28일견적서" xfId="11785" xr:uid="{00000000-0005-0000-0000-0000F02F0000}"/>
    <cellStyle name="_집행갑지 _가실행대비(신안.보성-1) (version 1)_실행(간접비)_05년 9월1일~10월31일견적서" xfId="11786" xr:uid="{00000000-0005-0000-0000-0000F12F0000}"/>
    <cellStyle name="_집행갑지 _가실행대비(신안.보성-1) (version 1)_실행(간접비)_05년 9월1일~10월31일견적서_05년 11월1일~12월31일견적서" xfId="11787" xr:uid="{00000000-0005-0000-0000-0000F22F0000}"/>
    <cellStyle name="_집행갑지 _가실행대비(신안.보성-1) (version 1)_실행(간접비)_05년 9월1일~10월31일견적서_05년 9월1일~10월31일견적서" xfId="11788" xr:uid="{00000000-0005-0000-0000-0000F32F0000}"/>
    <cellStyle name="_집행갑지 _가실행대비(신안.보성-1) (version 1)_실행(간접비)_05년 9월1일~10월31일견적서_06년 1월1일~2월28일견적서" xfId="11789" xr:uid="{00000000-0005-0000-0000-0000F42F0000}"/>
    <cellStyle name="_집행갑지 _가실행대비(신안.보성-2)" xfId="11790" xr:uid="{00000000-0005-0000-0000-0000F52F0000}"/>
    <cellStyle name="_집행갑지 _가실행대비(신안.보성-2)_05년 7월1일~8월31일견적서" xfId="11791" xr:uid="{00000000-0005-0000-0000-0000F62F0000}"/>
    <cellStyle name="_집행갑지 _가실행대비(신안.보성-2)_05년 7월1일~8월31일견적서_05년 7월1일~8월31일견적서" xfId="11792" xr:uid="{00000000-0005-0000-0000-0000F72F0000}"/>
    <cellStyle name="_집행갑지 _가실행대비(신안.보성-2)_05년 7월1일~8월31일견적서_05년 7월1일~8월31일견적서_05년 9월1일~10월31일견적서" xfId="11793" xr:uid="{00000000-0005-0000-0000-0000F82F0000}"/>
    <cellStyle name="_집행갑지 _가실행대비(신안.보성-2)_05년 7월1일~8월31일견적서_05년 7월1일~8월31일견적서_05년 9월1일~10월31일견적서_05년 11월1일~12월31일견적서" xfId="11794" xr:uid="{00000000-0005-0000-0000-0000F92F0000}"/>
    <cellStyle name="_집행갑지 _가실행대비(신안.보성-2)_05년 7월1일~8월31일견적서_05년 7월1일~8월31일견적서_05년 9월1일~10월31일견적서_05년 9월1일~10월31일견적서" xfId="11795" xr:uid="{00000000-0005-0000-0000-0000FA2F0000}"/>
    <cellStyle name="_집행갑지 _가실행대비(신안.보성-2)_05년 7월1일~8월31일견적서_05년 7월1일~8월31일견적서_05년 9월1일~10월31일견적서_06년 1월1일~2월28일견적서" xfId="11796" xr:uid="{00000000-0005-0000-0000-0000FB2F0000}"/>
    <cellStyle name="_집행갑지 _가실행대비(신안.보성-2)_05년 7월1일~8월31일견적서_05년 9월1일~10월31일견적서" xfId="11797" xr:uid="{00000000-0005-0000-0000-0000FC2F0000}"/>
    <cellStyle name="_집행갑지 _가실행대비(신안.보성-2)_05년 7월1일~8월31일견적서_05년 9월1일~10월31일견적서_05년 11월1일~12월31일견적서" xfId="11798" xr:uid="{00000000-0005-0000-0000-0000FD2F0000}"/>
    <cellStyle name="_집행갑지 _가실행대비(신안.보성-2)_05년 7월1일~8월31일견적서_05년 9월1일~10월31일견적서_05년 9월1일~10월31일견적서" xfId="11799" xr:uid="{00000000-0005-0000-0000-0000FE2F0000}"/>
    <cellStyle name="_집행갑지 _가실행대비(신안.보성-2)_05년 7월1일~8월31일견적서_05년 9월1일~10월31일견적서_06년 1월1일~2월28일견적서" xfId="11800" xr:uid="{00000000-0005-0000-0000-0000FF2F0000}"/>
    <cellStyle name="_집행갑지 _가실행대비(신안.보성-2)_05년 9월1일~10월31일견적서" xfId="11801" xr:uid="{00000000-0005-0000-0000-000000300000}"/>
    <cellStyle name="_집행갑지 _가실행대비(신안.보성-2)_05년 9월1일~10월31일견적서_05년 11월1일~12월31일견적서" xfId="11802" xr:uid="{00000000-0005-0000-0000-000001300000}"/>
    <cellStyle name="_집행갑지 _가실행대비(신안.보성-2)_05년 9월1일~10월31일견적서_05년 9월1일~10월31일견적서" xfId="11803" xr:uid="{00000000-0005-0000-0000-000002300000}"/>
    <cellStyle name="_집행갑지 _가실행대비(신안.보성-2)_05년 9월1일~10월31일견적서_06년 1월1일~2월28일견적서" xfId="11804" xr:uid="{00000000-0005-0000-0000-000003300000}"/>
    <cellStyle name="_집행갑지 _가실행대비(신안.보성-2)_가실행(간접비)" xfId="11805" xr:uid="{00000000-0005-0000-0000-000004300000}"/>
    <cellStyle name="_집행갑지 _가실행대비(신안.보성-2)_가실행(간접비)_05년 7월1일~8월31일견적서" xfId="11806" xr:uid="{00000000-0005-0000-0000-000005300000}"/>
    <cellStyle name="_집행갑지 _가실행대비(신안.보성-2)_가실행(간접비)_05년 7월1일~8월31일견적서_05년 7월1일~8월31일견적서" xfId="11807" xr:uid="{00000000-0005-0000-0000-000006300000}"/>
    <cellStyle name="_집행갑지 _가실행대비(신안.보성-2)_가실행(간접비)_05년 7월1일~8월31일견적서_05년 7월1일~8월31일견적서_05년 9월1일~10월31일견적서" xfId="11808" xr:uid="{00000000-0005-0000-0000-000007300000}"/>
    <cellStyle name="_집행갑지 _가실행대비(신안.보성-2)_가실행(간접비)_05년 7월1일~8월31일견적서_05년 7월1일~8월31일견적서_05년 9월1일~10월31일견적서_05년 11월1일~12월31일견적서" xfId="11809" xr:uid="{00000000-0005-0000-0000-000008300000}"/>
    <cellStyle name="_집행갑지 _가실행대비(신안.보성-2)_가실행(간접비)_05년 7월1일~8월31일견적서_05년 7월1일~8월31일견적서_05년 9월1일~10월31일견적서_05년 9월1일~10월31일견적서" xfId="11810" xr:uid="{00000000-0005-0000-0000-000009300000}"/>
    <cellStyle name="_집행갑지 _가실행대비(신안.보성-2)_가실행(간접비)_05년 7월1일~8월31일견적서_05년 7월1일~8월31일견적서_05년 9월1일~10월31일견적서_06년 1월1일~2월28일견적서" xfId="11811" xr:uid="{00000000-0005-0000-0000-00000A300000}"/>
    <cellStyle name="_집행갑지 _가실행대비(신안.보성-2)_가실행(간접비)_05년 7월1일~8월31일견적서_05년 9월1일~10월31일견적서" xfId="11812" xr:uid="{00000000-0005-0000-0000-00000B300000}"/>
    <cellStyle name="_집행갑지 _가실행대비(신안.보성-2)_가실행(간접비)_05년 7월1일~8월31일견적서_05년 9월1일~10월31일견적서_05년 11월1일~12월31일견적서" xfId="11813" xr:uid="{00000000-0005-0000-0000-00000C300000}"/>
    <cellStyle name="_집행갑지 _가실행대비(신안.보성-2)_가실행(간접비)_05년 7월1일~8월31일견적서_05년 9월1일~10월31일견적서_05년 9월1일~10월31일견적서" xfId="11814" xr:uid="{00000000-0005-0000-0000-00000D300000}"/>
    <cellStyle name="_집행갑지 _가실행대비(신안.보성-2)_가실행(간접비)_05년 7월1일~8월31일견적서_05년 9월1일~10월31일견적서_06년 1월1일~2월28일견적서" xfId="11815" xr:uid="{00000000-0005-0000-0000-00000E300000}"/>
    <cellStyle name="_집행갑지 _가실행대비(신안.보성-2)_가실행(간접비)_05년 9월1일~10월31일견적서" xfId="11816" xr:uid="{00000000-0005-0000-0000-00000F300000}"/>
    <cellStyle name="_집행갑지 _가실행대비(신안.보성-2)_가실행(간접비)_05년 9월1일~10월31일견적서_05년 11월1일~12월31일견적서" xfId="11817" xr:uid="{00000000-0005-0000-0000-000010300000}"/>
    <cellStyle name="_집행갑지 _가실행대비(신안.보성-2)_가실행(간접비)_05년 9월1일~10월31일견적서_05년 9월1일~10월31일견적서" xfId="11818" xr:uid="{00000000-0005-0000-0000-000011300000}"/>
    <cellStyle name="_집행갑지 _가실행대비(신안.보성-2)_가실행(간접비)_05년 9월1일~10월31일견적서_06년 1월1일~2월28일견적서" xfId="11819" xr:uid="{00000000-0005-0000-0000-000012300000}"/>
    <cellStyle name="_집행갑지 _가실행대비(신안.보성-2)_실행(간접비)" xfId="11820" xr:uid="{00000000-0005-0000-0000-000013300000}"/>
    <cellStyle name="_집행갑지 _가실행대비(신안.보성-2)_실행(간접비)_05년 7월1일~8월31일견적서" xfId="11821" xr:uid="{00000000-0005-0000-0000-000014300000}"/>
    <cellStyle name="_집행갑지 _가실행대비(신안.보성-2)_실행(간접비)_05년 7월1일~8월31일견적서_05년 7월1일~8월31일견적서" xfId="11822" xr:uid="{00000000-0005-0000-0000-000015300000}"/>
    <cellStyle name="_집행갑지 _가실행대비(신안.보성-2)_실행(간접비)_05년 7월1일~8월31일견적서_05년 7월1일~8월31일견적서_05년 9월1일~10월31일견적서" xfId="11823" xr:uid="{00000000-0005-0000-0000-000016300000}"/>
    <cellStyle name="_집행갑지 _가실행대비(신안.보성-2)_실행(간접비)_05년 7월1일~8월31일견적서_05년 7월1일~8월31일견적서_05년 9월1일~10월31일견적서_05년 11월1일~12월31일견적서" xfId="11824" xr:uid="{00000000-0005-0000-0000-000017300000}"/>
    <cellStyle name="_집행갑지 _가실행대비(신안.보성-2)_실행(간접비)_05년 7월1일~8월31일견적서_05년 7월1일~8월31일견적서_05년 9월1일~10월31일견적서_05년 9월1일~10월31일견적서" xfId="11825" xr:uid="{00000000-0005-0000-0000-000018300000}"/>
    <cellStyle name="_집행갑지 _가실행대비(신안.보성-2)_실행(간접비)_05년 7월1일~8월31일견적서_05년 7월1일~8월31일견적서_05년 9월1일~10월31일견적서_06년 1월1일~2월28일견적서" xfId="11826" xr:uid="{00000000-0005-0000-0000-000019300000}"/>
    <cellStyle name="_집행갑지 _가실행대비(신안.보성-2)_실행(간접비)_05년 7월1일~8월31일견적서_05년 9월1일~10월31일견적서" xfId="11827" xr:uid="{00000000-0005-0000-0000-00001A300000}"/>
    <cellStyle name="_집행갑지 _가실행대비(신안.보성-2)_실행(간접비)_05년 7월1일~8월31일견적서_05년 9월1일~10월31일견적서_05년 11월1일~12월31일견적서" xfId="11828" xr:uid="{00000000-0005-0000-0000-00001B300000}"/>
    <cellStyle name="_집행갑지 _가실행대비(신안.보성-2)_실행(간접비)_05년 7월1일~8월31일견적서_05년 9월1일~10월31일견적서_05년 9월1일~10월31일견적서" xfId="11829" xr:uid="{00000000-0005-0000-0000-00001C300000}"/>
    <cellStyle name="_집행갑지 _가실행대비(신안.보성-2)_실행(간접비)_05년 7월1일~8월31일견적서_05년 9월1일~10월31일견적서_06년 1월1일~2월28일견적서" xfId="11830" xr:uid="{00000000-0005-0000-0000-00001D300000}"/>
    <cellStyle name="_집행갑지 _가실행대비(신안.보성-2)_실행(간접비)_05년 9월1일~10월31일견적서" xfId="11831" xr:uid="{00000000-0005-0000-0000-00001E300000}"/>
    <cellStyle name="_집행갑지 _가실행대비(신안.보성-2)_실행(간접비)_05년 9월1일~10월31일견적서_05년 11월1일~12월31일견적서" xfId="11832" xr:uid="{00000000-0005-0000-0000-00001F300000}"/>
    <cellStyle name="_집행갑지 _가실행대비(신안.보성-2)_실행(간접비)_05년 9월1일~10월31일견적서_05년 9월1일~10월31일견적서" xfId="11833" xr:uid="{00000000-0005-0000-0000-000020300000}"/>
    <cellStyle name="_집행갑지 _가실행대비(신안.보성-2)_실행(간접비)_05년 9월1일~10월31일견적서_06년 1월1일~2월28일견적서" xfId="11834" xr:uid="{00000000-0005-0000-0000-000021300000}"/>
    <cellStyle name="_집행갑지 _가실행대비(신안.보성-3)" xfId="11835" xr:uid="{00000000-0005-0000-0000-000022300000}"/>
    <cellStyle name="_집행갑지 _가실행대비(신안.보성-3)_05년 7월1일~8월31일견적서" xfId="11836" xr:uid="{00000000-0005-0000-0000-000023300000}"/>
    <cellStyle name="_집행갑지 _가실행대비(신안.보성-3)_05년 7월1일~8월31일견적서_05년 7월1일~8월31일견적서" xfId="11837" xr:uid="{00000000-0005-0000-0000-000024300000}"/>
    <cellStyle name="_집행갑지 _가실행대비(신안.보성-3)_05년 7월1일~8월31일견적서_05년 7월1일~8월31일견적서_05년 9월1일~10월31일견적서" xfId="11838" xr:uid="{00000000-0005-0000-0000-000025300000}"/>
    <cellStyle name="_집행갑지 _가실행대비(신안.보성-3)_05년 7월1일~8월31일견적서_05년 7월1일~8월31일견적서_05년 9월1일~10월31일견적서_05년 11월1일~12월31일견적서" xfId="11839" xr:uid="{00000000-0005-0000-0000-000026300000}"/>
    <cellStyle name="_집행갑지 _가실행대비(신안.보성-3)_05년 7월1일~8월31일견적서_05년 7월1일~8월31일견적서_05년 9월1일~10월31일견적서_05년 9월1일~10월31일견적서" xfId="11840" xr:uid="{00000000-0005-0000-0000-000027300000}"/>
    <cellStyle name="_집행갑지 _가실행대비(신안.보성-3)_05년 7월1일~8월31일견적서_05년 7월1일~8월31일견적서_05년 9월1일~10월31일견적서_06년 1월1일~2월28일견적서" xfId="11841" xr:uid="{00000000-0005-0000-0000-000028300000}"/>
    <cellStyle name="_집행갑지 _가실행대비(신안.보성-3)_05년 7월1일~8월31일견적서_05년 9월1일~10월31일견적서" xfId="11842" xr:uid="{00000000-0005-0000-0000-000029300000}"/>
    <cellStyle name="_집행갑지 _가실행대비(신안.보성-3)_05년 7월1일~8월31일견적서_05년 9월1일~10월31일견적서_05년 11월1일~12월31일견적서" xfId="11843" xr:uid="{00000000-0005-0000-0000-00002A300000}"/>
    <cellStyle name="_집행갑지 _가실행대비(신안.보성-3)_05년 7월1일~8월31일견적서_05년 9월1일~10월31일견적서_05년 9월1일~10월31일견적서" xfId="11844" xr:uid="{00000000-0005-0000-0000-00002B300000}"/>
    <cellStyle name="_집행갑지 _가실행대비(신안.보성-3)_05년 7월1일~8월31일견적서_05년 9월1일~10월31일견적서_06년 1월1일~2월28일견적서" xfId="11845" xr:uid="{00000000-0005-0000-0000-00002C300000}"/>
    <cellStyle name="_집행갑지 _가실행대비(신안.보성-3)_05년 9월1일~10월31일견적서" xfId="11846" xr:uid="{00000000-0005-0000-0000-00002D300000}"/>
    <cellStyle name="_집행갑지 _가실행대비(신안.보성-3)_05년 9월1일~10월31일견적서_05년 11월1일~12월31일견적서" xfId="11847" xr:uid="{00000000-0005-0000-0000-00002E300000}"/>
    <cellStyle name="_집행갑지 _가실행대비(신안.보성-3)_05년 9월1일~10월31일견적서_05년 9월1일~10월31일견적서" xfId="11848" xr:uid="{00000000-0005-0000-0000-00002F300000}"/>
    <cellStyle name="_집행갑지 _가실행대비(신안.보성-3)_05년 9월1일~10월31일견적서_06년 1월1일~2월28일견적서" xfId="11849" xr:uid="{00000000-0005-0000-0000-000030300000}"/>
    <cellStyle name="_집행갑지 _가실행대비(신안.보성-3)_가실행(간접비)" xfId="11850" xr:uid="{00000000-0005-0000-0000-000031300000}"/>
    <cellStyle name="_집행갑지 _가실행대비(신안.보성-3)_가실행(간접비)_05년 7월1일~8월31일견적서" xfId="11851" xr:uid="{00000000-0005-0000-0000-000032300000}"/>
    <cellStyle name="_집행갑지 _가실행대비(신안.보성-3)_가실행(간접비)_05년 7월1일~8월31일견적서_05년 7월1일~8월31일견적서" xfId="11852" xr:uid="{00000000-0005-0000-0000-000033300000}"/>
    <cellStyle name="_집행갑지 _가실행대비(신안.보성-3)_가실행(간접비)_05년 7월1일~8월31일견적서_05년 7월1일~8월31일견적서_05년 9월1일~10월31일견적서" xfId="11853" xr:uid="{00000000-0005-0000-0000-000034300000}"/>
    <cellStyle name="_집행갑지 _가실행대비(신안.보성-3)_가실행(간접비)_05년 7월1일~8월31일견적서_05년 7월1일~8월31일견적서_05년 9월1일~10월31일견적서_05년 11월1일~12월31일견적서" xfId="11854" xr:uid="{00000000-0005-0000-0000-000035300000}"/>
    <cellStyle name="_집행갑지 _가실행대비(신안.보성-3)_가실행(간접비)_05년 7월1일~8월31일견적서_05년 7월1일~8월31일견적서_05년 9월1일~10월31일견적서_05년 9월1일~10월31일견적서" xfId="11855" xr:uid="{00000000-0005-0000-0000-000036300000}"/>
    <cellStyle name="_집행갑지 _가실행대비(신안.보성-3)_가실행(간접비)_05년 7월1일~8월31일견적서_05년 7월1일~8월31일견적서_05년 9월1일~10월31일견적서_06년 1월1일~2월28일견적서" xfId="11856" xr:uid="{00000000-0005-0000-0000-000037300000}"/>
    <cellStyle name="_집행갑지 _가실행대비(신안.보성-3)_가실행(간접비)_05년 7월1일~8월31일견적서_05년 9월1일~10월31일견적서" xfId="11857" xr:uid="{00000000-0005-0000-0000-000038300000}"/>
    <cellStyle name="_집행갑지 _가실행대비(신안.보성-3)_가실행(간접비)_05년 7월1일~8월31일견적서_05년 9월1일~10월31일견적서_05년 11월1일~12월31일견적서" xfId="11858" xr:uid="{00000000-0005-0000-0000-000039300000}"/>
    <cellStyle name="_집행갑지 _가실행대비(신안.보성-3)_가실행(간접비)_05년 7월1일~8월31일견적서_05년 9월1일~10월31일견적서_05년 9월1일~10월31일견적서" xfId="11859" xr:uid="{00000000-0005-0000-0000-00003A300000}"/>
    <cellStyle name="_집행갑지 _가실행대비(신안.보성-3)_가실행(간접비)_05년 7월1일~8월31일견적서_05년 9월1일~10월31일견적서_06년 1월1일~2월28일견적서" xfId="11860" xr:uid="{00000000-0005-0000-0000-00003B300000}"/>
    <cellStyle name="_집행갑지 _가실행대비(신안.보성-3)_가실행(간접비)_05년 9월1일~10월31일견적서" xfId="11861" xr:uid="{00000000-0005-0000-0000-00003C300000}"/>
    <cellStyle name="_집행갑지 _가실행대비(신안.보성-3)_가실행(간접비)_05년 9월1일~10월31일견적서_05년 11월1일~12월31일견적서" xfId="11862" xr:uid="{00000000-0005-0000-0000-00003D300000}"/>
    <cellStyle name="_집행갑지 _가실행대비(신안.보성-3)_가실행(간접비)_05년 9월1일~10월31일견적서_05년 9월1일~10월31일견적서" xfId="11863" xr:uid="{00000000-0005-0000-0000-00003E300000}"/>
    <cellStyle name="_집행갑지 _가실행대비(신안.보성-3)_가실행(간접비)_05년 9월1일~10월31일견적서_06년 1월1일~2월28일견적서" xfId="11864" xr:uid="{00000000-0005-0000-0000-00003F300000}"/>
    <cellStyle name="_집행갑지 _가실행대비(신안.보성-3)_실행(간접비)" xfId="11865" xr:uid="{00000000-0005-0000-0000-000040300000}"/>
    <cellStyle name="_집행갑지 _가실행대비(신안.보성-3)_실행(간접비)_05년 7월1일~8월31일견적서" xfId="11866" xr:uid="{00000000-0005-0000-0000-000041300000}"/>
    <cellStyle name="_집행갑지 _가실행대비(신안.보성-3)_실행(간접비)_05년 7월1일~8월31일견적서_05년 7월1일~8월31일견적서" xfId="11867" xr:uid="{00000000-0005-0000-0000-000042300000}"/>
    <cellStyle name="_집행갑지 _가실행대비(신안.보성-3)_실행(간접비)_05년 7월1일~8월31일견적서_05년 7월1일~8월31일견적서_05년 9월1일~10월31일견적서" xfId="11868" xr:uid="{00000000-0005-0000-0000-000043300000}"/>
    <cellStyle name="_집행갑지 _가실행대비(신안.보성-3)_실행(간접비)_05년 7월1일~8월31일견적서_05년 7월1일~8월31일견적서_05년 9월1일~10월31일견적서_05년 11월1일~12월31일견적서" xfId="11869" xr:uid="{00000000-0005-0000-0000-000044300000}"/>
    <cellStyle name="_집행갑지 _가실행대비(신안.보성-3)_실행(간접비)_05년 7월1일~8월31일견적서_05년 7월1일~8월31일견적서_05년 9월1일~10월31일견적서_05년 9월1일~10월31일견적서" xfId="11870" xr:uid="{00000000-0005-0000-0000-000045300000}"/>
    <cellStyle name="_집행갑지 _가실행대비(신안.보성-3)_실행(간접비)_05년 7월1일~8월31일견적서_05년 7월1일~8월31일견적서_05년 9월1일~10월31일견적서_06년 1월1일~2월28일견적서" xfId="11871" xr:uid="{00000000-0005-0000-0000-000046300000}"/>
    <cellStyle name="_집행갑지 _가실행대비(신안.보성-3)_실행(간접비)_05년 7월1일~8월31일견적서_05년 9월1일~10월31일견적서" xfId="11872" xr:uid="{00000000-0005-0000-0000-000047300000}"/>
    <cellStyle name="_집행갑지 _가실행대비(신안.보성-3)_실행(간접비)_05년 7월1일~8월31일견적서_05년 9월1일~10월31일견적서_05년 11월1일~12월31일견적서" xfId="11873" xr:uid="{00000000-0005-0000-0000-000048300000}"/>
    <cellStyle name="_집행갑지 _가실행대비(신안.보성-3)_실행(간접비)_05년 7월1일~8월31일견적서_05년 9월1일~10월31일견적서_05년 9월1일~10월31일견적서" xfId="11874" xr:uid="{00000000-0005-0000-0000-000049300000}"/>
    <cellStyle name="_집행갑지 _가실행대비(신안.보성-3)_실행(간접비)_05년 7월1일~8월31일견적서_05년 9월1일~10월31일견적서_06년 1월1일~2월28일견적서" xfId="11875" xr:uid="{00000000-0005-0000-0000-00004A300000}"/>
    <cellStyle name="_집행갑지 _가실행대비(신안.보성-3)_실행(간접비)_05년 9월1일~10월31일견적서" xfId="11876" xr:uid="{00000000-0005-0000-0000-00004B300000}"/>
    <cellStyle name="_집행갑지 _가실행대비(신안.보성-3)_실행(간접비)_05년 9월1일~10월31일견적서_05년 11월1일~12월31일견적서" xfId="11877" xr:uid="{00000000-0005-0000-0000-00004C300000}"/>
    <cellStyle name="_집행갑지 _가실행대비(신안.보성-3)_실행(간접비)_05년 9월1일~10월31일견적서_05년 9월1일~10월31일견적서" xfId="11878" xr:uid="{00000000-0005-0000-0000-00004D300000}"/>
    <cellStyle name="_집행갑지 _가실행대비(신안.보성-3)_실행(간접비)_05년 9월1일~10월31일견적서_06년 1월1일~2월28일견적서" xfId="11879" xr:uid="{00000000-0005-0000-0000-00004E300000}"/>
    <cellStyle name="_집행갑지 _갑지(건축 (2)" xfId="1144" xr:uid="{00000000-0005-0000-0000-00004F300000}"/>
    <cellStyle name="_집행갑지 _갑지(건축 (2) 2" xfId="1145" xr:uid="{00000000-0005-0000-0000-000050300000}"/>
    <cellStyle name="_집행갑지 _견적 방문 제출시-SAMPLE" xfId="11880" xr:uid="{00000000-0005-0000-0000-000051300000}"/>
    <cellStyle name="_집행갑지 _견적 방문 제출시-SAMPLE_신호등견적서" xfId="11881" xr:uid="{00000000-0005-0000-0000-000052300000}"/>
    <cellStyle name="_집행갑지 _경북능금농협(북촌)골판지공장 " xfId="1146" xr:uid="{00000000-0005-0000-0000-000053300000}"/>
    <cellStyle name="_집행갑지 _관급자재 명세" xfId="1147" xr:uid="{00000000-0005-0000-0000-000054300000}"/>
    <cellStyle name="_집행갑지 _광주평동실행" xfId="11882" xr:uid="{00000000-0005-0000-0000-000055300000}"/>
    <cellStyle name="_집행갑지 _광주평동실행_탱크(12,13)토목공사(견적)대비비교" xfId="11883" xr:uid="{00000000-0005-0000-0000-000056300000}"/>
    <cellStyle name="_집행갑지 _광주평동투찰" xfId="1148" xr:uid="{00000000-0005-0000-0000-000057300000}"/>
    <cellStyle name="_집행갑지 _광주평동투찰 2" xfId="1149" xr:uid="{00000000-0005-0000-0000-000058300000}"/>
    <cellStyle name="_집행갑지 _광주평동투찰 3" xfId="11884" xr:uid="{00000000-0005-0000-0000-000059300000}"/>
    <cellStyle name="_집행갑지 _광주평동투찰_2011년 소백산 자락길 홍보관 신축공사(건축)" xfId="1150" xr:uid="{00000000-0005-0000-0000-00005A300000}"/>
    <cellStyle name="_집행갑지 _광주평동투찰_갑지(건축 (2)" xfId="1151" xr:uid="{00000000-0005-0000-0000-00005B300000}"/>
    <cellStyle name="_집행갑지 _광주평동투찰_갑지(건축 (2) 2" xfId="1152" xr:uid="{00000000-0005-0000-0000-00005C300000}"/>
    <cellStyle name="_집행갑지 _광주평동투찰_경북능금농협(북촌)골판지공장 " xfId="1153" xr:uid="{00000000-0005-0000-0000-00005D300000}"/>
    <cellStyle name="_집행갑지 _광주평동투찰_관급자재 명세" xfId="1154" xr:uid="{00000000-0005-0000-0000-00005E300000}"/>
    <cellStyle name="_집행갑지 _광주평동투찰_삼성생활예술고 생활관(3층수정15%)공사" xfId="1155" xr:uid="{00000000-0005-0000-0000-00005F300000}"/>
    <cellStyle name="_집행갑지 _광주평동투찰_삼성생활예술고 생활관(3층수정15%)공사 2" xfId="1156" xr:uid="{00000000-0005-0000-0000-000060300000}"/>
    <cellStyle name="_집행갑지 _광주평동투찰_안강여고 화장실 개선공사" xfId="1157" xr:uid="{00000000-0005-0000-0000-000061300000}"/>
    <cellStyle name="_집행갑지 _광주평동투찰_영주서부초등학교 교사동 방수공사" xfId="1158" xr:uid="{00000000-0005-0000-0000-000062300000}"/>
    <cellStyle name="_집행갑지 _광주평동투찰_용곡지구_보건진료소_신축설비공사" xfId="1159" xr:uid="{00000000-0005-0000-0000-000063300000}"/>
    <cellStyle name="_집행갑지 _광주평동투찰_용곡지구_보건진료소_신축설비공사 2" xfId="1160" xr:uid="{00000000-0005-0000-0000-000064300000}"/>
    <cellStyle name="_집행갑지 _광주평동투찰_우보초등학교 화장실보수및기타공사(건축)" xfId="1161" xr:uid="{00000000-0005-0000-0000-000065300000}"/>
    <cellStyle name="_집행갑지 _광주평동투찰_우보초등학교 화장실보수및기타공사(건축) 2" xfId="1162" xr:uid="{00000000-0005-0000-0000-000066300000}"/>
    <cellStyle name="_집행갑지 _광주평동투찰_화령초등학교 다목적강당 증축공사(건축)" xfId="1163" xr:uid="{00000000-0005-0000-0000-000067300000}"/>
    <cellStyle name="_집행갑지 _광주평동투찰_화령초등학교 다목적강당 증축공사(건축) 2" xfId="1164" xr:uid="{00000000-0005-0000-0000-000068300000}"/>
    <cellStyle name="_집행갑지 _광주평동투찰_화령초등학교 다목적강당 증축공사(건축납품)" xfId="1165" xr:uid="{00000000-0005-0000-0000-000069300000}"/>
    <cellStyle name="_집행갑지 _광주평동투찰_화령초등학교 다목적강당 증축공사(건축납품) 2" xfId="1166" xr:uid="{00000000-0005-0000-0000-00006A300000}"/>
    <cellStyle name="_집행갑지 _광주평동품의1" xfId="1167" xr:uid="{00000000-0005-0000-0000-00006B300000}"/>
    <cellStyle name="_집행갑지 _광주평동품의1 2" xfId="1168" xr:uid="{00000000-0005-0000-0000-00006C300000}"/>
    <cellStyle name="_집행갑지 _광주평동품의1 3" xfId="11885" xr:uid="{00000000-0005-0000-0000-00006D300000}"/>
    <cellStyle name="_집행갑지 _광주평동품의1_2011년 소백산 자락길 홍보관 신축공사(건축)" xfId="1169" xr:uid="{00000000-0005-0000-0000-00006E300000}"/>
    <cellStyle name="_집행갑지 _광주평동품의1_갑지(건축 (2)" xfId="1170" xr:uid="{00000000-0005-0000-0000-00006F300000}"/>
    <cellStyle name="_집행갑지 _광주평동품의1_갑지(건축 (2) 2" xfId="1171" xr:uid="{00000000-0005-0000-0000-000070300000}"/>
    <cellStyle name="_집행갑지 _광주평동품의1_경북능금농협(북촌)골판지공장 " xfId="1172" xr:uid="{00000000-0005-0000-0000-000071300000}"/>
    <cellStyle name="_집행갑지 _광주평동품의1_관급자재 명세" xfId="1173" xr:uid="{00000000-0005-0000-0000-000072300000}"/>
    <cellStyle name="_집행갑지 _광주평동품의1_삼성생활예술고 생활관(3층수정15%)공사" xfId="1174" xr:uid="{00000000-0005-0000-0000-000073300000}"/>
    <cellStyle name="_집행갑지 _광주평동품의1_삼성생활예술고 생활관(3층수정15%)공사 2" xfId="1175" xr:uid="{00000000-0005-0000-0000-000074300000}"/>
    <cellStyle name="_집행갑지 _광주평동품의1_안강여고 화장실 개선공사" xfId="1176" xr:uid="{00000000-0005-0000-0000-000075300000}"/>
    <cellStyle name="_집행갑지 _광주평동품의1_영주서부초등학교 교사동 방수공사" xfId="1177" xr:uid="{00000000-0005-0000-0000-000076300000}"/>
    <cellStyle name="_집행갑지 _광주평동품의1_용곡지구_보건진료소_신축설비공사" xfId="1178" xr:uid="{00000000-0005-0000-0000-000077300000}"/>
    <cellStyle name="_집행갑지 _광주평동품의1_용곡지구_보건진료소_신축설비공사 2" xfId="1179" xr:uid="{00000000-0005-0000-0000-000078300000}"/>
    <cellStyle name="_집행갑지 _광주평동품의1_우보초등학교 화장실보수및기타공사(건축)" xfId="1180" xr:uid="{00000000-0005-0000-0000-000079300000}"/>
    <cellStyle name="_집행갑지 _광주평동품의1_우보초등학교 화장실보수및기타공사(건축) 2" xfId="1181" xr:uid="{00000000-0005-0000-0000-00007A300000}"/>
    <cellStyle name="_집행갑지 _광주평동품의1_탱크(12,13)토목공사(견적)대비비교" xfId="11886" xr:uid="{00000000-0005-0000-0000-00007B300000}"/>
    <cellStyle name="_집행갑지 _광주평동품의1_화령초등학교 다목적강당 증축공사(건축)" xfId="1182" xr:uid="{00000000-0005-0000-0000-00007C300000}"/>
    <cellStyle name="_집행갑지 _광주평동품의1_화령초등학교 다목적강당 증축공사(건축) 2" xfId="1183" xr:uid="{00000000-0005-0000-0000-00007D300000}"/>
    <cellStyle name="_집행갑지 _광주평동품의1_화령초등학교 다목적강당 증축공사(건축납품)" xfId="1184" xr:uid="{00000000-0005-0000-0000-00007E300000}"/>
    <cellStyle name="_집행갑지 _광주평동품의1_화령초등학교 다목적강당 증축공사(건축납품) 2" xfId="1185" xr:uid="{00000000-0005-0000-0000-00007F300000}"/>
    <cellStyle name="_집행갑지 _기본단가" xfId="42883" xr:uid="{00000000-0005-0000-0000-000080300000}"/>
    <cellStyle name="_집행갑지 _기본단가_서호지하차도입찰" xfId="42884" xr:uid="{00000000-0005-0000-0000-000081300000}"/>
    <cellStyle name="_집행갑지 _기본단가_서호지하차도입찰_청오건설 하도급계약내역(식재.시설물)-2005.1.3" xfId="42885" xr:uid="{00000000-0005-0000-0000-000082300000}"/>
    <cellStyle name="_집행갑지 _기본단가_서호지하차도입찰_청오하도급계약내역(식재,시설물)-2005.1.3" xfId="42886" xr:uid="{00000000-0005-0000-0000-000083300000}"/>
    <cellStyle name="_집행갑지 _기본단가_청오건설 하도급계약내역(식재.시설물)-2005.1.3" xfId="42887" xr:uid="{00000000-0005-0000-0000-000084300000}"/>
    <cellStyle name="_집행갑지 _기본단가_청오하도급계약내역(식재,시설물)-2005.1.3" xfId="42888" xr:uid="{00000000-0005-0000-0000-000085300000}"/>
    <cellStyle name="_집행갑지 _기장하수실행1" xfId="11887" xr:uid="{00000000-0005-0000-0000-000086300000}"/>
    <cellStyle name="_집행갑지 _기장하수실행1_탱크(12,13)토목공사(견적)대비비교" xfId="11888" xr:uid="{00000000-0005-0000-0000-000087300000}"/>
    <cellStyle name="_집행갑지 _대치유수지수경설비-설계내역-0715" xfId="42889" xr:uid="{00000000-0005-0000-0000-000088300000}"/>
    <cellStyle name="_집행갑지 _대치유수지수경설비-설계내역-0715_이수교차로주변친수시설-인공폭포설비" xfId="42890" xr:uid="{00000000-0005-0000-0000-000089300000}"/>
    <cellStyle name="_집행갑지 _대치유수지수경설비-설계내역-0715_이수교차로주변친수시설-인공폭포설비-0907" xfId="42891" xr:uid="{00000000-0005-0000-0000-00008A300000}"/>
    <cellStyle name="_집행갑지 _대치유수지수경설비-설계내역-2차발송-0811" xfId="42892" xr:uid="{00000000-0005-0000-0000-00008B300000}"/>
    <cellStyle name="_집행갑지 _대치유수지수경설비-설계내역-2차발송-0811_이수교차로주변친수시설-인공폭포설비" xfId="42893" xr:uid="{00000000-0005-0000-0000-00008C300000}"/>
    <cellStyle name="_집행갑지 _대치유수지수경설비-설계내역-2차발송-0811_이수교차로주변친수시설-인공폭포설비-0907" xfId="42894" xr:uid="{00000000-0005-0000-0000-00008D300000}"/>
    <cellStyle name="_집행갑지 _삼성생활예술고 생활관(3층수정15%)공사" xfId="1186" xr:uid="{00000000-0005-0000-0000-00008E300000}"/>
    <cellStyle name="_집행갑지 _삼성생활예술고 생활관(3층수정15%)공사 2" xfId="1187" xr:uid="{00000000-0005-0000-0000-00008F300000}"/>
    <cellStyle name="_집행갑지 _상무대 입찰내역 (남해낙찰)" xfId="42895" xr:uid="{00000000-0005-0000-0000-000090300000}"/>
    <cellStyle name="_집행갑지 _상무대 입찰내역 (남해낙찰)_대치유수지수경설비-설계내역-0715" xfId="42896" xr:uid="{00000000-0005-0000-0000-000091300000}"/>
    <cellStyle name="_집행갑지 _상무대 입찰내역 (남해낙찰)_대치유수지수경설비-설계내역-0715_이수교차로주변친수시설-인공폭포설비" xfId="42897" xr:uid="{00000000-0005-0000-0000-000092300000}"/>
    <cellStyle name="_집행갑지 _상무대 입찰내역 (남해낙찰)_대치유수지수경설비-설계내역-0715_이수교차로주변친수시설-인공폭포설비-0907" xfId="42898" xr:uid="{00000000-0005-0000-0000-000093300000}"/>
    <cellStyle name="_집행갑지 _상무대 입찰내역 (남해낙찰)_대치유수지수경설비-설계내역-2차발송-0811" xfId="42899" xr:uid="{00000000-0005-0000-0000-000094300000}"/>
    <cellStyle name="_집행갑지 _상무대 입찰내역 (남해낙찰)_대치유수지수경설비-설계내역-2차발송-0811_이수교차로주변친수시설-인공폭포설비" xfId="42900" xr:uid="{00000000-0005-0000-0000-000095300000}"/>
    <cellStyle name="_집행갑지 _상무대 입찰내역 (남해낙찰)_대치유수지수경설비-설계내역-2차발송-0811_이수교차로주변친수시설-인공폭포설비-0907" xfId="42901" xr:uid="{00000000-0005-0000-0000-000096300000}"/>
    <cellStyle name="_집행갑지 _상무대 하도급사항" xfId="42902" xr:uid="{00000000-0005-0000-0000-000097300000}"/>
    <cellStyle name="_집행갑지 _상무대 하도급사항_대치유수지수경설비-설계내역-0715" xfId="42903" xr:uid="{00000000-0005-0000-0000-000098300000}"/>
    <cellStyle name="_집행갑지 _상무대 하도급사항_대치유수지수경설비-설계내역-0715_이수교차로주변친수시설-인공폭포설비" xfId="42904" xr:uid="{00000000-0005-0000-0000-000099300000}"/>
    <cellStyle name="_집행갑지 _상무대 하도급사항_대치유수지수경설비-설계내역-0715_이수교차로주변친수시설-인공폭포설비-0907" xfId="42905" xr:uid="{00000000-0005-0000-0000-00009A300000}"/>
    <cellStyle name="_집행갑지 _상무대 하도급사항_대치유수지수경설비-설계내역-2차발송-0811" xfId="42906" xr:uid="{00000000-0005-0000-0000-00009B300000}"/>
    <cellStyle name="_집행갑지 _상무대 하도급사항_대치유수지수경설비-설계내역-2차발송-0811_이수교차로주변친수시설-인공폭포설비" xfId="42907" xr:uid="{00000000-0005-0000-0000-00009C300000}"/>
    <cellStyle name="_집행갑지 _상무대 하도급사항_대치유수지수경설비-설계내역-2차발송-0811_이수교차로주변친수시설-인공폭포설비-0907" xfId="42908" xr:uid="{00000000-0005-0000-0000-00009D300000}"/>
    <cellStyle name="_집행갑지 _서호지하차도입찰" xfId="42909" xr:uid="{00000000-0005-0000-0000-00009E300000}"/>
    <cellStyle name="_집행갑지 _서호지하차도입찰_청오건설 하도급계약내역(식재.시설물)-2005.1.3" xfId="42910" xr:uid="{00000000-0005-0000-0000-00009F300000}"/>
    <cellStyle name="_집행갑지 _서호지하차도입찰_청오하도급계약내역(식재,시설물)-2005.1.3" xfId="42911" xr:uid="{00000000-0005-0000-0000-0000A0300000}"/>
    <cellStyle name="_집행갑지 _송학실행안" xfId="11889" xr:uid="{00000000-0005-0000-0000-0000A1300000}"/>
    <cellStyle name="_집행갑지 _송학실행안_탱크(12,13)토목공사(견적)대비비교" xfId="11890" xr:uid="{00000000-0005-0000-0000-0000A2300000}"/>
    <cellStyle name="_집행갑지 _송학하수투찰" xfId="11891" xr:uid="{00000000-0005-0000-0000-0000A3300000}"/>
    <cellStyle name="_집행갑지 _송학하수투찰_탱크(12,13)토목공사(견적)대비비교" xfId="11892" xr:uid="{00000000-0005-0000-0000-0000A4300000}"/>
    <cellStyle name="_집행갑지 _송학하수품의(설계넣고)" xfId="1188" xr:uid="{00000000-0005-0000-0000-0000A5300000}"/>
    <cellStyle name="_집행갑지 _송학하수품의(설계넣고) 2" xfId="1189" xr:uid="{00000000-0005-0000-0000-0000A6300000}"/>
    <cellStyle name="_집행갑지 _송학하수품의(설계넣고) 3" xfId="11893" xr:uid="{00000000-0005-0000-0000-0000A7300000}"/>
    <cellStyle name="_집행갑지 _송학하수품의(설계넣고)_2011년 소백산 자락길 홍보관 신축공사(건축)" xfId="1190" xr:uid="{00000000-0005-0000-0000-0000A8300000}"/>
    <cellStyle name="_집행갑지 _송학하수품의(설계넣고)_갑지(건축 (2)" xfId="1191" xr:uid="{00000000-0005-0000-0000-0000A9300000}"/>
    <cellStyle name="_집행갑지 _송학하수품의(설계넣고)_갑지(건축 (2) 2" xfId="1192" xr:uid="{00000000-0005-0000-0000-0000AA300000}"/>
    <cellStyle name="_집행갑지 _송학하수품의(설계넣고)_경북능금농협(북촌)골판지공장 " xfId="1193" xr:uid="{00000000-0005-0000-0000-0000AB300000}"/>
    <cellStyle name="_집행갑지 _송학하수품의(설계넣고)_관급자재 명세" xfId="1194" xr:uid="{00000000-0005-0000-0000-0000AC300000}"/>
    <cellStyle name="_집행갑지 _송학하수품의(설계넣고)_삼성생활예술고 생활관(3층수정15%)공사" xfId="1195" xr:uid="{00000000-0005-0000-0000-0000AD300000}"/>
    <cellStyle name="_집행갑지 _송학하수품의(설계넣고)_삼성생활예술고 생활관(3층수정15%)공사 2" xfId="1196" xr:uid="{00000000-0005-0000-0000-0000AE300000}"/>
    <cellStyle name="_집행갑지 _송학하수품의(설계넣고)_안강여고 화장실 개선공사" xfId="1197" xr:uid="{00000000-0005-0000-0000-0000AF300000}"/>
    <cellStyle name="_집행갑지 _송학하수품의(설계넣고)_영주서부초등학교 교사동 방수공사" xfId="1198" xr:uid="{00000000-0005-0000-0000-0000B0300000}"/>
    <cellStyle name="_집행갑지 _송학하수품의(설계넣고)_용곡지구_보건진료소_신축설비공사" xfId="1199" xr:uid="{00000000-0005-0000-0000-0000B1300000}"/>
    <cellStyle name="_집행갑지 _송학하수품의(설계넣고)_용곡지구_보건진료소_신축설비공사 2" xfId="1200" xr:uid="{00000000-0005-0000-0000-0000B2300000}"/>
    <cellStyle name="_집행갑지 _송학하수품의(설계넣고)_우보초등학교 화장실보수및기타공사(건축)" xfId="1201" xr:uid="{00000000-0005-0000-0000-0000B3300000}"/>
    <cellStyle name="_집행갑지 _송학하수품의(설계넣고)_우보초등학교 화장실보수및기타공사(건축) 2" xfId="1202" xr:uid="{00000000-0005-0000-0000-0000B4300000}"/>
    <cellStyle name="_집행갑지 _송학하수품의(설계넣고)_탱크(12,13)토목공사(견적)대비비교" xfId="11894" xr:uid="{00000000-0005-0000-0000-0000B5300000}"/>
    <cellStyle name="_집행갑지 _송학하수품의(설계넣고)_화령초등학교 다목적강당 증축공사(건축)" xfId="1203" xr:uid="{00000000-0005-0000-0000-0000B6300000}"/>
    <cellStyle name="_집행갑지 _송학하수품의(설계넣고)_화령초등학교 다목적강당 증축공사(건축) 2" xfId="1204" xr:uid="{00000000-0005-0000-0000-0000B7300000}"/>
    <cellStyle name="_집행갑지 _송학하수품의(설계넣고)_화령초등학교 다목적강당 증축공사(건축납품)" xfId="1205" xr:uid="{00000000-0005-0000-0000-0000B8300000}"/>
    <cellStyle name="_집행갑지 _송학하수품의(설계넣고)_화령초등학교 다목적강당 증축공사(건축납품) 2" xfId="1206" xr:uid="{00000000-0005-0000-0000-0000B9300000}"/>
    <cellStyle name="_집행갑지 _신호등견적서" xfId="11895" xr:uid="{00000000-0005-0000-0000-0000BA300000}"/>
    <cellStyle name="_집행갑지 _실행(간접비)" xfId="11896" xr:uid="{00000000-0005-0000-0000-0000BB300000}"/>
    <cellStyle name="_집행갑지 _실행(간접비)_05년 7월1일~8월31일견적서" xfId="11897" xr:uid="{00000000-0005-0000-0000-0000BC300000}"/>
    <cellStyle name="_집행갑지 _실행(간접비)_05년 7월1일~8월31일견적서_05년 7월1일~8월31일견적서" xfId="11898" xr:uid="{00000000-0005-0000-0000-0000BD300000}"/>
    <cellStyle name="_집행갑지 _실행(간접비)_05년 7월1일~8월31일견적서_05년 7월1일~8월31일견적서_05년 9월1일~10월31일견적서" xfId="11899" xr:uid="{00000000-0005-0000-0000-0000BE300000}"/>
    <cellStyle name="_집행갑지 _실행(간접비)_05년 7월1일~8월31일견적서_05년 7월1일~8월31일견적서_05년 9월1일~10월31일견적서_05년 11월1일~12월31일견적서" xfId="11900" xr:uid="{00000000-0005-0000-0000-0000BF300000}"/>
    <cellStyle name="_집행갑지 _실행(간접비)_05년 7월1일~8월31일견적서_05년 7월1일~8월31일견적서_05년 9월1일~10월31일견적서_05년 9월1일~10월31일견적서" xfId="11901" xr:uid="{00000000-0005-0000-0000-0000C0300000}"/>
    <cellStyle name="_집행갑지 _실행(간접비)_05년 7월1일~8월31일견적서_05년 7월1일~8월31일견적서_05년 9월1일~10월31일견적서_06년 1월1일~2월28일견적서" xfId="11902" xr:uid="{00000000-0005-0000-0000-0000C1300000}"/>
    <cellStyle name="_집행갑지 _실행(간접비)_05년 7월1일~8월31일견적서_05년 9월1일~10월31일견적서" xfId="11903" xr:uid="{00000000-0005-0000-0000-0000C2300000}"/>
    <cellStyle name="_집행갑지 _실행(간접비)_05년 7월1일~8월31일견적서_05년 9월1일~10월31일견적서_05년 11월1일~12월31일견적서" xfId="11904" xr:uid="{00000000-0005-0000-0000-0000C3300000}"/>
    <cellStyle name="_집행갑지 _실행(간접비)_05년 7월1일~8월31일견적서_05년 9월1일~10월31일견적서_05년 9월1일~10월31일견적서" xfId="11905" xr:uid="{00000000-0005-0000-0000-0000C4300000}"/>
    <cellStyle name="_집행갑지 _실행(간접비)_05년 7월1일~8월31일견적서_05년 9월1일~10월31일견적서_06년 1월1일~2월28일견적서" xfId="11906" xr:uid="{00000000-0005-0000-0000-0000C5300000}"/>
    <cellStyle name="_집행갑지 _실행(간접비)_05년 9월1일~10월31일견적서" xfId="11907" xr:uid="{00000000-0005-0000-0000-0000C6300000}"/>
    <cellStyle name="_집행갑지 _실행(간접비)_05년 9월1일~10월31일견적서_05년 11월1일~12월31일견적서" xfId="11908" xr:uid="{00000000-0005-0000-0000-0000C7300000}"/>
    <cellStyle name="_집행갑지 _실행(간접비)_05년 9월1일~10월31일견적서_05년 9월1일~10월31일견적서" xfId="11909" xr:uid="{00000000-0005-0000-0000-0000C8300000}"/>
    <cellStyle name="_집행갑지 _실행(간접비)_05년 9월1일~10월31일견적서_06년 1월1일~2월28일견적서" xfId="11910" xr:uid="{00000000-0005-0000-0000-0000C9300000}"/>
    <cellStyle name="_집행갑지 _안강여고 화장실 개선공사" xfId="1207" xr:uid="{00000000-0005-0000-0000-0000CA300000}"/>
    <cellStyle name="_집행갑지 _영주서부초등학교 교사동 방수공사" xfId="1208" xr:uid="{00000000-0005-0000-0000-0000CB300000}"/>
    <cellStyle name="_집행갑지 _용곡지구_보건진료소_신축설비공사" xfId="1209" xr:uid="{00000000-0005-0000-0000-0000CC300000}"/>
    <cellStyle name="_집행갑지 _용곡지구_보건진료소_신축설비공사 2" xfId="1210" xr:uid="{00000000-0005-0000-0000-0000CD300000}"/>
    <cellStyle name="_집행갑지 _우보초등학교 화장실보수및기타공사(건축)" xfId="1211" xr:uid="{00000000-0005-0000-0000-0000CE300000}"/>
    <cellStyle name="_집행갑지 _우보초등학교 화장실보수및기타공사(건축) 2" xfId="1212" xr:uid="{00000000-0005-0000-0000-0000CF300000}"/>
    <cellStyle name="_집행갑지 _청오건설 하도급계약내역(식재.시설물)-2005.1.3" xfId="42912" xr:uid="{00000000-0005-0000-0000-0000D0300000}"/>
    <cellStyle name="_집행갑지 _청오하도급계약내역(식재,시설물)-2005.1.3" xfId="42913" xr:uid="{00000000-0005-0000-0000-0000D1300000}"/>
    <cellStyle name="_집행갑지 _탱크(12,13)토목공사(견적)대비비교" xfId="11911" xr:uid="{00000000-0005-0000-0000-0000D2300000}"/>
    <cellStyle name="_집행갑지 _화령초등학교 다목적강당 증축공사(건축)" xfId="1213" xr:uid="{00000000-0005-0000-0000-0000D3300000}"/>
    <cellStyle name="_집행갑지 _화령초등학교 다목적강당 증축공사(건축) 2" xfId="1214" xr:uid="{00000000-0005-0000-0000-0000D4300000}"/>
    <cellStyle name="_집행갑지 _화령초등학교 다목적강당 증축공사(건축납품)" xfId="1215" xr:uid="{00000000-0005-0000-0000-0000D5300000}"/>
    <cellStyle name="_집행갑지 _화령초등학교 다목적강당 증축공사(건축납품) 2" xfId="1216" xr:uid="{00000000-0005-0000-0000-0000D6300000}"/>
    <cellStyle name="_집행내역서" xfId="3276" xr:uid="{00000000-0005-0000-0000-0000D7300000}"/>
    <cellStyle name="_집행내역서_서계오피스텔_대한유화(현설용BM)" xfId="3277" xr:uid="{00000000-0005-0000-0000-0000D8300000}"/>
    <cellStyle name="_집행내역서_서계오피스텔_대한유화(현설용BM)_선투입비 본사보고" xfId="3278" xr:uid="{00000000-0005-0000-0000-0000D9300000}"/>
    <cellStyle name="_집행내역서_서계오피스텔_대한유화(현설용BM)_선투입비 본사보고_선투입비 본사보고" xfId="3279" xr:uid="{00000000-0005-0000-0000-0000DA300000}"/>
    <cellStyle name="_집행내역서_서계오피스텔_대한유화(현설용BM)_선투입비 본사보고_선투입비 본사보고-0330" xfId="3280" xr:uid="{00000000-0005-0000-0000-0000DB300000}"/>
    <cellStyle name="_집행내역서_선투입비 본사보고" xfId="3281" xr:uid="{00000000-0005-0000-0000-0000DC300000}"/>
    <cellStyle name="_집행내역서_선투입비 본사보고_선투입비 본사보고" xfId="3282" xr:uid="{00000000-0005-0000-0000-0000DD300000}"/>
    <cellStyle name="_집행내역서_선투입비 본사보고_선투입비 본사보고-0330" xfId="3283" xr:uid="{00000000-0005-0000-0000-0000DE300000}"/>
    <cellStyle name="_집행양식" xfId="3284" xr:uid="{00000000-0005-0000-0000-0000DF300000}"/>
    <cellStyle name="_착공계" xfId="42914" xr:uid="{00000000-0005-0000-0000-0000E0300000}"/>
    <cellStyle name="_착공계1" xfId="11912" xr:uid="{00000000-0005-0000-0000-0000E1300000}"/>
    <cellStyle name="_착공계양식" xfId="42915" xr:uid="{00000000-0005-0000-0000-0000E2300000}"/>
    <cellStyle name="_창구보건소 신축공사(건축)" xfId="1217" xr:uid="{00000000-0005-0000-0000-0000E3300000}"/>
    <cellStyle name="_창구보건소 신축공사(건축)-수정" xfId="1218" xr:uid="{00000000-0005-0000-0000-0000E4300000}"/>
    <cellStyle name="_창훈사거리~경기대간도로확장공사(수정)05.8.19" xfId="11913" xr:uid="{00000000-0005-0000-0000-0000E5300000}"/>
    <cellStyle name="_천우건축-해평초등학교급식소증축설비공사-산출기초서081114" xfId="11914" xr:uid="{00000000-0005-0000-0000-0000E6300000}"/>
    <cellStyle name="_천장형냉난방기설치내역서" xfId="3285" xr:uid="{00000000-0005-0000-0000-0000E7300000}"/>
    <cellStyle name="_천체투영실설치공사" xfId="1219" xr:uid="{00000000-0005-0000-0000-0000E8300000}"/>
    <cellStyle name="_철근집계" xfId="11915" xr:uid="{00000000-0005-0000-0000-0000E9300000}"/>
    <cellStyle name="_철근집계_01-구조물께기집계" xfId="11916" xr:uid="{00000000-0005-0000-0000-0000EA300000}"/>
    <cellStyle name="_철죽식재" xfId="42916" xr:uid="{00000000-0005-0000-0000-0000EB300000}"/>
    <cellStyle name="_철죽식재_06.벽제포장" xfId="42917" xr:uid="{00000000-0005-0000-0000-0000EC300000}"/>
    <cellStyle name="_청도학생야영장화장실및샤워장개축공사" xfId="1220" xr:uid="{00000000-0005-0000-0000-0000ED300000}"/>
    <cellStyle name="_청보리건축-영해향교정비사업-산출" xfId="11917" xr:uid="{00000000-0005-0000-0000-0000EE300000}"/>
    <cellStyle name="_청보리건축-최무선장군과학관건립및성역화사업-산출081114(70%)" xfId="11918" xr:uid="{00000000-0005-0000-0000-0000EF300000}"/>
    <cellStyle name="_청소년수련관산출근거조서" xfId="1221" xr:uid="{00000000-0005-0000-0000-0000F0300000}"/>
    <cellStyle name="_청소년수련관산출근거조서_1" xfId="1222" xr:uid="{00000000-0005-0000-0000-0000F1300000}"/>
    <cellStyle name="_청소년수련관일위대가" xfId="1223" xr:uid="{00000000-0005-0000-0000-0000F2300000}"/>
    <cellStyle name="_청소년수련관일위대가_1" xfId="1224" xr:uid="{00000000-0005-0000-0000-0000F3300000}"/>
    <cellStyle name="_총괄내역서11" xfId="11919" xr:uid="{00000000-0005-0000-0000-0000F4300000}"/>
    <cellStyle name="_최종수로암거" xfId="11920" xr:uid="{00000000-0005-0000-0000-0000F5300000}"/>
    <cellStyle name="_최종수로암거_1-포장공(감정동)" xfId="42918" xr:uid="{00000000-0005-0000-0000-0000F6300000}"/>
    <cellStyle name="_최종수로암거_1-포장공(감정동)_5-포장공(T-N동)" xfId="42919" xr:uid="{00000000-0005-0000-0000-0000F7300000}"/>
    <cellStyle name="_최종수로암거_2구간측구" xfId="42920" xr:uid="{00000000-0005-0000-0000-0000F8300000}"/>
    <cellStyle name="_최종수로암거_2구간측구_1-포장공(감정동)" xfId="42921" xr:uid="{00000000-0005-0000-0000-0000F9300000}"/>
    <cellStyle name="_최종수로암거_2구간측구_1-포장공(감정동)_5-포장공(T-N동)" xfId="42922" xr:uid="{00000000-0005-0000-0000-0000FA300000}"/>
    <cellStyle name="_최종수로암거_2구간측구_4-부대공(감정동)" xfId="42923" xr:uid="{00000000-0005-0000-0000-0000FB300000}"/>
    <cellStyle name="_최종수로암거_2구간측구_4-부대공(감정동)_5-포장공(T-N동)" xfId="42924" xr:uid="{00000000-0005-0000-0000-0000FC300000}"/>
    <cellStyle name="_최종수로암거_2구간측구_5-포장공(T-N동)" xfId="42925" xr:uid="{00000000-0005-0000-0000-0000FD300000}"/>
    <cellStyle name="_최종수로암거_2구간측구_보경로설치" xfId="42926" xr:uid="{00000000-0005-0000-0000-0000FE300000}"/>
    <cellStyle name="_최종수로암거_2구간측구_참고서" xfId="42927" xr:uid="{00000000-0005-0000-0000-0000FF300000}"/>
    <cellStyle name="_최종수로암거_2구간측구_포장공(최종" xfId="42928" xr:uid="{00000000-0005-0000-0000-000000310000}"/>
    <cellStyle name="_최종수로암거_2구간측구_포장공(최종_5-포장공(T-N동)" xfId="42929" xr:uid="{00000000-0005-0000-0000-000001310000}"/>
    <cellStyle name="_최종수로암거_4-부대공(감정동)" xfId="42930" xr:uid="{00000000-0005-0000-0000-000002310000}"/>
    <cellStyle name="_최종수로암거_4-부대공(감정동)_5-포장공(T-N동)" xfId="42931" xr:uid="{00000000-0005-0000-0000-000003310000}"/>
    <cellStyle name="_최종수로암거_5-포장공(T-N동)" xfId="42932" xr:uid="{00000000-0005-0000-0000-000004310000}"/>
    <cellStyle name="_최종수로암거_보경로설치" xfId="42933" xr:uid="{00000000-0005-0000-0000-000005310000}"/>
    <cellStyle name="_최종수로암거_참고서" xfId="42934" xr:uid="{00000000-0005-0000-0000-000006310000}"/>
    <cellStyle name="_최종수로암거_최종수로암거" xfId="11921" xr:uid="{00000000-0005-0000-0000-000007310000}"/>
    <cellStyle name="_최종수로암거_최종수로암거_1-포장공(감정동)" xfId="42935" xr:uid="{00000000-0005-0000-0000-000008310000}"/>
    <cellStyle name="_최종수로암거_최종수로암거_1-포장공(감정동)_5-포장공(T-N동)" xfId="42936" xr:uid="{00000000-0005-0000-0000-000009310000}"/>
    <cellStyle name="_최종수로암거_최종수로암거_2구간측구" xfId="42937" xr:uid="{00000000-0005-0000-0000-00000A310000}"/>
    <cellStyle name="_최종수로암거_최종수로암거_2구간측구_1-포장공(감정동)" xfId="42938" xr:uid="{00000000-0005-0000-0000-00000B310000}"/>
    <cellStyle name="_최종수로암거_최종수로암거_2구간측구_1-포장공(감정동)_5-포장공(T-N동)" xfId="42939" xr:uid="{00000000-0005-0000-0000-00000C310000}"/>
    <cellStyle name="_최종수로암거_최종수로암거_2구간측구_4-부대공(감정동)" xfId="42940" xr:uid="{00000000-0005-0000-0000-00000D310000}"/>
    <cellStyle name="_최종수로암거_최종수로암거_2구간측구_4-부대공(감정동)_5-포장공(T-N동)" xfId="42941" xr:uid="{00000000-0005-0000-0000-00000E310000}"/>
    <cellStyle name="_최종수로암거_최종수로암거_2구간측구_5-포장공(T-N동)" xfId="42942" xr:uid="{00000000-0005-0000-0000-00000F310000}"/>
    <cellStyle name="_최종수로암거_최종수로암거_2구간측구_보경로설치" xfId="42943" xr:uid="{00000000-0005-0000-0000-000010310000}"/>
    <cellStyle name="_최종수로암거_최종수로암거_2구간측구_참고서" xfId="42944" xr:uid="{00000000-0005-0000-0000-000011310000}"/>
    <cellStyle name="_최종수로암거_최종수로암거_2구간측구_포장공(최종" xfId="42945" xr:uid="{00000000-0005-0000-0000-000012310000}"/>
    <cellStyle name="_최종수로암거_최종수로암거_2구간측구_포장공(최종_5-포장공(T-N동)" xfId="42946" xr:uid="{00000000-0005-0000-0000-000013310000}"/>
    <cellStyle name="_최종수로암거_최종수로암거_4-부대공(감정동)" xfId="42947" xr:uid="{00000000-0005-0000-0000-000014310000}"/>
    <cellStyle name="_최종수로암거_최종수로암거_4-부대공(감정동)_5-포장공(T-N동)" xfId="42948" xr:uid="{00000000-0005-0000-0000-000015310000}"/>
    <cellStyle name="_최종수로암거_최종수로암거_5-포장공(T-N동)" xfId="42949" xr:uid="{00000000-0005-0000-0000-000016310000}"/>
    <cellStyle name="_최종수로암거_최종수로암거_보경로설치" xfId="42950" xr:uid="{00000000-0005-0000-0000-000017310000}"/>
    <cellStyle name="_최종수로암거_최종수로암거_참고서" xfId="42951" xr:uid="{00000000-0005-0000-0000-000018310000}"/>
    <cellStyle name="_최종수로암거_최종수로암거_포장공(최종" xfId="42952" xr:uid="{00000000-0005-0000-0000-000019310000}"/>
    <cellStyle name="_최종수로암거_최종수로암거_포장공(최종_5-포장공(T-N동)" xfId="42953" xr:uid="{00000000-0005-0000-0000-00001A310000}"/>
    <cellStyle name="_최종수로암거_포장공(최종" xfId="42954" xr:uid="{00000000-0005-0000-0000-00001B310000}"/>
    <cellStyle name="_최종수로암거_포장공(최종_5-포장공(T-N동)" xfId="42955" xr:uid="{00000000-0005-0000-0000-00001C310000}"/>
    <cellStyle name="_최종실적(최종)" xfId="11922" xr:uid="{00000000-0005-0000-0000-00001D310000}"/>
    <cellStyle name="_최종실적(최종)_사본 - 수어댐최종작업" xfId="11923" xr:uid="{00000000-0005-0000-0000-00001E310000}"/>
    <cellStyle name="_최종실적(최종)_수량산출서(2003.4.1)" xfId="11924" xr:uid="{00000000-0005-0000-0000-00001F310000}"/>
    <cellStyle name="_최종실적(최종)_수량산출서(2003.4.1)_사본 - 수어댐최종작업" xfId="11925" xr:uid="{00000000-0005-0000-0000-000020310000}"/>
    <cellStyle name="_최종실적(최종)_수량산출서(2003.4.1)_수어댐(작업용)" xfId="11926" xr:uid="{00000000-0005-0000-0000-000021310000}"/>
    <cellStyle name="_최종실적(최종)_수량산출서(2003.4.1)_수어댐(작업용)1117" xfId="11927" xr:uid="{00000000-0005-0000-0000-000022310000}"/>
    <cellStyle name="_최종실적(최종)_수량산출서(2003.4.1)_수어댐1122333" xfId="11928" xr:uid="{00000000-0005-0000-0000-000023310000}"/>
    <cellStyle name="_최종실적(최종)_수어댐(작업용)" xfId="11929" xr:uid="{00000000-0005-0000-0000-000024310000}"/>
    <cellStyle name="_최종실적(최종)_수어댐(작업용)1117" xfId="11930" xr:uid="{00000000-0005-0000-0000-000025310000}"/>
    <cellStyle name="_최종실적(최종)_수어댐1122333" xfId="11931" xr:uid="{00000000-0005-0000-0000-000026310000}"/>
    <cellStyle name="_최종실적(최종)_영천댐수량산출" xfId="11932" xr:uid="{00000000-0005-0000-0000-000027310000}"/>
    <cellStyle name="_최종실적(최종)_영천댐수량산출_사본 - 수어댐최종작업" xfId="11933" xr:uid="{00000000-0005-0000-0000-000028310000}"/>
    <cellStyle name="_최종실적(최종)_영천댐수량산출_수량산출서(2003.4.1)" xfId="11934" xr:uid="{00000000-0005-0000-0000-000029310000}"/>
    <cellStyle name="_최종실적(최종)_영천댐수량산출_수량산출서(2003.4.1)_사본 - 수어댐최종작업" xfId="11935" xr:uid="{00000000-0005-0000-0000-00002A310000}"/>
    <cellStyle name="_최종실적(최종)_영천댐수량산출_수량산출서(2003.4.1)_수어댐(작업용)" xfId="11936" xr:uid="{00000000-0005-0000-0000-00002B310000}"/>
    <cellStyle name="_최종실적(최종)_영천댐수량산출_수량산출서(2003.4.1)_수어댐(작업용)1117" xfId="11937" xr:uid="{00000000-0005-0000-0000-00002C310000}"/>
    <cellStyle name="_최종실적(최종)_영천댐수량산출_수량산출서(2003.4.1)_수어댐1122333" xfId="11938" xr:uid="{00000000-0005-0000-0000-00002D310000}"/>
    <cellStyle name="_최종실적(최종)_영천댐수량산출_수어댐(작업용)" xfId="11939" xr:uid="{00000000-0005-0000-0000-00002E310000}"/>
    <cellStyle name="_최종실적(최종)_영천댐수량산출_수어댐(작업용)1117" xfId="11940" xr:uid="{00000000-0005-0000-0000-00002F310000}"/>
    <cellStyle name="_최종실적(최종)_영천댐수량산출_수어댐1122333" xfId="11941" xr:uid="{00000000-0005-0000-0000-000030310000}"/>
    <cellStyle name="_최초제출내역2.18" xfId="3286" xr:uid="{00000000-0005-0000-0000-000031310000}"/>
    <cellStyle name="_추곡" xfId="42956" xr:uid="{00000000-0005-0000-0000-000032310000}"/>
    <cellStyle name="_추곡_0___윤경설계자재비(0101)070712" xfId="42957" xr:uid="{00000000-0005-0000-0000-000033310000}"/>
    <cellStyle name="_추곡_2공구단위수량산출(바닥분수기계실)" xfId="42958" xr:uid="{00000000-0005-0000-0000-000034310000}"/>
    <cellStyle name="_추곡_2공구단위수량산출(시설물)" xfId="42959" xr:uid="{00000000-0005-0000-0000-000035310000}"/>
    <cellStyle name="_추곡_2공구단위수량산출(시설물)jini" xfId="42960" xr:uid="{00000000-0005-0000-0000-000036310000}"/>
    <cellStyle name="_추곡_Book1" xfId="42961" xr:uid="{00000000-0005-0000-0000-000037310000}"/>
    <cellStyle name="_추곡_내역서-최종0223" xfId="42962" xr:uid="{00000000-0005-0000-0000-000038310000}"/>
    <cellStyle name="_추곡_라멘교 토공" xfId="42963" xr:uid="{00000000-0005-0000-0000-000039310000}"/>
    <cellStyle name="_추곡_분수견적의뢰내역서" xfId="42964" xr:uid="{00000000-0005-0000-0000-00003A310000}"/>
    <cellStyle name="_추곡_분수견적의뢰내역서_대치유수지수경설비-설계내역-0715" xfId="42965" xr:uid="{00000000-0005-0000-0000-00003B310000}"/>
    <cellStyle name="_추곡_분수견적의뢰내역서_대치유수지수경설비-설계내역-0715_이수교차로주변친수시설-인공폭포설비" xfId="42966" xr:uid="{00000000-0005-0000-0000-00003C310000}"/>
    <cellStyle name="_추곡_분수견적의뢰내역서_대치유수지수경설비-설계내역-0715_이수교차로주변친수시설-인공폭포설비-0907" xfId="42967" xr:uid="{00000000-0005-0000-0000-00003D310000}"/>
    <cellStyle name="_추곡_분수견적의뢰내역서_대치유수지수경설비-설계내역-2차발송-0811" xfId="42968" xr:uid="{00000000-0005-0000-0000-00003E310000}"/>
    <cellStyle name="_추곡_분수견적의뢰내역서_대치유수지수경설비-설계내역-2차발송-0811_이수교차로주변친수시설-인공폭포설비" xfId="42969" xr:uid="{00000000-0005-0000-0000-00003F310000}"/>
    <cellStyle name="_추곡_분수견적의뢰내역서_대치유수지수경설비-설계내역-2차발송-0811_이수교차로주변친수시설-인공폭포설비-0907" xfId="42970" xr:uid="{00000000-0005-0000-0000-000040310000}"/>
    <cellStyle name="_추곡_분수자재단가 및 일위대가표(2007.08.20.李)" xfId="42971" xr:uid="{00000000-0005-0000-0000-000041310000}"/>
    <cellStyle name="_추곡_수량산출서(040719)" xfId="42972" xr:uid="{00000000-0005-0000-0000-000042310000}"/>
    <cellStyle name="_추곡_수량산출서(040719)_2공구단위수량산출(시설물)" xfId="42973" xr:uid="{00000000-0005-0000-0000-000043310000}"/>
    <cellStyle name="_추곡_수량산출서(040719)_2공구단위수량산출(시설물)jini" xfId="42974" xr:uid="{00000000-0005-0000-0000-000044310000}"/>
    <cellStyle name="_추곡_율동자연공원내 화장실 보수 및 도색공사" xfId="42975" xr:uid="{00000000-0005-0000-0000-000045310000}"/>
    <cellStyle name="_추곡_율동자연공원내 화장실 보수 및 도색공사_내역서-최종0223" xfId="42976" xr:uid="{00000000-0005-0000-0000-000046310000}"/>
    <cellStyle name="_추곡_율동자연공원내 휴게편의점 도색작업-할증-천정면적추가" xfId="42977" xr:uid="{00000000-0005-0000-0000-000047310000}"/>
    <cellStyle name="_추곡_율동자연공원내 휴게편의점 도색작업-할증-천정면적추가_내역서-최종0223" xfId="42978" xr:uid="{00000000-0005-0000-0000-000048310000}"/>
    <cellStyle name="_추곡_추곡" xfId="42979" xr:uid="{00000000-0005-0000-0000-000049310000}"/>
    <cellStyle name="_추곡_추곡_0___윤경설계자재비(0101)070712" xfId="42980" xr:uid="{00000000-0005-0000-0000-00004A310000}"/>
    <cellStyle name="_추곡_추곡_2공구단위수량산출(바닥분수기계실)" xfId="42981" xr:uid="{00000000-0005-0000-0000-00004B310000}"/>
    <cellStyle name="_추곡_추곡_2공구단위수량산출(시설물)" xfId="42982" xr:uid="{00000000-0005-0000-0000-00004C310000}"/>
    <cellStyle name="_추곡_추곡_2공구단위수량산출(시설물)jini" xfId="42983" xr:uid="{00000000-0005-0000-0000-00004D310000}"/>
    <cellStyle name="_추곡_추곡_Book1" xfId="42984" xr:uid="{00000000-0005-0000-0000-00004E310000}"/>
    <cellStyle name="_추곡_추곡_내역서-최종0223" xfId="42985" xr:uid="{00000000-0005-0000-0000-00004F310000}"/>
    <cellStyle name="_추곡_추곡_라멘교 토공" xfId="42986" xr:uid="{00000000-0005-0000-0000-000050310000}"/>
    <cellStyle name="_추곡_추곡_분수견적의뢰내역서" xfId="42987" xr:uid="{00000000-0005-0000-0000-000051310000}"/>
    <cellStyle name="_추곡_추곡_분수견적의뢰내역서_대치유수지수경설비-설계내역-0715" xfId="42988" xr:uid="{00000000-0005-0000-0000-000052310000}"/>
    <cellStyle name="_추곡_추곡_분수견적의뢰내역서_대치유수지수경설비-설계내역-0715_이수교차로주변친수시설-인공폭포설비" xfId="42989" xr:uid="{00000000-0005-0000-0000-000053310000}"/>
    <cellStyle name="_추곡_추곡_분수견적의뢰내역서_대치유수지수경설비-설계내역-0715_이수교차로주변친수시설-인공폭포설비-0907" xfId="42990" xr:uid="{00000000-0005-0000-0000-000054310000}"/>
    <cellStyle name="_추곡_추곡_분수견적의뢰내역서_대치유수지수경설비-설계내역-2차발송-0811" xfId="42991" xr:uid="{00000000-0005-0000-0000-000055310000}"/>
    <cellStyle name="_추곡_추곡_분수견적의뢰내역서_대치유수지수경설비-설계내역-2차발송-0811_이수교차로주변친수시설-인공폭포설비" xfId="42992" xr:uid="{00000000-0005-0000-0000-000056310000}"/>
    <cellStyle name="_추곡_추곡_분수견적의뢰내역서_대치유수지수경설비-설계내역-2차발송-0811_이수교차로주변친수시설-인공폭포설비-0907" xfId="42993" xr:uid="{00000000-0005-0000-0000-000057310000}"/>
    <cellStyle name="_추곡_추곡_분수자재단가 및 일위대가표(2007.08.20.李)" xfId="42994" xr:uid="{00000000-0005-0000-0000-000058310000}"/>
    <cellStyle name="_추곡_추곡_수량산출서(040719)" xfId="42995" xr:uid="{00000000-0005-0000-0000-000059310000}"/>
    <cellStyle name="_추곡_추곡_수량산출서(040719)_2공구단위수량산출(시설물)" xfId="42996" xr:uid="{00000000-0005-0000-0000-00005A310000}"/>
    <cellStyle name="_추곡_추곡_수량산출서(040719)_2공구단위수량산출(시설물)jini" xfId="42997" xr:uid="{00000000-0005-0000-0000-00005B310000}"/>
    <cellStyle name="_추곡_추곡_율동자연공원내 화장실 보수 및 도색공사" xfId="42998" xr:uid="{00000000-0005-0000-0000-00005C310000}"/>
    <cellStyle name="_추곡_추곡_율동자연공원내 화장실 보수 및 도색공사_내역서-최종0223" xfId="42999" xr:uid="{00000000-0005-0000-0000-00005D310000}"/>
    <cellStyle name="_추곡_추곡_율동자연공원내 휴게편의점 도색작업-할증-천정면적추가" xfId="43000" xr:uid="{00000000-0005-0000-0000-00005E310000}"/>
    <cellStyle name="_추곡_추곡_율동자연공원내 휴게편의점 도색작업-할증-천정면적추가_내역서-최종0223" xfId="43001" xr:uid="{00000000-0005-0000-0000-00005F310000}"/>
    <cellStyle name="_추곡_추곡_포장" xfId="43002" xr:uid="{00000000-0005-0000-0000-000060310000}"/>
    <cellStyle name="_추곡_추곡_포장_라멘교 토공" xfId="43003" xr:uid="{00000000-0005-0000-0000-000061310000}"/>
    <cellStyle name="_추곡_포장" xfId="43004" xr:uid="{00000000-0005-0000-0000-000062310000}"/>
    <cellStyle name="_추곡_포장_라멘교 토공" xfId="43005" xr:uid="{00000000-0005-0000-0000-000063310000}"/>
    <cellStyle name="_추정금액" xfId="11942" xr:uid="{00000000-0005-0000-0000-000064310000}"/>
    <cellStyle name="_축구센타-내역" xfId="43006" xr:uid="{00000000-0005-0000-0000-000065310000}"/>
    <cellStyle name="_축령산야영수련장조성및기타공사(동일)" xfId="3287" xr:uid="{00000000-0005-0000-0000-000066310000}"/>
    <cellStyle name="_충북BTL_지분변경 최종(각사별)" xfId="11943" xr:uid="{00000000-0005-0000-0000-000067310000}"/>
    <cellStyle name="_충북지방경찰청" xfId="11944" xr:uid="{00000000-0005-0000-0000-000068310000}"/>
    <cellStyle name="_충장길 설계변경s" xfId="11945" xr:uid="{00000000-0005-0000-0000-000069310000}"/>
    <cellStyle name="_측  구" xfId="43007" xr:uid="{00000000-0005-0000-0000-00006A310000}"/>
    <cellStyle name="_측  구_고산초등수량산출" xfId="43008" xr:uid="{00000000-0005-0000-0000-00006B310000}"/>
    <cellStyle name="_측  구_도시계획도로-수량산출" xfId="43009" xr:uid="{00000000-0005-0000-0000-00006C310000}"/>
    <cellStyle name="_측  구_수량(최종)" xfId="43010" xr:uid="{00000000-0005-0000-0000-00006D310000}"/>
    <cellStyle name="_측  구_수량산출_L" xfId="43011" xr:uid="{00000000-0005-0000-0000-00006E310000}"/>
    <cellStyle name="_측  구_수량산출_L_남대리수량산출" xfId="43012" xr:uid="{00000000-0005-0000-0000-00006F310000}"/>
    <cellStyle name="_측  구_수량산출_L_남대리수량산출_진달래수량산출" xfId="43013" xr:uid="{00000000-0005-0000-0000-000070310000}"/>
    <cellStyle name="_측  구_수량산출_L_진달래수량산출" xfId="43014" xr:uid="{00000000-0005-0000-0000-000071310000}"/>
    <cellStyle name="_측  구_신암수량산출" xfId="43015" xr:uid="{00000000-0005-0000-0000-000072310000}"/>
    <cellStyle name="_측  구_신암수량산출_남대리수량산출" xfId="43016" xr:uid="{00000000-0005-0000-0000-000073310000}"/>
    <cellStyle name="_측  구_신암수량산출_남대리수량산출_진달래수량산출" xfId="43017" xr:uid="{00000000-0005-0000-0000-000074310000}"/>
    <cellStyle name="_측  구_신암수량산출_진달래수량산출" xfId="43018" xr:uid="{00000000-0005-0000-0000-000075310000}"/>
    <cellStyle name="_측  구_진달래수량산출" xfId="43019" xr:uid="{00000000-0005-0000-0000-000076310000}"/>
    <cellStyle name="_측  구_토적표" xfId="43020" xr:uid="{00000000-0005-0000-0000-000077310000}"/>
    <cellStyle name="_측구공" xfId="43021" xr:uid="{00000000-0005-0000-0000-000078310000}"/>
    <cellStyle name="_측구공_고산초등수량산출" xfId="43022" xr:uid="{00000000-0005-0000-0000-000079310000}"/>
    <cellStyle name="_측구공_도시계획도로-수량산출" xfId="43023" xr:uid="{00000000-0005-0000-0000-00007A310000}"/>
    <cellStyle name="_측구공_수량(최종)" xfId="43024" xr:uid="{00000000-0005-0000-0000-00007B310000}"/>
    <cellStyle name="_측구공_수량산출_L" xfId="43025" xr:uid="{00000000-0005-0000-0000-00007C310000}"/>
    <cellStyle name="_측구공_수량산출_L_남대리수량산출" xfId="43026" xr:uid="{00000000-0005-0000-0000-00007D310000}"/>
    <cellStyle name="_측구공_수량산출_L_남대리수량산출_진달래수량산출" xfId="43027" xr:uid="{00000000-0005-0000-0000-00007E310000}"/>
    <cellStyle name="_측구공_수량산출_L_진달래수량산출" xfId="43028" xr:uid="{00000000-0005-0000-0000-00007F310000}"/>
    <cellStyle name="_측구공_신암수량산출" xfId="43029" xr:uid="{00000000-0005-0000-0000-000080310000}"/>
    <cellStyle name="_측구공_신암수량산출_남대리수량산출" xfId="43030" xr:uid="{00000000-0005-0000-0000-000081310000}"/>
    <cellStyle name="_측구공_신암수량산출_남대리수량산출_진달래수량산출" xfId="43031" xr:uid="{00000000-0005-0000-0000-000082310000}"/>
    <cellStyle name="_측구공_신암수량산출_진달래수량산출" xfId="43032" xr:uid="{00000000-0005-0000-0000-000083310000}"/>
    <cellStyle name="_측구공_진달래수량산출" xfId="43033" xr:uid="{00000000-0005-0000-0000-000084310000}"/>
    <cellStyle name="_측구공_토적표" xfId="43034" xr:uid="{00000000-0005-0000-0000-000085310000}"/>
    <cellStyle name="_칠곡군지부조명공사 " xfId="11946" xr:uid="{00000000-0005-0000-0000-000086310000}"/>
    <cellStyle name="_탈황계약내역서" xfId="43035" xr:uid="{00000000-0005-0000-0000-000087310000}"/>
    <cellStyle name="_탈황설비 기초공사" xfId="43036" xr:uid="{00000000-0005-0000-0000-000088310000}"/>
    <cellStyle name="_태안78_종합창고_공사설계(최종)20041014" xfId="43037" xr:uid="{00000000-0005-0000-0000-000089310000}"/>
    <cellStyle name="_태안갑지" xfId="11947" xr:uid="{00000000-0005-0000-0000-00008A310000}"/>
    <cellStyle name="_태안화력7,8-부대입찰양식" xfId="43038" xr:uid="{00000000-0005-0000-0000-00008B310000}"/>
    <cellStyle name="_태종대1차" xfId="1225" xr:uid="{00000000-0005-0000-0000-00008C310000}"/>
    <cellStyle name="_태종대2차" xfId="1226" xr:uid="{00000000-0005-0000-0000-00008D310000}"/>
    <cellStyle name="_태종대공영주차장통신내역서(총괄)1" xfId="1227" xr:uid="{00000000-0005-0000-0000-00008E310000}"/>
    <cellStyle name="_터빈,주제어마감(AC-04)" xfId="43039" xr:uid="{00000000-0005-0000-0000-00008F310000}"/>
    <cellStyle name="_터빈,주제어마감(AC-04)_월성복지관(내역090304)" xfId="43040" xr:uid="{00000000-0005-0000-0000-000090310000}"/>
    <cellStyle name="_터빈발전기기초 설계변경 내역서" xfId="43041" xr:uid="{00000000-0005-0000-0000-000091310000}"/>
    <cellStyle name="_터빈주제어마감 가설계서(AC-04)" xfId="43042" xr:uid="{00000000-0005-0000-0000-000092310000}"/>
    <cellStyle name="_터빈주제어마감 가설계서(AC-04)_월성복지관(내역090304)" xfId="43043" xr:uid="{00000000-0005-0000-0000-000093310000}"/>
    <cellStyle name="_토공" xfId="11948" xr:uid="{00000000-0005-0000-0000-000094310000}"/>
    <cellStyle name="_토공_고산초등수량산출" xfId="43044" xr:uid="{00000000-0005-0000-0000-000095310000}"/>
    <cellStyle name="_토공_도시계획도로-수량산출" xfId="43045" xr:uid="{00000000-0005-0000-0000-000096310000}"/>
    <cellStyle name="_토공_수량(최종)" xfId="43046" xr:uid="{00000000-0005-0000-0000-000097310000}"/>
    <cellStyle name="_토공_수량산출_L" xfId="43047" xr:uid="{00000000-0005-0000-0000-000098310000}"/>
    <cellStyle name="_토공_수량산출_L_남대리수량산출" xfId="43048" xr:uid="{00000000-0005-0000-0000-000099310000}"/>
    <cellStyle name="_토공_수량산출_L_남대리수량산출_진달래수량산출" xfId="43049" xr:uid="{00000000-0005-0000-0000-00009A310000}"/>
    <cellStyle name="_토공_수량산출_L_진달래수량산출" xfId="43050" xr:uid="{00000000-0005-0000-0000-00009B310000}"/>
    <cellStyle name="_토공_신암수량산출" xfId="43051" xr:uid="{00000000-0005-0000-0000-00009C310000}"/>
    <cellStyle name="_토공_신암수량산출_남대리수량산출" xfId="43052" xr:uid="{00000000-0005-0000-0000-00009D310000}"/>
    <cellStyle name="_토공_신암수량산출_남대리수량산출_진달래수량산출" xfId="43053" xr:uid="{00000000-0005-0000-0000-00009E310000}"/>
    <cellStyle name="_토공_신암수량산출_진달래수량산출" xfId="43054" xr:uid="{00000000-0005-0000-0000-00009F310000}"/>
    <cellStyle name="_토공_진달래수량산출" xfId="43055" xr:uid="{00000000-0005-0000-0000-0000A0310000}"/>
    <cellStyle name="_토공_토적표" xfId="43056" xr:uid="{00000000-0005-0000-0000-0000A1310000}"/>
    <cellStyle name="_토공4.2" xfId="43057" xr:uid="{00000000-0005-0000-0000-0000A2310000}"/>
    <cellStyle name="_토공4.2_1-포장공(감정동)" xfId="43058" xr:uid="{00000000-0005-0000-0000-0000A3310000}"/>
    <cellStyle name="_토공4.2_1-포장공(감정동)_5-포장공(T-N동)" xfId="43059" xr:uid="{00000000-0005-0000-0000-0000A4310000}"/>
    <cellStyle name="_토공4.2_2구간측구" xfId="43060" xr:uid="{00000000-0005-0000-0000-0000A5310000}"/>
    <cellStyle name="_토공4.2_2구간측구_1-포장공(감정동)" xfId="43061" xr:uid="{00000000-0005-0000-0000-0000A6310000}"/>
    <cellStyle name="_토공4.2_2구간측구_1-포장공(감정동)_5-포장공(T-N동)" xfId="43062" xr:uid="{00000000-0005-0000-0000-0000A7310000}"/>
    <cellStyle name="_토공4.2_2구간측구_4-부대공(감정동)" xfId="43063" xr:uid="{00000000-0005-0000-0000-0000A8310000}"/>
    <cellStyle name="_토공4.2_2구간측구_4-부대공(감정동)_5-포장공(T-N동)" xfId="43064" xr:uid="{00000000-0005-0000-0000-0000A9310000}"/>
    <cellStyle name="_토공4.2_2구간측구_5-포장공(T-N동)" xfId="43065" xr:uid="{00000000-0005-0000-0000-0000AA310000}"/>
    <cellStyle name="_토공4.2_2구간측구_보경로설치" xfId="43066" xr:uid="{00000000-0005-0000-0000-0000AB310000}"/>
    <cellStyle name="_토공4.2_2구간측구_참고서" xfId="43067" xr:uid="{00000000-0005-0000-0000-0000AC310000}"/>
    <cellStyle name="_토공4.2_2구간측구_포장공(최종" xfId="43068" xr:uid="{00000000-0005-0000-0000-0000AD310000}"/>
    <cellStyle name="_토공4.2_2구간측구_포장공(최종_5-포장공(T-N동)" xfId="43069" xr:uid="{00000000-0005-0000-0000-0000AE310000}"/>
    <cellStyle name="_토공4.2_4-부대공(감정동)" xfId="43070" xr:uid="{00000000-0005-0000-0000-0000AF310000}"/>
    <cellStyle name="_토공4.2_4-부대공(감정동)_5-포장공(T-N동)" xfId="43071" xr:uid="{00000000-0005-0000-0000-0000B0310000}"/>
    <cellStyle name="_토공4.2_5-포장공(T-N동)" xfId="43072" xr:uid="{00000000-0005-0000-0000-0000B1310000}"/>
    <cellStyle name="_토공4.2_보경로설치" xfId="43073" xr:uid="{00000000-0005-0000-0000-0000B2310000}"/>
    <cellStyle name="_토공4.2_참고서" xfId="43074" xr:uid="{00000000-0005-0000-0000-0000B3310000}"/>
    <cellStyle name="_토공4.2_포장공(최종" xfId="43075" xr:uid="{00000000-0005-0000-0000-0000B4310000}"/>
    <cellStyle name="_토공4.2_포장공(최종_5-포장공(T-N동)" xfId="43076" xr:uid="{00000000-0005-0000-0000-0000B5310000}"/>
    <cellStyle name="_토공수량(1단계)" xfId="11949" xr:uid="{00000000-0005-0000-0000-0000B6310000}"/>
    <cellStyle name="_토공수량(안성)" xfId="11950" xr:uid="{00000000-0005-0000-0000-0000B7310000}"/>
    <cellStyle name="_토공수량산출" xfId="43077" xr:uid="{00000000-0005-0000-0000-0000B8310000}"/>
    <cellStyle name="_토목&amp;조경내역서" xfId="11951" xr:uid="{00000000-0005-0000-0000-0000B9310000}"/>
    <cellStyle name="_토목견적(1공구)" xfId="11952" xr:uid="{00000000-0005-0000-0000-0000BA310000}"/>
    <cellStyle name="_토목공내역서" xfId="3288" xr:uid="{00000000-0005-0000-0000-0000BB310000}"/>
    <cellStyle name="_토목변경실행예산4차" xfId="11953" xr:uid="{00000000-0005-0000-0000-0000BC310000}"/>
    <cellStyle name="_토목실행내역서_본사안(변경)" xfId="11954" xr:uid="{00000000-0005-0000-0000-0000BD310000}"/>
    <cellStyle name="_토적표" xfId="43078" xr:uid="{00000000-0005-0000-0000-0000BE310000}"/>
    <cellStyle name="_통신내역서" xfId="1228" xr:uid="{00000000-0005-0000-0000-0000BF310000}"/>
    <cellStyle name="_통영지역공급갑지" xfId="11955" xr:uid="{00000000-0005-0000-0000-0000C0310000}"/>
    <cellStyle name="_통합폴설치 단가산출" xfId="11956" xr:uid="{00000000-0005-0000-0000-0000C1310000}"/>
    <cellStyle name="_투찰(안덕대정)" xfId="11957" xr:uid="{00000000-0005-0000-0000-0000C2310000}"/>
    <cellStyle name="_투찰(안덕대정)1" xfId="11958" xr:uid="{00000000-0005-0000-0000-0000C3310000}"/>
    <cellStyle name="_투찰서(-0.5%)-산업로(여천-7호광장)" xfId="11959" xr:uid="{00000000-0005-0000-0000-0000C4310000}"/>
    <cellStyle name="_투찰서-0.022(산업로배면도로)" xfId="11960" xr:uid="{00000000-0005-0000-0000-0000C5310000}"/>
    <cellStyle name="_특정가설물" xfId="11961" xr:uid="{00000000-0005-0000-0000-0000C6310000}"/>
    <cellStyle name="_파일T4(10월9,T4)" xfId="43079" xr:uid="{00000000-0005-0000-0000-0000C7310000}"/>
    <cellStyle name="_파일T4(10월9,T4)_월성복지관(내역090304)" xfId="43080" xr:uid="{00000000-0005-0000-0000-0000C8310000}"/>
    <cellStyle name="_파일항타" xfId="11962" xr:uid="{00000000-0005-0000-0000-0000C9310000}"/>
    <cellStyle name="_파일항타(가)" xfId="11963" xr:uid="{00000000-0005-0000-0000-0000CA310000}"/>
    <cellStyle name="_파장소방파출소~해태유업간 도로확장공사" xfId="11964" xr:uid="{00000000-0005-0000-0000-0000CB310000}"/>
    <cellStyle name="_파장파출소~해태유업간 도로확,포장 전기공사" xfId="11965" xr:uid="{00000000-0005-0000-0000-0000CC310000}"/>
    <cellStyle name="_파장파출소~해태유업간 도로확포장전기공사(실정보고)" xfId="11966" xr:uid="{00000000-0005-0000-0000-0000CD310000}"/>
    <cellStyle name="_파주관리소확장공사" xfId="3289" xr:uid="{00000000-0005-0000-0000-0000CE310000}"/>
    <cellStyle name="_파주산림욕장설계서(산림조합과동일)" xfId="43081" xr:uid="{00000000-0005-0000-0000-0000CF310000}"/>
    <cellStyle name="_판넬공량-시화호 조력발전소(진)" xfId="11967" xr:uid="{00000000-0005-0000-0000-0000D0310000}"/>
    <cellStyle name="_판암근린공원황톳길조성공사" xfId="43082" xr:uid="{00000000-0005-0000-0000-0000D1310000}"/>
    <cellStyle name="_평상" xfId="43083" xr:uid="{00000000-0005-0000-0000-0000D2310000}"/>
    <cellStyle name="_평천교" xfId="11968" xr:uid="{00000000-0005-0000-0000-0000D3310000}"/>
    <cellStyle name="_평천교_암거" xfId="11969" xr:uid="{00000000-0005-0000-0000-0000D4310000}"/>
    <cellStyle name="_평천교_암거01" xfId="11970" xr:uid="{00000000-0005-0000-0000-0000D5310000}"/>
    <cellStyle name="_평촌교수량" xfId="11971" xr:uid="{00000000-0005-0000-0000-0000D6310000}"/>
    <cellStyle name="_평촌교수량_암거" xfId="11972" xr:uid="{00000000-0005-0000-0000-0000D7310000}"/>
    <cellStyle name="_평촌교수량_암거01" xfId="11973" xr:uid="{00000000-0005-0000-0000-0000D8310000}"/>
    <cellStyle name="_평택설계변경내역서1" xfId="3290" xr:uid="{00000000-0005-0000-0000-0000D9310000}"/>
    <cellStyle name="_평택시공계획(부지정지)-대림-1" xfId="11974" xr:uid="{00000000-0005-0000-0000-0000DA310000}"/>
    <cellStyle name="_평택시공계획(부지정지)-대림-1_A토실행-준설 방지막2" xfId="11975" xr:uid="{00000000-0005-0000-0000-0000DB310000}"/>
    <cellStyle name="_평택시공계획(부지정지)-대림-1_A토실행-준설 방지막2_가실행산출근거(본사안)-평택탈황대비공사" xfId="11976" xr:uid="{00000000-0005-0000-0000-0000DC310000}"/>
    <cellStyle name="_평택시공계획(부지정지)-대림-1_A토실행-준설 방지막2_가실행산출근거(본사안)-평택탈황대비공사_평택탈황-구조물공-(가)실행-본사안" xfId="11977" xr:uid="{00000000-0005-0000-0000-0000DD310000}"/>
    <cellStyle name="_평택시공계획(부지정지)-대림-1_A토실행-준설 방지막2_가실행산출근거(본사안)-평택탈황대비공사_평택탈황-구조물공-(가)실행-본사안(정과장님)" xfId="11978" xr:uid="{00000000-0005-0000-0000-0000DE310000}"/>
    <cellStyle name="_평택시공계획(부지정지)-대림-1_A토실행-준설 방지막2_가실행산출근거(본사안)-평택탈황대비공사_평택탈황-구조물공-(가)실행-본사안3(정과장님)" xfId="11979" xr:uid="{00000000-0005-0000-0000-0000DF310000}"/>
    <cellStyle name="_평택시공계획(부지정지)-대림-1_A토실행-준설 방지막2_본사안-산근-평택탈황대비공사(가실행)" xfId="11980" xr:uid="{00000000-0005-0000-0000-0000E0310000}"/>
    <cellStyle name="_평택시공계획(부지정지)-대림-1_A토실행-준설 방지막2_본사안-산근-평택탈황대비공사(가실행)_평택탈황-구조물공-(가)실행-본사안" xfId="11981" xr:uid="{00000000-0005-0000-0000-0000E1310000}"/>
    <cellStyle name="_평택시공계획(부지정지)-대림-1_A토실행-준설 방지막2_본사안-산근-평택탈황대비공사(가실행)_평택탈황-구조물공-(가)실행-본사안(정과장님)" xfId="11982" xr:uid="{00000000-0005-0000-0000-0000E2310000}"/>
    <cellStyle name="_평택시공계획(부지정지)-대림-1_A토실행-준설 방지막2_본사안-산근-평택탈황대비공사(가실행)_평택탈황-구조물공-(가)실행-본사안3(정과장님)" xfId="11983" xr:uid="{00000000-0005-0000-0000-0000E3310000}"/>
    <cellStyle name="_평택시공계획(부지정지)-대림-1_A토실행-준설 방지막2_평택탈황-구조물공-(가)실행-본사안" xfId="11984" xr:uid="{00000000-0005-0000-0000-0000E4310000}"/>
    <cellStyle name="_평택시공계획(부지정지)-대림-1_A토실행-준설 방지막2_평택탈황-구조물공-(가)실행-본사안(정과장님)" xfId="11985" xr:uid="{00000000-0005-0000-0000-0000E5310000}"/>
    <cellStyle name="_평택시공계획(부지정지)-대림-1_A토실행-준설 방지막2_평택탈황-구조물공-(가)실행-본사안3(정과장님)" xfId="11986" xr:uid="{00000000-0005-0000-0000-0000E6310000}"/>
    <cellStyle name="_평택시공계획(부지정지)-대림-1_A토실행-준설 방지막3" xfId="11987" xr:uid="{00000000-0005-0000-0000-0000E7310000}"/>
    <cellStyle name="_평택시공계획(부지정지)-대림-1_A토실행-준설 방지막3_가실행산출근거(본사안)-평택탈황대비공사" xfId="11988" xr:uid="{00000000-0005-0000-0000-0000E8310000}"/>
    <cellStyle name="_평택시공계획(부지정지)-대림-1_A토실행-준설 방지막3_가실행산출근거(본사안)-평택탈황대비공사_평택탈황-구조물공-(가)실행-본사안" xfId="11989" xr:uid="{00000000-0005-0000-0000-0000E9310000}"/>
    <cellStyle name="_평택시공계획(부지정지)-대림-1_A토실행-준설 방지막3_가실행산출근거(본사안)-평택탈황대비공사_평택탈황-구조물공-(가)실행-본사안(정과장님)" xfId="11990" xr:uid="{00000000-0005-0000-0000-0000EA310000}"/>
    <cellStyle name="_평택시공계획(부지정지)-대림-1_A토실행-준설 방지막3_가실행산출근거(본사안)-평택탈황대비공사_평택탈황-구조물공-(가)실행-본사안3(정과장님)" xfId="11991" xr:uid="{00000000-0005-0000-0000-0000EB310000}"/>
    <cellStyle name="_평택시공계획(부지정지)-대림-1_A토실행-준설 방지막3_본사안-산근-평택탈황대비공사(가실행)" xfId="11992" xr:uid="{00000000-0005-0000-0000-0000EC310000}"/>
    <cellStyle name="_평택시공계획(부지정지)-대림-1_A토실행-준설 방지막3_본사안-산근-평택탈황대비공사(가실행)_평택탈황-구조물공-(가)실행-본사안" xfId="11993" xr:uid="{00000000-0005-0000-0000-0000ED310000}"/>
    <cellStyle name="_평택시공계획(부지정지)-대림-1_A토실행-준설 방지막3_본사안-산근-평택탈황대비공사(가실행)_평택탈황-구조물공-(가)실행-본사안(정과장님)" xfId="11994" xr:uid="{00000000-0005-0000-0000-0000EE310000}"/>
    <cellStyle name="_평택시공계획(부지정지)-대림-1_A토실행-준설 방지막3_본사안-산근-평택탈황대비공사(가실행)_평택탈황-구조물공-(가)실행-본사안3(정과장님)" xfId="11995" xr:uid="{00000000-0005-0000-0000-0000EF310000}"/>
    <cellStyle name="_평택시공계획(부지정지)-대림-1_A토실행-준설 방지막3_평택탈황-구조물공-(가)실행-본사안" xfId="11996" xr:uid="{00000000-0005-0000-0000-0000F0310000}"/>
    <cellStyle name="_평택시공계획(부지정지)-대림-1_A토실행-준설 방지막3_평택탈황-구조물공-(가)실행-본사안(정과장님)" xfId="11997" xr:uid="{00000000-0005-0000-0000-0000F1310000}"/>
    <cellStyle name="_평택시공계획(부지정지)-대림-1_A토실행-준설 방지막3_평택탈황-구조물공-(가)실행-본사안3(정과장님)" xfId="11998" xr:uid="{00000000-0005-0000-0000-0000F2310000}"/>
    <cellStyle name="_평택시공계획(부지정지)-대림-1_실행금액비교-평택탈황대비공사" xfId="11999" xr:uid="{00000000-0005-0000-0000-0000F3310000}"/>
    <cellStyle name="_평택시공계획(부지정지)-대림-1_실행금액비교-평택탈황대비공사_평택탈황-구조물공-(가)실행-본사안" xfId="12000" xr:uid="{00000000-0005-0000-0000-0000F4310000}"/>
    <cellStyle name="_평택시공계획(부지정지)-대림-1_실행금액비교-평택탈황대비공사_평택탈황-구조물공-(가)실행-본사안(정과장님)" xfId="12001" xr:uid="{00000000-0005-0000-0000-0000F5310000}"/>
    <cellStyle name="_평택시공계획(부지정지)-대림-1_실행금액비교-평택탈황대비공사_평택탈황-구조물공-(가)실행-본사안3(정과장님)" xfId="12002" xr:uid="{00000000-0005-0000-0000-0000F6310000}"/>
    <cellStyle name="_평택시공계획(부지정지)-대림-1_평택탈황-구조물공-(가)실행-본사안" xfId="12003" xr:uid="{00000000-0005-0000-0000-0000F7310000}"/>
    <cellStyle name="_평택시공계획(부지정지)-대림-1_평택탈황-구조물공-(가)실행-본사안(정과장님)" xfId="12004" xr:uid="{00000000-0005-0000-0000-0000F8310000}"/>
    <cellStyle name="_평택시공계획(부지정지)-대림-1_평택탈황-구조물공-(가)실행-본사안3(정과장님)" xfId="12005" xr:uid="{00000000-0005-0000-0000-0000F9310000}"/>
    <cellStyle name="_평택탈황-구조물공-(가)실행-본사안" xfId="12006" xr:uid="{00000000-0005-0000-0000-0000FA310000}"/>
    <cellStyle name="_평택탈황-구조물공-(가)실행-본사안_평택탈황-구조물공-(가)실행-본사안" xfId="12007" xr:uid="{00000000-0005-0000-0000-0000FB310000}"/>
    <cellStyle name="_평택탈황-구조물공-(가)실행-본사안_평택탈황-구조물공-(가)실행-본사안(정과장님)" xfId="12008" xr:uid="{00000000-0005-0000-0000-0000FC310000}"/>
    <cellStyle name="_평택탈황-구조물공-(가)실행-본사안_평택탈황-구조물공-(가)실행-본사안3(정과장님)" xfId="12009" xr:uid="{00000000-0005-0000-0000-0000FD310000}"/>
    <cellStyle name="_평택탱크(12,13)산근" xfId="12010" xr:uid="{00000000-0005-0000-0000-0000FE310000}"/>
    <cellStyle name="_평택토목내역서" xfId="12011" xr:uid="{00000000-0005-0000-0000-0000FF310000}"/>
    <cellStyle name="_포장" xfId="43084" xr:uid="{00000000-0005-0000-0000-000000320000}"/>
    <cellStyle name="_포장_라멘교 토공" xfId="43085" xr:uid="{00000000-0005-0000-0000-000001320000}"/>
    <cellStyle name="_포장공(광적)" xfId="12012" xr:uid="{00000000-0005-0000-0000-000002320000}"/>
    <cellStyle name="_포장공-백석리" xfId="12013" xr:uid="{00000000-0005-0000-0000-000003320000}"/>
    <cellStyle name="_포항교도소(대동)" xfId="3291" xr:uid="{00000000-0005-0000-0000-000004320000}"/>
    <cellStyle name="_포항교도소(원본)" xfId="3292" xr:uid="{00000000-0005-0000-0000-000005320000}"/>
    <cellStyle name="_표지" xfId="3293" xr:uid="{00000000-0005-0000-0000-000006320000}"/>
    <cellStyle name="_표지_1" xfId="3294" xr:uid="{00000000-0005-0000-0000-000007320000}"/>
    <cellStyle name="_표지판시설물 (version 1)" xfId="43086" xr:uid="{00000000-0005-0000-0000-000008320000}"/>
    <cellStyle name="_품셈" xfId="12014" xr:uid="{00000000-0005-0000-0000-000009320000}"/>
    <cellStyle name="_품셈 2" xfId="12015" xr:uid="{00000000-0005-0000-0000-00000A320000}"/>
    <cellStyle name="_품셈 3" xfId="12016" xr:uid="{00000000-0005-0000-0000-00000B320000}"/>
    <cellStyle name="_품셈 4" xfId="12017" xr:uid="{00000000-0005-0000-0000-00000C320000}"/>
    <cellStyle name="_품셈_AC-01 보일러 설계서 수정" xfId="43087" xr:uid="{00000000-0005-0000-0000-00000D320000}"/>
    <cellStyle name="_품셈_AC-01 보일러 설계서 수정_AC-14(최종수정)" xfId="43088" xr:uid="{00000000-0005-0000-0000-00000E320000}"/>
    <cellStyle name="_품셈_AC-01 보일러 설계서 수정_AC-14(최종수정)_발전설비 보수공사" xfId="43089" xr:uid="{00000000-0005-0000-0000-00000F320000}"/>
    <cellStyle name="_품셈_AC-01 본관기초(가설계서 9월단가)" xfId="43090" xr:uid="{00000000-0005-0000-0000-000010320000}"/>
    <cellStyle name="_품셈_AC-01 본관기초(가설계서 9월단가)_AC-14(최종수정)" xfId="43091" xr:uid="{00000000-0005-0000-0000-000011320000}"/>
    <cellStyle name="_품셈_AC-01 본관기초(가설계서 9월단가)_AC-14(최종수정)_발전설비 보수공사" xfId="43092" xr:uid="{00000000-0005-0000-0000-000012320000}"/>
    <cellStyle name="_품셈_AC-01 본관기초(가설계서 9월단가)-2" xfId="43093" xr:uid="{00000000-0005-0000-0000-000013320000}"/>
    <cellStyle name="_품셈_AC-01 본관기초(가설계서 9월단가)-2_AC-14(최종수정)" xfId="43094" xr:uid="{00000000-0005-0000-0000-000014320000}"/>
    <cellStyle name="_품셈_AC-01 본관기초(가설계서 9월단가)-2_AC-14(최종수정)_발전설비 보수공사" xfId="43095" xr:uid="{00000000-0005-0000-0000-000015320000}"/>
    <cellStyle name="_품셈_AC-14(가설계서)" xfId="43096" xr:uid="{00000000-0005-0000-0000-000016320000}"/>
    <cellStyle name="_품셈_AC-14건설사무소환경개선공사설계서(제출)REV10" xfId="43097" xr:uid="{00000000-0005-0000-0000-000017320000}"/>
    <cellStyle name="_품셈_AC-14건설사무소환경개선공사설계서(제출)REV10_AC-14(최종수정)" xfId="43098" xr:uid="{00000000-0005-0000-0000-000018320000}"/>
    <cellStyle name="_품셈_AC-14건설사무소환경개선공사설계서(제출)REV10_AC-14(최종수정)_발전설비 보수공사" xfId="43099" xr:uid="{00000000-0005-0000-0000-000019320000}"/>
    <cellStyle name="_품셈_가설숙소 공사비 내역서(B1~B6)" xfId="43100" xr:uid="{00000000-0005-0000-0000-00001A320000}"/>
    <cellStyle name="_품셈_건축내역" xfId="43101" xr:uid="{00000000-0005-0000-0000-00001B320000}"/>
    <cellStyle name="_품셈_견적보고" xfId="12018" xr:uid="{00000000-0005-0000-0000-00001C320000}"/>
    <cellStyle name="_품셈_고압전동기 정비건물(RevC)" xfId="43102" xr:uid="{00000000-0005-0000-0000-00001D320000}"/>
    <cellStyle name="_품셈_고압전동기 정비건물(현장검토)" xfId="43103" xr:uid="{00000000-0005-0000-0000-00001E320000}"/>
    <cellStyle name="_품셈_공사비집계표" xfId="43104" xr:uid="{00000000-0005-0000-0000-00001F320000}"/>
    <cellStyle name="_품셈_공사비집계표_AC-14(최종수정)" xfId="43105" xr:uid="{00000000-0005-0000-0000-000020320000}"/>
    <cellStyle name="_품셈_공사비집계표_AC-14(최종수정)_발전설비 보수공사" xfId="43106" xr:uid="{00000000-0005-0000-0000-000021320000}"/>
    <cellStyle name="_품셈_굴착품(건축)" xfId="43107" xr:uid="{00000000-0005-0000-0000-000022320000}"/>
    <cellStyle name="_품셈_발전설비 보수공사" xfId="43108" xr:uid="{00000000-0005-0000-0000-000023320000}"/>
    <cellStyle name="_품셈_연돌 수량산출서" xfId="43109" xr:uid="{00000000-0005-0000-0000-000024320000}"/>
    <cellStyle name="_품셈_영흥 3,4 0505 건축기성3" xfId="43110" xr:uid="{00000000-0005-0000-0000-000025320000}"/>
    <cellStyle name="_품셈_영흥 3,4 도급자가설건물 축조 가설계서" xfId="43111" xr:uid="{00000000-0005-0000-0000-000026320000}"/>
    <cellStyle name="_품셈_영흥 3,4 도급자가설건물 축조 가설계서(조정3)" xfId="43112" xr:uid="{00000000-0005-0000-0000-000027320000}"/>
    <cellStyle name="_품셈_영흥#3,4 터빈발전기기초(AC-04)" xfId="43113" xr:uid="{00000000-0005-0000-0000-000028320000}"/>
    <cellStyle name="_품셈_월성복지관(내역090304)" xfId="43114" xr:uid="{00000000-0005-0000-0000-000029320000}"/>
    <cellStyle name="_품셈_장비부표(2004 하반기)" xfId="43115" xr:uid="{00000000-0005-0000-0000-00002A320000}"/>
    <cellStyle name="_품셈_협성기초도급내역서양식" xfId="43116" xr:uid="{00000000-0005-0000-0000-00002B320000}"/>
    <cellStyle name="_하도급관리계획서" xfId="3295" xr:uid="{00000000-0005-0000-0000-00002C320000}"/>
    <cellStyle name="_하도급신고용본관기초굴착설계서(040816)" xfId="43117" xr:uid="{00000000-0005-0000-0000-00002D320000}"/>
    <cellStyle name="_하도급신고용본관기초굴착설계서(040823)" xfId="43118" xr:uid="{00000000-0005-0000-0000-00002E320000}"/>
    <cellStyle name="_하도급양식" xfId="3296" xr:uid="{00000000-0005-0000-0000-00002F320000}"/>
    <cellStyle name="_하반기 노임단가 05.9" xfId="12019" xr:uid="{00000000-0005-0000-0000-000030320000}"/>
    <cellStyle name="_하이마트_최종네고_0707" xfId="1229" xr:uid="{00000000-0005-0000-0000-000031320000}"/>
    <cellStyle name="_한국양계농협영천계란유통센터-부하및장비용량계산서" xfId="1230" xr:uid="{00000000-0005-0000-0000-000032320000}"/>
    <cellStyle name="_한국원자력안전기술원" xfId="43119" xr:uid="{00000000-0005-0000-0000-000033320000}"/>
    <cellStyle name="_한림견적서(8-17)" xfId="43120" xr:uid="{00000000-0005-0000-0000-000034320000}"/>
    <cellStyle name="_한마음경로당 전기공사(수정)" xfId="12020" xr:uid="{00000000-0005-0000-0000-000035320000}"/>
    <cellStyle name="_한마음공원철쭉단지조성공사(원안)" xfId="12021" xr:uid="{00000000-0005-0000-0000-000036320000}"/>
    <cellStyle name="_한전연구견적" xfId="3297" xr:uid="{00000000-0005-0000-0000-000037320000}"/>
    <cellStyle name="_한터겐건축-대구다사초등학교급식소증축및기타설비공사-내역서080623" xfId="12022" xr:uid="{00000000-0005-0000-0000-000038320000}"/>
    <cellStyle name="_한터겐건축-대구중리중학교장애인화장실설비공사-내역서090408" xfId="12023" xr:uid="{00000000-0005-0000-0000-000039320000}"/>
    <cellStyle name="_항만해운청전기산출근거" xfId="1231" xr:uid="{00000000-0005-0000-0000-00003A320000}"/>
    <cellStyle name="_해안초증축전체예산" xfId="12024" xr:uid="{00000000-0005-0000-0000-00003B320000}"/>
    <cellStyle name="_현가화기준" xfId="43121" xr:uid="{00000000-0005-0000-0000-00003C320000}"/>
    <cellStyle name="_협성기초도급내역서양식" xfId="43122" xr:uid="{00000000-0005-0000-0000-00003D320000}"/>
    <cellStyle name="_호남선두계역외2개소연결통로" xfId="1232" xr:uid="{00000000-0005-0000-0000-00003E320000}"/>
    <cellStyle name="_호남선두계역외2개소연결통로 2" xfId="12025" xr:uid="{00000000-0005-0000-0000-00003F320000}"/>
    <cellStyle name="_호남선두계역외2개소연결통로 3" xfId="12026" xr:uid="{00000000-0005-0000-0000-000040320000}"/>
    <cellStyle name="_호남선전철화송정리역사111" xfId="1233" xr:uid="{00000000-0005-0000-0000-000041320000}"/>
    <cellStyle name="_호남선전철화송정리역사111 2" xfId="12027" xr:uid="{00000000-0005-0000-0000-000042320000}"/>
    <cellStyle name="_호남선전철화송정리역사111 3" xfId="12028" xr:uid="{00000000-0005-0000-0000-000043320000}"/>
    <cellStyle name="_호안블럭수량" xfId="43123" xr:uid="{00000000-0005-0000-0000-000044320000}"/>
    <cellStyle name="_홍삼코너 조명공사 " xfId="12029" xr:uid="{00000000-0005-0000-0000-000045320000}"/>
    <cellStyle name="_홍제초등학교(강산)" xfId="3298" xr:uid="{00000000-0005-0000-0000-000046320000}"/>
    <cellStyle name="_홍천(노천1지구)-1공구" xfId="43124" xr:uid="{00000000-0005-0000-0000-000047320000}"/>
    <cellStyle name="_홍천(노천1지구)-1공구_06.벽제포장" xfId="43125" xr:uid="{00000000-0005-0000-0000-000048320000}"/>
    <cellStyle name="_홍천중(강임계약내역)" xfId="3299" xr:uid="{00000000-0005-0000-0000-000049320000}"/>
    <cellStyle name="_화성동탄2품의서" xfId="12030" xr:uid="{00000000-0005-0000-0000-00004A320000}"/>
    <cellStyle name="_환경친화감사지적공사-동백나무-041013" xfId="12031" xr:uid="{00000000-0005-0000-0000-00004B320000}"/>
    <cellStyle name="_황의혁실행예산서정리" xfId="12032" xr:uid="{00000000-0005-0000-0000-00004C320000}"/>
    <cellStyle name="_황의혁실행예산서정리_탱크(12,13)토목공사(견적)대비비교" xfId="12033" xr:uid="{00000000-0005-0000-0000-00004D320000}"/>
    <cellStyle name="_황의혁실행예산서정리_탱크(12,13)토목공사(견적)대비비교_탱크(12,13)토목공사(견적)대비비교" xfId="12034" xr:uid="{00000000-0005-0000-0000-00004E320000}"/>
    <cellStyle name="_횡배수관" xfId="43126" xr:uid="{00000000-0005-0000-0000-00004F320000}"/>
    <cellStyle name="_횡배수관_고산초등수량산출" xfId="43127" xr:uid="{00000000-0005-0000-0000-000050320000}"/>
    <cellStyle name="_횡배수관_도시계획도로-수량산출" xfId="43128" xr:uid="{00000000-0005-0000-0000-000051320000}"/>
    <cellStyle name="_횡배수관_수량(최종)" xfId="43129" xr:uid="{00000000-0005-0000-0000-000052320000}"/>
    <cellStyle name="_횡배수관_수량산출_L" xfId="43130" xr:uid="{00000000-0005-0000-0000-000053320000}"/>
    <cellStyle name="_횡배수관_수량산출_L_남대리수량산출" xfId="43131" xr:uid="{00000000-0005-0000-0000-000054320000}"/>
    <cellStyle name="_횡배수관_수량산출_L_남대리수량산출_진달래수량산출" xfId="43132" xr:uid="{00000000-0005-0000-0000-000055320000}"/>
    <cellStyle name="_횡배수관_수량산출_L_진달래수량산출" xfId="43133" xr:uid="{00000000-0005-0000-0000-000056320000}"/>
    <cellStyle name="_횡배수관_신암수량산출" xfId="43134" xr:uid="{00000000-0005-0000-0000-000057320000}"/>
    <cellStyle name="_횡배수관_신암수량산출_남대리수량산출" xfId="43135" xr:uid="{00000000-0005-0000-0000-000058320000}"/>
    <cellStyle name="_횡배수관_신암수량산출_남대리수량산출_진달래수량산출" xfId="43136" xr:uid="{00000000-0005-0000-0000-000059320000}"/>
    <cellStyle name="_횡배수관_신암수량산출_진달래수량산출" xfId="43137" xr:uid="{00000000-0005-0000-0000-00005A320000}"/>
    <cellStyle name="_횡배수관_진달래수량산출" xfId="43138" xr:uid="{00000000-0005-0000-0000-00005B320000}"/>
    <cellStyle name="_횡배수관_토적표" xfId="43139" xr:uid="{00000000-0005-0000-0000-00005C320000}"/>
    <cellStyle name="_흥해공업고등학교원가6(1).19유니스톤" xfId="3300" xr:uid="{00000000-0005-0000-0000-00005D320000}"/>
    <cellStyle name="``" xfId="12035" xr:uid="{00000000-0005-0000-0000-00005E320000}"/>
    <cellStyle name="¡" xfId="12036" xr:uid="{00000000-0005-0000-0000-00005F320000}"/>
    <cellStyle name="¡ " xfId="12037" xr:uid="{00000000-0005-0000-0000-000060320000}"/>
    <cellStyle name="¡ 2" xfId="12038" xr:uid="{00000000-0005-0000-0000-000061320000}"/>
    <cellStyle name="¡ 3" xfId="12039" xr:uid="{00000000-0005-0000-0000-000062320000}"/>
    <cellStyle name="¡ 4" xfId="12040" xr:uid="{00000000-0005-0000-0000-000063320000}"/>
    <cellStyle name="¡_20030218144011020-E1C865BF" xfId="12041" xr:uid="{00000000-0005-0000-0000-000064320000}"/>
    <cellStyle name="¡_20030218144011020-E1C865BF_AC-01 보일러 설계서 수정" xfId="43140" xr:uid="{00000000-0005-0000-0000-000065320000}"/>
    <cellStyle name="¡_20030218144011020-E1C865BF_AC-01 보일러 설계서 수정_AC-14(최종수정)" xfId="43141" xr:uid="{00000000-0005-0000-0000-000066320000}"/>
    <cellStyle name="¡_20030218144011020-E1C865BF_AC-01 보일러 설계서 수정_AC-14(최종수정)_발전설비 보수공사" xfId="43142" xr:uid="{00000000-0005-0000-0000-000067320000}"/>
    <cellStyle name="¡_20030218144011020-E1C865BF_AC-01 본관기초(가설계서 9월단가)" xfId="43143" xr:uid="{00000000-0005-0000-0000-000068320000}"/>
    <cellStyle name="¡_20030218144011020-E1C865BF_AC-01 본관기초(가설계서 9월단가)_AC-14(최종수정)" xfId="43144" xr:uid="{00000000-0005-0000-0000-000069320000}"/>
    <cellStyle name="¡_20030218144011020-E1C865BF_AC-01 본관기초(가설계서 9월단가)_AC-14(최종수정)_발전설비 보수공사" xfId="43145" xr:uid="{00000000-0005-0000-0000-00006A320000}"/>
    <cellStyle name="¡_20030218144011020-E1C865BF_AC-01 본관기초(가설계서 9월단가)-2" xfId="43146" xr:uid="{00000000-0005-0000-0000-00006B320000}"/>
    <cellStyle name="¡_20030218144011020-E1C865BF_AC-01 본관기초(가설계서 9월단가)-2_AC-14(최종수정)" xfId="43147" xr:uid="{00000000-0005-0000-0000-00006C320000}"/>
    <cellStyle name="¡_20030218144011020-E1C865BF_AC-01 본관기초(가설계서 9월단가)-2_AC-14(최종수정)_발전설비 보수공사" xfId="43148" xr:uid="{00000000-0005-0000-0000-00006D320000}"/>
    <cellStyle name="¡_20030218144011020-E1C865BF_AC-14건설사무소환경개선공사설계서(제출)REV10" xfId="43149" xr:uid="{00000000-0005-0000-0000-00006E320000}"/>
    <cellStyle name="¡_20030218144011020-E1C865BF_AC-14건설사무소환경개선공사설계서(제출)REV10_AC-14(최종수정)" xfId="43150" xr:uid="{00000000-0005-0000-0000-00006F320000}"/>
    <cellStyle name="¡_20030218144011020-E1C865BF_AC-14건설사무소환경개선공사설계서(제출)REV10_AC-14(최종수정)_발전설비 보수공사" xfId="43151" xr:uid="{00000000-0005-0000-0000-000070320000}"/>
    <cellStyle name="¡_20030218144011020-E1C865BF_견적보고" xfId="12042" xr:uid="{00000000-0005-0000-0000-000071320000}"/>
    <cellStyle name="¡_20030218144011020-E1C865BF_공사비집계표" xfId="43152" xr:uid="{00000000-0005-0000-0000-000072320000}"/>
    <cellStyle name="¡_20030218144011020-E1C865BF_공사비집계표_AC-14(최종수정)" xfId="43153" xr:uid="{00000000-0005-0000-0000-000073320000}"/>
    <cellStyle name="¡_20030218144011020-E1C865BF_공사비집계표_AC-14(최종수정)_발전설비 보수공사" xfId="43154" xr:uid="{00000000-0005-0000-0000-000074320000}"/>
    <cellStyle name="¡_20030218144011020-E1C865BF_발전설비 보수공사" xfId="43155" xr:uid="{00000000-0005-0000-0000-000075320000}"/>
    <cellStyle name="¡_20030218144011020-E1C865BF_영흥#3,4 터빈발전기기초(AC-04)" xfId="43156" xr:uid="{00000000-0005-0000-0000-000076320000}"/>
    <cellStyle name="¡_AC-01 보일러 설계서 수정" xfId="43157" xr:uid="{00000000-0005-0000-0000-000077320000}"/>
    <cellStyle name="¡_AC-01 보일러 설계서 수정_AC-14(최종수정)" xfId="43158" xr:uid="{00000000-0005-0000-0000-000078320000}"/>
    <cellStyle name="¡_AC-01 보일러 설계서 수정_AC-14(최종수정)_발전설비 보수공사" xfId="43159" xr:uid="{00000000-0005-0000-0000-000079320000}"/>
    <cellStyle name="¡_AC-01 보일러 설계서(최종확정)" xfId="43160" xr:uid="{00000000-0005-0000-0000-00007A320000}"/>
    <cellStyle name="¡_AC-01 본관기초(가설계서 9월단가)" xfId="43161" xr:uid="{00000000-0005-0000-0000-00007B320000}"/>
    <cellStyle name="¡_AC-01 본관기초(가설계서 9월단가)_AC-14(최종수정)" xfId="43162" xr:uid="{00000000-0005-0000-0000-00007C320000}"/>
    <cellStyle name="¡_AC-01 본관기초(가설계서 9월단가)_AC-14(최종수정)_발전설비 보수공사" xfId="43163" xr:uid="{00000000-0005-0000-0000-00007D320000}"/>
    <cellStyle name="¡_AC-01 본관기초(가설계서 9월단가)-2" xfId="43164" xr:uid="{00000000-0005-0000-0000-00007E320000}"/>
    <cellStyle name="¡_AC-01 본관기초(가설계서 9월단가)-2_AC-14(최종수정)" xfId="43165" xr:uid="{00000000-0005-0000-0000-00007F320000}"/>
    <cellStyle name="¡_AC-01 본관기초(가설계서 9월단가)-2_AC-14(최종수정)_발전설비 보수공사" xfId="43166" xr:uid="{00000000-0005-0000-0000-000080320000}"/>
    <cellStyle name="¡_AC-01 본관기초공사 가설계서(최종확정)" xfId="43167" xr:uid="{00000000-0005-0000-0000-000081320000}"/>
    <cellStyle name="¡_AC-14 건설사무소 환경개선공사 설계서(제출)" xfId="43168" xr:uid="{00000000-0005-0000-0000-000082320000}"/>
    <cellStyle name="¡_건설사무소 환경개선공사 설계서" xfId="43169" xr:uid="{00000000-0005-0000-0000-000083320000}"/>
    <cellStyle name="¡_견적보고" xfId="12043" xr:uid="{00000000-0005-0000-0000-000084320000}"/>
    <cellStyle name="¡_굴착품(건축)" xfId="43170" xr:uid="{00000000-0005-0000-0000-000085320000}"/>
    <cellStyle name="¡_본관기초(가설계서)-9월단가" xfId="43171" xr:uid="{00000000-0005-0000-0000-000086320000}"/>
    <cellStyle name="¡_본관기초(가설계서)-9월단가_AC-01 보일러 설계서 수정" xfId="43172" xr:uid="{00000000-0005-0000-0000-000087320000}"/>
    <cellStyle name="¡_본관기초(가설계서)-9월단가_AC-01 보일러 설계서 수정_AC-14(최종수정)" xfId="43173" xr:uid="{00000000-0005-0000-0000-000088320000}"/>
    <cellStyle name="¡_본관기초(가설계서)-9월단가_AC-01 보일러 설계서 수정_AC-14(최종수정)_발전설비 보수공사" xfId="43174" xr:uid="{00000000-0005-0000-0000-000089320000}"/>
    <cellStyle name="¡_본관기초(가설계서)-9월단가_AC-01 본관기초(가설계서 9월단가)" xfId="43175" xr:uid="{00000000-0005-0000-0000-00008A320000}"/>
    <cellStyle name="¡_본관기초(가설계서)-9월단가_AC-01 본관기초(가설계서 9월단가)_AC-14(최종수정)" xfId="43176" xr:uid="{00000000-0005-0000-0000-00008B320000}"/>
    <cellStyle name="¡_본관기초(가설계서)-9월단가_AC-01 본관기초(가설계서 9월단가)_AC-14(최종수정)_발전설비 보수공사" xfId="43177" xr:uid="{00000000-0005-0000-0000-00008C320000}"/>
    <cellStyle name="¡_본관기초(가설계서)-9월단가_AC-01 본관기초(가설계서 9월단가)-2" xfId="43178" xr:uid="{00000000-0005-0000-0000-00008D320000}"/>
    <cellStyle name="¡_본관기초(가설계서)-9월단가_AC-01 본관기초(가설계서 9월단가)-2_AC-14(최종수정)" xfId="43179" xr:uid="{00000000-0005-0000-0000-00008E320000}"/>
    <cellStyle name="¡_본관기초(가설계서)-9월단가_AC-01 본관기초(가설계서 9월단가)-2_AC-14(최종수정)_발전설비 보수공사" xfId="43180" xr:uid="{00000000-0005-0000-0000-00008F320000}"/>
    <cellStyle name="¡_본관기초(가설계서)-9월단가_AC-14건설사무소환경개선공사설계서(제출)REV10" xfId="43181" xr:uid="{00000000-0005-0000-0000-000090320000}"/>
    <cellStyle name="¡_본관기초(가설계서)-9월단가_AC-14건설사무소환경개선공사설계서(제출)REV10_AC-14(최종수정)" xfId="43182" xr:uid="{00000000-0005-0000-0000-000091320000}"/>
    <cellStyle name="¡_본관기초(가설계서)-9월단가_AC-14건설사무소환경개선공사설계서(제출)REV10_AC-14(최종수정)_발전설비 보수공사" xfId="43183" xr:uid="{00000000-0005-0000-0000-000092320000}"/>
    <cellStyle name="¡_본관기초(가설계서)-9월단가_공사비집계표" xfId="43184" xr:uid="{00000000-0005-0000-0000-000093320000}"/>
    <cellStyle name="¡_본관기초(가설계서)-9월단가_공사비집계표_AC-14(최종수정)" xfId="43185" xr:uid="{00000000-0005-0000-0000-000094320000}"/>
    <cellStyle name="¡_본관기초(가설계서)-9월단가_공사비집계표_AC-14(최종수정)_발전설비 보수공사" xfId="43186" xr:uid="{00000000-0005-0000-0000-000095320000}"/>
    <cellStyle name="¡_본관기초(가설계서)-9월단가_발전설비 보수공사" xfId="43187" xr:uid="{00000000-0005-0000-0000-000096320000}"/>
    <cellStyle name="¡_사급재료비및운반비" xfId="43188" xr:uid="{00000000-0005-0000-0000-000097320000}"/>
    <cellStyle name="¡_사급재료비및운반비_AC-01 보일러 설계서 수정" xfId="43189" xr:uid="{00000000-0005-0000-0000-000098320000}"/>
    <cellStyle name="¡_사급재료비및운반비_AC-01 보일러 설계서 수정_AC-14(최종수정)" xfId="43190" xr:uid="{00000000-0005-0000-0000-000099320000}"/>
    <cellStyle name="¡_사급재료비및운반비_AC-01 보일러 설계서 수정_AC-14(최종수정)_발전설비 보수공사" xfId="43191" xr:uid="{00000000-0005-0000-0000-00009A320000}"/>
    <cellStyle name="¡_사급재료비및운반비_AC-01 본관기초(가설계서 9월단가)" xfId="43192" xr:uid="{00000000-0005-0000-0000-00009B320000}"/>
    <cellStyle name="¡_사급재료비및운반비_AC-01 본관기초(가설계서 9월단가)_AC-14(최종수정)" xfId="43193" xr:uid="{00000000-0005-0000-0000-00009C320000}"/>
    <cellStyle name="¡_사급재료비및운반비_AC-01 본관기초(가설계서 9월단가)_AC-14(최종수정)_발전설비 보수공사" xfId="43194" xr:uid="{00000000-0005-0000-0000-00009D320000}"/>
    <cellStyle name="¡_사급재료비및운반비_AC-01 본관기초(가설계서 9월단가)-2" xfId="43195" xr:uid="{00000000-0005-0000-0000-00009E320000}"/>
    <cellStyle name="¡_사급재료비및운반비_AC-01 본관기초(가설계서 9월단가)-2_AC-14(최종수정)" xfId="43196" xr:uid="{00000000-0005-0000-0000-00009F320000}"/>
    <cellStyle name="¡_사급재료비및운반비_AC-01 본관기초(가설계서 9월단가)-2_AC-14(최종수정)_발전설비 보수공사" xfId="43197" xr:uid="{00000000-0005-0000-0000-0000A0320000}"/>
    <cellStyle name="¡_사급재료비및운반비_AC-14건설사무소환경개선공사설계서(제출)REV10" xfId="43198" xr:uid="{00000000-0005-0000-0000-0000A1320000}"/>
    <cellStyle name="¡_사급재료비및운반비_AC-14건설사무소환경개선공사설계서(제출)REV10_AC-14(최종수정)" xfId="43199" xr:uid="{00000000-0005-0000-0000-0000A2320000}"/>
    <cellStyle name="¡_사급재료비및운반비_AC-14건설사무소환경개선공사설계서(제출)REV10_AC-14(최종수정)_발전설비 보수공사" xfId="43200" xr:uid="{00000000-0005-0000-0000-0000A3320000}"/>
    <cellStyle name="¡_사급재료비및운반비_공사비집계표" xfId="43201" xr:uid="{00000000-0005-0000-0000-0000A4320000}"/>
    <cellStyle name="¡_사급재료비및운반비_공사비집계표_AC-14(최종수정)" xfId="43202" xr:uid="{00000000-0005-0000-0000-0000A5320000}"/>
    <cellStyle name="¡_사급재료비및운반비_공사비집계표_AC-14(최종수정)_발전설비 보수공사" xfId="43203" xr:uid="{00000000-0005-0000-0000-0000A6320000}"/>
    <cellStyle name="¡_사급재료비및운반비_발전설비 보수공사" xfId="43204" xr:uid="{00000000-0005-0000-0000-0000A7320000}"/>
    <cellStyle name="¡_사급재료비및운반비_영흥#3,4 터빈발전기기초(AC-04)" xfId="43205" xr:uid="{00000000-0005-0000-0000-0000A8320000}"/>
    <cellStyle name="¡_수량및 단가 산출내용표" xfId="43206" xr:uid="{00000000-0005-0000-0000-0000A9320000}"/>
    <cellStyle name="¡_수량및 단가 산출내용표_AC-01 보일러 설계서 수정" xfId="43207" xr:uid="{00000000-0005-0000-0000-0000AA320000}"/>
    <cellStyle name="¡_수량및 단가 산출내용표_AC-01 보일러 설계서 수정_AC-14(최종수정)" xfId="43208" xr:uid="{00000000-0005-0000-0000-0000AB320000}"/>
    <cellStyle name="¡_수량및 단가 산출내용표_AC-01 보일러 설계서 수정_AC-14(최종수정)_발전설비 보수공사" xfId="43209" xr:uid="{00000000-0005-0000-0000-0000AC320000}"/>
    <cellStyle name="¡_수량및 단가 산출내용표_AC-01 본관기초(가설계서 9월단가)" xfId="43210" xr:uid="{00000000-0005-0000-0000-0000AD320000}"/>
    <cellStyle name="¡_수량및 단가 산출내용표_AC-01 본관기초(가설계서 9월단가)_AC-14(최종수정)" xfId="43211" xr:uid="{00000000-0005-0000-0000-0000AE320000}"/>
    <cellStyle name="¡_수량및 단가 산출내용표_AC-01 본관기초(가설계서 9월단가)_AC-14(최종수정)_발전설비 보수공사" xfId="43212" xr:uid="{00000000-0005-0000-0000-0000AF320000}"/>
    <cellStyle name="¡_수량및 단가 산출내용표_AC-01 본관기초(가설계서 9월단가)-2" xfId="43213" xr:uid="{00000000-0005-0000-0000-0000B0320000}"/>
    <cellStyle name="¡_수량및 단가 산출내용표_AC-01 본관기초(가설계서 9월단가)-2_AC-14(최종수정)" xfId="43214" xr:uid="{00000000-0005-0000-0000-0000B1320000}"/>
    <cellStyle name="¡_수량및 단가 산출내용표_AC-01 본관기초(가설계서 9월단가)-2_AC-14(최종수정)_발전설비 보수공사" xfId="43215" xr:uid="{00000000-0005-0000-0000-0000B2320000}"/>
    <cellStyle name="¡_수량및 단가 산출내용표_AC-14건설사무소환경개선공사설계서(제출)REV10" xfId="43216" xr:uid="{00000000-0005-0000-0000-0000B3320000}"/>
    <cellStyle name="¡_수량및 단가 산출내용표_AC-14건설사무소환경개선공사설계서(제출)REV10_AC-14(최종수정)" xfId="43217" xr:uid="{00000000-0005-0000-0000-0000B4320000}"/>
    <cellStyle name="¡_수량및 단가 산출내용표_AC-14건설사무소환경개선공사설계서(제출)REV10_AC-14(최종수정)_발전설비 보수공사" xfId="43218" xr:uid="{00000000-0005-0000-0000-0000B5320000}"/>
    <cellStyle name="¡_수량및 단가 산출내용표_공사비집계표" xfId="43219" xr:uid="{00000000-0005-0000-0000-0000B6320000}"/>
    <cellStyle name="¡_수량및 단가 산출내용표_공사비집계표_AC-14(최종수정)" xfId="43220" xr:uid="{00000000-0005-0000-0000-0000B7320000}"/>
    <cellStyle name="¡_수량및 단가 산출내용표_공사비집계표_AC-14(최종수정)_발전설비 보수공사" xfId="43221" xr:uid="{00000000-0005-0000-0000-0000B8320000}"/>
    <cellStyle name="¡_수량및 단가 산출내용표_발전설비 보수공사" xfId="43222" xr:uid="{00000000-0005-0000-0000-0000B9320000}"/>
    <cellStyle name="¡_수량및 단가 산출내용표_영흥#3,4 터빈발전기기초(AC-04)" xfId="43223" xr:uid="{00000000-0005-0000-0000-0000BA320000}"/>
    <cellStyle name="¡_영흥#3,4 보일러철골설치및마감(MC-01)FINAL" xfId="43224" xr:uid="{00000000-0005-0000-0000-0000BB320000}"/>
    <cellStyle name="¡_영흥#3,4 옥내기기기초(AC-05)" xfId="43225" xr:uid="{00000000-0005-0000-0000-0000BC320000}"/>
    <cellStyle name="¡_영흥#3,4 터빈발전기기초(AC-04)" xfId="43226" xr:uid="{00000000-0005-0000-0000-0000BD320000}"/>
    <cellStyle name="¡_영흥#3,4터빈발전기기초(AC-04)" xfId="43227" xr:uid="{00000000-0005-0000-0000-0000BE320000}"/>
    <cellStyle name="¡_월성복지관(내역090304)" xfId="43228" xr:uid="{00000000-0005-0000-0000-0000BF320000}"/>
    <cellStyle name="¡_장비부표(2004 하반기)" xfId="43229" xr:uid="{00000000-0005-0000-0000-0000C0320000}"/>
    <cellStyle name="¡§i" xfId="12044" xr:uid="{00000000-0005-0000-0000-0000C1320000}"/>
    <cellStyle name="¡§i 2" xfId="12045" xr:uid="{00000000-0005-0000-0000-0000C2320000}"/>
    <cellStyle name="¡§i 3" xfId="12046" xr:uid="{00000000-0005-0000-0000-0000C3320000}"/>
    <cellStyle name="¡§i 4" xfId="12047" xr:uid="{00000000-0005-0000-0000-0000C4320000}"/>
    <cellStyle name="¡¾¨u￠￢ⓒ÷A¨u," xfId="12048" xr:uid="{00000000-0005-0000-0000-0000C5320000}"/>
    <cellStyle name="¡ër" xfId="12049" xr:uid="{00000000-0005-0000-0000-0000C6320000}"/>
    <cellStyle name="¡ër 2" xfId="12050" xr:uid="{00000000-0005-0000-0000-0000C7320000}"/>
    <cellStyle name="¡ër 3" xfId="12051" xr:uid="{00000000-0005-0000-0000-0000C8320000}"/>
    <cellStyle name="¡ër 4" xfId="12052" xr:uid="{00000000-0005-0000-0000-0000C9320000}"/>
    <cellStyle name="¨i" xfId="12053" xr:uid="{00000000-0005-0000-0000-0000CA320000}"/>
    <cellStyle name="¨i 2" xfId="12054" xr:uid="{00000000-0005-0000-0000-0000CB320000}"/>
    <cellStyle name="¨i 3" xfId="12055" xr:uid="{00000000-0005-0000-0000-0000CC320000}"/>
    <cellStyle name="¨i 4" xfId="12056" xr:uid="{00000000-0005-0000-0000-0000CD320000}"/>
    <cellStyle name="¨ïo" xfId="12057" xr:uid="{00000000-0005-0000-0000-0000CE320000}"/>
    <cellStyle name="¨ïo 2" xfId="12058" xr:uid="{00000000-0005-0000-0000-0000CF320000}"/>
    <cellStyle name="¨ïo 3" xfId="12059" xr:uid="{00000000-0005-0000-0000-0000D0320000}"/>
    <cellStyle name="¨ïo 4" xfId="12060" xr:uid="{00000000-0005-0000-0000-0000D1320000}"/>
    <cellStyle name="´Þ·?" xfId="3301" xr:uid="{00000000-0005-0000-0000-0000D2320000}"/>
    <cellStyle name="´Þ·? 2" xfId="12061" xr:uid="{00000000-0005-0000-0000-0000D3320000}"/>
    <cellStyle name="´Þ·? 3" xfId="12062" xr:uid="{00000000-0005-0000-0000-0000D4320000}"/>
    <cellStyle name="´Þ·¯" xfId="12063" xr:uid="{00000000-0005-0000-0000-0000D5320000}"/>
    <cellStyle name="¿ø" xfId="43230" xr:uid="{00000000-0005-0000-0000-0000D6320000}"/>
    <cellStyle name="’?? [0.00]_bonusL" xfId="43231" xr:uid="{00000000-0005-0000-0000-0000D7320000}"/>
    <cellStyle name="’??_bonusL" xfId="43232" xr:uid="{00000000-0005-0000-0000-0000D8320000}"/>
    <cellStyle name="’E‰Y [0.00]_laroux" xfId="1235" xr:uid="{00000000-0005-0000-0000-0000D9320000}"/>
    <cellStyle name="’E‰Y_laroux" xfId="1236" xr:uid="{00000000-0005-0000-0000-0000DA320000}"/>
    <cellStyle name="¢®¡" xfId="12064" xr:uid="{00000000-0005-0000-0000-0000DB320000}"/>
    <cellStyle name="¢®¡ 2" xfId="12065" xr:uid="{00000000-0005-0000-0000-0000DC320000}"/>
    <cellStyle name="¢®¡ 3" xfId="12066" xr:uid="{00000000-0005-0000-0000-0000DD320000}"/>
    <cellStyle name="¢®¡ 4" xfId="12067" xr:uid="{00000000-0005-0000-0000-0000DE320000}"/>
    <cellStyle name="¢®e" xfId="12068" xr:uid="{00000000-0005-0000-0000-0000DF320000}"/>
    <cellStyle name="¢®e 2" xfId="12069" xr:uid="{00000000-0005-0000-0000-0000E0320000}"/>
    <cellStyle name="¢®e 3" xfId="12070" xr:uid="{00000000-0005-0000-0000-0000E1320000}"/>
    <cellStyle name="¢®e 4" xfId="12071" xr:uid="{00000000-0005-0000-0000-0000E2320000}"/>
    <cellStyle name="¤@?e_TEST-1 " xfId="1237" xr:uid="{00000000-0005-0000-0000-0000E3320000}"/>
    <cellStyle name="+,-,0" xfId="12072" xr:uid="{00000000-0005-0000-0000-0000E4320000}"/>
    <cellStyle name="=C:\WINDOWS\SYSTEM32\COMMAND.COM" xfId="12073" xr:uid="{00000000-0005-0000-0000-0000E5320000}"/>
    <cellStyle name="△ []" xfId="12074" xr:uid="{00000000-0005-0000-0000-0000E6320000}"/>
    <cellStyle name="△ [0]" xfId="12075" xr:uid="{00000000-0005-0000-0000-0000E7320000}"/>
    <cellStyle name="△백분율" xfId="3302" xr:uid="{00000000-0005-0000-0000-0000E8320000}"/>
    <cellStyle name="△콤마" xfId="3303" xr:uid="{00000000-0005-0000-0000-0000E9320000}"/>
    <cellStyle name="©öe" xfId="12076" xr:uid="{00000000-0005-0000-0000-0000EA320000}"/>
    <cellStyle name="©öe 2" xfId="12077" xr:uid="{00000000-0005-0000-0000-0000EB320000}"/>
    <cellStyle name="©öe 3" xfId="12078" xr:uid="{00000000-0005-0000-0000-0000EC320000}"/>
    <cellStyle name="©öe 4" xfId="12079" xr:uid="{00000000-0005-0000-0000-0000ED320000}"/>
    <cellStyle name="°ia¤¼o " xfId="12080" xr:uid="{00000000-0005-0000-0000-0000EE320000}"/>
    <cellStyle name="°ia¤¼o  2" xfId="12081" xr:uid="{00000000-0005-0000-0000-0000EF320000}"/>
    <cellStyle name="°ia¤¼o  3" xfId="12082" xr:uid="{00000000-0005-0000-0000-0000F0320000}"/>
    <cellStyle name="°iA¤¼O¼yA¡" xfId="3304" xr:uid="{00000000-0005-0000-0000-0000F1320000}"/>
    <cellStyle name="°íÁ¤¼Ò¼ýÁ¡" xfId="12083" xr:uid="{00000000-0005-0000-0000-0000F2320000}"/>
    <cellStyle name="°iA¤¼O¼yA¡ 10" xfId="12084" xr:uid="{00000000-0005-0000-0000-0000F3320000}"/>
    <cellStyle name="°iA¤¼O¼yA¡ 11" xfId="12085" xr:uid="{00000000-0005-0000-0000-0000F4320000}"/>
    <cellStyle name="°iA¤¼O¼yA¡ 12" xfId="12086" xr:uid="{00000000-0005-0000-0000-0000F5320000}"/>
    <cellStyle name="°iA¤¼O¼yA¡ 13" xfId="12087" xr:uid="{00000000-0005-0000-0000-0000F6320000}"/>
    <cellStyle name="°iA¤¼O¼yA¡ 14" xfId="12088" xr:uid="{00000000-0005-0000-0000-0000F7320000}"/>
    <cellStyle name="°iA¤¼O¼yA¡ 15" xfId="12089" xr:uid="{00000000-0005-0000-0000-0000F8320000}"/>
    <cellStyle name="°iA¤¼O¼yA¡ 16" xfId="12090" xr:uid="{00000000-0005-0000-0000-0000F9320000}"/>
    <cellStyle name="°iA¤¼O¼yA¡ 17" xfId="12091" xr:uid="{00000000-0005-0000-0000-0000FA320000}"/>
    <cellStyle name="°iA¤¼O¼yA¡ 2" xfId="12092" xr:uid="{00000000-0005-0000-0000-0000FB320000}"/>
    <cellStyle name="°iA¤¼O¼yA¡ 3" xfId="12093" xr:uid="{00000000-0005-0000-0000-0000FC320000}"/>
    <cellStyle name="°iA¤¼O¼yA¡ 4" xfId="12094" xr:uid="{00000000-0005-0000-0000-0000FD320000}"/>
    <cellStyle name="°iA¤¼O¼yA¡ 5" xfId="12095" xr:uid="{00000000-0005-0000-0000-0000FE320000}"/>
    <cellStyle name="°iA¤¼O¼yA¡ 6" xfId="12096" xr:uid="{00000000-0005-0000-0000-0000FF320000}"/>
    <cellStyle name="°iA¤¼O¼yA¡ 7" xfId="12097" xr:uid="{00000000-0005-0000-0000-000000330000}"/>
    <cellStyle name="°iA¤¼O¼yA¡ 8" xfId="12098" xr:uid="{00000000-0005-0000-0000-000001330000}"/>
    <cellStyle name="°iA¤¼O¼yA¡ 9" xfId="12099" xr:uid="{00000000-0005-0000-0000-000002330000}"/>
    <cellStyle name="°ia¤¼o¼ya¡_전기내역서(080604)" xfId="12100" xr:uid="{00000000-0005-0000-0000-000003330000}"/>
    <cellStyle name="°ia¤aa " xfId="12101" xr:uid="{00000000-0005-0000-0000-000004330000}"/>
    <cellStyle name="°ia¤aa  2" xfId="12102" xr:uid="{00000000-0005-0000-0000-000005330000}"/>
    <cellStyle name="°ia¤aa  3" xfId="12103" xr:uid="{00000000-0005-0000-0000-000006330000}"/>
    <cellStyle name="°iA¤Aa·A1" xfId="3305" xr:uid="{00000000-0005-0000-0000-000007330000}"/>
    <cellStyle name="°íÁ¤Ãâ·Â1" xfId="12104" xr:uid="{00000000-0005-0000-0000-000008330000}"/>
    <cellStyle name="°iA¤Aa·A1 10" xfId="12105" xr:uid="{00000000-0005-0000-0000-000009330000}"/>
    <cellStyle name="°iA¤Aa·A1 11" xfId="12106" xr:uid="{00000000-0005-0000-0000-00000A330000}"/>
    <cellStyle name="°iA¤Aa·A1 12" xfId="12107" xr:uid="{00000000-0005-0000-0000-00000B330000}"/>
    <cellStyle name="°iA¤Aa·A1 13" xfId="12108" xr:uid="{00000000-0005-0000-0000-00000C330000}"/>
    <cellStyle name="°iA¤Aa·A1 14" xfId="12109" xr:uid="{00000000-0005-0000-0000-00000D330000}"/>
    <cellStyle name="°iA¤Aa·A1 15" xfId="12110" xr:uid="{00000000-0005-0000-0000-00000E330000}"/>
    <cellStyle name="°iA¤Aa·A1 16" xfId="12111" xr:uid="{00000000-0005-0000-0000-00000F330000}"/>
    <cellStyle name="°iA¤Aa·A1 17" xfId="12112" xr:uid="{00000000-0005-0000-0000-000010330000}"/>
    <cellStyle name="°iA¤Aa·A1 2" xfId="12113" xr:uid="{00000000-0005-0000-0000-000011330000}"/>
    <cellStyle name="°iA¤Aa·A1 3" xfId="12114" xr:uid="{00000000-0005-0000-0000-000012330000}"/>
    <cellStyle name="°iA¤Aa·A1 4" xfId="12115" xr:uid="{00000000-0005-0000-0000-000013330000}"/>
    <cellStyle name="°iA¤Aa·A1 5" xfId="12116" xr:uid="{00000000-0005-0000-0000-000014330000}"/>
    <cellStyle name="°iA¤Aa·A1 6" xfId="12117" xr:uid="{00000000-0005-0000-0000-000015330000}"/>
    <cellStyle name="°iA¤Aa·A1 7" xfId="12118" xr:uid="{00000000-0005-0000-0000-000016330000}"/>
    <cellStyle name="°iA¤Aa·A1 8" xfId="12119" xr:uid="{00000000-0005-0000-0000-000017330000}"/>
    <cellStyle name="°iA¤Aa·A1 9" xfId="12120" xr:uid="{00000000-0005-0000-0000-000018330000}"/>
    <cellStyle name="°ia¤aa·a1_전기내역서(080604)" xfId="12121" xr:uid="{00000000-0005-0000-0000-000019330000}"/>
    <cellStyle name="°iA¤Aa·A2" xfId="3306" xr:uid="{00000000-0005-0000-0000-00001A330000}"/>
    <cellStyle name="°íÁ¤Ãâ·Â2" xfId="12122" xr:uid="{00000000-0005-0000-0000-00001B330000}"/>
    <cellStyle name="°iA¤Aa·A2 10" xfId="12123" xr:uid="{00000000-0005-0000-0000-00001C330000}"/>
    <cellStyle name="°iA¤Aa·A2 11" xfId="12124" xr:uid="{00000000-0005-0000-0000-00001D330000}"/>
    <cellStyle name="°iA¤Aa·A2 12" xfId="12125" xr:uid="{00000000-0005-0000-0000-00001E330000}"/>
    <cellStyle name="°iA¤Aa·A2 13" xfId="12126" xr:uid="{00000000-0005-0000-0000-00001F330000}"/>
    <cellStyle name="°iA¤Aa·A2 14" xfId="12127" xr:uid="{00000000-0005-0000-0000-000020330000}"/>
    <cellStyle name="°iA¤Aa·A2 15" xfId="12128" xr:uid="{00000000-0005-0000-0000-000021330000}"/>
    <cellStyle name="°iA¤Aa·A2 16" xfId="12129" xr:uid="{00000000-0005-0000-0000-000022330000}"/>
    <cellStyle name="°iA¤Aa·A2 17" xfId="12130" xr:uid="{00000000-0005-0000-0000-000023330000}"/>
    <cellStyle name="°iA¤Aa·A2 2" xfId="12131" xr:uid="{00000000-0005-0000-0000-000024330000}"/>
    <cellStyle name="°iA¤Aa·A2 3" xfId="12132" xr:uid="{00000000-0005-0000-0000-000025330000}"/>
    <cellStyle name="°iA¤Aa·A2 4" xfId="12133" xr:uid="{00000000-0005-0000-0000-000026330000}"/>
    <cellStyle name="°iA¤Aa·A2 5" xfId="12134" xr:uid="{00000000-0005-0000-0000-000027330000}"/>
    <cellStyle name="°iA¤Aa·A2 6" xfId="12135" xr:uid="{00000000-0005-0000-0000-000028330000}"/>
    <cellStyle name="°iA¤Aa·A2 7" xfId="12136" xr:uid="{00000000-0005-0000-0000-000029330000}"/>
    <cellStyle name="°iA¤Aa·A2 8" xfId="12137" xr:uid="{00000000-0005-0000-0000-00002A330000}"/>
    <cellStyle name="°iA¤Aa·A2 9" xfId="12138" xr:uid="{00000000-0005-0000-0000-00002B330000}"/>
    <cellStyle name="°ia¤aa·a2_전기내역서(080604)" xfId="12139" xr:uid="{00000000-0005-0000-0000-00002C330000}"/>
    <cellStyle name="•W€_bonusL" xfId="43233" xr:uid="{00000000-0005-0000-0000-00002D330000}"/>
    <cellStyle name="•W_laroux" xfId="12140" xr:uid="{00000000-0005-0000-0000-00002E330000}"/>
    <cellStyle name="" xfId="3" xr:uid="{00000000-0005-0000-0000-00002F330000}"/>
    <cellStyle name="…??? [0.00]_bonusL" xfId="43234" xr:uid="{00000000-0005-0000-0000-000030330000}"/>
    <cellStyle name="…???_bonusL" xfId="43235" xr:uid="{00000000-0005-0000-0000-000031330000}"/>
    <cellStyle name="_x0007_ _x000d__x000d_­­_x0007_ ­" xfId="5" xr:uid="{00000000-0005-0000-0000-000032330000}"/>
    <cellStyle name="_x0007__x0009__x000d__x000d_­­_x0007__x0009_­" xfId="6" xr:uid="{00000000-0005-0000-0000-000033330000}"/>
    <cellStyle name="æØè [0.00]_NT Server " xfId="12141" xr:uid="{00000000-0005-0000-0000-000034330000}"/>
    <cellStyle name="æØè_NT Server " xfId="12142" xr:uid="{00000000-0005-0000-0000-000035330000}"/>
    <cellStyle name="ÊÝ [0.00]_NT Server " xfId="12143" xr:uid="{00000000-0005-0000-0000-000036330000}"/>
    <cellStyle name="ÊÝ_NT Server " xfId="12144" xr:uid="{00000000-0005-0000-0000-000037330000}"/>
    <cellStyle name="W?_½RmF¼° " xfId="12145" xr:uid="{00000000-0005-0000-0000-000038330000}"/>
    <cellStyle name="0" xfId="3307" xr:uid="{00000000-0005-0000-0000-000039330000}"/>
    <cellStyle name="0 2" xfId="12146" xr:uid="{00000000-0005-0000-0000-00003A330000}"/>
    <cellStyle name="0 2 2" xfId="12147" xr:uid="{00000000-0005-0000-0000-00003B330000}"/>
    <cellStyle name="0 3" xfId="12148" xr:uid="{00000000-0005-0000-0000-00003C330000}"/>
    <cellStyle name="0 3 2" xfId="12149" xr:uid="{00000000-0005-0000-0000-00003D330000}"/>
    <cellStyle name="0 3 2 2" xfId="12150" xr:uid="{00000000-0005-0000-0000-00003E330000}"/>
    <cellStyle name="0 3 2 3" xfId="12151" xr:uid="{00000000-0005-0000-0000-00003F330000}"/>
    <cellStyle name="0 3 3" xfId="12152" xr:uid="{00000000-0005-0000-0000-000040330000}"/>
    <cellStyle name="0 3 3 2" xfId="12153" xr:uid="{00000000-0005-0000-0000-000041330000}"/>
    <cellStyle name="0 3 3 3" xfId="12154" xr:uid="{00000000-0005-0000-0000-000042330000}"/>
    <cellStyle name="0 3 4" xfId="12155" xr:uid="{00000000-0005-0000-0000-000043330000}"/>
    <cellStyle name="0 4" xfId="12156" xr:uid="{00000000-0005-0000-0000-000044330000}"/>
    <cellStyle name="0 4 2" xfId="12157" xr:uid="{00000000-0005-0000-0000-000045330000}"/>
    <cellStyle name="0 4 2 2" xfId="12158" xr:uid="{00000000-0005-0000-0000-000046330000}"/>
    <cellStyle name="0 4 2 3" xfId="12159" xr:uid="{00000000-0005-0000-0000-000047330000}"/>
    <cellStyle name="0 4 3" xfId="12160" xr:uid="{00000000-0005-0000-0000-000048330000}"/>
    <cellStyle name="0 4 3 2" xfId="12161" xr:uid="{00000000-0005-0000-0000-000049330000}"/>
    <cellStyle name="0 4 3 3" xfId="12162" xr:uid="{00000000-0005-0000-0000-00004A330000}"/>
    <cellStyle name="0 4 4" xfId="12163" xr:uid="{00000000-0005-0000-0000-00004B330000}"/>
    <cellStyle name="0 5" xfId="12164" xr:uid="{00000000-0005-0000-0000-00004C330000}"/>
    <cellStyle name="0 5 2" xfId="12165" xr:uid="{00000000-0005-0000-0000-00004D330000}"/>
    <cellStyle name="0 5 2 2" xfId="12166" xr:uid="{00000000-0005-0000-0000-00004E330000}"/>
    <cellStyle name="0 5 2 3" xfId="12167" xr:uid="{00000000-0005-0000-0000-00004F330000}"/>
    <cellStyle name="0 5 3" xfId="12168" xr:uid="{00000000-0005-0000-0000-000050330000}"/>
    <cellStyle name="0 5 3 2" xfId="12169" xr:uid="{00000000-0005-0000-0000-000051330000}"/>
    <cellStyle name="0 5 3 3" xfId="12170" xr:uid="{00000000-0005-0000-0000-000052330000}"/>
    <cellStyle name="0 5 4" xfId="12171" xr:uid="{00000000-0005-0000-0000-000053330000}"/>
    <cellStyle name="0 6" xfId="12172" xr:uid="{00000000-0005-0000-0000-000054330000}"/>
    <cellStyle name="0 6 2" xfId="12173" xr:uid="{00000000-0005-0000-0000-000055330000}"/>
    <cellStyle name="0 6 2 2" xfId="12174" xr:uid="{00000000-0005-0000-0000-000056330000}"/>
    <cellStyle name="0 6 2 3" xfId="12175" xr:uid="{00000000-0005-0000-0000-000057330000}"/>
    <cellStyle name="0 6 3" xfId="12176" xr:uid="{00000000-0005-0000-0000-000058330000}"/>
    <cellStyle name="0 6 3 2" xfId="12177" xr:uid="{00000000-0005-0000-0000-000059330000}"/>
    <cellStyle name="0 6 3 3" xfId="12178" xr:uid="{00000000-0005-0000-0000-00005A330000}"/>
    <cellStyle name="0 6 4" xfId="12179" xr:uid="{00000000-0005-0000-0000-00005B330000}"/>
    <cellStyle name="0 7" xfId="12180" xr:uid="{00000000-0005-0000-0000-00005C330000}"/>
    <cellStyle name="0 7 2" xfId="12181" xr:uid="{00000000-0005-0000-0000-00005D330000}"/>
    <cellStyle name="0 7 2 2" xfId="12182" xr:uid="{00000000-0005-0000-0000-00005E330000}"/>
    <cellStyle name="0 7 2 3" xfId="12183" xr:uid="{00000000-0005-0000-0000-00005F330000}"/>
    <cellStyle name="0 7 3" xfId="12184" xr:uid="{00000000-0005-0000-0000-000060330000}"/>
    <cellStyle name="0 7 3 2" xfId="12185" xr:uid="{00000000-0005-0000-0000-000061330000}"/>
    <cellStyle name="0 7 3 3" xfId="12186" xr:uid="{00000000-0005-0000-0000-000062330000}"/>
    <cellStyle name="0 7 4" xfId="12187" xr:uid="{00000000-0005-0000-0000-000063330000}"/>
    <cellStyle name="0%" xfId="1238" xr:uid="{00000000-0005-0000-0000-000064330000}"/>
    <cellStyle name="0,0_x000d__x000a_NA_x000d__x000a_" xfId="12188" xr:uid="{00000000-0005-0000-0000-000065330000}"/>
    <cellStyle name="0,0_x000d__x000a_NA_x000d__x000a_ 2" xfId="12189" xr:uid="{00000000-0005-0000-0000-000066330000}"/>
    <cellStyle name="0,0_x000d__x000a_NA_x000d__x000a_ 2 2" xfId="12190" xr:uid="{00000000-0005-0000-0000-000067330000}"/>
    <cellStyle name="0,0_x000d__x000a_NA_x000d__x000a_ 2 2 2" xfId="12191" xr:uid="{00000000-0005-0000-0000-000068330000}"/>
    <cellStyle name="0,0_x000d__x000a_NA_x000d__x000a_ 2 2 3" xfId="12192" xr:uid="{00000000-0005-0000-0000-000069330000}"/>
    <cellStyle name="0,0_x000d__x000a_NA_x000d__x000a_ 2 3" xfId="12193" xr:uid="{00000000-0005-0000-0000-00006A330000}"/>
    <cellStyle name="0,0_x000d__x000a_NA_x000d__x000a_ 2 3 2" xfId="12194" xr:uid="{00000000-0005-0000-0000-00006B330000}"/>
    <cellStyle name="0,0_x000d__x000a_NA_x000d__x000a_ 2 3 3" xfId="12195" xr:uid="{00000000-0005-0000-0000-00006C330000}"/>
    <cellStyle name="0,0_x000d__x000a_NA_x000d__x000a_ 2 4" xfId="12196" xr:uid="{00000000-0005-0000-0000-00006D330000}"/>
    <cellStyle name="0,0_x000d__x000a_NA_x000d__x000a_ 3" xfId="12197" xr:uid="{00000000-0005-0000-0000-00006E330000}"/>
    <cellStyle name="0,0_x000d__x000a_NA_x000d__x000a_ 3 2" xfId="12198" xr:uid="{00000000-0005-0000-0000-00006F330000}"/>
    <cellStyle name="0,0_x000d__x000a_NA_x000d__x000a_ 3 2 2" xfId="12199" xr:uid="{00000000-0005-0000-0000-000070330000}"/>
    <cellStyle name="0,0_x000d__x000a_NA_x000d__x000a_ 3 2 3" xfId="12200" xr:uid="{00000000-0005-0000-0000-000071330000}"/>
    <cellStyle name="0,0_x000d__x000a_NA_x000d__x000a_ 3 3" xfId="12201" xr:uid="{00000000-0005-0000-0000-000072330000}"/>
    <cellStyle name="0,0_x000d__x000a_NA_x000d__x000a_ 3 3 2" xfId="12202" xr:uid="{00000000-0005-0000-0000-000073330000}"/>
    <cellStyle name="0,0_x000d__x000a_NA_x000d__x000a_ 3 3 3" xfId="12203" xr:uid="{00000000-0005-0000-0000-000074330000}"/>
    <cellStyle name="0,0_x000d__x000a_NA_x000d__x000a_ 3 4" xfId="12204" xr:uid="{00000000-0005-0000-0000-000075330000}"/>
    <cellStyle name="0,0_x000d__x000a_NA_x000d__x000a_ 4" xfId="12205" xr:uid="{00000000-0005-0000-0000-000076330000}"/>
    <cellStyle name="0,0_x000d__x000a_NA_x000d__x000a_ 4 2" xfId="12206" xr:uid="{00000000-0005-0000-0000-000077330000}"/>
    <cellStyle name="0,0_x000d__x000a_NA_x000d__x000a_ 4 2 2" xfId="12207" xr:uid="{00000000-0005-0000-0000-000078330000}"/>
    <cellStyle name="0,0_x000d__x000a_NA_x000d__x000a_ 4 2 3" xfId="12208" xr:uid="{00000000-0005-0000-0000-000079330000}"/>
    <cellStyle name="0,0_x000d__x000a_NA_x000d__x000a_ 4 3" xfId="12209" xr:uid="{00000000-0005-0000-0000-00007A330000}"/>
    <cellStyle name="0,0_x000d__x000a_NA_x000d__x000a_ 4 3 2" xfId="12210" xr:uid="{00000000-0005-0000-0000-00007B330000}"/>
    <cellStyle name="0,0_x000d__x000a_NA_x000d__x000a_ 4 3 3" xfId="12211" xr:uid="{00000000-0005-0000-0000-00007C330000}"/>
    <cellStyle name="0,0_x000d__x000a_NA_x000d__x000a_ 4 4" xfId="12212" xr:uid="{00000000-0005-0000-0000-00007D330000}"/>
    <cellStyle name="0,0_x000d__x000a_NA_x000d__x000a_ 5" xfId="12213" xr:uid="{00000000-0005-0000-0000-00007E330000}"/>
    <cellStyle name="0,0_x000d__x000a_NA_x000d__x000a_ 5 2" xfId="12214" xr:uid="{00000000-0005-0000-0000-00007F330000}"/>
    <cellStyle name="0,0_x000d__x000a_NA_x000d__x000a_ 5 2 2" xfId="12215" xr:uid="{00000000-0005-0000-0000-000080330000}"/>
    <cellStyle name="0,0_x000d__x000a_NA_x000d__x000a_ 5 2 3" xfId="12216" xr:uid="{00000000-0005-0000-0000-000081330000}"/>
    <cellStyle name="0,0_x000d__x000a_NA_x000d__x000a_ 5 3" xfId="12217" xr:uid="{00000000-0005-0000-0000-000082330000}"/>
    <cellStyle name="0,0_x000d__x000a_NA_x000d__x000a_ 5 3 2" xfId="12218" xr:uid="{00000000-0005-0000-0000-000083330000}"/>
    <cellStyle name="0,0_x000d__x000a_NA_x000d__x000a_ 5 3 3" xfId="12219" xr:uid="{00000000-0005-0000-0000-000084330000}"/>
    <cellStyle name="0,0_x000d__x000a_NA_x000d__x000a_ 5 4" xfId="12220" xr:uid="{00000000-0005-0000-0000-000085330000}"/>
    <cellStyle name="0,0_x000d__x000a_NA_x000d__x000a_ 6" xfId="12221" xr:uid="{00000000-0005-0000-0000-000086330000}"/>
    <cellStyle name="0,0_x000d__x000a_NA_x000d__x000a_ 6 2" xfId="12222" xr:uid="{00000000-0005-0000-0000-000087330000}"/>
    <cellStyle name="0,0_x000d__x000a_NA_x000d__x000a_ 6 2 2" xfId="12223" xr:uid="{00000000-0005-0000-0000-000088330000}"/>
    <cellStyle name="0,0_x000d__x000a_NA_x000d__x000a_ 6 2 3" xfId="12224" xr:uid="{00000000-0005-0000-0000-000089330000}"/>
    <cellStyle name="0,0_x000d__x000a_NA_x000d__x000a_ 6 3" xfId="12225" xr:uid="{00000000-0005-0000-0000-00008A330000}"/>
    <cellStyle name="0,0_x000d__x000a_NA_x000d__x000a_ 6 3 2" xfId="12226" xr:uid="{00000000-0005-0000-0000-00008B330000}"/>
    <cellStyle name="0,0_x000d__x000a_NA_x000d__x000a_ 6 3 3" xfId="12227" xr:uid="{00000000-0005-0000-0000-00008C330000}"/>
    <cellStyle name="0,0_x000d__x000a_NA_x000d__x000a_ 6 4" xfId="12228" xr:uid="{00000000-0005-0000-0000-00008D330000}"/>
    <cellStyle name="0,0_x000d__x000a_NA_x000d__x000a_ 7" xfId="12229" xr:uid="{00000000-0005-0000-0000-00008E330000}"/>
    <cellStyle name="0,0_x000d__x000a_NA_x000d__x000a_ 7 2" xfId="12230" xr:uid="{00000000-0005-0000-0000-00008F330000}"/>
    <cellStyle name="0,0_x000d__x000a_NA_x000d__x000a_ 7 2 2" xfId="12231" xr:uid="{00000000-0005-0000-0000-000090330000}"/>
    <cellStyle name="0,0_x000d__x000a_NA_x000d__x000a_ 7 2 3" xfId="12232" xr:uid="{00000000-0005-0000-0000-000091330000}"/>
    <cellStyle name="0,0_x000d__x000a_NA_x000d__x000a_ 7 3" xfId="12233" xr:uid="{00000000-0005-0000-0000-000092330000}"/>
    <cellStyle name="0,0_x000d__x000a_NA_x000d__x000a_ 7 3 2" xfId="12234" xr:uid="{00000000-0005-0000-0000-000093330000}"/>
    <cellStyle name="0,0_x000d__x000a_NA_x000d__x000a_ 7 3 3" xfId="12235" xr:uid="{00000000-0005-0000-0000-000094330000}"/>
    <cellStyle name="0,0_x000d__x000a_NA_x000d__x000a_ 7 4" xfId="12236" xr:uid="{00000000-0005-0000-0000-000095330000}"/>
    <cellStyle name="0,0_x000d__x000a_NA_x000d__x000a_ 8" xfId="12237" xr:uid="{00000000-0005-0000-0000-000096330000}"/>
    <cellStyle name="0,0_x000d__x000a_NA_x000d__x000a_ 8 2" xfId="12238" xr:uid="{00000000-0005-0000-0000-000097330000}"/>
    <cellStyle name="0,0_x000d__x000a_NA_x000d__x000a_ 8 2 2" xfId="12239" xr:uid="{00000000-0005-0000-0000-000098330000}"/>
    <cellStyle name="0,0_x000d__x000a_NA_x000d__x000a_ 8 2 3" xfId="12240" xr:uid="{00000000-0005-0000-0000-000099330000}"/>
    <cellStyle name="0,0_x000d__x000a_NA_x000d__x000a_ 8 3" xfId="12241" xr:uid="{00000000-0005-0000-0000-00009A330000}"/>
    <cellStyle name="0,0_x000d__x000a_NA_x000d__x000a_ 8 4" xfId="12242" xr:uid="{00000000-0005-0000-0000-00009B330000}"/>
    <cellStyle name="0,0_x000d__x000a_NA_x000d__x000a_ 9" xfId="12243" xr:uid="{00000000-0005-0000-0000-00009C330000}"/>
    <cellStyle name="0,0_x000d__x000a_NA_x000d__x000a_ 9 2" xfId="12244" xr:uid="{00000000-0005-0000-0000-00009D330000}"/>
    <cellStyle name="0,0_x000d__x000a_NA_x000d__x000a_ 9 3" xfId="12245" xr:uid="{00000000-0005-0000-0000-00009E330000}"/>
    <cellStyle name="0.0" xfId="1239" xr:uid="{00000000-0005-0000-0000-00009F330000}"/>
    <cellStyle name="0.0 10" xfId="43236" xr:uid="{00000000-0005-0000-0000-0000A0330000}"/>
    <cellStyle name="0.0 11" xfId="43237" xr:uid="{00000000-0005-0000-0000-0000A1330000}"/>
    <cellStyle name="0.0 12" xfId="43238" xr:uid="{00000000-0005-0000-0000-0000A2330000}"/>
    <cellStyle name="0.0 2" xfId="12246" xr:uid="{00000000-0005-0000-0000-0000A3330000}"/>
    <cellStyle name="0.0 2 2" xfId="12247" xr:uid="{00000000-0005-0000-0000-0000A4330000}"/>
    <cellStyle name="0.0 2 3" xfId="12248" xr:uid="{00000000-0005-0000-0000-0000A5330000}"/>
    <cellStyle name="0.0 2 4" xfId="12249" xr:uid="{00000000-0005-0000-0000-0000A6330000}"/>
    <cellStyle name="0.0 2 5" xfId="12250" xr:uid="{00000000-0005-0000-0000-0000A7330000}"/>
    <cellStyle name="0.0 3" xfId="12251" xr:uid="{00000000-0005-0000-0000-0000A8330000}"/>
    <cellStyle name="0.0 3 2" xfId="12252" xr:uid="{00000000-0005-0000-0000-0000A9330000}"/>
    <cellStyle name="0.0 3 2 2" xfId="12253" xr:uid="{00000000-0005-0000-0000-0000AA330000}"/>
    <cellStyle name="0.0 3 2 3" xfId="12254" xr:uid="{00000000-0005-0000-0000-0000AB330000}"/>
    <cellStyle name="0.0 3 3" xfId="12255" xr:uid="{00000000-0005-0000-0000-0000AC330000}"/>
    <cellStyle name="0.0 3 3 2" xfId="12256" xr:uid="{00000000-0005-0000-0000-0000AD330000}"/>
    <cellStyle name="0.0 3 3 3" xfId="12257" xr:uid="{00000000-0005-0000-0000-0000AE330000}"/>
    <cellStyle name="0.0 3 4" xfId="12258" xr:uid="{00000000-0005-0000-0000-0000AF330000}"/>
    <cellStyle name="0.0 3 5" xfId="12259" xr:uid="{00000000-0005-0000-0000-0000B0330000}"/>
    <cellStyle name="0.0 3 6" xfId="12260" xr:uid="{00000000-0005-0000-0000-0000B1330000}"/>
    <cellStyle name="0.0 4" xfId="12261" xr:uid="{00000000-0005-0000-0000-0000B2330000}"/>
    <cellStyle name="0.0 4 2" xfId="12262" xr:uid="{00000000-0005-0000-0000-0000B3330000}"/>
    <cellStyle name="0.0 4 2 2" xfId="12263" xr:uid="{00000000-0005-0000-0000-0000B4330000}"/>
    <cellStyle name="0.0 4 2 3" xfId="12264" xr:uid="{00000000-0005-0000-0000-0000B5330000}"/>
    <cellStyle name="0.0 4 3" xfId="12265" xr:uid="{00000000-0005-0000-0000-0000B6330000}"/>
    <cellStyle name="0.0 4 3 2" xfId="12266" xr:uid="{00000000-0005-0000-0000-0000B7330000}"/>
    <cellStyle name="0.0 4 3 3" xfId="12267" xr:uid="{00000000-0005-0000-0000-0000B8330000}"/>
    <cellStyle name="0.0 4 4" xfId="12268" xr:uid="{00000000-0005-0000-0000-0000B9330000}"/>
    <cellStyle name="0.0 5" xfId="12269" xr:uid="{00000000-0005-0000-0000-0000BA330000}"/>
    <cellStyle name="0.0 5 2" xfId="12270" xr:uid="{00000000-0005-0000-0000-0000BB330000}"/>
    <cellStyle name="0.0 5 2 2" xfId="12271" xr:uid="{00000000-0005-0000-0000-0000BC330000}"/>
    <cellStyle name="0.0 5 2 3" xfId="12272" xr:uid="{00000000-0005-0000-0000-0000BD330000}"/>
    <cellStyle name="0.0 5 3" xfId="12273" xr:uid="{00000000-0005-0000-0000-0000BE330000}"/>
    <cellStyle name="0.0 5 3 2" xfId="12274" xr:uid="{00000000-0005-0000-0000-0000BF330000}"/>
    <cellStyle name="0.0 5 3 3" xfId="12275" xr:uid="{00000000-0005-0000-0000-0000C0330000}"/>
    <cellStyle name="0.0 5 4" xfId="12276" xr:uid="{00000000-0005-0000-0000-0000C1330000}"/>
    <cellStyle name="0.0 6" xfId="12277" xr:uid="{00000000-0005-0000-0000-0000C2330000}"/>
    <cellStyle name="0.0 6 2" xfId="12278" xr:uid="{00000000-0005-0000-0000-0000C3330000}"/>
    <cellStyle name="0.0 6 2 2" xfId="12279" xr:uid="{00000000-0005-0000-0000-0000C4330000}"/>
    <cellStyle name="0.0 6 2 3" xfId="12280" xr:uid="{00000000-0005-0000-0000-0000C5330000}"/>
    <cellStyle name="0.0 6 3" xfId="12281" xr:uid="{00000000-0005-0000-0000-0000C6330000}"/>
    <cellStyle name="0.0 6 3 2" xfId="12282" xr:uid="{00000000-0005-0000-0000-0000C7330000}"/>
    <cellStyle name="0.0 6 3 3" xfId="12283" xr:uid="{00000000-0005-0000-0000-0000C8330000}"/>
    <cellStyle name="0.0 6 4" xfId="12284" xr:uid="{00000000-0005-0000-0000-0000C9330000}"/>
    <cellStyle name="0.0 7" xfId="12285" xr:uid="{00000000-0005-0000-0000-0000CA330000}"/>
    <cellStyle name="0.0 7 2" xfId="12286" xr:uid="{00000000-0005-0000-0000-0000CB330000}"/>
    <cellStyle name="0.0 7 2 2" xfId="12287" xr:uid="{00000000-0005-0000-0000-0000CC330000}"/>
    <cellStyle name="0.0 7 2 3" xfId="12288" xr:uid="{00000000-0005-0000-0000-0000CD330000}"/>
    <cellStyle name="0.0 7 3" xfId="12289" xr:uid="{00000000-0005-0000-0000-0000CE330000}"/>
    <cellStyle name="0.0 7 3 2" xfId="12290" xr:uid="{00000000-0005-0000-0000-0000CF330000}"/>
    <cellStyle name="0.0 7 3 3" xfId="12291" xr:uid="{00000000-0005-0000-0000-0000D0330000}"/>
    <cellStyle name="0.0 7 4" xfId="12292" xr:uid="{00000000-0005-0000-0000-0000D1330000}"/>
    <cellStyle name="0.0 8" xfId="43239" xr:uid="{00000000-0005-0000-0000-0000D2330000}"/>
    <cellStyle name="0.0 9" xfId="43240" xr:uid="{00000000-0005-0000-0000-0000D3330000}"/>
    <cellStyle name="0.0%" xfId="1240" xr:uid="{00000000-0005-0000-0000-0000D4330000}"/>
    <cellStyle name="0.00" xfId="1241" xr:uid="{00000000-0005-0000-0000-0000D5330000}"/>
    <cellStyle name="0.00 10" xfId="43241" xr:uid="{00000000-0005-0000-0000-0000D6330000}"/>
    <cellStyle name="0.00 11" xfId="43242" xr:uid="{00000000-0005-0000-0000-0000D7330000}"/>
    <cellStyle name="0.00 12" xfId="43243" xr:uid="{00000000-0005-0000-0000-0000D8330000}"/>
    <cellStyle name="0.00 2" xfId="12293" xr:uid="{00000000-0005-0000-0000-0000D9330000}"/>
    <cellStyle name="0.00 2 2" xfId="12294" xr:uid="{00000000-0005-0000-0000-0000DA330000}"/>
    <cellStyle name="0.00 2 3" xfId="12295" xr:uid="{00000000-0005-0000-0000-0000DB330000}"/>
    <cellStyle name="0.00 2 4" xfId="12296" xr:uid="{00000000-0005-0000-0000-0000DC330000}"/>
    <cellStyle name="0.00 2 5" xfId="12297" xr:uid="{00000000-0005-0000-0000-0000DD330000}"/>
    <cellStyle name="0.00 3" xfId="12298" xr:uid="{00000000-0005-0000-0000-0000DE330000}"/>
    <cellStyle name="0.00 3 2" xfId="12299" xr:uid="{00000000-0005-0000-0000-0000DF330000}"/>
    <cellStyle name="0.00 3 2 2" xfId="12300" xr:uid="{00000000-0005-0000-0000-0000E0330000}"/>
    <cellStyle name="0.00 3 2 3" xfId="12301" xr:uid="{00000000-0005-0000-0000-0000E1330000}"/>
    <cellStyle name="0.00 3 3" xfId="12302" xr:uid="{00000000-0005-0000-0000-0000E2330000}"/>
    <cellStyle name="0.00 3 3 2" xfId="12303" xr:uid="{00000000-0005-0000-0000-0000E3330000}"/>
    <cellStyle name="0.00 3 3 3" xfId="12304" xr:uid="{00000000-0005-0000-0000-0000E4330000}"/>
    <cellStyle name="0.00 3 4" xfId="12305" xr:uid="{00000000-0005-0000-0000-0000E5330000}"/>
    <cellStyle name="0.00 3 5" xfId="12306" xr:uid="{00000000-0005-0000-0000-0000E6330000}"/>
    <cellStyle name="0.00 3 6" xfId="12307" xr:uid="{00000000-0005-0000-0000-0000E7330000}"/>
    <cellStyle name="0.00 4" xfId="12308" xr:uid="{00000000-0005-0000-0000-0000E8330000}"/>
    <cellStyle name="0.00 4 2" xfId="12309" xr:uid="{00000000-0005-0000-0000-0000E9330000}"/>
    <cellStyle name="0.00 4 2 2" xfId="12310" xr:uid="{00000000-0005-0000-0000-0000EA330000}"/>
    <cellStyle name="0.00 4 2 3" xfId="12311" xr:uid="{00000000-0005-0000-0000-0000EB330000}"/>
    <cellStyle name="0.00 4 3" xfId="12312" xr:uid="{00000000-0005-0000-0000-0000EC330000}"/>
    <cellStyle name="0.00 4 3 2" xfId="12313" xr:uid="{00000000-0005-0000-0000-0000ED330000}"/>
    <cellStyle name="0.00 4 3 3" xfId="12314" xr:uid="{00000000-0005-0000-0000-0000EE330000}"/>
    <cellStyle name="0.00 4 4" xfId="12315" xr:uid="{00000000-0005-0000-0000-0000EF330000}"/>
    <cellStyle name="0.00 5" xfId="12316" xr:uid="{00000000-0005-0000-0000-0000F0330000}"/>
    <cellStyle name="0.00 5 2" xfId="12317" xr:uid="{00000000-0005-0000-0000-0000F1330000}"/>
    <cellStyle name="0.00 5 2 2" xfId="12318" xr:uid="{00000000-0005-0000-0000-0000F2330000}"/>
    <cellStyle name="0.00 5 2 3" xfId="12319" xr:uid="{00000000-0005-0000-0000-0000F3330000}"/>
    <cellStyle name="0.00 5 3" xfId="12320" xr:uid="{00000000-0005-0000-0000-0000F4330000}"/>
    <cellStyle name="0.00 5 3 2" xfId="12321" xr:uid="{00000000-0005-0000-0000-0000F5330000}"/>
    <cellStyle name="0.00 5 3 3" xfId="12322" xr:uid="{00000000-0005-0000-0000-0000F6330000}"/>
    <cellStyle name="0.00 5 4" xfId="12323" xr:uid="{00000000-0005-0000-0000-0000F7330000}"/>
    <cellStyle name="0.00 6" xfId="12324" xr:uid="{00000000-0005-0000-0000-0000F8330000}"/>
    <cellStyle name="0.00 6 2" xfId="12325" xr:uid="{00000000-0005-0000-0000-0000F9330000}"/>
    <cellStyle name="0.00 6 2 2" xfId="12326" xr:uid="{00000000-0005-0000-0000-0000FA330000}"/>
    <cellStyle name="0.00 6 2 3" xfId="12327" xr:uid="{00000000-0005-0000-0000-0000FB330000}"/>
    <cellStyle name="0.00 6 3" xfId="12328" xr:uid="{00000000-0005-0000-0000-0000FC330000}"/>
    <cellStyle name="0.00 6 3 2" xfId="12329" xr:uid="{00000000-0005-0000-0000-0000FD330000}"/>
    <cellStyle name="0.00 6 3 3" xfId="12330" xr:uid="{00000000-0005-0000-0000-0000FE330000}"/>
    <cellStyle name="0.00 6 4" xfId="12331" xr:uid="{00000000-0005-0000-0000-0000FF330000}"/>
    <cellStyle name="0.00 7" xfId="12332" xr:uid="{00000000-0005-0000-0000-000000340000}"/>
    <cellStyle name="0.00 7 2" xfId="12333" xr:uid="{00000000-0005-0000-0000-000001340000}"/>
    <cellStyle name="0.00 7 2 2" xfId="12334" xr:uid="{00000000-0005-0000-0000-000002340000}"/>
    <cellStyle name="0.00 7 2 3" xfId="12335" xr:uid="{00000000-0005-0000-0000-000003340000}"/>
    <cellStyle name="0.00 7 3" xfId="12336" xr:uid="{00000000-0005-0000-0000-000004340000}"/>
    <cellStyle name="0.00 7 3 2" xfId="12337" xr:uid="{00000000-0005-0000-0000-000005340000}"/>
    <cellStyle name="0.00 7 3 3" xfId="12338" xr:uid="{00000000-0005-0000-0000-000006340000}"/>
    <cellStyle name="0.00 7 4" xfId="12339" xr:uid="{00000000-0005-0000-0000-000007340000}"/>
    <cellStyle name="0.00 8" xfId="43244" xr:uid="{00000000-0005-0000-0000-000008340000}"/>
    <cellStyle name="0.00 9" xfId="43245" xr:uid="{00000000-0005-0000-0000-000009340000}"/>
    <cellStyle name="0.00%" xfId="1242" xr:uid="{00000000-0005-0000-0000-00000A340000}"/>
    <cellStyle name="0.000%" xfId="1243" xr:uid="{00000000-0005-0000-0000-00000B340000}"/>
    <cellStyle name="0.0000%" xfId="1244" xr:uid="{00000000-0005-0000-0000-00000C340000}"/>
    <cellStyle name="0.0000% 2" xfId="1245" xr:uid="{00000000-0005-0000-0000-00000D340000}"/>
    <cellStyle name="0_견적서2" xfId="43246" xr:uid="{00000000-0005-0000-0000-00000E340000}"/>
    <cellStyle name="0_용인교환국사 6층 원상복구공사(건축)" xfId="12340" xr:uid="{00000000-0005-0000-0000-00000F340000}"/>
    <cellStyle name="0_용인교환국사 6층 원상복구공사(건축) 2" xfId="12341" xr:uid="{00000000-0005-0000-0000-000010340000}"/>
    <cellStyle name="0_용인교환국사 6층 원상복구공사(건축) 2 2" xfId="12342" xr:uid="{00000000-0005-0000-0000-000011340000}"/>
    <cellStyle name="0_용인교환국사 6층 원상복구공사(건축) 3" xfId="12343" xr:uid="{00000000-0005-0000-0000-000012340000}"/>
    <cellStyle name="0_용인교환국사 6층 원상복구공사(건축) 3 2" xfId="12344" xr:uid="{00000000-0005-0000-0000-000013340000}"/>
    <cellStyle name="0_용인교환국사 6층 원상복구공사(건축) 3 2 2" xfId="12345" xr:uid="{00000000-0005-0000-0000-000014340000}"/>
    <cellStyle name="0_용인교환국사 6층 원상복구공사(건축) 3 2 3" xfId="12346" xr:uid="{00000000-0005-0000-0000-000015340000}"/>
    <cellStyle name="0_용인교환국사 6층 원상복구공사(건축) 3 3" xfId="12347" xr:uid="{00000000-0005-0000-0000-000016340000}"/>
    <cellStyle name="0_용인교환국사 6층 원상복구공사(건축) 3 3 2" xfId="12348" xr:uid="{00000000-0005-0000-0000-000017340000}"/>
    <cellStyle name="0_용인교환국사 6층 원상복구공사(건축) 3 3 3" xfId="12349" xr:uid="{00000000-0005-0000-0000-000018340000}"/>
    <cellStyle name="0_용인교환국사 6층 원상복구공사(건축) 3 4" xfId="12350" xr:uid="{00000000-0005-0000-0000-000019340000}"/>
    <cellStyle name="0_용인교환국사 6층 원상복구공사(건축) 4" xfId="12351" xr:uid="{00000000-0005-0000-0000-00001A340000}"/>
    <cellStyle name="0_용인교환국사 6층 원상복구공사(건축) 4 2" xfId="12352" xr:uid="{00000000-0005-0000-0000-00001B340000}"/>
    <cellStyle name="0_용인교환국사 6층 원상복구공사(건축) 4 2 2" xfId="12353" xr:uid="{00000000-0005-0000-0000-00001C340000}"/>
    <cellStyle name="0_용인교환국사 6층 원상복구공사(건축) 4 2 3" xfId="12354" xr:uid="{00000000-0005-0000-0000-00001D340000}"/>
    <cellStyle name="0_용인교환국사 6층 원상복구공사(건축) 4 3" xfId="12355" xr:uid="{00000000-0005-0000-0000-00001E340000}"/>
    <cellStyle name="0_용인교환국사 6층 원상복구공사(건축) 4 3 2" xfId="12356" xr:uid="{00000000-0005-0000-0000-00001F340000}"/>
    <cellStyle name="0_용인교환국사 6층 원상복구공사(건축) 4 3 3" xfId="12357" xr:uid="{00000000-0005-0000-0000-000020340000}"/>
    <cellStyle name="0_용인교환국사 6층 원상복구공사(건축) 4 4" xfId="12358" xr:uid="{00000000-0005-0000-0000-000021340000}"/>
    <cellStyle name="0_용인교환국사 6층 원상복구공사(건축) 5" xfId="12359" xr:uid="{00000000-0005-0000-0000-000022340000}"/>
    <cellStyle name="0_용인교환국사 6층 원상복구공사(건축) 5 2" xfId="12360" xr:uid="{00000000-0005-0000-0000-000023340000}"/>
    <cellStyle name="0_용인교환국사 6층 원상복구공사(건축) 5 2 2" xfId="12361" xr:uid="{00000000-0005-0000-0000-000024340000}"/>
    <cellStyle name="0_용인교환국사 6층 원상복구공사(건축) 5 2 3" xfId="12362" xr:uid="{00000000-0005-0000-0000-000025340000}"/>
    <cellStyle name="0_용인교환국사 6층 원상복구공사(건축) 5 3" xfId="12363" xr:uid="{00000000-0005-0000-0000-000026340000}"/>
    <cellStyle name="0_용인교환국사 6층 원상복구공사(건축) 5 3 2" xfId="12364" xr:uid="{00000000-0005-0000-0000-000027340000}"/>
    <cellStyle name="0_용인교환국사 6층 원상복구공사(건축) 5 3 3" xfId="12365" xr:uid="{00000000-0005-0000-0000-000028340000}"/>
    <cellStyle name="0_용인교환국사 6층 원상복구공사(건축) 5 4" xfId="12366" xr:uid="{00000000-0005-0000-0000-000029340000}"/>
    <cellStyle name="0_용인교환국사 6층 원상복구공사(건축) 6" xfId="12367" xr:uid="{00000000-0005-0000-0000-00002A340000}"/>
    <cellStyle name="0_용인교환국사 6층 원상복구공사(건축) 6 2" xfId="12368" xr:uid="{00000000-0005-0000-0000-00002B340000}"/>
    <cellStyle name="0_용인교환국사 6층 원상복구공사(건축) 6 2 2" xfId="12369" xr:uid="{00000000-0005-0000-0000-00002C340000}"/>
    <cellStyle name="0_용인교환국사 6층 원상복구공사(건축) 6 2 3" xfId="12370" xr:uid="{00000000-0005-0000-0000-00002D340000}"/>
    <cellStyle name="0_용인교환국사 6층 원상복구공사(건축) 6 3" xfId="12371" xr:uid="{00000000-0005-0000-0000-00002E340000}"/>
    <cellStyle name="0_용인교환국사 6층 원상복구공사(건축) 6 3 2" xfId="12372" xr:uid="{00000000-0005-0000-0000-00002F340000}"/>
    <cellStyle name="0_용인교환국사 6층 원상복구공사(건축) 6 3 3" xfId="12373" xr:uid="{00000000-0005-0000-0000-000030340000}"/>
    <cellStyle name="0_용인교환국사 6층 원상복구공사(건축) 6 4" xfId="12374" xr:uid="{00000000-0005-0000-0000-000031340000}"/>
    <cellStyle name="0_용인교환국사 6층 원상복구공사(건축) 7" xfId="12375" xr:uid="{00000000-0005-0000-0000-000032340000}"/>
    <cellStyle name="0_용인교환국사 6층 원상복구공사(건축) 7 2" xfId="12376" xr:uid="{00000000-0005-0000-0000-000033340000}"/>
    <cellStyle name="0_용인교환국사 6층 원상복구공사(건축) 7 2 2" xfId="12377" xr:uid="{00000000-0005-0000-0000-000034340000}"/>
    <cellStyle name="0_용인교환국사 6층 원상복구공사(건축) 7 2 3" xfId="12378" xr:uid="{00000000-0005-0000-0000-000035340000}"/>
    <cellStyle name="0_용인교환국사 6층 원상복구공사(건축) 7 3" xfId="12379" xr:uid="{00000000-0005-0000-0000-000036340000}"/>
    <cellStyle name="0_용인교환국사 6층 원상복구공사(건축) 7 3 2" xfId="12380" xr:uid="{00000000-0005-0000-0000-000037340000}"/>
    <cellStyle name="0_용인교환국사 6층 원상복구공사(건축) 7 3 3" xfId="12381" xr:uid="{00000000-0005-0000-0000-000038340000}"/>
    <cellStyle name="0_용인교환국사 6층 원상복구공사(건축) 7 4" xfId="12382" xr:uid="{00000000-0005-0000-0000-000039340000}"/>
    <cellStyle name="0_이천지사 공간재배치 및 임대공간 확보공사(건축)" xfId="12383" xr:uid="{00000000-0005-0000-0000-00003A340000}"/>
    <cellStyle name="0_이천지사 공간재배치 및 임대공간 확보공사(건축) 2" xfId="12384" xr:uid="{00000000-0005-0000-0000-00003B340000}"/>
    <cellStyle name="0_이천지사 공간재배치 및 임대공간 확보공사(건축) 2 2" xfId="12385" xr:uid="{00000000-0005-0000-0000-00003C340000}"/>
    <cellStyle name="0_이천지사 공간재배치 및 임대공간 확보공사(건축) 3" xfId="12386" xr:uid="{00000000-0005-0000-0000-00003D340000}"/>
    <cellStyle name="0_이천지사 공간재배치 및 임대공간 확보공사(건축) 3 2" xfId="12387" xr:uid="{00000000-0005-0000-0000-00003E340000}"/>
    <cellStyle name="0_이천지사 공간재배치 및 임대공간 확보공사(건축) 3 2 2" xfId="12388" xr:uid="{00000000-0005-0000-0000-00003F340000}"/>
    <cellStyle name="0_이천지사 공간재배치 및 임대공간 확보공사(건축) 3 2 3" xfId="12389" xr:uid="{00000000-0005-0000-0000-000040340000}"/>
    <cellStyle name="0_이천지사 공간재배치 및 임대공간 확보공사(건축) 3 3" xfId="12390" xr:uid="{00000000-0005-0000-0000-000041340000}"/>
    <cellStyle name="0_이천지사 공간재배치 및 임대공간 확보공사(건축) 3 3 2" xfId="12391" xr:uid="{00000000-0005-0000-0000-000042340000}"/>
    <cellStyle name="0_이천지사 공간재배치 및 임대공간 확보공사(건축) 3 3 3" xfId="12392" xr:uid="{00000000-0005-0000-0000-000043340000}"/>
    <cellStyle name="0_이천지사 공간재배치 및 임대공간 확보공사(건축) 3 4" xfId="12393" xr:uid="{00000000-0005-0000-0000-000044340000}"/>
    <cellStyle name="0_이천지사 공간재배치 및 임대공간 확보공사(건축) 4" xfId="12394" xr:uid="{00000000-0005-0000-0000-000045340000}"/>
    <cellStyle name="0_이천지사 공간재배치 및 임대공간 확보공사(건축) 4 2" xfId="12395" xr:uid="{00000000-0005-0000-0000-000046340000}"/>
    <cellStyle name="0_이천지사 공간재배치 및 임대공간 확보공사(건축) 4 2 2" xfId="12396" xr:uid="{00000000-0005-0000-0000-000047340000}"/>
    <cellStyle name="0_이천지사 공간재배치 및 임대공간 확보공사(건축) 4 2 3" xfId="12397" xr:uid="{00000000-0005-0000-0000-000048340000}"/>
    <cellStyle name="0_이천지사 공간재배치 및 임대공간 확보공사(건축) 4 3" xfId="12398" xr:uid="{00000000-0005-0000-0000-000049340000}"/>
    <cellStyle name="0_이천지사 공간재배치 및 임대공간 확보공사(건축) 4 3 2" xfId="12399" xr:uid="{00000000-0005-0000-0000-00004A340000}"/>
    <cellStyle name="0_이천지사 공간재배치 및 임대공간 확보공사(건축) 4 3 3" xfId="12400" xr:uid="{00000000-0005-0000-0000-00004B340000}"/>
    <cellStyle name="0_이천지사 공간재배치 및 임대공간 확보공사(건축) 4 4" xfId="12401" xr:uid="{00000000-0005-0000-0000-00004C340000}"/>
    <cellStyle name="0_이천지사 공간재배치 및 임대공간 확보공사(건축) 5" xfId="12402" xr:uid="{00000000-0005-0000-0000-00004D340000}"/>
    <cellStyle name="0_이천지사 공간재배치 및 임대공간 확보공사(건축) 5 2" xfId="12403" xr:uid="{00000000-0005-0000-0000-00004E340000}"/>
    <cellStyle name="0_이천지사 공간재배치 및 임대공간 확보공사(건축) 5 2 2" xfId="12404" xr:uid="{00000000-0005-0000-0000-00004F340000}"/>
    <cellStyle name="0_이천지사 공간재배치 및 임대공간 확보공사(건축) 5 2 3" xfId="12405" xr:uid="{00000000-0005-0000-0000-000050340000}"/>
    <cellStyle name="0_이천지사 공간재배치 및 임대공간 확보공사(건축) 5 3" xfId="12406" xr:uid="{00000000-0005-0000-0000-000051340000}"/>
    <cellStyle name="0_이천지사 공간재배치 및 임대공간 확보공사(건축) 5 3 2" xfId="12407" xr:uid="{00000000-0005-0000-0000-000052340000}"/>
    <cellStyle name="0_이천지사 공간재배치 및 임대공간 확보공사(건축) 5 3 3" xfId="12408" xr:uid="{00000000-0005-0000-0000-000053340000}"/>
    <cellStyle name="0_이천지사 공간재배치 및 임대공간 확보공사(건축) 5 4" xfId="12409" xr:uid="{00000000-0005-0000-0000-000054340000}"/>
    <cellStyle name="0_이천지사 공간재배치 및 임대공간 확보공사(건축) 6" xfId="12410" xr:uid="{00000000-0005-0000-0000-000055340000}"/>
    <cellStyle name="0_이천지사 공간재배치 및 임대공간 확보공사(건축) 6 2" xfId="12411" xr:uid="{00000000-0005-0000-0000-000056340000}"/>
    <cellStyle name="0_이천지사 공간재배치 및 임대공간 확보공사(건축) 6 2 2" xfId="12412" xr:uid="{00000000-0005-0000-0000-000057340000}"/>
    <cellStyle name="0_이천지사 공간재배치 및 임대공간 확보공사(건축) 6 2 3" xfId="12413" xr:uid="{00000000-0005-0000-0000-000058340000}"/>
    <cellStyle name="0_이천지사 공간재배치 및 임대공간 확보공사(건축) 6 3" xfId="12414" xr:uid="{00000000-0005-0000-0000-000059340000}"/>
    <cellStyle name="0_이천지사 공간재배치 및 임대공간 확보공사(건축) 6 3 2" xfId="12415" xr:uid="{00000000-0005-0000-0000-00005A340000}"/>
    <cellStyle name="0_이천지사 공간재배치 및 임대공간 확보공사(건축) 6 3 3" xfId="12416" xr:uid="{00000000-0005-0000-0000-00005B340000}"/>
    <cellStyle name="0_이천지사 공간재배치 및 임대공간 확보공사(건축) 6 4" xfId="12417" xr:uid="{00000000-0005-0000-0000-00005C340000}"/>
    <cellStyle name="0_이천지사 공간재배치 및 임대공간 확보공사(건축) 7" xfId="12418" xr:uid="{00000000-0005-0000-0000-00005D340000}"/>
    <cellStyle name="0_이천지사 공간재배치 및 임대공간 확보공사(건축) 7 2" xfId="12419" xr:uid="{00000000-0005-0000-0000-00005E340000}"/>
    <cellStyle name="0_이천지사 공간재배치 및 임대공간 확보공사(건축) 7 2 2" xfId="12420" xr:uid="{00000000-0005-0000-0000-00005F340000}"/>
    <cellStyle name="0_이천지사 공간재배치 및 임대공간 확보공사(건축) 7 2 3" xfId="12421" xr:uid="{00000000-0005-0000-0000-000060340000}"/>
    <cellStyle name="0_이천지사 공간재배치 및 임대공간 확보공사(건축) 7 3" xfId="12422" xr:uid="{00000000-0005-0000-0000-000061340000}"/>
    <cellStyle name="0_이천지사 공간재배치 및 임대공간 확보공사(건축) 7 3 2" xfId="12423" xr:uid="{00000000-0005-0000-0000-000062340000}"/>
    <cellStyle name="0_이천지사 공간재배치 및 임대공간 확보공사(건축) 7 3 3" xfId="12424" xr:uid="{00000000-0005-0000-0000-000063340000}"/>
    <cellStyle name="0_이천지사 공간재배치 및 임대공간 확보공사(건축) 7 4" xfId="12425" xr:uid="{00000000-0005-0000-0000-000064340000}"/>
    <cellStyle name="00" xfId="3308" xr:uid="{00000000-0005-0000-0000-000065340000}"/>
    <cellStyle name="000" xfId="43247" xr:uid="{00000000-0005-0000-0000-000066340000}"/>
    <cellStyle name="0000.0" xfId="43248" xr:uid="{00000000-0005-0000-0000-000067340000}"/>
    <cellStyle name="¼yAU(R)" xfId="3309" xr:uid="{00000000-0005-0000-0000-000068340000}"/>
    <cellStyle name="1" xfId="1246" xr:uid="{00000000-0005-0000-0000-000069340000}"/>
    <cellStyle name="1 2" xfId="12426" xr:uid="{00000000-0005-0000-0000-00006A340000}"/>
    <cellStyle name="1 2 2" xfId="12427" xr:uid="{00000000-0005-0000-0000-00006B340000}"/>
    <cellStyle name="1 2 3" xfId="12428" xr:uid="{00000000-0005-0000-0000-00006C340000}"/>
    <cellStyle name="1 3" xfId="12429" xr:uid="{00000000-0005-0000-0000-00006D340000}"/>
    <cellStyle name="1 4" xfId="12430" xr:uid="{00000000-0005-0000-0000-00006E340000}"/>
    <cellStyle name="1 4 2" xfId="12431" xr:uid="{00000000-0005-0000-0000-00006F340000}"/>
    <cellStyle name="1 4 3" xfId="12432" xr:uid="{00000000-0005-0000-0000-000070340000}"/>
    <cellStyle name="1 5" xfId="12433" xr:uid="{00000000-0005-0000-0000-000071340000}"/>
    <cellStyle name="1 6" xfId="12434" xr:uid="{00000000-0005-0000-0000-000072340000}"/>
    <cellStyle name="1_00-예산서양식100" xfId="43249" xr:uid="{00000000-0005-0000-0000-000073340000}"/>
    <cellStyle name="1_0706-이주단지공공건물 마을공동회관(설비)" xfId="12435" xr:uid="{00000000-0005-0000-0000-000074340000}"/>
    <cellStyle name="1_0710체육부지 신축공사(설비)-1" xfId="12436" xr:uid="{00000000-0005-0000-0000-000075340000}"/>
    <cellStyle name="1_0721-60%-영덕군 먹거리 센터 신축공사(설비)" xfId="12437" xr:uid="{00000000-0005-0000-0000-000076340000}"/>
    <cellStyle name="1_090123-울진원자력사택유치원(설비)" xfId="12438" xr:uid="{00000000-0005-0000-0000-000077340000}"/>
    <cellStyle name="1_20030305058-01_천안불당중 (공내역서)" xfId="3310" xr:uid="{00000000-0005-0000-0000-000078340000}"/>
    <cellStyle name="1_2007세방-울진본부 폐유저장창고(기계)" xfId="12439" xr:uid="{00000000-0005-0000-0000-000079340000}"/>
    <cellStyle name="1_345kv신안산변전토건공사(해동완료)" xfId="3311" xr:uid="{00000000-0005-0000-0000-00007A340000}"/>
    <cellStyle name="1_book1" xfId="1269" xr:uid="{00000000-0005-0000-0000-00007B340000}"/>
    <cellStyle name="1_book1 2" xfId="12440" xr:uid="{00000000-0005-0000-0000-00007C340000}"/>
    <cellStyle name="1_book1 3" xfId="12441" xr:uid="{00000000-0005-0000-0000-00007D340000}"/>
    <cellStyle name="1_Book2" xfId="43250" xr:uid="{00000000-0005-0000-0000-00007E340000}"/>
    <cellStyle name="1_laroux" xfId="12442" xr:uid="{00000000-0005-0000-0000-00007F340000}"/>
    <cellStyle name="1_laroux_ATC-YOON1" xfId="12443" xr:uid="{00000000-0005-0000-0000-000080340000}"/>
    <cellStyle name="1_laroux_ATC-YOON1_사본 - 노량진근린공원" xfId="43251" xr:uid="{00000000-0005-0000-0000-000081340000}"/>
    <cellStyle name="1_laroux_사본 - 노량진근린공원" xfId="43252" xr:uid="{00000000-0005-0000-0000-000082340000}"/>
    <cellStyle name="1_total" xfId="3312" xr:uid="{00000000-0005-0000-0000-000083340000}"/>
    <cellStyle name="1_total_### (초절전 l 제출 009) (진화ENG)(천리포 수목원 생태교육관 건립) 07.05.23  ((제출 ))" xfId="3313" xr:uid="{00000000-0005-0000-0000-000084340000}"/>
    <cellStyle name="1_total_### (초절전 l 제출 009) (진화ENG)(천리포 수목원 생태교육관 건립) 07.05.23  ((제출 ))_### (초절전 l 제출 010) (진천 수모텔)(CF모텔 난방(초절전..) 보수) 07.05.25 ((제출 21.816.584))" xfId="3314" xr:uid="{00000000-0005-0000-0000-000085340000}"/>
    <cellStyle name="1_total_### (초절전 l 제출 009) (진화ENG)(천리포 수목원 생태교육관 건립) 07.05.23  ((제출 ))_(설계견적)(제출 037)(대원ENC)(제자들교회 신축)(2007.08.01)((제출 19.633.963))(김현정)" xfId="3315" xr:uid="{00000000-0005-0000-0000-000086340000}"/>
    <cellStyle name="1_total_00-예산서양식100" xfId="43253" xr:uid="{00000000-0005-0000-0000-000087340000}"/>
    <cellStyle name="1_total_00-예산서양식100_03-설계서,공사원가계산" xfId="43254" xr:uid="{00000000-0005-0000-0000-000088340000}"/>
    <cellStyle name="1_total_00-예산서양식100_대전가오-설계서" xfId="43255" xr:uid="{00000000-0005-0000-0000-000089340000}"/>
    <cellStyle name="1_total_00-예산서양식100_대전가오-설계서(관리)" xfId="43256" xr:uid="{00000000-0005-0000-0000-00008A340000}"/>
    <cellStyle name="1_total_00-예산서양식100_대전가오-설계서(관리)_03-설계서,공사원가계산" xfId="43257" xr:uid="{00000000-0005-0000-0000-00008B340000}"/>
    <cellStyle name="1_total_00-예산서양식100_대전가오-설계서(관리)_설계서,공사원가계산(노후시설물정비)" xfId="43258" xr:uid="{00000000-0005-0000-0000-00008C340000}"/>
    <cellStyle name="1_total_00-예산서양식100_대전가오-설계서_03-설계서,공사원가계산" xfId="43259" xr:uid="{00000000-0005-0000-0000-00008D340000}"/>
    <cellStyle name="1_total_00-예산서양식100_대전가오-설계서_설계서,공사원가계산(노후시설물정비)" xfId="43260" xr:uid="{00000000-0005-0000-0000-00008E340000}"/>
    <cellStyle name="1_total_00-예산서양식100_대전가오-설계서1" xfId="43261" xr:uid="{00000000-0005-0000-0000-00008F340000}"/>
    <cellStyle name="1_total_00-예산서양식100_대전가오-설계서1_03-설계서,공사원가계산" xfId="43262" xr:uid="{00000000-0005-0000-0000-000090340000}"/>
    <cellStyle name="1_total_00-예산서양식100_대전가오-설계서1_설계서,공사원가계산(노후시설물정비)" xfId="43263" xr:uid="{00000000-0005-0000-0000-000091340000}"/>
    <cellStyle name="1_total_00-예산서양식100_설계서,공사원가계산(노후시설물정비)" xfId="43264" xr:uid="{00000000-0005-0000-0000-000092340000}"/>
    <cellStyle name="1_total_00-예산서양식100_신사은행나무공원" xfId="43265" xr:uid="{00000000-0005-0000-0000-000093340000}"/>
    <cellStyle name="1_total_00-예산서양식100_신사은행나무공원_03-설계서,공사원가계산" xfId="43266" xr:uid="{00000000-0005-0000-0000-000094340000}"/>
    <cellStyle name="1_total_00-예산서양식100_신사은행나무공원_설계서,공사원가계산(노후시설물정비)" xfId="43267" xr:uid="{00000000-0005-0000-0000-000095340000}"/>
    <cellStyle name="1_total_00-표지예정공정표" xfId="43268" xr:uid="{00000000-0005-0000-0000-000096340000}"/>
    <cellStyle name="1_total_00-표지예정공정표_03-설계서,공사원가계산" xfId="43269" xr:uid="{00000000-0005-0000-0000-000097340000}"/>
    <cellStyle name="1_total_00-표지예정공정표_설계서,공사원가계산(노후시설물정비)" xfId="43270" xr:uid="{00000000-0005-0000-0000-000098340000}"/>
    <cellStyle name="1_total_00-표지예정공정표_신사은행나무공원" xfId="43271" xr:uid="{00000000-0005-0000-0000-000099340000}"/>
    <cellStyle name="1_total_00-표지예정공정표_신사은행나무공원_03-설계서,공사원가계산" xfId="43272" xr:uid="{00000000-0005-0000-0000-00009A340000}"/>
    <cellStyle name="1_total_00-표지예정공정표_신사은행나무공원_설계서,공사원가계산(노후시설물정비)" xfId="43273" xr:uid="{00000000-0005-0000-0000-00009B340000}"/>
    <cellStyle name="1_total_03 인공폭포데크,운동공간데크" xfId="43274" xr:uid="{00000000-0005-0000-0000-00009C340000}"/>
    <cellStyle name="1_total_03-설계서,공사원가계산" xfId="43275" xr:uid="{00000000-0005-0000-0000-00009D340000}"/>
    <cellStyle name="1_total_10.24종합" xfId="43276" xr:uid="{00000000-0005-0000-0000-00009E340000}"/>
    <cellStyle name="1_total_10.24종합_단위수량" xfId="43277" xr:uid="{00000000-0005-0000-0000-00009F340000}"/>
    <cellStyle name="1_total_10.24종합_단위수량_단위수량산출서" xfId="43278" xr:uid="{00000000-0005-0000-0000-0000A0340000}"/>
    <cellStyle name="1_total_10.24종합_단위수량1" xfId="43279" xr:uid="{00000000-0005-0000-0000-0000A1340000}"/>
    <cellStyle name="1_total_10.24종합_단위수량1_단위수량산출서" xfId="43280" xr:uid="{00000000-0005-0000-0000-0000A2340000}"/>
    <cellStyle name="1_total_10.24종합_단위수량산출서" xfId="43281" xr:uid="{00000000-0005-0000-0000-0000A3340000}"/>
    <cellStyle name="1_total_10.24종합_도곡단위수량" xfId="43282" xr:uid="{00000000-0005-0000-0000-0000A4340000}"/>
    <cellStyle name="1_total_10.24종합_도곡단위수량_단위수량산출서" xfId="43283" xr:uid="{00000000-0005-0000-0000-0000A5340000}"/>
    <cellStyle name="1_total_10.24종합_수량산출서-11.25" xfId="43284" xr:uid="{00000000-0005-0000-0000-0000A6340000}"/>
    <cellStyle name="1_total_10.24종합_수량산출서-11.25_단위수량" xfId="43285" xr:uid="{00000000-0005-0000-0000-0000A7340000}"/>
    <cellStyle name="1_total_10.24종합_수량산출서-11.25_단위수량_단위수량산출서" xfId="43286" xr:uid="{00000000-0005-0000-0000-0000A8340000}"/>
    <cellStyle name="1_total_10.24종합_수량산출서-11.25_단위수량1" xfId="43287" xr:uid="{00000000-0005-0000-0000-0000A9340000}"/>
    <cellStyle name="1_total_10.24종합_수량산출서-11.25_단위수량1_단위수량산출서" xfId="43288" xr:uid="{00000000-0005-0000-0000-0000AA340000}"/>
    <cellStyle name="1_total_10.24종합_수량산출서-11.25_단위수량산출서" xfId="43289" xr:uid="{00000000-0005-0000-0000-0000AB340000}"/>
    <cellStyle name="1_total_10.24종합_수량산출서-11.25_도곡단위수량" xfId="43290" xr:uid="{00000000-0005-0000-0000-0000AC340000}"/>
    <cellStyle name="1_total_10.24종합_수량산출서-11.25_도곡단위수량_단위수량산출서" xfId="43291" xr:uid="{00000000-0005-0000-0000-0000AD340000}"/>
    <cellStyle name="1_total_10.24종합_수량산출서-11.25_철거단위수량" xfId="43292" xr:uid="{00000000-0005-0000-0000-0000AE340000}"/>
    <cellStyle name="1_total_10.24종합_수량산출서-11.25_철거단위수량_단위수량산출서" xfId="43293" xr:uid="{00000000-0005-0000-0000-0000AF340000}"/>
    <cellStyle name="1_total_10.24종합_수량산출서-11.25_한수단위수량" xfId="43294" xr:uid="{00000000-0005-0000-0000-0000B0340000}"/>
    <cellStyle name="1_total_10.24종합_수량산출서-11.25_한수단위수량_단위수량산출서" xfId="43295" xr:uid="{00000000-0005-0000-0000-0000B1340000}"/>
    <cellStyle name="1_total_10.24종합_수량산출서-1201" xfId="43296" xr:uid="{00000000-0005-0000-0000-0000B2340000}"/>
    <cellStyle name="1_total_10.24종합_수량산출서-1201_단위수량" xfId="43297" xr:uid="{00000000-0005-0000-0000-0000B3340000}"/>
    <cellStyle name="1_total_10.24종합_수량산출서-1201_단위수량_단위수량산출서" xfId="43298" xr:uid="{00000000-0005-0000-0000-0000B4340000}"/>
    <cellStyle name="1_total_10.24종합_수량산출서-1201_단위수량1" xfId="43299" xr:uid="{00000000-0005-0000-0000-0000B5340000}"/>
    <cellStyle name="1_total_10.24종합_수량산출서-1201_단위수량1_단위수량산출서" xfId="43300" xr:uid="{00000000-0005-0000-0000-0000B6340000}"/>
    <cellStyle name="1_total_10.24종합_수량산출서-1201_단위수량산출서" xfId="43301" xr:uid="{00000000-0005-0000-0000-0000B7340000}"/>
    <cellStyle name="1_total_10.24종합_수량산출서-1201_도곡단위수량" xfId="43302" xr:uid="{00000000-0005-0000-0000-0000B8340000}"/>
    <cellStyle name="1_total_10.24종합_수량산출서-1201_도곡단위수량_단위수량산출서" xfId="43303" xr:uid="{00000000-0005-0000-0000-0000B9340000}"/>
    <cellStyle name="1_total_10.24종합_수량산출서-1201_철거단위수량" xfId="43304" xr:uid="{00000000-0005-0000-0000-0000BA340000}"/>
    <cellStyle name="1_total_10.24종합_수량산출서-1201_철거단위수량_단위수량산출서" xfId="43305" xr:uid="{00000000-0005-0000-0000-0000BB340000}"/>
    <cellStyle name="1_total_10.24종합_수량산출서-1201_한수단위수량" xfId="43306" xr:uid="{00000000-0005-0000-0000-0000BC340000}"/>
    <cellStyle name="1_total_10.24종합_수량산출서-1201_한수단위수량_단위수량산출서" xfId="43307" xr:uid="{00000000-0005-0000-0000-0000BD340000}"/>
    <cellStyle name="1_total_10.24종합_시설물단위수량" xfId="43308" xr:uid="{00000000-0005-0000-0000-0000BE340000}"/>
    <cellStyle name="1_total_10.24종합_시설물단위수량_단위수량산출서" xfId="43309" xr:uid="{00000000-0005-0000-0000-0000BF340000}"/>
    <cellStyle name="1_total_10.24종합_시설물단위수량1" xfId="43310" xr:uid="{00000000-0005-0000-0000-0000C0340000}"/>
    <cellStyle name="1_total_10.24종합_시설물단위수량1_단위수량산출서" xfId="43311" xr:uid="{00000000-0005-0000-0000-0000C1340000}"/>
    <cellStyle name="1_total_10.24종합_시설물단위수량1_시설물단위수량" xfId="43312" xr:uid="{00000000-0005-0000-0000-0000C2340000}"/>
    <cellStyle name="1_total_10.24종합_시설물단위수량1_시설물단위수량_단위수량산출서" xfId="43313" xr:uid="{00000000-0005-0000-0000-0000C3340000}"/>
    <cellStyle name="1_total_10.24종합_오창수량산출서" xfId="43314" xr:uid="{00000000-0005-0000-0000-0000C4340000}"/>
    <cellStyle name="1_total_10.24종합_오창수량산출서_단위수량" xfId="43315" xr:uid="{00000000-0005-0000-0000-0000C5340000}"/>
    <cellStyle name="1_total_10.24종합_오창수량산출서_단위수량_단위수량산출서" xfId="43316" xr:uid="{00000000-0005-0000-0000-0000C6340000}"/>
    <cellStyle name="1_total_10.24종합_오창수량산출서_단위수량1" xfId="43317" xr:uid="{00000000-0005-0000-0000-0000C7340000}"/>
    <cellStyle name="1_total_10.24종합_오창수량산출서_단위수량1_단위수량산출서" xfId="43318" xr:uid="{00000000-0005-0000-0000-0000C8340000}"/>
    <cellStyle name="1_total_10.24종합_오창수량산출서_단위수량산출서" xfId="43319" xr:uid="{00000000-0005-0000-0000-0000C9340000}"/>
    <cellStyle name="1_total_10.24종합_오창수량산출서_도곡단위수량" xfId="43320" xr:uid="{00000000-0005-0000-0000-0000CA340000}"/>
    <cellStyle name="1_total_10.24종합_오창수량산출서_도곡단위수량_단위수량산출서" xfId="43321" xr:uid="{00000000-0005-0000-0000-0000CB340000}"/>
    <cellStyle name="1_total_10.24종합_오창수량산출서_수량산출서-11.25" xfId="43322" xr:uid="{00000000-0005-0000-0000-0000CC340000}"/>
    <cellStyle name="1_total_10.24종합_오창수량산출서_수량산출서-11.25_단위수량" xfId="43323" xr:uid="{00000000-0005-0000-0000-0000CD340000}"/>
    <cellStyle name="1_total_10.24종합_오창수량산출서_수량산출서-11.25_단위수량_단위수량산출서" xfId="43324" xr:uid="{00000000-0005-0000-0000-0000CE340000}"/>
    <cellStyle name="1_total_10.24종합_오창수량산출서_수량산출서-11.25_단위수량1" xfId="43325" xr:uid="{00000000-0005-0000-0000-0000CF340000}"/>
    <cellStyle name="1_total_10.24종합_오창수량산출서_수량산출서-11.25_단위수량1_단위수량산출서" xfId="43326" xr:uid="{00000000-0005-0000-0000-0000D0340000}"/>
    <cellStyle name="1_total_10.24종합_오창수량산출서_수량산출서-11.25_단위수량산출서" xfId="43327" xr:uid="{00000000-0005-0000-0000-0000D1340000}"/>
    <cellStyle name="1_total_10.24종합_오창수량산출서_수량산출서-11.25_도곡단위수량" xfId="43328" xr:uid="{00000000-0005-0000-0000-0000D2340000}"/>
    <cellStyle name="1_total_10.24종합_오창수량산출서_수량산출서-11.25_도곡단위수량_단위수량산출서" xfId="43329" xr:uid="{00000000-0005-0000-0000-0000D3340000}"/>
    <cellStyle name="1_total_10.24종합_오창수량산출서_수량산출서-11.25_철거단위수량" xfId="43330" xr:uid="{00000000-0005-0000-0000-0000D4340000}"/>
    <cellStyle name="1_total_10.24종합_오창수량산출서_수량산출서-11.25_철거단위수량_단위수량산출서" xfId="43331" xr:uid="{00000000-0005-0000-0000-0000D5340000}"/>
    <cellStyle name="1_total_10.24종합_오창수량산출서_수량산출서-11.25_한수단위수량" xfId="43332" xr:uid="{00000000-0005-0000-0000-0000D6340000}"/>
    <cellStyle name="1_total_10.24종합_오창수량산출서_수량산출서-11.25_한수단위수량_단위수량산출서" xfId="43333" xr:uid="{00000000-0005-0000-0000-0000D7340000}"/>
    <cellStyle name="1_total_10.24종합_오창수량산출서_수량산출서-1201" xfId="43334" xr:uid="{00000000-0005-0000-0000-0000D8340000}"/>
    <cellStyle name="1_total_10.24종합_오창수량산출서_수량산출서-1201_단위수량" xfId="43335" xr:uid="{00000000-0005-0000-0000-0000D9340000}"/>
    <cellStyle name="1_total_10.24종합_오창수량산출서_수량산출서-1201_단위수량_단위수량산출서" xfId="43336" xr:uid="{00000000-0005-0000-0000-0000DA340000}"/>
    <cellStyle name="1_total_10.24종합_오창수량산출서_수량산출서-1201_단위수량1" xfId="43337" xr:uid="{00000000-0005-0000-0000-0000DB340000}"/>
    <cellStyle name="1_total_10.24종합_오창수량산출서_수량산출서-1201_단위수량1_단위수량산출서" xfId="43338" xr:uid="{00000000-0005-0000-0000-0000DC340000}"/>
    <cellStyle name="1_total_10.24종합_오창수량산출서_수량산출서-1201_단위수량산출서" xfId="43339" xr:uid="{00000000-0005-0000-0000-0000DD340000}"/>
    <cellStyle name="1_total_10.24종합_오창수량산출서_수량산출서-1201_도곡단위수량" xfId="43340" xr:uid="{00000000-0005-0000-0000-0000DE340000}"/>
    <cellStyle name="1_total_10.24종합_오창수량산출서_수량산출서-1201_도곡단위수량_단위수량산출서" xfId="43341" xr:uid="{00000000-0005-0000-0000-0000DF340000}"/>
    <cellStyle name="1_total_10.24종합_오창수량산출서_수량산출서-1201_철거단위수량" xfId="43342" xr:uid="{00000000-0005-0000-0000-0000E0340000}"/>
    <cellStyle name="1_total_10.24종합_오창수량산출서_수량산출서-1201_철거단위수량_단위수량산출서" xfId="43343" xr:uid="{00000000-0005-0000-0000-0000E1340000}"/>
    <cellStyle name="1_total_10.24종합_오창수량산출서_수량산출서-1201_한수단위수량" xfId="43344" xr:uid="{00000000-0005-0000-0000-0000E2340000}"/>
    <cellStyle name="1_total_10.24종합_오창수량산출서_수량산출서-1201_한수단위수량_단위수량산출서" xfId="43345" xr:uid="{00000000-0005-0000-0000-0000E3340000}"/>
    <cellStyle name="1_total_10.24종합_오창수량산출서_시설물단위수량" xfId="43346" xr:uid="{00000000-0005-0000-0000-0000E4340000}"/>
    <cellStyle name="1_total_10.24종합_오창수량산출서_시설물단위수량_단위수량산출서" xfId="43347" xr:uid="{00000000-0005-0000-0000-0000E5340000}"/>
    <cellStyle name="1_total_10.24종합_오창수량산출서_시설물단위수량1" xfId="43348" xr:uid="{00000000-0005-0000-0000-0000E6340000}"/>
    <cellStyle name="1_total_10.24종합_오창수량산출서_시설물단위수량1_단위수량산출서" xfId="43349" xr:uid="{00000000-0005-0000-0000-0000E7340000}"/>
    <cellStyle name="1_total_10.24종합_오창수량산출서_시설물단위수량1_시설물단위수량" xfId="43350" xr:uid="{00000000-0005-0000-0000-0000E8340000}"/>
    <cellStyle name="1_total_10.24종합_오창수량산출서_시설물단위수량1_시설물단위수량_단위수량산출서" xfId="43351" xr:uid="{00000000-0005-0000-0000-0000E9340000}"/>
    <cellStyle name="1_total_10.24종합_오창수량산출서_철거단위수량" xfId="43352" xr:uid="{00000000-0005-0000-0000-0000EA340000}"/>
    <cellStyle name="1_total_10.24종합_오창수량산출서_철거단위수량_단위수량산출서" xfId="43353" xr:uid="{00000000-0005-0000-0000-0000EB340000}"/>
    <cellStyle name="1_total_10.24종합_오창수량산출서_한수단위수량" xfId="43354" xr:uid="{00000000-0005-0000-0000-0000EC340000}"/>
    <cellStyle name="1_total_10.24종합_오창수량산출서_한수단위수량_단위수량산출서" xfId="43355" xr:uid="{00000000-0005-0000-0000-0000ED340000}"/>
    <cellStyle name="1_total_10.24종합_철거단위수량" xfId="43356" xr:uid="{00000000-0005-0000-0000-0000EE340000}"/>
    <cellStyle name="1_total_10.24종합_철거단위수량_단위수량산출서" xfId="43357" xr:uid="{00000000-0005-0000-0000-0000EF340000}"/>
    <cellStyle name="1_total_10.24종합_한수단위수량" xfId="43358" xr:uid="{00000000-0005-0000-0000-0000F0340000}"/>
    <cellStyle name="1_total_10.24종합_한수단위수량_단위수량산출서" xfId="43359" xr:uid="{00000000-0005-0000-0000-0000F1340000}"/>
    <cellStyle name="1_total_개략공사비계산용" xfId="3316" xr:uid="{00000000-0005-0000-0000-0000F2340000}"/>
    <cellStyle name="1_total_개략공사비계산용_### (초절전 l 제출 009) (진화ENG)(천리포 수목원 생태교육관 건립) 07.05.23  ((제출 ))" xfId="3317" xr:uid="{00000000-0005-0000-0000-0000F3340000}"/>
    <cellStyle name="1_total_개략공사비계산용_### (초절전 l 제출 009) (진화ENG)(천리포 수목원 생태교육관 건립) 07.05.23  ((제출 ))_### (초절전 l 제출 010) (진천 수모텔)(CF모텔 난방(초절전..) 보수) 07.05.25 ((제출 21.816.584))" xfId="3318" xr:uid="{00000000-0005-0000-0000-0000F4340000}"/>
    <cellStyle name="1_total_개략공사비계산용_### (초절전 l 제출 009) (진화ENG)(천리포 수목원 생태교육관 건립) 07.05.23  ((제출 ))_(설계견적)(제출 037)(대원ENC)(제자들교회 신축)(2007.08.01)((제출 19.633.963))(김현정)" xfId="3319" xr:uid="{00000000-0005-0000-0000-0000F5340000}"/>
    <cellStyle name="1_total_골프장수목" xfId="43360" xr:uid="{00000000-0005-0000-0000-0000F6340000}"/>
    <cellStyle name="1_total_공사양식(050308)" xfId="12444" xr:uid="{00000000-0005-0000-0000-0000F7340000}"/>
    <cellStyle name="1_total_관로시설물" xfId="43361" xr:uid="{00000000-0005-0000-0000-0000F8340000}"/>
    <cellStyle name="1_total_관로시설물_단위수량" xfId="43362" xr:uid="{00000000-0005-0000-0000-0000F9340000}"/>
    <cellStyle name="1_total_관로시설물_단위수량_단위수량산출서" xfId="43363" xr:uid="{00000000-0005-0000-0000-0000FA340000}"/>
    <cellStyle name="1_total_관로시설물_단위수량1" xfId="43364" xr:uid="{00000000-0005-0000-0000-0000FB340000}"/>
    <cellStyle name="1_total_관로시설물_단위수량1_단위수량산출서" xfId="43365" xr:uid="{00000000-0005-0000-0000-0000FC340000}"/>
    <cellStyle name="1_total_관로시설물_단위수량산출서" xfId="43366" xr:uid="{00000000-0005-0000-0000-0000FD340000}"/>
    <cellStyle name="1_total_관로시설물_도곡단위수량" xfId="43367" xr:uid="{00000000-0005-0000-0000-0000FE340000}"/>
    <cellStyle name="1_total_관로시설물_도곡단위수량_단위수량산출서" xfId="43368" xr:uid="{00000000-0005-0000-0000-0000FF340000}"/>
    <cellStyle name="1_total_관로시설물_수량산출서-11.25" xfId="43369" xr:uid="{00000000-0005-0000-0000-000000350000}"/>
    <cellStyle name="1_total_관로시설물_수량산출서-11.25_단위수량" xfId="43370" xr:uid="{00000000-0005-0000-0000-000001350000}"/>
    <cellStyle name="1_total_관로시설물_수량산출서-11.25_단위수량_단위수량산출서" xfId="43371" xr:uid="{00000000-0005-0000-0000-000002350000}"/>
    <cellStyle name="1_total_관로시설물_수량산출서-11.25_단위수량1" xfId="43372" xr:uid="{00000000-0005-0000-0000-000003350000}"/>
    <cellStyle name="1_total_관로시설물_수량산출서-11.25_단위수량1_단위수량산출서" xfId="43373" xr:uid="{00000000-0005-0000-0000-000004350000}"/>
    <cellStyle name="1_total_관로시설물_수량산출서-11.25_단위수량산출서" xfId="43374" xr:uid="{00000000-0005-0000-0000-000005350000}"/>
    <cellStyle name="1_total_관로시설물_수량산출서-11.25_도곡단위수량" xfId="43375" xr:uid="{00000000-0005-0000-0000-000006350000}"/>
    <cellStyle name="1_total_관로시설물_수량산출서-11.25_도곡단위수량_단위수량산출서" xfId="43376" xr:uid="{00000000-0005-0000-0000-000007350000}"/>
    <cellStyle name="1_total_관로시설물_수량산출서-11.25_철거단위수량" xfId="43377" xr:uid="{00000000-0005-0000-0000-000008350000}"/>
    <cellStyle name="1_total_관로시설물_수량산출서-11.25_철거단위수량_단위수량산출서" xfId="43378" xr:uid="{00000000-0005-0000-0000-000009350000}"/>
    <cellStyle name="1_total_관로시설물_수량산출서-11.25_한수단위수량" xfId="43379" xr:uid="{00000000-0005-0000-0000-00000A350000}"/>
    <cellStyle name="1_total_관로시설물_수량산출서-11.25_한수단위수량_단위수량산출서" xfId="43380" xr:uid="{00000000-0005-0000-0000-00000B350000}"/>
    <cellStyle name="1_total_관로시설물_수량산출서-1201" xfId="43381" xr:uid="{00000000-0005-0000-0000-00000C350000}"/>
    <cellStyle name="1_total_관로시설물_수량산출서-1201_단위수량" xfId="43382" xr:uid="{00000000-0005-0000-0000-00000D350000}"/>
    <cellStyle name="1_total_관로시설물_수량산출서-1201_단위수량_단위수량산출서" xfId="43383" xr:uid="{00000000-0005-0000-0000-00000E350000}"/>
    <cellStyle name="1_total_관로시설물_수량산출서-1201_단위수량1" xfId="43384" xr:uid="{00000000-0005-0000-0000-00000F350000}"/>
    <cellStyle name="1_total_관로시설물_수량산출서-1201_단위수량1_단위수량산출서" xfId="43385" xr:uid="{00000000-0005-0000-0000-000010350000}"/>
    <cellStyle name="1_total_관로시설물_수량산출서-1201_단위수량산출서" xfId="43386" xr:uid="{00000000-0005-0000-0000-000011350000}"/>
    <cellStyle name="1_total_관로시설물_수량산출서-1201_도곡단위수량" xfId="43387" xr:uid="{00000000-0005-0000-0000-000012350000}"/>
    <cellStyle name="1_total_관로시설물_수량산출서-1201_도곡단위수량_단위수량산출서" xfId="43388" xr:uid="{00000000-0005-0000-0000-000013350000}"/>
    <cellStyle name="1_total_관로시설물_수량산출서-1201_철거단위수량" xfId="43389" xr:uid="{00000000-0005-0000-0000-000014350000}"/>
    <cellStyle name="1_total_관로시설물_수량산출서-1201_철거단위수량_단위수량산출서" xfId="43390" xr:uid="{00000000-0005-0000-0000-000015350000}"/>
    <cellStyle name="1_total_관로시설물_수량산출서-1201_한수단위수량" xfId="43391" xr:uid="{00000000-0005-0000-0000-000016350000}"/>
    <cellStyle name="1_total_관로시설물_수량산출서-1201_한수단위수량_단위수량산출서" xfId="43392" xr:uid="{00000000-0005-0000-0000-000017350000}"/>
    <cellStyle name="1_total_관로시설물_시설물단위수량" xfId="43393" xr:uid="{00000000-0005-0000-0000-000018350000}"/>
    <cellStyle name="1_total_관로시설물_시설물단위수량_단위수량산출서" xfId="43394" xr:uid="{00000000-0005-0000-0000-000019350000}"/>
    <cellStyle name="1_total_관로시설물_시설물단위수량1" xfId="43395" xr:uid="{00000000-0005-0000-0000-00001A350000}"/>
    <cellStyle name="1_total_관로시설물_시설물단위수량1_단위수량산출서" xfId="43396" xr:uid="{00000000-0005-0000-0000-00001B350000}"/>
    <cellStyle name="1_total_관로시설물_시설물단위수량1_시설물단위수량" xfId="43397" xr:uid="{00000000-0005-0000-0000-00001C350000}"/>
    <cellStyle name="1_total_관로시설물_시설물단위수량1_시설물단위수량_단위수량산출서" xfId="43398" xr:uid="{00000000-0005-0000-0000-00001D350000}"/>
    <cellStyle name="1_total_관로시설물_오창수량산출서" xfId="43399" xr:uid="{00000000-0005-0000-0000-00001E350000}"/>
    <cellStyle name="1_total_관로시설물_오창수량산출서_단위수량" xfId="43400" xr:uid="{00000000-0005-0000-0000-00001F350000}"/>
    <cellStyle name="1_total_관로시설물_오창수량산출서_단위수량_단위수량산출서" xfId="43401" xr:uid="{00000000-0005-0000-0000-000020350000}"/>
    <cellStyle name="1_total_관로시설물_오창수량산출서_단위수량1" xfId="43402" xr:uid="{00000000-0005-0000-0000-000021350000}"/>
    <cellStyle name="1_total_관로시설물_오창수량산출서_단위수량1_단위수량산출서" xfId="43403" xr:uid="{00000000-0005-0000-0000-000022350000}"/>
    <cellStyle name="1_total_관로시설물_오창수량산출서_단위수량산출서" xfId="43404" xr:uid="{00000000-0005-0000-0000-000023350000}"/>
    <cellStyle name="1_total_관로시설물_오창수량산출서_도곡단위수량" xfId="43405" xr:uid="{00000000-0005-0000-0000-000024350000}"/>
    <cellStyle name="1_total_관로시설물_오창수량산출서_도곡단위수량_단위수량산출서" xfId="43406" xr:uid="{00000000-0005-0000-0000-000025350000}"/>
    <cellStyle name="1_total_관로시설물_오창수량산출서_수량산출서-11.25" xfId="43407" xr:uid="{00000000-0005-0000-0000-000026350000}"/>
    <cellStyle name="1_total_관로시설물_오창수량산출서_수량산출서-11.25_단위수량" xfId="43408" xr:uid="{00000000-0005-0000-0000-000027350000}"/>
    <cellStyle name="1_total_관로시설물_오창수량산출서_수량산출서-11.25_단위수량_단위수량산출서" xfId="43409" xr:uid="{00000000-0005-0000-0000-000028350000}"/>
    <cellStyle name="1_total_관로시설물_오창수량산출서_수량산출서-11.25_단위수량1" xfId="43410" xr:uid="{00000000-0005-0000-0000-000029350000}"/>
    <cellStyle name="1_total_관로시설물_오창수량산출서_수량산출서-11.25_단위수량1_단위수량산출서" xfId="43411" xr:uid="{00000000-0005-0000-0000-00002A350000}"/>
    <cellStyle name="1_total_관로시설물_오창수량산출서_수량산출서-11.25_단위수량산출서" xfId="43412" xr:uid="{00000000-0005-0000-0000-00002B350000}"/>
    <cellStyle name="1_total_관로시설물_오창수량산출서_수량산출서-11.25_도곡단위수량" xfId="43413" xr:uid="{00000000-0005-0000-0000-00002C350000}"/>
    <cellStyle name="1_total_관로시설물_오창수량산출서_수량산출서-11.25_도곡단위수량_단위수량산출서" xfId="43414" xr:uid="{00000000-0005-0000-0000-00002D350000}"/>
    <cellStyle name="1_total_관로시설물_오창수량산출서_수량산출서-11.25_철거단위수량" xfId="43415" xr:uid="{00000000-0005-0000-0000-00002E350000}"/>
    <cellStyle name="1_total_관로시설물_오창수량산출서_수량산출서-11.25_철거단위수량_단위수량산출서" xfId="43416" xr:uid="{00000000-0005-0000-0000-00002F350000}"/>
    <cellStyle name="1_total_관로시설물_오창수량산출서_수량산출서-11.25_한수단위수량" xfId="43417" xr:uid="{00000000-0005-0000-0000-000030350000}"/>
    <cellStyle name="1_total_관로시설물_오창수량산출서_수량산출서-11.25_한수단위수량_단위수량산출서" xfId="43418" xr:uid="{00000000-0005-0000-0000-000031350000}"/>
    <cellStyle name="1_total_관로시설물_오창수량산출서_수량산출서-1201" xfId="43419" xr:uid="{00000000-0005-0000-0000-000032350000}"/>
    <cellStyle name="1_total_관로시설물_오창수량산출서_수량산출서-1201_단위수량" xfId="43420" xr:uid="{00000000-0005-0000-0000-000033350000}"/>
    <cellStyle name="1_total_관로시설물_오창수량산출서_수량산출서-1201_단위수량_단위수량산출서" xfId="43421" xr:uid="{00000000-0005-0000-0000-000034350000}"/>
    <cellStyle name="1_total_관로시설물_오창수량산출서_수량산출서-1201_단위수량1" xfId="43422" xr:uid="{00000000-0005-0000-0000-000035350000}"/>
    <cellStyle name="1_total_관로시설물_오창수량산출서_수량산출서-1201_단위수량1_단위수량산출서" xfId="43423" xr:uid="{00000000-0005-0000-0000-000036350000}"/>
    <cellStyle name="1_total_관로시설물_오창수량산출서_수량산출서-1201_단위수량산출서" xfId="43424" xr:uid="{00000000-0005-0000-0000-000037350000}"/>
    <cellStyle name="1_total_관로시설물_오창수량산출서_수량산출서-1201_도곡단위수량" xfId="43425" xr:uid="{00000000-0005-0000-0000-000038350000}"/>
    <cellStyle name="1_total_관로시설물_오창수량산출서_수량산출서-1201_도곡단위수량_단위수량산출서" xfId="43426" xr:uid="{00000000-0005-0000-0000-000039350000}"/>
    <cellStyle name="1_total_관로시설물_오창수량산출서_수량산출서-1201_철거단위수량" xfId="43427" xr:uid="{00000000-0005-0000-0000-00003A350000}"/>
    <cellStyle name="1_total_관로시설물_오창수량산출서_수량산출서-1201_철거단위수량_단위수량산출서" xfId="43428" xr:uid="{00000000-0005-0000-0000-00003B350000}"/>
    <cellStyle name="1_total_관로시설물_오창수량산출서_수량산출서-1201_한수단위수량" xfId="43429" xr:uid="{00000000-0005-0000-0000-00003C350000}"/>
    <cellStyle name="1_total_관로시설물_오창수량산출서_수량산출서-1201_한수단위수량_단위수량산출서" xfId="43430" xr:uid="{00000000-0005-0000-0000-00003D350000}"/>
    <cellStyle name="1_total_관로시설물_오창수량산출서_시설물단위수량" xfId="43431" xr:uid="{00000000-0005-0000-0000-00003E350000}"/>
    <cellStyle name="1_total_관로시설물_오창수량산출서_시설물단위수량_단위수량산출서" xfId="43432" xr:uid="{00000000-0005-0000-0000-00003F350000}"/>
    <cellStyle name="1_total_관로시설물_오창수량산출서_시설물단위수량1" xfId="43433" xr:uid="{00000000-0005-0000-0000-000040350000}"/>
    <cellStyle name="1_total_관로시설물_오창수량산출서_시설물단위수량1_단위수량산출서" xfId="43434" xr:uid="{00000000-0005-0000-0000-000041350000}"/>
    <cellStyle name="1_total_관로시설물_오창수량산출서_시설물단위수량1_시설물단위수량" xfId="43435" xr:uid="{00000000-0005-0000-0000-000042350000}"/>
    <cellStyle name="1_total_관로시설물_오창수량산출서_시설물단위수량1_시설물단위수량_단위수량산출서" xfId="43436" xr:uid="{00000000-0005-0000-0000-000043350000}"/>
    <cellStyle name="1_total_관로시설물_오창수량산출서_철거단위수량" xfId="43437" xr:uid="{00000000-0005-0000-0000-000044350000}"/>
    <cellStyle name="1_total_관로시설물_오창수량산출서_철거단위수량_단위수량산출서" xfId="43438" xr:uid="{00000000-0005-0000-0000-000045350000}"/>
    <cellStyle name="1_total_관로시설물_오창수량산출서_한수단위수량" xfId="43439" xr:uid="{00000000-0005-0000-0000-000046350000}"/>
    <cellStyle name="1_total_관로시설물_오창수량산출서_한수단위수량_단위수량산출서" xfId="43440" xr:uid="{00000000-0005-0000-0000-000047350000}"/>
    <cellStyle name="1_total_관로시설물_철거단위수량" xfId="43441" xr:uid="{00000000-0005-0000-0000-000048350000}"/>
    <cellStyle name="1_total_관로시설물_철거단위수량_단위수량산출서" xfId="43442" xr:uid="{00000000-0005-0000-0000-000049350000}"/>
    <cellStyle name="1_total_관로시설물_한수단위수량" xfId="43443" xr:uid="{00000000-0005-0000-0000-00004A350000}"/>
    <cellStyle name="1_total_관로시설물_한수단위수량_단위수량산출서" xfId="43444" xr:uid="{00000000-0005-0000-0000-00004B350000}"/>
    <cellStyle name="1_total_관악고수량산출서" xfId="43445" xr:uid="{00000000-0005-0000-0000-00004C350000}"/>
    <cellStyle name="1_total_관악고수량산출서_03-설계서,공사원가계산" xfId="43446" xr:uid="{00000000-0005-0000-0000-00004D350000}"/>
    <cellStyle name="1_total_관악고수량산출서_설계서,공사원가계산(노후시설물정비)" xfId="43447" xr:uid="{00000000-0005-0000-0000-00004E350000}"/>
    <cellStyle name="1_total_구로리총괄내역" xfId="3320" xr:uid="{00000000-0005-0000-0000-00004F350000}"/>
    <cellStyle name="1_total_구로리총괄내역_03 인공폭포데크,운동공간데크" xfId="43448" xr:uid="{00000000-0005-0000-0000-000050350000}"/>
    <cellStyle name="1_total_구로리총괄내역_03-설계서,공사원가계산" xfId="43449" xr:uid="{00000000-0005-0000-0000-000051350000}"/>
    <cellStyle name="1_total_구로리총괄내역_공사양식(050308)" xfId="12445" xr:uid="{00000000-0005-0000-0000-000052350000}"/>
    <cellStyle name="1_total_구로리총괄내역_구로리설계예산서1029" xfId="3321" xr:uid="{00000000-0005-0000-0000-000053350000}"/>
    <cellStyle name="1_total_구로리총괄내역_구로리설계예산서1029_03-설계서,공사원가계산" xfId="43450" xr:uid="{00000000-0005-0000-0000-000054350000}"/>
    <cellStyle name="1_total_구로리총괄내역_구로리설계예산서1029_선투입비 본사보고" xfId="3322" xr:uid="{00000000-0005-0000-0000-000055350000}"/>
    <cellStyle name="1_total_구로리총괄내역_구로리설계예산서1029_선투입비 본사보고_선투입비 본사보고" xfId="3323" xr:uid="{00000000-0005-0000-0000-000056350000}"/>
    <cellStyle name="1_total_구로리총괄내역_구로리설계예산서1029_선투입비 본사보고_선투입비 본사보고-0330" xfId="3324" xr:uid="{00000000-0005-0000-0000-000057350000}"/>
    <cellStyle name="1_total_구로리총괄내역_구로리설계예산서1029_설계서,공사원가계산(노후시설물정비)" xfId="43451" xr:uid="{00000000-0005-0000-0000-000058350000}"/>
    <cellStyle name="1_total_구로리총괄내역_구로리설계예산서1029_참고자료(경비산정)_2" xfId="43452" xr:uid="{00000000-0005-0000-0000-000059350000}"/>
    <cellStyle name="1_total_구로리총괄내역_구로리설계예산서1118준공" xfId="3325" xr:uid="{00000000-0005-0000-0000-00005A350000}"/>
    <cellStyle name="1_total_구로리총괄내역_구로리설계예산서1118준공_03-설계서,공사원가계산" xfId="43453" xr:uid="{00000000-0005-0000-0000-00005B350000}"/>
    <cellStyle name="1_total_구로리총괄내역_구로리설계예산서1118준공_선투입비 본사보고" xfId="3326" xr:uid="{00000000-0005-0000-0000-00005C350000}"/>
    <cellStyle name="1_total_구로리총괄내역_구로리설계예산서1118준공_선투입비 본사보고_선투입비 본사보고" xfId="3327" xr:uid="{00000000-0005-0000-0000-00005D350000}"/>
    <cellStyle name="1_total_구로리총괄내역_구로리설계예산서1118준공_선투입비 본사보고_선투입비 본사보고-0330" xfId="3328" xr:uid="{00000000-0005-0000-0000-00005E350000}"/>
    <cellStyle name="1_total_구로리총괄내역_구로리설계예산서1118준공_설계서,공사원가계산(노후시설물정비)" xfId="43454" xr:uid="{00000000-0005-0000-0000-00005F350000}"/>
    <cellStyle name="1_total_구로리총괄내역_구로리설계예산서1118준공_참고자료(경비산정)_2" xfId="43455" xr:uid="{00000000-0005-0000-0000-000060350000}"/>
    <cellStyle name="1_total_구로리총괄내역_구로리설계예산서조경" xfId="3329" xr:uid="{00000000-0005-0000-0000-000061350000}"/>
    <cellStyle name="1_total_구로리총괄내역_구로리설계예산서조경_03-설계서,공사원가계산" xfId="43456" xr:uid="{00000000-0005-0000-0000-000062350000}"/>
    <cellStyle name="1_total_구로리총괄내역_구로리설계예산서조경_선투입비 본사보고" xfId="3330" xr:uid="{00000000-0005-0000-0000-000063350000}"/>
    <cellStyle name="1_total_구로리총괄내역_구로리설계예산서조경_선투입비 본사보고_선투입비 본사보고" xfId="3331" xr:uid="{00000000-0005-0000-0000-000064350000}"/>
    <cellStyle name="1_total_구로리총괄내역_구로리설계예산서조경_선투입비 본사보고_선투입비 본사보고-0330" xfId="3332" xr:uid="{00000000-0005-0000-0000-000065350000}"/>
    <cellStyle name="1_total_구로리총괄내역_구로리설계예산서조경_설계서,공사원가계산(노후시설물정비)" xfId="43457" xr:uid="{00000000-0005-0000-0000-000066350000}"/>
    <cellStyle name="1_total_구로리총괄내역_구로리설계예산서조경_참고자료(경비산정)_2" xfId="43458" xr:uid="{00000000-0005-0000-0000-000067350000}"/>
    <cellStyle name="1_total_구로리총괄내역_구로리어린이공원예산서(조경)1125" xfId="3333" xr:uid="{00000000-0005-0000-0000-000068350000}"/>
    <cellStyle name="1_total_구로리총괄내역_구로리어린이공원예산서(조경)1125_03-설계서,공사원가계산" xfId="43459" xr:uid="{00000000-0005-0000-0000-000069350000}"/>
    <cellStyle name="1_total_구로리총괄내역_구로리어린이공원예산서(조경)1125_선투입비 본사보고" xfId="3334" xr:uid="{00000000-0005-0000-0000-00006A350000}"/>
    <cellStyle name="1_total_구로리총괄내역_구로리어린이공원예산서(조경)1125_선투입비 본사보고_선투입비 본사보고" xfId="3335" xr:uid="{00000000-0005-0000-0000-00006B350000}"/>
    <cellStyle name="1_total_구로리총괄내역_구로리어린이공원예산서(조경)1125_선투입비 본사보고_선투입비 본사보고-0330" xfId="3336" xr:uid="{00000000-0005-0000-0000-00006C350000}"/>
    <cellStyle name="1_total_구로리총괄내역_구로리어린이공원예산서(조경)1125_설계서,공사원가계산(노후시설물정비)" xfId="43460" xr:uid="{00000000-0005-0000-0000-00006D350000}"/>
    <cellStyle name="1_total_구로리총괄내역_구로리어린이공원예산서(조경)1125_참고자료(경비산정)_2" xfId="43461" xr:uid="{00000000-0005-0000-0000-00006E350000}"/>
    <cellStyle name="1_total_구로리총괄내역_내역서" xfId="3337" xr:uid="{00000000-0005-0000-0000-00006F350000}"/>
    <cellStyle name="1_total_구로리총괄내역_내역서(070320)" xfId="12446" xr:uid="{00000000-0005-0000-0000-000070350000}"/>
    <cellStyle name="1_total_구로리총괄내역_내역서_03-설계서,공사원가계산" xfId="43462" xr:uid="{00000000-0005-0000-0000-000071350000}"/>
    <cellStyle name="1_total_구로리총괄내역_내역서_선투입비 본사보고" xfId="3338" xr:uid="{00000000-0005-0000-0000-000072350000}"/>
    <cellStyle name="1_total_구로리총괄내역_내역서_선투입비 본사보고_선투입비 본사보고" xfId="3339" xr:uid="{00000000-0005-0000-0000-000073350000}"/>
    <cellStyle name="1_total_구로리총괄내역_내역서_선투입비 본사보고_선투입비 본사보고-0330" xfId="3340" xr:uid="{00000000-0005-0000-0000-000074350000}"/>
    <cellStyle name="1_total_구로리총괄내역_내역서_설계서,공사원가계산(노후시설물정비)" xfId="43463" xr:uid="{00000000-0005-0000-0000-000075350000}"/>
    <cellStyle name="1_total_구로리총괄내역_내역서_참고자료(경비산정)_2" xfId="43464" xr:uid="{00000000-0005-0000-0000-000076350000}"/>
    <cellStyle name="1_total_구로리총괄내역_노임단가표" xfId="3341" xr:uid="{00000000-0005-0000-0000-000077350000}"/>
    <cellStyle name="1_total_구로리총괄내역_노임단가표_03-설계서,공사원가계산" xfId="43465" xr:uid="{00000000-0005-0000-0000-000078350000}"/>
    <cellStyle name="1_total_구로리총괄내역_노임단가표_선투입비 본사보고" xfId="3342" xr:uid="{00000000-0005-0000-0000-000079350000}"/>
    <cellStyle name="1_total_구로리총괄내역_노임단가표_선투입비 본사보고_선투입비 본사보고" xfId="3343" xr:uid="{00000000-0005-0000-0000-00007A350000}"/>
    <cellStyle name="1_total_구로리총괄내역_노임단가표_선투입비 본사보고_선투입비 본사보고-0330" xfId="3344" xr:uid="{00000000-0005-0000-0000-00007B350000}"/>
    <cellStyle name="1_total_구로리총괄내역_노임단가표_설계서,공사원가계산(노후시설물정비)" xfId="43466" xr:uid="{00000000-0005-0000-0000-00007C350000}"/>
    <cellStyle name="1_total_구로리총괄내역_노임단가표_참고자료(경비산정)_2" xfId="43467" xr:uid="{00000000-0005-0000-0000-00007D350000}"/>
    <cellStyle name="1_total_구로리총괄내역_배밭계약내역" xfId="43468" xr:uid="{00000000-0005-0000-0000-00007E350000}"/>
    <cellStyle name="1_total_구로리총괄내역_배밭계약내역_03 인공폭포데크,운동공간데크" xfId="43469" xr:uid="{00000000-0005-0000-0000-00007F350000}"/>
    <cellStyle name="1_total_구로리총괄내역_선투입비 본사보고" xfId="3345" xr:uid="{00000000-0005-0000-0000-000080350000}"/>
    <cellStyle name="1_total_구로리총괄내역_선투입비 본사보고_선투입비 본사보고" xfId="3346" xr:uid="{00000000-0005-0000-0000-000081350000}"/>
    <cellStyle name="1_total_구로리총괄내역_선투입비 본사보고_선투입비 본사보고-0330" xfId="3347" xr:uid="{00000000-0005-0000-0000-000082350000}"/>
    <cellStyle name="1_total_구로리총괄내역_설계내역서" xfId="43470" xr:uid="{00000000-0005-0000-0000-000083350000}"/>
    <cellStyle name="1_total_구로리총괄내역_설계내역서_03 인공폭포데크,운동공간데크" xfId="43471" xr:uid="{00000000-0005-0000-0000-000084350000}"/>
    <cellStyle name="1_total_구로리총괄내역_설계서(수서)" xfId="12447" xr:uid="{00000000-0005-0000-0000-000085350000}"/>
    <cellStyle name="1_total_구로리총괄내역_설계서,공사원가계산(노후시설물정비)" xfId="43472" xr:uid="{00000000-0005-0000-0000-000086350000}"/>
    <cellStyle name="1_total_구로리총괄내역_수도권매립지" xfId="3348" xr:uid="{00000000-0005-0000-0000-000087350000}"/>
    <cellStyle name="1_total_구로리총괄내역_수도권매립지_03-설계서,공사원가계산" xfId="43473" xr:uid="{00000000-0005-0000-0000-000088350000}"/>
    <cellStyle name="1_total_구로리총괄내역_수도권매립지_공사양식(050308)" xfId="12448" xr:uid="{00000000-0005-0000-0000-000089350000}"/>
    <cellStyle name="1_total_구로리총괄내역_수도권매립지_내역서" xfId="12449" xr:uid="{00000000-0005-0000-0000-00008A350000}"/>
    <cellStyle name="1_total_구로리총괄내역_수도권매립지_내역서(070320)" xfId="12450" xr:uid="{00000000-0005-0000-0000-00008B350000}"/>
    <cellStyle name="1_total_구로리총괄내역_수도권매립지_선투입비 본사보고" xfId="3349" xr:uid="{00000000-0005-0000-0000-00008C350000}"/>
    <cellStyle name="1_total_구로리총괄내역_수도권매립지_선투입비 본사보고_선투입비 본사보고" xfId="3350" xr:uid="{00000000-0005-0000-0000-00008D350000}"/>
    <cellStyle name="1_total_구로리총괄내역_수도권매립지_선투입비 본사보고_선투입비 본사보고-0330" xfId="3351" xr:uid="{00000000-0005-0000-0000-00008E350000}"/>
    <cellStyle name="1_total_구로리총괄내역_수도권매립지_설계서(수서)" xfId="12451" xr:uid="{00000000-0005-0000-0000-00008F350000}"/>
    <cellStyle name="1_total_구로리총괄내역_수도권매립지_설계서,공사원가계산(노후시설물정비)" xfId="43474" xr:uid="{00000000-0005-0000-0000-000090350000}"/>
    <cellStyle name="1_total_구로리총괄내역_수도권매립지_준공정산내역서(의정부)091103" xfId="12452" xr:uid="{00000000-0005-0000-0000-000091350000}"/>
    <cellStyle name="1_total_구로리총괄내역_수도권매립지_참고자료(경비산정)_2" xfId="43475" xr:uid="{00000000-0005-0000-0000-000092350000}"/>
    <cellStyle name="1_total_구로리총괄내역_수도권매립지1004(발주용)" xfId="3352" xr:uid="{00000000-0005-0000-0000-000093350000}"/>
    <cellStyle name="1_total_구로리총괄내역_수도권매립지1004(발주용)_03-설계서,공사원가계산" xfId="43476" xr:uid="{00000000-0005-0000-0000-000094350000}"/>
    <cellStyle name="1_total_구로리총괄내역_수도권매립지1004(발주용)_선투입비 본사보고" xfId="3353" xr:uid="{00000000-0005-0000-0000-000095350000}"/>
    <cellStyle name="1_total_구로리총괄내역_수도권매립지1004(발주용)_선투입비 본사보고_선투입비 본사보고" xfId="3354" xr:uid="{00000000-0005-0000-0000-000096350000}"/>
    <cellStyle name="1_total_구로리총괄내역_수도권매립지1004(발주용)_선투입비 본사보고_선투입비 본사보고-0330" xfId="3355" xr:uid="{00000000-0005-0000-0000-000097350000}"/>
    <cellStyle name="1_total_구로리총괄내역_수도권매립지1004(발주용)_설계서,공사원가계산(노후시설물정비)" xfId="43477" xr:uid="{00000000-0005-0000-0000-000098350000}"/>
    <cellStyle name="1_total_구로리총괄내역_수도권매립지1004(발주용)_참고자료(경비산정)_2" xfId="43478" xr:uid="{00000000-0005-0000-0000-000099350000}"/>
    <cellStyle name="1_total_구로리총괄내역_일신건영설계예산서(0211)" xfId="3356" xr:uid="{00000000-0005-0000-0000-00009A350000}"/>
    <cellStyle name="1_total_구로리총괄내역_일신건영설계예산서(0211)_03-설계서,공사원가계산" xfId="43479" xr:uid="{00000000-0005-0000-0000-00009B350000}"/>
    <cellStyle name="1_total_구로리총괄내역_일신건영설계예산서(0211)_선투입비 본사보고" xfId="3357" xr:uid="{00000000-0005-0000-0000-00009C350000}"/>
    <cellStyle name="1_total_구로리총괄내역_일신건영설계예산서(0211)_선투입비 본사보고_선투입비 본사보고" xfId="3358" xr:uid="{00000000-0005-0000-0000-00009D350000}"/>
    <cellStyle name="1_total_구로리총괄내역_일신건영설계예산서(0211)_선투입비 본사보고_선투입비 본사보고-0330" xfId="3359" xr:uid="{00000000-0005-0000-0000-00009E350000}"/>
    <cellStyle name="1_total_구로리총괄내역_일신건영설계예산서(0211)_설계서,공사원가계산(노후시설물정비)" xfId="43480" xr:uid="{00000000-0005-0000-0000-00009F350000}"/>
    <cellStyle name="1_total_구로리총괄내역_일신건영설계예산서(0211)_참고자료(경비산정)_2" xfId="43481" xr:uid="{00000000-0005-0000-0000-0000A0350000}"/>
    <cellStyle name="1_total_구로리총괄내역_일위대가" xfId="3360" xr:uid="{00000000-0005-0000-0000-0000A1350000}"/>
    <cellStyle name="1_total_구로리총괄내역_일위대가_03-설계서,공사원가계산" xfId="43482" xr:uid="{00000000-0005-0000-0000-0000A2350000}"/>
    <cellStyle name="1_total_구로리총괄내역_일위대가_공사양식(050308)" xfId="12453" xr:uid="{00000000-0005-0000-0000-0000A3350000}"/>
    <cellStyle name="1_total_구로리총괄내역_일위대가_내역서" xfId="12454" xr:uid="{00000000-0005-0000-0000-0000A4350000}"/>
    <cellStyle name="1_total_구로리총괄내역_일위대가_내역서(070320)" xfId="12455" xr:uid="{00000000-0005-0000-0000-0000A5350000}"/>
    <cellStyle name="1_total_구로리총괄내역_일위대가_선투입비 본사보고" xfId="3361" xr:uid="{00000000-0005-0000-0000-0000A6350000}"/>
    <cellStyle name="1_total_구로리총괄내역_일위대가_선투입비 본사보고_선투입비 본사보고" xfId="3362" xr:uid="{00000000-0005-0000-0000-0000A7350000}"/>
    <cellStyle name="1_total_구로리총괄내역_일위대가_선투입비 본사보고_선투입비 본사보고-0330" xfId="3363" xr:uid="{00000000-0005-0000-0000-0000A8350000}"/>
    <cellStyle name="1_total_구로리총괄내역_일위대가_설계서(수서)" xfId="12456" xr:uid="{00000000-0005-0000-0000-0000A9350000}"/>
    <cellStyle name="1_total_구로리총괄내역_일위대가_설계서,공사원가계산(노후시설물정비)" xfId="43483" xr:uid="{00000000-0005-0000-0000-0000AA350000}"/>
    <cellStyle name="1_total_구로리총괄내역_일위대가_준공정산내역서(의정부)091103" xfId="12457" xr:uid="{00000000-0005-0000-0000-0000AB350000}"/>
    <cellStyle name="1_total_구로리총괄내역_일위대가_참고자료(경비산정)_2" xfId="43484" xr:uid="{00000000-0005-0000-0000-0000AC350000}"/>
    <cellStyle name="1_total_구로리총괄내역_자재단가표" xfId="3364" xr:uid="{00000000-0005-0000-0000-0000AD350000}"/>
    <cellStyle name="1_total_구로리총괄내역_자재단가표_03-설계서,공사원가계산" xfId="43485" xr:uid="{00000000-0005-0000-0000-0000AE350000}"/>
    <cellStyle name="1_total_구로리총괄내역_자재단가표_공사양식(050308)" xfId="12458" xr:uid="{00000000-0005-0000-0000-0000AF350000}"/>
    <cellStyle name="1_total_구로리총괄내역_자재단가표_내역서" xfId="12459" xr:uid="{00000000-0005-0000-0000-0000B0350000}"/>
    <cellStyle name="1_total_구로리총괄내역_자재단가표_내역서(070320)" xfId="12460" xr:uid="{00000000-0005-0000-0000-0000B1350000}"/>
    <cellStyle name="1_total_구로리총괄내역_자재단가표_선투입비 본사보고" xfId="3365" xr:uid="{00000000-0005-0000-0000-0000B2350000}"/>
    <cellStyle name="1_total_구로리총괄내역_자재단가표_선투입비 본사보고_선투입비 본사보고" xfId="3366" xr:uid="{00000000-0005-0000-0000-0000B3350000}"/>
    <cellStyle name="1_total_구로리총괄내역_자재단가표_선투입비 본사보고_선투입비 본사보고-0330" xfId="3367" xr:uid="{00000000-0005-0000-0000-0000B4350000}"/>
    <cellStyle name="1_total_구로리총괄내역_자재단가표_설계서(수서)" xfId="12461" xr:uid="{00000000-0005-0000-0000-0000B5350000}"/>
    <cellStyle name="1_total_구로리총괄내역_자재단가표_설계서,공사원가계산(노후시설물정비)" xfId="43486" xr:uid="{00000000-0005-0000-0000-0000B6350000}"/>
    <cellStyle name="1_total_구로리총괄내역_자재단가표_준공정산내역서(의정부)091103" xfId="12462" xr:uid="{00000000-0005-0000-0000-0000B7350000}"/>
    <cellStyle name="1_total_구로리총괄내역_자재단가표_참고자료(경비산정)_2" xfId="43487" xr:uid="{00000000-0005-0000-0000-0000B8350000}"/>
    <cellStyle name="1_total_구로리총괄내역_장안초등학교내역0814" xfId="3368" xr:uid="{00000000-0005-0000-0000-0000B9350000}"/>
    <cellStyle name="1_total_구로리총괄내역_장안초등학교내역0814_03-설계서,공사원가계산" xfId="43488" xr:uid="{00000000-0005-0000-0000-0000BA350000}"/>
    <cellStyle name="1_total_구로리총괄내역_장안초등학교내역0814_공사양식(050308)" xfId="12463" xr:uid="{00000000-0005-0000-0000-0000BB350000}"/>
    <cellStyle name="1_total_구로리총괄내역_장안초등학교내역0814_내역서" xfId="12464" xr:uid="{00000000-0005-0000-0000-0000BC350000}"/>
    <cellStyle name="1_total_구로리총괄내역_장안초등학교내역0814_내역서(070320)" xfId="12465" xr:uid="{00000000-0005-0000-0000-0000BD350000}"/>
    <cellStyle name="1_total_구로리총괄내역_장안초등학교내역0814_선투입비 본사보고" xfId="3369" xr:uid="{00000000-0005-0000-0000-0000BE350000}"/>
    <cellStyle name="1_total_구로리총괄내역_장안초등학교내역0814_선투입비 본사보고_선투입비 본사보고" xfId="3370" xr:uid="{00000000-0005-0000-0000-0000BF350000}"/>
    <cellStyle name="1_total_구로리총괄내역_장안초등학교내역0814_선투입비 본사보고_선투입비 본사보고-0330" xfId="3371" xr:uid="{00000000-0005-0000-0000-0000C0350000}"/>
    <cellStyle name="1_total_구로리총괄내역_장안초등학교내역0814_설계서(수서)" xfId="12466" xr:uid="{00000000-0005-0000-0000-0000C1350000}"/>
    <cellStyle name="1_total_구로리총괄내역_장안초등학교내역0814_설계서,공사원가계산(노후시설물정비)" xfId="43489" xr:uid="{00000000-0005-0000-0000-0000C2350000}"/>
    <cellStyle name="1_total_구로리총괄내역_장안초등학교내역0814_준공정산내역서(의정부)091103" xfId="12467" xr:uid="{00000000-0005-0000-0000-0000C3350000}"/>
    <cellStyle name="1_total_구로리총괄내역_장안초등학교내역0814_참고자료(경비산정)_2" xfId="43490" xr:uid="{00000000-0005-0000-0000-0000C4350000}"/>
    <cellStyle name="1_total_구로리총괄내역_준공정산내역서(의정부)091103" xfId="12468" xr:uid="{00000000-0005-0000-0000-0000C5350000}"/>
    <cellStyle name="1_total_구로리총괄내역_참고자료(경비산정)_2" xfId="43491" xr:uid="{00000000-0005-0000-0000-0000C6350000}"/>
    <cellStyle name="1_total_구조물,조형물,수목보호" xfId="43492" xr:uid="{00000000-0005-0000-0000-0000C7350000}"/>
    <cellStyle name="1_total_구조물,조형물,수목보호_단위수량" xfId="43493" xr:uid="{00000000-0005-0000-0000-0000C8350000}"/>
    <cellStyle name="1_total_구조물,조형물,수목보호_단위수량_단위수량산출서" xfId="43494" xr:uid="{00000000-0005-0000-0000-0000C9350000}"/>
    <cellStyle name="1_total_구조물,조형물,수목보호_단위수량1" xfId="43495" xr:uid="{00000000-0005-0000-0000-0000CA350000}"/>
    <cellStyle name="1_total_구조물,조형물,수목보호_단위수량1_단위수량산출서" xfId="43496" xr:uid="{00000000-0005-0000-0000-0000CB350000}"/>
    <cellStyle name="1_total_구조물,조형물,수목보호_단위수량산출서" xfId="43497" xr:uid="{00000000-0005-0000-0000-0000CC350000}"/>
    <cellStyle name="1_total_구조물,조형물,수목보호_도곡단위수량" xfId="43498" xr:uid="{00000000-0005-0000-0000-0000CD350000}"/>
    <cellStyle name="1_total_구조물,조형물,수목보호_도곡단위수량_단위수량산출서" xfId="43499" xr:uid="{00000000-0005-0000-0000-0000CE350000}"/>
    <cellStyle name="1_total_구조물,조형물,수목보호_수량산출서-11.25" xfId="43500" xr:uid="{00000000-0005-0000-0000-0000CF350000}"/>
    <cellStyle name="1_total_구조물,조형물,수목보호_수량산출서-11.25_단위수량" xfId="43501" xr:uid="{00000000-0005-0000-0000-0000D0350000}"/>
    <cellStyle name="1_total_구조물,조형물,수목보호_수량산출서-11.25_단위수량_단위수량산출서" xfId="43502" xr:uid="{00000000-0005-0000-0000-0000D1350000}"/>
    <cellStyle name="1_total_구조물,조형물,수목보호_수량산출서-11.25_단위수량1" xfId="43503" xr:uid="{00000000-0005-0000-0000-0000D2350000}"/>
    <cellStyle name="1_total_구조물,조형물,수목보호_수량산출서-11.25_단위수량1_단위수량산출서" xfId="43504" xr:uid="{00000000-0005-0000-0000-0000D3350000}"/>
    <cellStyle name="1_total_구조물,조형물,수목보호_수량산출서-11.25_단위수량산출서" xfId="43505" xr:uid="{00000000-0005-0000-0000-0000D4350000}"/>
    <cellStyle name="1_total_구조물,조형물,수목보호_수량산출서-11.25_도곡단위수량" xfId="43506" xr:uid="{00000000-0005-0000-0000-0000D5350000}"/>
    <cellStyle name="1_total_구조물,조형물,수목보호_수량산출서-11.25_도곡단위수량_단위수량산출서" xfId="43507" xr:uid="{00000000-0005-0000-0000-0000D6350000}"/>
    <cellStyle name="1_total_구조물,조형물,수목보호_수량산출서-11.25_철거단위수량" xfId="43508" xr:uid="{00000000-0005-0000-0000-0000D7350000}"/>
    <cellStyle name="1_total_구조물,조형물,수목보호_수량산출서-11.25_철거단위수량_단위수량산출서" xfId="43509" xr:uid="{00000000-0005-0000-0000-0000D8350000}"/>
    <cellStyle name="1_total_구조물,조형물,수목보호_수량산출서-11.25_한수단위수량" xfId="43510" xr:uid="{00000000-0005-0000-0000-0000D9350000}"/>
    <cellStyle name="1_total_구조물,조형물,수목보호_수량산출서-11.25_한수단위수량_단위수량산출서" xfId="43511" xr:uid="{00000000-0005-0000-0000-0000DA350000}"/>
    <cellStyle name="1_total_구조물,조형물,수목보호_수량산출서-1201" xfId="43512" xr:uid="{00000000-0005-0000-0000-0000DB350000}"/>
    <cellStyle name="1_total_구조물,조형물,수목보호_수량산출서-1201_단위수량" xfId="43513" xr:uid="{00000000-0005-0000-0000-0000DC350000}"/>
    <cellStyle name="1_total_구조물,조형물,수목보호_수량산출서-1201_단위수량_단위수량산출서" xfId="43514" xr:uid="{00000000-0005-0000-0000-0000DD350000}"/>
    <cellStyle name="1_total_구조물,조형물,수목보호_수량산출서-1201_단위수량1" xfId="43515" xr:uid="{00000000-0005-0000-0000-0000DE350000}"/>
    <cellStyle name="1_total_구조물,조형물,수목보호_수량산출서-1201_단위수량1_단위수량산출서" xfId="43516" xr:uid="{00000000-0005-0000-0000-0000DF350000}"/>
    <cellStyle name="1_total_구조물,조형물,수목보호_수량산출서-1201_단위수량산출서" xfId="43517" xr:uid="{00000000-0005-0000-0000-0000E0350000}"/>
    <cellStyle name="1_total_구조물,조형물,수목보호_수량산출서-1201_도곡단위수량" xfId="43518" xr:uid="{00000000-0005-0000-0000-0000E1350000}"/>
    <cellStyle name="1_total_구조물,조형물,수목보호_수량산출서-1201_도곡단위수량_단위수량산출서" xfId="43519" xr:uid="{00000000-0005-0000-0000-0000E2350000}"/>
    <cellStyle name="1_total_구조물,조형물,수목보호_수량산출서-1201_철거단위수량" xfId="43520" xr:uid="{00000000-0005-0000-0000-0000E3350000}"/>
    <cellStyle name="1_total_구조물,조형물,수목보호_수량산출서-1201_철거단위수량_단위수량산출서" xfId="43521" xr:uid="{00000000-0005-0000-0000-0000E4350000}"/>
    <cellStyle name="1_total_구조물,조형물,수목보호_수량산출서-1201_한수단위수량" xfId="43522" xr:uid="{00000000-0005-0000-0000-0000E5350000}"/>
    <cellStyle name="1_total_구조물,조형물,수목보호_수량산출서-1201_한수단위수량_단위수량산출서" xfId="43523" xr:uid="{00000000-0005-0000-0000-0000E6350000}"/>
    <cellStyle name="1_total_구조물,조형물,수목보호_시설물단위수량" xfId="43524" xr:uid="{00000000-0005-0000-0000-0000E7350000}"/>
    <cellStyle name="1_total_구조물,조형물,수목보호_시설물단위수량_단위수량산출서" xfId="43525" xr:uid="{00000000-0005-0000-0000-0000E8350000}"/>
    <cellStyle name="1_total_구조물,조형물,수목보호_시설물단위수량1" xfId="43526" xr:uid="{00000000-0005-0000-0000-0000E9350000}"/>
    <cellStyle name="1_total_구조물,조형물,수목보호_시설물단위수량1_단위수량산출서" xfId="43527" xr:uid="{00000000-0005-0000-0000-0000EA350000}"/>
    <cellStyle name="1_total_구조물,조형물,수목보호_시설물단위수량1_시설물단위수량" xfId="43528" xr:uid="{00000000-0005-0000-0000-0000EB350000}"/>
    <cellStyle name="1_total_구조물,조형물,수목보호_시설물단위수량1_시설물단위수량_단위수량산출서" xfId="43529" xr:uid="{00000000-0005-0000-0000-0000EC350000}"/>
    <cellStyle name="1_total_구조물,조형물,수목보호_오창수량산출서" xfId="43530" xr:uid="{00000000-0005-0000-0000-0000ED350000}"/>
    <cellStyle name="1_total_구조물,조형물,수목보호_오창수량산출서_단위수량" xfId="43531" xr:uid="{00000000-0005-0000-0000-0000EE350000}"/>
    <cellStyle name="1_total_구조물,조형물,수목보호_오창수량산출서_단위수량_단위수량산출서" xfId="43532" xr:uid="{00000000-0005-0000-0000-0000EF350000}"/>
    <cellStyle name="1_total_구조물,조형물,수목보호_오창수량산출서_단위수량1" xfId="43533" xr:uid="{00000000-0005-0000-0000-0000F0350000}"/>
    <cellStyle name="1_total_구조물,조형물,수목보호_오창수량산출서_단위수량1_단위수량산출서" xfId="43534" xr:uid="{00000000-0005-0000-0000-0000F1350000}"/>
    <cellStyle name="1_total_구조물,조형물,수목보호_오창수량산출서_단위수량산출서" xfId="43535" xr:uid="{00000000-0005-0000-0000-0000F2350000}"/>
    <cellStyle name="1_total_구조물,조형물,수목보호_오창수량산출서_도곡단위수량" xfId="43536" xr:uid="{00000000-0005-0000-0000-0000F3350000}"/>
    <cellStyle name="1_total_구조물,조형물,수목보호_오창수량산출서_도곡단위수량_단위수량산출서" xfId="43537" xr:uid="{00000000-0005-0000-0000-0000F4350000}"/>
    <cellStyle name="1_total_구조물,조형물,수목보호_오창수량산출서_수량산출서-11.25" xfId="43538" xr:uid="{00000000-0005-0000-0000-0000F5350000}"/>
    <cellStyle name="1_total_구조물,조형물,수목보호_오창수량산출서_수량산출서-11.25_단위수량" xfId="43539" xr:uid="{00000000-0005-0000-0000-0000F6350000}"/>
    <cellStyle name="1_total_구조물,조형물,수목보호_오창수량산출서_수량산출서-11.25_단위수량_단위수량산출서" xfId="43540" xr:uid="{00000000-0005-0000-0000-0000F7350000}"/>
    <cellStyle name="1_total_구조물,조형물,수목보호_오창수량산출서_수량산출서-11.25_단위수량1" xfId="43541" xr:uid="{00000000-0005-0000-0000-0000F8350000}"/>
    <cellStyle name="1_total_구조물,조형물,수목보호_오창수량산출서_수량산출서-11.25_단위수량1_단위수량산출서" xfId="43542" xr:uid="{00000000-0005-0000-0000-0000F9350000}"/>
    <cellStyle name="1_total_구조물,조형물,수목보호_오창수량산출서_수량산출서-11.25_단위수량산출서" xfId="43543" xr:uid="{00000000-0005-0000-0000-0000FA350000}"/>
    <cellStyle name="1_total_구조물,조형물,수목보호_오창수량산출서_수량산출서-11.25_도곡단위수량" xfId="43544" xr:uid="{00000000-0005-0000-0000-0000FB350000}"/>
    <cellStyle name="1_total_구조물,조형물,수목보호_오창수량산출서_수량산출서-11.25_도곡단위수량_단위수량산출서" xfId="43545" xr:uid="{00000000-0005-0000-0000-0000FC350000}"/>
    <cellStyle name="1_total_구조물,조형물,수목보호_오창수량산출서_수량산출서-11.25_철거단위수량" xfId="43546" xr:uid="{00000000-0005-0000-0000-0000FD350000}"/>
    <cellStyle name="1_total_구조물,조형물,수목보호_오창수량산출서_수량산출서-11.25_철거단위수량_단위수량산출서" xfId="43547" xr:uid="{00000000-0005-0000-0000-0000FE350000}"/>
    <cellStyle name="1_total_구조물,조형물,수목보호_오창수량산출서_수량산출서-11.25_한수단위수량" xfId="43548" xr:uid="{00000000-0005-0000-0000-0000FF350000}"/>
    <cellStyle name="1_total_구조물,조형물,수목보호_오창수량산출서_수량산출서-11.25_한수단위수량_단위수량산출서" xfId="43549" xr:uid="{00000000-0005-0000-0000-000000360000}"/>
    <cellStyle name="1_total_구조물,조형물,수목보호_오창수량산출서_수량산출서-1201" xfId="43550" xr:uid="{00000000-0005-0000-0000-000001360000}"/>
    <cellStyle name="1_total_구조물,조형물,수목보호_오창수량산출서_수량산출서-1201_단위수량" xfId="43551" xr:uid="{00000000-0005-0000-0000-000002360000}"/>
    <cellStyle name="1_total_구조물,조형물,수목보호_오창수량산출서_수량산출서-1201_단위수량_단위수량산출서" xfId="43552" xr:uid="{00000000-0005-0000-0000-000003360000}"/>
    <cellStyle name="1_total_구조물,조형물,수목보호_오창수량산출서_수량산출서-1201_단위수량1" xfId="43553" xr:uid="{00000000-0005-0000-0000-000004360000}"/>
    <cellStyle name="1_total_구조물,조형물,수목보호_오창수량산출서_수량산출서-1201_단위수량1_단위수량산출서" xfId="43554" xr:uid="{00000000-0005-0000-0000-000005360000}"/>
    <cellStyle name="1_total_구조물,조형물,수목보호_오창수량산출서_수량산출서-1201_단위수량산출서" xfId="43555" xr:uid="{00000000-0005-0000-0000-000006360000}"/>
    <cellStyle name="1_total_구조물,조형물,수목보호_오창수량산출서_수량산출서-1201_도곡단위수량" xfId="43556" xr:uid="{00000000-0005-0000-0000-000007360000}"/>
    <cellStyle name="1_total_구조물,조형물,수목보호_오창수량산출서_수량산출서-1201_도곡단위수량_단위수량산출서" xfId="43557" xr:uid="{00000000-0005-0000-0000-000008360000}"/>
    <cellStyle name="1_total_구조물,조형물,수목보호_오창수량산출서_수량산출서-1201_철거단위수량" xfId="43558" xr:uid="{00000000-0005-0000-0000-000009360000}"/>
    <cellStyle name="1_total_구조물,조형물,수목보호_오창수량산출서_수량산출서-1201_철거단위수량_단위수량산출서" xfId="43559" xr:uid="{00000000-0005-0000-0000-00000A360000}"/>
    <cellStyle name="1_total_구조물,조형물,수목보호_오창수량산출서_수량산출서-1201_한수단위수량" xfId="43560" xr:uid="{00000000-0005-0000-0000-00000B360000}"/>
    <cellStyle name="1_total_구조물,조형물,수목보호_오창수량산출서_수량산출서-1201_한수단위수량_단위수량산출서" xfId="43561" xr:uid="{00000000-0005-0000-0000-00000C360000}"/>
    <cellStyle name="1_total_구조물,조형물,수목보호_오창수량산출서_시설물단위수량" xfId="43562" xr:uid="{00000000-0005-0000-0000-00000D360000}"/>
    <cellStyle name="1_total_구조물,조형물,수목보호_오창수량산출서_시설물단위수량_단위수량산출서" xfId="43563" xr:uid="{00000000-0005-0000-0000-00000E360000}"/>
    <cellStyle name="1_total_구조물,조형물,수목보호_오창수량산출서_시설물단위수량1" xfId="43564" xr:uid="{00000000-0005-0000-0000-00000F360000}"/>
    <cellStyle name="1_total_구조물,조형물,수목보호_오창수량산출서_시설물단위수량1_단위수량산출서" xfId="43565" xr:uid="{00000000-0005-0000-0000-000010360000}"/>
    <cellStyle name="1_total_구조물,조형물,수목보호_오창수량산출서_시설물단위수량1_시설물단위수량" xfId="43566" xr:uid="{00000000-0005-0000-0000-000011360000}"/>
    <cellStyle name="1_total_구조물,조형물,수목보호_오창수량산출서_시설물단위수량1_시설물단위수량_단위수량산출서" xfId="43567" xr:uid="{00000000-0005-0000-0000-000012360000}"/>
    <cellStyle name="1_total_구조물,조형물,수목보호_오창수량산출서_철거단위수량" xfId="43568" xr:uid="{00000000-0005-0000-0000-000013360000}"/>
    <cellStyle name="1_total_구조물,조형물,수목보호_오창수량산출서_철거단위수량_단위수량산출서" xfId="43569" xr:uid="{00000000-0005-0000-0000-000014360000}"/>
    <cellStyle name="1_total_구조물,조형물,수목보호_오창수량산출서_한수단위수량" xfId="43570" xr:uid="{00000000-0005-0000-0000-000015360000}"/>
    <cellStyle name="1_total_구조물,조형물,수목보호_오창수량산출서_한수단위수량_단위수량산출서" xfId="43571" xr:uid="{00000000-0005-0000-0000-000016360000}"/>
    <cellStyle name="1_total_구조물,조형물,수목보호_철거단위수량" xfId="43572" xr:uid="{00000000-0005-0000-0000-000017360000}"/>
    <cellStyle name="1_total_구조물,조형물,수목보호_철거단위수량_단위수량산출서" xfId="43573" xr:uid="{00000000-0005-0000-0000-000018360000}"/>
    <cellStyle name="1_total_구조물,조형물,수목보호_한수단위수량" xfId="43574" xr:uid="{00000000-0005-0000-0000-000019360000}"/>
    <cellStyle name="1_total_구조물,조형물,수목보호_한수단위수량_단위수량산출서" xfId="43575" xr:uid="{00000000-0005-0000-0000-00001A360000}"/>
    <cellStyle name="1_total_내역서" xfId="12469" xr:uid="{00000000-0005-0000-0000-00001B360000}"/>
    <cellStyle name="1_total_내역서(070320)" xfId="12470" xr:uid="{00000000-0005-0000-0000-00001C360000}"/>
    <cellStyle name="1_total_단위1" xfId="43576" xr:uid="{00000000-0005-0000-0000-00001D360000}"/>
    <cellStyle name="1_total_단위수량" xfId="43577" xr:uid="{00000000-0005-0000-0000-00001E360000}"/>
    <cellStyle name="1_total_단위수량_단위수량산출서" xfId="43578" xr:uid="{00000000-0005-0000-0000-00001F360000}"/>
    <cellStyle name="1_total_단위수량1" xfId="43579" xr:uid="{00000000-0005-0000-0000-000020360000}"/>
    <cellStyle name="1_total_단위수량1_단위수량산출서" xfId="43580" xr:uid="{00000000-0005-0000-0000-000021360000}"/>
    <cellStyle name="1_total_단위수량산출" xfId="43581" xr:uid="{00000000-0005-0000-0000-000022360000}"/>
    <cellStyle name="1_total_단위수량산출_단위수량" xfId="43582" xr:uid="{00000000-0005-0000-0000-000023360000}"/>
    <cellStyle name="1_total_단위수량산출_단위수량_단위수량산출서" xfId="43583" xr:uid="{00000000-0005-0000-0000-000024360000}"/>
    <cellStyle name="1_total_단위수량산출_단위수량1" xfId="43584" xr:uid="{00000000-0005-0000-0000-000025360000}"/>
    <cellStyle name="1_total_단위수량산출_단위수량1_단위수량산출서" xfId="43585" xr:uid="{00000000-0005-0000-0000-000026360000}"/>
    <cellStyle name="1_total_단위수량산출_단위수량산출서" xfId="43586" xr:uid="{00000000-0005-0000-0000-000027360000}"/>
    <cellStyle name="1_total_단위수량산출_도곡단위수량" xfId="43587" xr:uid="{00000000-0005-0000-0000-000028360000}"/>
    <cellStyle name="1_total_단위수량산출_도곡단위수량_단위수량산출서" xfId="43588" xr:uid="{00000000-0005-0000-0000-000029360000}"/>
    <cellStyle name="1_total_단위수량산출_수량산출서-11.25" xfId="43589" xr:uid="{00000000-0005-0000-0000-00002A360000}"/>
    <cellStyle name="1_total_단위수량산출_수량산출서-11.25_단위수량" xfId="43590" xr:uid="{00000000-0005-0000-0000-00002B360000}"/>
    <cellStyle name="1_total_단위수량산출_수량산출서-11.25_단위수량_단위수량산출서" xfId="43591" xr:uid="{00000000-0005-0000-0000-00002C360000}"/>
    <cellStyle name="1_total_단위수량산출_수량산출서-11.25_단위수량1" xfId="43592" xr:uid="{00000000-0005-0000-0000-00002D360000}"/>
    <cellStyle name="1_total_단위수량산출_수량산출서-11.25_단위수량1_단위수량산출서" xfId="43593" xr:uid="{00000000-0005-0000-0000-00002E360000}"/>
    <cellStyle name="1_total_단위수량산출_수량산출서-11.25_단위수량산출서" xfId="43594" xr:uid="{00000000-0005-0000-0000-00002F360000}"/>
    <cellStyle name="1_total_단위수량산출_수량산출서-11.25_도곡단위수량" xfId="43595" xr:uid="{00000000-0005-0000-0000-000030360000}"/>
    <cellStyle name="1_total_단위수량산출_수량산출서-11.25_도곡단위수량_단위수량산출서" xfId="43596" xr:uid="{00000000-0005-0000-0000-000031360000}"/>
    <cellStyle name="1_total_단위수량산출_수량산출서-11.25_철거단위수량" xfId="43597" xr:uid="{00000000-0005-0000-0000-000032360000}"/>
    <cellStyle name="1_total_단위수량산출_수량산출서-11.25_철거단위수량_단위수량산출서" xfId="43598" xr:uid="{00000000-0005-0000-0000-000033360000}"/>
    <cellStyle name="1_total_단위수량산출_수량산출서-11.25_한수단위수량" xfId="43599" xr:uid="{00000000-0005-0000-0000-000034360000}"/>
    <cellStyle name="1_total_단위수량산출_수량산출서-11.25_한수단위수량_단위수량산출서" xfId="43600" xr:uid="{00000000-0005-0000-0000-000035360000}"/>
    <cellStyle name="1_total_단위수량산출_수량산출서-1201" xfId="43601" xr:uid="{00000000-0005-0000-0000-000036360000}"/>
    <cellStyle name="1_total_단위수량산출_수량산출서-1201_단위수량" xfId="43602" xr:uid="{00000000-0005-0000-0000-000037360000}"/>
    <cellStyle name="1_total_단위수량산출_수량산출서-1201_단위수량_단위수량산출서" xfId="43603" xr:uid="{00000000-0005-0000-0000-000038360000}"/>
    <cellStyle name="1_total_단위수량산출_수량산출서-1201_단위수량1" xfId="43604" xr:uid="{00000000-0005-0000-0000-000039360000}"/>
    <cellStyle name="1_total_단위수량산출_수량산출서-1201_단위수량1_단위수량산출서" xfId="43605" xr:uid="{00000000-0005-0000-0000-00003A360000}"/>
    <cellStyle name="1_total_단위수량산출_수량산출서-1201_단위수량산출서" xfId="43606" xr:uid="{00000000-0005-0000-0000-00003B360000}"/>
    <cellStyle name="1_total_단위수량산출_수량산출서-1201_도곡단위수량" xfId="43607" xr:uid="{00000000-0005-0000-0000-00003C360000}"/>
    <cellStyle name="1_total_단위수량산출_수량산출서-1201_도곡단위수량_단위수량산출서" xfId="43608" xr:uid="{00000000-0005-0000-0000-00003D360000}"/>
    <cellStyle name="1_total_단위수량산출_수량산출서-1201_철거단위수량" xfId="43609" xr:uid="{00000000-0005-0000-0000-00003E360000}"/>
    <cellStyle name="1_total_단위수량산출_수량산출서-1201_철거단위수량_단위수량산출서" xfId="43610" xr:uid="{00000000-0005-0000-0000-00003F360000}"/>
    <cellStyle name="1_total_단위수량산출_수량산출서-1201_한수단위수량" xfId="43611" xr:uid="{00000000-0005-0000-0000-000040360000}"/>
    <cellStyle name="1_total_단위수량산출_수량산출서-1201_한수단위수량_단위수량산출서" xfId="43612" xr:uid="{00000000-0005-0000-0000-000041360000}"/>
    <cellStyle name="1_total_단위수량산출_시설물단위수량" xfId="43613" xr:uid="{00000000-0005-0000-0000-000042360000}"/>
    <cellStyle name="1_total_단위수량산출_시설물단위수량_단위수량산출서" xfId="43614" xr:uid="{00000000-0005-0000-0000-000043360000}"/>
    <cellStyle name="1_total_단위수량산출_시설물단위수량1" xfId="43615" xr:uid="{00000000-0005-0000-0000-000044360000}"/>
    <cellStyle name="1_total_단위수량산출_시설물단위수량1_단위수량산출서" xfId="43616" xr:uid="{00000000-0005-0000-0000-000045360000}"/>
    <cellStyle name="1_total_단위수량산출_시설물단위수량1_시설물단위수량" xfId="43617" xr:uid="{00000000-0005-0000-0000-000046360000}"/>
    <cellStyle name="1_total_단위수량산출_시설물단위수량1_시설물단위수량_단위수량산출서" xfId="43618" xr:uid="{00000000-0005-0000-0000-000047360000}"/>
    <cellStyle name="1_total_단위수량산출_오창수량산출서" xfId="43619" xr:uid="{00000000-0005-0000-0000-000048360000}"/>
    <cellStyle name="1_total_단위수량산출_오창수량산출서_단위수량" xfId="43620" xr:uid="{00000000-0005-0000-0000-000049360000}"/>
    <cellStyle name="1_total_단위수량산출_오창수량산출서_단위수량_단위수량산출서" xfId="43621" xr:uid="{00000000-0005-0000-0000-00004A360000}"/>
    <cellStyle name="1_total_단위수량산출_오창수량산출서_단위수량1" xfId="43622" xr:uid="{00000000-0005-0000-0000-00004B360000}"/>
    <cellStyle name="1_total_단위수량산출_오창수량산출서_단위수량1_단위수량산출서" xfId="43623" xr:uid="{00000000-0005-0000-0000-00004C360000}"/>
    <cellStyle name="1_total_단위수량산출_오창수량산출서_단위수량산출서" xfId="43624" xr:uid="{00000000-0005-0000-0000-00004D360000}"/>
    <cellStyle name="1_total_단위수량산출_오창수량산출서_도곡단위수량" xfId="43625" xr:uid="{00000000-0005-0000-0000-00004E360000}"/>
    <cellStyle name="1_total_단위수량산출_오창수량산출서_도곡단위수량_단위수량산출서" xfId="43626" xr:uid="{00000000-0005-0000-0000-00004F360000}"/>
    <cellStyle name="1_total_단위수량산출_오창수량산출서_수량산출서-11.25" xfId="43627" xr:uid="{00000000-0005-0000-0000-000050360000}"/>
    <cellStyle name="1_total_단위수량산출_오창수량산출서_수량산출서-11.25_단위수량" xfId="43628" xr:uid="{00000000-0005-0000-0000-000051360000}"/>
    <cellStyle name="1_total_단위수량산출_오창수량산출서_수량산출서-11.25_단위수량_단위수량산출서" xfId="43629" xr:uid="{00000000-0005-0000-0000-000052360000}"/>
    <cellStyle name="1_total_단위수량산출_오창수량산출서_수량산출서-11.25_단위수량1" xfId="43630" xr:uid="{00000000-0005-0000-0000-000053360000}"/>
    <cellStyle name="1_total_단위수량산출_오창수량산출서_수량산출서-11.25_단위수량1_단위수량산출서" xfId="43631" xr:uid="{00000000-0005-0000-0000-000054360000}"/>
    <cellStyle name="1_total_단위수량산출_오창수량산출서_수량산출서-11.25_단위수량산출서" xfId="43632" xr:uid="{00000000-0005-0000-0000-000055360000}"/>
    <cellStyle name="1_total_단위수량산출_오창수량산출서_수량산출서-11.25_도곡단위수량" xfId="43633" xr:uid="{00000000-0005-0000-0000-000056360000}"/>
    <cellStyle name="1_total_단위수량산출_오창수량산출서_수량산출서-11.25_도곡단위수량_단위수량산출서" xfId="43634" xr:uid="{00000000-0005-0000-0000-000057360000}"/>
    <cellStyle name="1_total_단위수량산출_오창수량산출서_수량산출서-11.25_철거단위수량" xfId="43635" xr:uid="{00000000-0005-0000-0000-000058360000}"/>
    <cellStyle name="1_total_단위수량산출_오창수량산출서_수량산출서-11.25_철거단위수량_단위수량산출서" xfId="43636" xr:uid="{00000000-0005-0000-0000-000059360000}"/>
    <cellStyle name="1_total_단위수량산출_오창수량산출서_수량산출서-11.25_한수단위수량" xfId="43637" xr:uid="{00000000-0005-0000-0000-00005A360000}"/>
    <cellStyle name="1_total_단위수량산출_오창수량산출서_수량산출서-11.25_한수단위수량_단위수량산출서" xfId="43638" xr:uid="{00000000-0005-0000-0000-00005B360000}"/>
    <cellStyle name="1_total_단위수량산출_오창수량산출서_수량산출서-1201" xfId="43639" xr:uid="{00000000-0005-0000-0000-00005C360000}"/>
    <cellStyle name="1_total_단위수량산출_오창수량산출서_수량산출서-1201_단위수량" xfId="43640" xr:uid="{00000000-0005-0000-0000-00005D360000}"/>
    <cellStyle name="1_total_단위수량산출_오창수량산출서_수량산출서-1201_단위수량_단위수량산출서" xfId="43641" xr:uid="{00000000-0005-0000-0000-00005E360000}"/>
    <cellStyle name="1_total_단위수량산출_오창수량산출서_수량산출서-1201_단위수량1" xfId="43642" xr:uid="{00000000-0005-0000-0000-00005F360000}"/>
    <cellStyle name="1_total_단위수량산출_오창수량산출서_수량산출서-1201_단위수량1_단위수량산출서" xfId="43643" xr:uid="{00000000-0005-0000-0000-000060360000}"/>
    <cellStyle name="1_total_단위수량산출_오창수량산출서_수량산출서-1201_단위수량산출서" xfId="43644" xr:uid="{00000000-0005-0000-0000-000061360000}"/>
    <cellStyle name="1_total_단위수량산출_오창수량산출서_수량산출서-1201_도곡단위수량" xfId="43645" xr:uid="{00000000-0005-0000-0000-000062360000}"/>
    <cellStyle name="1_total_단위수량산출_오창수량산출서_수량산출서-1201_도곡단위수량_단위수량산출서" xfId="43646" xr:uid="{00000000-0005-0000-0000-000063360000}"/>
    <cellStyle name="1_total_단위수량산출_오창수량산출서_수량산출서-1201_철거단위수량" xfId="43647" xr:uid="{00000000-0005-0000-0000-000064360000}"/>
    <cellStyle name="1_total_단위수량산출_오창수량산출서_수량산출서-1201_철거단위수량_단위수량산출서" xfId="43648" xr:uid="{00000000-0005-0000-0000-000065360000}"/>
    <cellStyle name="1_total_단위수량산출_오창수량산출서_수량산출서-1201_한수단위수량" xfId="43649" xr:uid="{00000000-0005-0000-0000-000066360000}"/>
    <cellStyle name="1_total_단위수량산출_오창수량산출서_수량산출서-1201_한수단위수량_단위수량산출서" xfId="43650" xr:uid="{00000000-0005-0000-0000-000067360000}"/>
    <cellStyle name="1_total_단위수량산출_오창수량산출서_시설물단위수량" xfId="43651" xr:uid="{00000000-0005-0000-0000-000068360000}"/>
    <cellStyle name="1_total_단위수량산출_오창수량산출서_시설물단위수량_단위수량산출서" xfId="43652" xr:uid="{00000000-0005-0000-0000-000069360000}"/>
    <cellStyle name="1_total_단위수량산출_오창수량산출서_시설물단위수량1" xfId="43653" xr:uid="{00000000-0005-0000-0000-00006A360000}"/>
    <cellStyle name="1_total_단위수량산출_오창수량산출서_시설물단위수량1_단위수량산출서" xfId="43654" xr:uid="{00000000-0005-0000-0000-00006B360000}"/>
    <cellStyle name="1_total_단위수량산출_오창수량산출서_시설물단위수량1_시설물단위수량" xfId="43655" xr:uid="{00000000-0005-0000-0000-00006C360000}"/>
    <cellStyle name="1_total_단위수량산출_오창수량산출서_시설물단위수량1_시설물단위수량_단위수량산출서" xfId="43656" xr:uid="{00000000-0005-0000-0000-00006D360000}"/>
    <cellStyle name="1_total_단위수량산출_오창수량산출서_철거단위수량" xfId="43657" xr:uid="{00000000-0005-0000-0000-00006E360000}"/>
    <cellStyle name="1_total_단위수량산출_오창수량산출서_철거단위수량_단위수량산출서" xfId="43658" xr:uid="{00000000-0005-0000-0000-00006F360000}"/>
    <cellStyle name="1_total_단위수량산출_오창수량산출서_한수단위수량" xfId="43659" xr:uid="{00000000-0005-0000-0000-000070360000}"/>
    <cellStyle name="1_total_단위수량산출_오창수량산출서_한수단위수량_단위수량산출서" xfId="43660" xr:uid="{00000000-0005-0000-0000-000071360000}"/>
    <cellStyle name="1_total_단위수량산출_철거단위수량" xfId="43661" xr:uid="{00000000-0005-0000-0000-000072360000}"/>
    <cellStyle name="1_total_단위수량산출_철거단위수량_단위수량산출서" xfId="43662" xr:uid="{00000000-0005-0000-0000-000073360000}"/>
    <cellStyle name="1_total_단위수량산출_포장단위수량" xfId="43663" xr:uid="{00000000-0005-0000-0000-000074360000}"/>
    <cellStyle name="1_total_단위수량산출_포장단위수량_단위수량산출서" xfId="43664" xr:uid="{00000000-0005-0000-0000-000075360000}"/>
    <cellStyle name="1_total_단위수량산출_한수단위수량" xfId="43665" xr:uid="{00000000-0005-0000-0000-000076360000}"/>
    <cellStyle name="1_total_단위수량산출_한수단위수량_단위수량산출서" xfId="43666" xr:uid="{00000000-0005-0000-0000-000077360000}"/>
    <cellStyle name="1_total_단위수량산출1" xfId="43667" xr:uid="{00000000-0005-0000-0000-000078360000}"/>
    <cellStyle name="1_total_단위수량산출-1" xfId="43668" xr:uid="{00000000-0005-0000-0000-000079360000}"/>
    <cellStyle name="1_total_단위수량산출1_단위수량" xfId="43669" xr:uid="{00000000-0005-0000-0000-00007A360000}"/>
    <cellStyle name="1_total_단위수량산출-1_단위수량" xfId="43670" xr:uid="{00000000-0005-0000-0000-00007B360000}"/>
    <cellStyle name="1_total_단위수량산출1_단위수량_단위수량산출서" xfId="43671" xr:uid="{00000000-0005-0000-0000-00007C360000}"/>
    <cellStyle name="1_total_단위수량산출-1_단위수량_단위수량산출서" xfId="43672" xr:uid="{00000000-0005-0000-0000-00007D360000}"/>
    <cellStyle name="1_total_단위수량산출1_단위수량1" xfId="43673" xr:uid="{00000000-0005-0000-0000-00007E360000}"/>
    <cellStyle name="1_total_단위수량산출-1_단위수량1" xfId="43674" xr:uid="{00000000-0005-0000-0000-00007F360000}"/>
    <cellStyle name="1_total_단위수량산출1_단위수량1_단위수량산출서" xfId="43675" xr:uid="{00000000-0005-0000-0000-000080360000}"/>
    <cellStyle name="1_total_단위수량산출-1_단위수량1_단위수량산출서" xfId="43676" xr:uid="{00000000-0005-0000-0000-000081360000}"/>
    <cellStyle name="1_total_단위수량산출1_단위수량산출서" xfId="43677" xr:uid="{00000000-0005-0000-0000-000082360000}"/>
    <cellStyle name="1_total_단위수량산출-1_단위수량산출서" xfId="43678" xr:uid="{00000000-0005-0000-0000-000083360000}"/>
    <cellStyle name="1_total_단위수량산출1_도곡단위수량" xfId="43679" xr:uid="{00000000-0005-0000-0000-000084360000}"/>
    <cellStyle name="1_total_단위수량산출-1_도곡단위수량" xfId="43680" xr:uid="{00000000-0005-0000-0000-000085360000}"/>
    <cellStyle name="1_total_단위수량산출1_도곡단위수량_단위수량산출서" xfId="43681" xr:uid="{00000000-0005-0000-0000-000086360000}"/>
    <cellStyle name="1_total_단위수량산출-1_도곡단위수량_단위수량산출서" xfId="43682" xr:uid="{00000000-0005-0000-0000-000087360000}"/>
    <cellStyle name="1_total_단위수량산출1_수량산출서-11.25" xfId="43683" xr:uid="{00000000-0005-0000-0000-000088360000}"/>
    <cellStyle name="1_total_단위수량산출-1_수량산출서-11.25" xfId="43684" xr:uid="{00000000-0005-0000-0000-000089360000}"/>
    <cellStyle name="1_total_단위수량산출1_수량산출서-11.25_단위수량" xfId="43685" xr:uid="{00000000-0005-0000-0000-00008A360000}"/>
    <cellStyle name="1_total_단위수량산출-1_수량산출서-11.25_단위수량" xfId="43686" xr:uid="{00000000-0005-0000-0000-00008B360000}"/>
    <cellStyle name="1_total_단위수량산출1_수량산출서-11.25_단위수량_단위수량산출서" xfId="43687" xr:uid="{00000000-0005-0000-0000-00008C360000}"/>
    <cellStyle name="1_total_단위수량산출-1_수량산출서-11.25_단위수량_단위수량산출서" xfId="43688" xr:uid="{00000000-0005-0000-0000-00008D360000}"/>
    <cellStyle name="1_total_단위수량산출1_수량산출서-11.25_단위수량1" xfId="43689" xr:uid="{00000000-0005-0000-0000-00008E360000}"/>
    <cellStyle name="1_total_단위수량산출-1_수량산출서-11.25_단위수량1" xfId="43690" xr:uid="{00000000-0005-0000-0000-00008F360000}"/>
    <cellStyle name="1_total_단위수량산출1_수량산출서-11.25_단위수량1_단위수량산출서" xfId="43691" xr:uid="{00000000-0005-0000-0000-000090360000}"/>
    <cellStyle name="1_total_단위수량산출-1_수량산출서-11.25_단위수량1_단위수량산출서" xfId="43692" xr:uid="{00000000-0005-0000-0000-000091360000}"/>
    <cellStyle name="1_total_단위수량산출1_수량산출서-11.25_단위수량산출서" xfId="43693" xr:uid="{00000000-0005-0000-0000-000092360000}"/>
    <cellStyle name="1_total_단위수량산출-1_수량산출서-11.25_단위수량산출서" xfId="43694" xr:uid="{00000000-0005-0000-0000-000093360000}"/>
    <cellStyle name="1_total_단위수량산출1_수량산출서-11.25_도곡단위수량" xfId="43695" xr:uid="{00000000-0005-0000-0000-000094360000}"/>
    <cellStyle name="1_total_단위수량산출-1_수량산출서-11.25_도곡단위수량" xfId="43696" xr:uid="{00000000-0005-0000-0000-000095360000}"/>
    <cellStyle name="1_total_단위수량산출1_수량산출서-11.25_도곡단위수량_단위수량산출서" xfId="43697" xr:uid="{00000000-0005-0000-0000-000096360000}"/>
    <cellStyle name="1_total_단위수량산출-1_수량산출서-11.25_도곡단위수량_단위수량산출서" xfId="43698" xr:uid="{00000000-0005-0000-0000-000097360000}"/>
    <cellStyle name="1_total_단위수량산출1_수량산출서-11.25_철거단위수량" xfId="43699" xr:uid="{00000000-0005-0000-0000-000098360000}"/>
    <cellStyle name="1_total_단위수량산출-1_수량산출서-11.25_철거단위수량" xfId="43700" xr:uid="{00000000-0005-0000-0000-000099360000}"/>
    <cellStyle name="1_total_단위수량산출1_수량산출서-11.25_철거단위수량_단위수량산출서" xfId="43701" xr:uid="{00000000-0005-0000-0000-00009A360000}"/>
    <cellStyle name="1_total_단위수량산출-1_수량산출서-11.25_철거단위수량_단위수량산출서" xfId="43702" xr:uid="{00000000-0005-0000-0000-00009B360000}"/>
    <cellStyle name="1_total_단위수량산출1_수량산출서-11.25_한수단위수량" xfId="43703" xr:uid="{00000000-0005-0000-0000-00009C360000}"/>
    <cellStyle name="1_total_단위수량산출-1_수량산출서-11.25_한수단위수량" xfId="43704" xr:uid="{00000000-0005-0000-0000-00009D360000}"/>
    <cellStyle name="1_total_단위수량산출1_수량산출서-11.25_한수단위수량_단위수량산출서" xfId="43705" xr:uid="{00000000-0005-0000-0000-00009E360000}"/>
    <cellStyle name="1_total_단위수량산출-1_수량산출서-11.25_한수단위수량_단위수량산출서" xfId="43706" xr:uid="{00000000-0005-0000-0000-00009F360000}"/>
    <cellStyle name="1_total_단위수량산출1_수량산출서-1201" xfId="43707" xr:uid="{00000000-0005-0000-0000-0000A0360000}"/>
    <cellStyle name="1_total_단위수량산출-1_수량산출서-1201" xfId="43708" xr:uid="{00000000-0005-0000-0000-0000A1360000}"/>
    <cellStyle name="1_total_단위수량산출1_수량산출서-1201_단위수량" xfId="43709" xr:uid="{00000000-0005-0000-0000-0000A2360000}"/>
    <cellStyle name="1_total_단위수량산출-1_수량산출서-1201_단위수량" xfId="43710" xr:uid="{00000000-0005-0000-0000-0000A3360000}"/>
    <cellStyle name="1_total_단위수량산출1_수량산출서-1201_단위수량_단위수량산출서" xfId="43711" xr:uid="{00000000-0005-0000-0000-0000A4360000}"/>
    <cellStyle name="1_total_단위수량산출-1_수량산출서-1201_단위수량_단위수량산출서" xfId="43712" xr:uid="{00000000-0005-0000-0000-0000A5360000}"/>
    <cellStyle name="1_total_단위수량산출1_수량산출서-1201_단위수량1" xfId="43713" xr:uid="{00000000-0005-0000-0000-0000A6360000}"/>
    <cellStyle name="1_total_단위수량산출-1_수량산출서-1201_단위수량1" xfId="43714" xr:uid="{00000000-0005-0000-0000-0000A7360000}"/>
    <cellStyle name="1_total_단위수량산출1_수량산출서-1201_단위수량1_단위수량산출서" xfId="43715" xr:uid="{00000000-0005-0000-0000-0000A8360000}"/>
    <cellStyle name="1_total_단위수량산출-1_수량산출서-1201_단위수량1_단위수량산출서" xfId="43716" xr:uid="{00000000-0005-0000-0000-0000A9360000}"/>
    <cellStyle name="1_total_단위수량산출1_수량산출서-1201_단위수량산출서" xfId="43717" xr:uid="{00000000-0005-0000-0000-0000AA360000}"/>
    <cellStyle name="1_total_단위수량산출-1_수량산출서-1201_단위수량산출서" xfId="43718" xr:uid="{00000000-0005-0000-0000-0000AB360000}"/>
    <cellStyle name="1_total_단위수량산출1_수량산출서-1201_도곡단위수량" xfId="43719" xr:uid="{00000000-0005-0000-0000-0000AC360000}"/>
    <cellStyle name="1_total_단위수량산출-1_수량산출서-1201_도곡단위수량" xfId="43720" xr:uid="{00000000-0005-0000-0000-0000AD360000}"/>
    <cellStyle name="1_total_단위수량산출1_수량산출서-1201_도곡단위수량_단위수량산출서" xfId="43721" xr:uid="{00000000-0005-0000-0000-0000AE360000}"/>
    <cellStyle name="1_total_단위수량산출-1_수량산출서-1201_도곡단위수량_단위수량산출서" xfId="43722" xr:uid="{00000000-0005-0000-0000-0000AF360000}"/>
    <cellStyle name="1_total_단위수량산출1_수량산출서-1201_철거단위수량" xfId="43723" xr:uid="{00000000-0005-0000-0000-0000B0360000}"/>
    <cellStyle name="1_total_단위수량산출-1_수량산출서-1201_철거단위수량" xfId="43724" xr:uid="{00000000-0005-0000-0000-0000B1360000}"/>
    <cellStyle name="1_total_단위수량산출1_수량산출서-1201_철거단위수량_단위수량산출서" xfId="43725" xr:uid="{00000000-0005-0000-0000-0000B2360000}"/>
    <cellStyle name="1_total_단위수량산출-1_수량산출서-1201_철거단위수량_단위수량산출서" xfId="43726" xr:uid="{00000000-0005-0000-0000-0000B3360000}"/>
    <cellStyle name="1_total_단위수량산출1_수량산출서-1201_한수단위수량" xfId="43727" xr:uid="{00000000-0005-0000-0000-0000B4360000}"/>
    <cellStyle name="1_total_단위수량산출-1_수량산출서-1201_한수단위수량" xfId="43728" xr:uid="{00000000-0005-0000-0000-0000B5360000}"/>
    <cellStyle name="1_total_단위수량산출1_수량산출서-1201_한수단위수량_단위수량산출서" xfId="43729" xr:uid="{00000000-0005-0000-0000-0000B6360000}"/>
    <cellStyle name="1_total_단위수량산출-1_수량산출서-1201_한수단위수량_단위수량산출서" xfId="43730" xr:uid="{00000000-0005-0000-0000-0000B7360000}"/>
    <cellStyle name="1_total_단위수량산출1_시설물단위수량" xfId="43731" xr:uid="{00000000-0005-0000-0000-0000B8360000}"/>
    <cellStyle name="1_total_단위수량산출-1_시설물단위수량" xfId="43732" xr:uid="{00000000-0005-0000-0000-0000B9360000}"/>
    <cellStyle name="1_total_단위수량산출1_시설물단위수량_단위수량산출서" xfId="43733" xr:uid="{00000000-0005-0000-0000-0000BA360000}"/>
    <cellStyle name="1_total_단위수량산출-1_시설물단위수량_단위수량산출서" xfId="43734" xr:uid="{00000000-0005-0000-0000-0000BB360000}"/>
    <cellStyle name="1_total_단위수량산출1_시설물단위수량1" xfId="43735" xr:uid="{00000000-0005-0000-0000-0000BC360000}"/>
    <cellStyle name="1_total_단위수량산출-1_시설물단위수량1" xfId="43736" xr:uid="{00000000-0005-0000-0000-0000BD360000}"/>
    <cellStyle name="1_total_단위수량산출1_시설물단위수량1_단위수량산출서" xfId="43737" xr:uid="{00000000-0005-0000-0000-0000BE360000}"/>
    <cellStyle name="1_total_단위수량산출-1_시설물단위수량1_단위수량산출서" xfId="43738" xr:uid="{00000000-0005-0000-0000-0000BF360000}"/>
    <cellStyle name="1_total_단위수량산출1_시설물단위수량1_시설물단위수량" xfId="43739" xr:uid="{00000000-0005-0000-0000-0000C0360000}"/>
    <cellStyle name="1_total_단위수량산출-1_시설물단위수량1_시설물단위수량" xfId="43740" xr:uid="{00000000-0005-0000-0000-0000C1360000}"/>
    <cellStyle name="1_total_단위수량산출1_시설물단위수량1_시설물단위수량_단위수량산출서" xfId="43741" xr:uid="{00000000-0005-0000-0000-0000C2360000}"/>
    <cellStyle name="1_total_단위수량산출-1_시설물단위수량1_시설물단위수량_단위수량산출서" xfId="43742" xr:uid="{00000000-0005-0000-0000-0000C3360000}"/>
    <cellStyle name="1_total_단위수량산출1_오창수량산출서" xfId="43743" xr:uid="{00000000-0005-0000-0000-0000C4360000}"/>
    <cellStyle name="1_total_단위수량산출-1_오창수량산출서" xfId="43744" xr:uid="{00000000-0005-0000-0000-0000C5360000}"/>
    <cellStyle name="1_total_단위수량산출1_오창수량산출서_단위수량" xfId="43745" xr:uid="{00000000-0005-0000-0000-0000C6360000}"/>
    <cellStyle name="1_total_단위수량산출-1_오창수량산출서_단위수량" xfId="43746" xr:uid="{00000000-0005-0000-0000-0000C7360000}"/>
    <cellStyle name="1_total_단위수량산출1_오창수량산출서_단위수량_단위수량산출서" xfId="43747" xr:uid="{00000000-0005-0000-0000-0000C8360000}"/>
    <cellStyle name="1_total_단위수량산출-1_오창수량산출서_단위수량_단위수량산출서" xfId="43748" xr:uid="{00000000-0005-0000-0000-0000C9360000}"/>
    <cellStyle name="1_total_단위수량산출1_오창수량산출서_단위수량1" xfId="43749" xr:uid="{00000000-0005-0000-0000-0000CA360000}"/>
    <cellStyle name="1_total_단위수량산출-1_오창수량산출서_단위수량1" xfId="43750" xr:uid="{00000000-0005-0000-0000-0000CB360000}"/>
    <cellStyle name="1_total_단위수량산출1_오창수량산출서_단위수량1_단위수량산출서" xfId="43751" xr:uid="{00000000-0005-0000-0000-0000CC360000}"/>
    <cellStyle name="1_total_단위수량산출-1_오창수량산출서_단위수량1_단위수량산출서" xfId="43752" xr:uid="{00000000-0005-0000-0000-0000CD360000}"/>
    <cellStyle name="1_total_단위수량산출1_오창수량산출서_단위수량산출서" xfId="43753" xr:uid="{00000000-0005-0000-0000-0000CE360000}"/>
    <cellStyle name="1_total_단위수량산출-1_오창수량산출서_단위수량산출서" xfId="43754" xr:uid="{00000000-0005-0000-0000-0000CF360000}"/>
    <cellStyle name="1_total_단위수량산출1_오창수량산출서_도곡단위수량" xfId="43755" xr:uid="{00000000-0005-0000-0000-0000D0360000}"/>
    <cellStyle name="1_total_단위수량산출-1_오창수량산출서_도곡단위수량" xfId="43756" xr:uid="{00000000-0005-0000-0000-0000D1360000}"/>
    <cellStyle name="1_total_단위수량산출1_오창수량산출서_도곡단위수량_단위수량산출서" xfId="43757" xr:uid="{00000000-0005-0000-0000-0000D2360000}"/>
    <cellStyle name="1_total_단위수량산출-1_오창수량산출서_도곡단위수량_단위수량산출서" xfId="43758" xr:uid="{00000000-0005-0000-0000-0000D3360000}"/>
    <cellStyle name="1_total_단위수량산출1_오창수량산출서_수량산출서-11.25" xfId="43759" xr:uid="{00000000-0005-0000-0000-0000D4360000}"/>
    <cellStyle name="1_total_단위수량산출-1_오창수량산출서_수량산출서-11.25" xfId="43760" xr:uid="{00000000-0005-0000-0000-0000D5360000}"/>
    <cellStyle name="1_total_단위수량산출1_오창수량산출서_수량산출서-11.25_단위수량" xfId="43761" xr:uid="{00000000-0005-0000-0000-0000D6360000}"/>
    <cellStyle name="1_total_단위수량산출-1_오창수량산출서_수량산출서-11.25_단위수량" xfId="43762" xr:uid="{00000000-0005-0000-0000-0000D7360000}"/>
    <cellStyle name="1_total_단위수량산출1_오창수량산출서_수량산출서-11.25_단위수량_단위수량산출서" xfId="43763" xr:uid="{00000000-0005-0000-0000-0000D8360000}"/>
    <cellStyle name="1_total_단위수량산출-1_오창수량산출서_수량산출서-11.25_단위수량_단위수량산출서" xfId="43764" xr:uid="{00000000-0005-0000-0000-0000D9360000}"/>
    <cellStyle name="1_total_단위수량산출1_오창수량산출서_수량산출서-11.25_단위수량1" xfId="43765" xr:uid="{00000000-0005-0000-0000-0000DA360000}"/>
    <cellStyle name="1_total_단위수량산출-1_오창수량산출서_수량산출서-11.25_단위수량1" xfId="43766" xr:uid="{00000000-0005-0000-0000-0000DB360000}"/>
    <cellStyle name="1_total_단위수량산출1_오창수량산출서_수량산출서-11.25_단위수량1_단위수량산출서" xfId="43767" xr:uid="{00000000-0005-0000-0000-0000DC360000}"/>
    <cellStyle name="1_total_단위수량산출-1_오창수량산출서_수량산출서-11.25_단위수량1_단위수량산출서" xfId="43768" xr:uid="{00000000-0005-0000-0000-0000DD360000}"/>
    <cellStyle name="1_total_단위수량산출1_오창수량산출서_수량산출서-11.25_단위수량산출서" xfId="43769" xr:uid="{00000000-0005-0000-0000-0000DE360000}"/>
    <cellStyle name="1_total_단위수량산출-1_오창수량산출서_수량산출서-11.25_단위수량산출서" xfId="43770" xr:uid="{00000000-0005-0000-0000-0000DF360000}"/>
    <cellStyle name="1_total_단위수량산출1_오창수량산출서_수량산출서-11.25_도곡단위수량" xfId="43771" xr:uid="{00000000-0005-0000-0000-0000E0360000}"/>
    <cellStyle name="1_total_단위수량산출-1_오창수량산출서_수량산출서-11.25_도곡단위수량" xfId="43772" xr:uid="{00000000-0005-0000-0000-0000E1360000}"/>
    <cellStyle name="1_total_단위수량산출1_오창수량산출서_수량산출서-11.25_도곡단위수량_단위수량산출서" xfId="43773" xr:uid="{00000000-0005-0000-0000-0000E2360000}"/>
    <cellStyle name="1_total_단위수량산출-1_오창수량산출서_수량산출서-11.25_도곡단위수량_단위수량산출서" xfId="43774" xr:uid="{00000000-0005-0000-0000-0000E3360000}"/>
    <cellStyle name="1_total_단위수량산출1_오창수량산출서_수량산출서-11.25_철거단위수량" xfId="43775" xr:uid="{00000000-0005-0000-0000-0000E4360000}"/>
    <cellStyle name="1_total_단위수량산출-1_오창수량산출서_수량산출서-11.25_철거단위수량" xfId="43776" xr:uid="{00000000-0005-0000-0000-0000E5360000}"/>
    <cellStyle name="1_total_단위수량산출1_오창수량산출서_수량산출서-11.25_철거단위수량_단위수량산출서" xfId="43777" xr:uid="{00000000-0005-0000-0000-0000E6360000}"/>
    <cellStyle name="1_total_단위수량산출-1_오창수량산출서_수량산출서-11.25_철거단위수량_단위수량산출서" xfId="43778" xr:uid="{00000000-0005-0000-0000-0000E7360000}"/>
    <cellStyle name="1_total_단위수량산출1_오창수량산출서_수량산출서-11.25_한수단위수량" xfId="43779" xr:uid="{00000000-0005-0000-0000-0000E8360000}"/>
    <cellStyle name="1_total_단위수량산출-1_오창수량산출서_수량산출서-11.25_한수단위수량" xfId="43780" xr:uid="{00000000-0005-0000-0000-0000E9360000}"/>
    <cellStyle name="1_total_단위수량산출1_오창수량산출서_수량산출서-11.25_한수단위수량_단위수량산출서" xfId="43781" xr:uid="{00000000-0005-0000-0000-0000EA360000}"/>
    <cellStyle name="1_total_단위수량산출-1_오창수량산출서_수량산출서-11.25_한수단위수량_단위수량산출서" xfId="43782" xr:uid="{00000000-0005-0000-0000-0000EB360000}"/>
    <cellStyle name="1_total_단위수량산출1_오창수량산출서_수량산출서-1201" xfId="43783" xr:uid="{00000000-0005-0000-0000-0000EC360000}"/>
    <cellStyle name="1_total_단위수량산출-1_오창수량산출서_수량산출서-1201" xfId="43784" xr:uid="{00000000-0005-0000-0000-0000ED360000}"/>
    <cellStyle name="1_total_단위수량산출1_오창수량산출서_수량산출서-1201_단위수량" xfId="43785" xr:uid="{00000000-0005-0000-0000-0000EE360000}"/>
    <cellStyle name="1_total_단위수량산출-1_오창수량산출서_수량산출서-1201_단위수량" xfId="43786" xr:uid="{00000000-0005-0000-0000-0000EF360000}"/>
    <cellStyle name="1_total_단위수량산출1_오창수량산출서_수량산출서-1201_단위수량_단위수량산출서" xfId="43787" xr:uid="{00000000-0005-0000-0000-0000F0360000}"/>
    <cellStyle name="1_total_단위수량산출-1_오창수량산출서_수량산출서-1201_단위수량_단위수량산출서" xfId="43788" xr:uid="{00000000-0005-0000-0000-0000F1360000}"/>
    <cellStyle name="1_total_단위수량산출1_오창수량산출서_수량산출서-1201_단위수량1" xfId="43789" xr:uid="{00000000-0005-0000-0000-0000F2360000}"/>
    <cellStyle name="1_total_단위수량산출-1_오창수량산출서_수량산출서-1201_단위수량1" xfId="43790" xr:uid="{00000000-0005-0000-0000-0000F3360000}"/>
    <cellStyle name="1_total_단위수량산출1_오창수량산출서_수량산출서-1201_단위수량1_단위수량산출서" xfId="43791" xr:uid="{00000000-0005-0000-0000-0000F4360000}"/>
    <cellStyle name="1_total_단위수량산출-1_오창수량산출서_수량산출서-1201_단위수량1_단위수량산출서" xfId="43792" xr:uid="{00000000-0005-0000-0000-0000F5360000}"/>
    <cellStyle name="1_total_단위수량산출1_오창수량산출서_수량산출서-1201_단위수량산출서" xfId="43793" xr:uid="{00000000-0005-0000-0000-0000F6360000}"/>
    <cellStyle name="1_total_단위수량산출-1_오창수량산출서_수량산출서-1201_단위수량산출서" xfId="43794" xr:uid="{00000000-0005-0000-0000-0000F7360000}"/>
    <cellStyle name="1_total_단위수량산출1_오창수량산출서_수량산출서-1201_도곡단위수량" xfId="43795" xr:uid="{00000000-0005-0000-0000-0000F8360000}"/>
    <cellStyle name="1_total_단위수량산출-1_오창수량산출서_수량산출서-1201_도곡단위수량" xfId="43796" xr:uid="{00000000-0005-0000-0000-0000F9360000}"/>
    <cellStyle name="1_total_단위수량산출1_오창수량산출서_수량산출서-1201_도곡단위수량_단위수량산출서" xfId="43797" xr:uid="{00000000-0005-0000-0000-0000FA360000}"/>
    <cellStyle name="1_total_단위수량산출-1_오창수량산출서_수량산출서-1201_도곡단위수량_단위수량산출서" xfId="43798" xr:uid="{00000000-0005-0000-0000-0000FB360000}"/>
    <cellStyle name="1_total_단위수량산출1_오창수량산출서_수량산출서-1201_철거단위수량" xfId="43799" xr:uid="{00000000-0005-0000-0000-0000FC360000}"/>
    <cellStyle name="1_total_단위수량산출-1_오창수량산출서_수량산출서-1201_철거단위수량" xfId="43800" xr:uid="{00000000-0005-0000-0000-0000FD360000}"/>
    <cellStyle name="1_total_단위수량산출1_오창수량산출서_수량산출서-1201_철거단위수량_단위수량산출서" xfId="43801" xr:uid="{00000000-0005-0000-0000-0000FE360000}"/>
    <cellStyle name="1_total_단위수량산출-1_오창수량산출서_수량산출서-1201_철거단위수량_단위수량산출서" xfId="43802" xr:uid="{00000000-0005-0000-0000-0000FF360000}"/>
    <cellStyle name="1_total_단위수량산출1_오창수량산출서_수량산출서-1201_한수단위수량" xfId="43803" xr:uid="{00000000-0005-0000-0000-000000370000}"/>
    <cellStyle name="1_total_단위수량산출-1_오창수량산출서_수량산출서-1201_한수단위수량" xfId="43804" xr:uid="{00000000-0005-0000-0000-000001370000}"/>
    <cellStyle name="1_total_단위수량산출1_오창수량산출서_수량산출서-1201_한수단위수량_단위수량산출서" xfId="43805" xr:uid="{00000000-0005-0000-0000-000002370000}"/>
    <cellStyle name="1_total_단위수량산출-1_오창수량산출서_수량산출서-1201_한수단위수량_단위수량산출서" xfId="43806" xr:uid="{00000000-0005-0000-0000-000003370000}"/>
    <cellStyle name="1_total_단위수량산출1_오창수량산출서_시설물단위수량" xfId="43807" xr:uid="{00000000-0005-0000-0000-000004370000}"/>
    <cellStyle name="1_total_단위수량산출-1_오창수량산출서_시설물단위수량" xfId="43808" xr:uid="{00000000-0005-0000-0000-000005370000}"/>
    <cellStyle name="1_total_단위수량산출1_오창수량산출서_시설물단위수량_단위수량산출서" xfId="43809" xr:uid="{00000000-0005-0000-0000-000006370000}"/>
    <cellStyle name="1_total_단위수량산출-1_오창수량산출서_시설물단위수량_단위수량산출서" xfId="43810" xr:uid="{00000000-0005-0000-0000-000007370000}"/>
    <cellStyle name="1_total_단위수량산출1_오창수량산출서_시설물단위수량1" xfId="43811" xr:uid="{00000000-0005-0000-0000-000008370000}"/>
    <cellStyle name="1_total_단위수량산출-1_오창수량산출서_시설물단위수량1" xfId="43812" xr:uid="{00000000-0005-0000-0000-000009370000}"/>
    <cellStyle name="1_total_단위수량산출1_오창수량산출서_시설물단위수량1_단위수량산출서" xfId="43813" xr:uid="{00000000-0005-0000-0000-00000A370000}"/>
    <cellStyle name="1_total_단위수량산출-1_오창수량산출서_시설물단위수량1_단위수량산출서" xfId="43814" xr:uid="{00000000-0005-0000-0000-00000B370000}"/>
    <cellStyle name="1_total_단위수량산출1_오창수량산출서_시설물단위수량1_시설물단위수량" xfId="43815" xr:uid="{00000000-0005-0000-0000-00000C370000}"/>
    <cellStyle name="1_total_단위수량산출-1_오창수량산출서_시설물단위수량1_시설물단위수량" xfId="43816" xr:uid="{00000000-0005-0000-0000-00000D370000}"/>
    <cellStyle name="1_total_단위수량산출1_오창수량산출서_시설물단위수량1_시설물단위수량_단위수량산출서" xfId="43817" xr:uid="{00000000-0005-0000-0000-00000E370000}"/>
    <cellStyle name="1_total_단위수량산출-1_오창수량산출서_시설물단위수량1_시설물단위수량_단위수량산출서" xfId="43818" xr:uid="{00000000-0005-0000-0000-00000F370000}"/>
    <cellStyle name="1_total_단위수량산출1_오창수량산출서_철거단위수량" xfId="43819" xr:uid="{00000000-0005-0000-0000-000010370000}"/>
    <cellStyle name="1_total_단위수량산출-1_오창수량산출서_철거단위수량" xfId="43820" xr:uid="{00000000-0005-0000-0000-000011370000}"/>
    <cellStyle name="1_total_단위수량산출1_오창수량산출서_철거단위수량_단위수량산출서" xfId="43821" xr:uid="{00000000-0005-0000-0000-000012370000}"/>
    <cellStyle name="1_total_단위수량산출-1_오창수량산출서_철거단위수량_단위수량산출서" xfId="43822" xr:uid="{00000000-0005-0000-0000-000013370000}"/>
    <cellStyle name="1_total_단위수량산출1_오창수량산출서_한수단위수량" xfId="43823" xr:uid="{00000000-0005-0000-0000-000014370000}"/>
    <cellStyle name="1_total_단위수량산출-1_오창수량산출서_한수단위수량" xfId="43824" xr:uid="{00000000-0005-0000-0000-000015370000}"/>
    <cellStyle name="1_total_단위수량산출1_오창수량산출서_한수단위수량_단위수량산출서" xfId="43825" xr:uid="{00000000-0005-0000-0000-000016370000}"/>
    <cellStyle name="1_total_단위수량산출-1_오창수량산출서_한수단위수량_단위수량산출서" xfId="43826" xr:uid="{00000000-0005-0000-0000-000017370000}"/>
    <cellStyle name="1_total_단위수량산출1_철거단위수량" xfId="43827" xr:uid="{00000000-0005-0000-0000-000018370000}"/>
    <cellStyle name="1_total_단위수량산출-1_철거단위수량" xfId="43828" xr:uid="{00000000-0005-0000-0000-000019370000}"/>
    <cellStyle name="1_total_단위수량산출1_철거단위수량_단위수량산출서" xfId="43829" xr:uid="{00000000-0005-0000-0000-00001A370000}"/>
    <cellStyle name="1_total_단위수량산출-1_철거단위수량_단위수량산출서" xfId="43830" xr:uid="{00000000-0005-0000-0000-00001B370000}"/>
    <cellStyle name="1_total_단위수량산출-1_포장단위수량" xfId="43831" xr:uid="{00000000-0005-0000-0000-00001C370000}"/>
    <cellStyle name="1_total_단위수량산출-1_포장단위수량_단위수량산출서" xfId="43832" xr:uid="{00000000-0005-0000-0000-00001D370000}"/>
    <cellStyle name="1_total_단위수량산출1_한수단위수량" xfId="43833" xr:uid="{00000000-0005-0000-0000-00001E370000}"/>
    <cellStyle name="1_total_단위수량산출-1_한수단위수량" xfId="43834" xr:uid="{00000000-0005-0000-0000-00001F370000}"/>
    <cellStyle name="1_total_단위수량산출1_한수단위수량_단위수량산출서" xfId="43835" xr:uid="{00000000-0005-0000-0000-000020370000}"/>
    <cellStyle name="1_total_단위수량산출-1_한수단위수량_단위수량산출서" xfId="43836" xr:uid="{00000000-0005-0000-0000-000021370000}"/>
    <cellStyle name="1_total_단위수량산출2" xfId="43837" xr:uid="{00000000-0005-0000-0000-000022370000}"/>
    <cellStyle name="1_total_단위수량산출2_단위수량" xfId="43838" xr:uid="{00000000-0005-0000-0000-000023370000}"/>
    <cellStyle name="1_total_단위수량산출2_단위수량_단위수량산출서" xfId="43839" xr:uid="{00000000-0005-0000-0000-000024370000}"/>
    <cellStyle name="1_total_단위수량산출2_단위수량1" xfId="43840" xr:uid="{00000000-0005-0000-0000-000025370000}"/>
    <cellStyle name="1_total_단위수량산출2_단위수량1_단위수량산출서" xfId="43841" xr:uid="{00000000-0005-0000-0000-000026370000}"/>
    <cellStyle name="1_total_단위수량산출2_단위수량산출서" xfId="43842" xr:uid="{00000000-0005-0000-0000-000027370000}"/>
    <cellStyle name="1_total_단위수량산출2_도곡단위수량" xfId="43843" xr:uid="{00000000-0005-0000-0000-000028370000}"/>
    <cellStyle name="1_total_단위수량산출2_도곡단위수량_단위수량산출서" xfId="43844" xr:uid="{00000000-0005-0000-0000-000029370000}"/>
    <cellStyle name="1_total_단위수량산출2_수량산출서-11.25" xfId="43845" xr:uid="{00000000-0005-0000-0000-00002A370000}"/>
    <cellStyle name="1_total_단위수량산출2_수량산출서-11.25_단위수량" xfId="43846" xr:uid="{00000000-0005-0000-0000-00002B370000}"/>
    <cellStyle name="1_total_단위수량산출2_수량산출서-11.25_단위수량_단위수량산출서" xfId="43847" xr:uid="{00000000-0005-0000-0000-00002C370000}"/>
    <cellStyle name="1_total_단위수량산출2_수량산출서-11.25_단위수량1" xfId="43848" xr:uid="{00000000-0005-0000-0000-00002D370000}"/>
    <cellStyle name="1_total_단위수량산출2_수량산출서-11.25_단위수량1_단위수량산출서" xfId="43849" xr:uid="{00000000-0005-0000-0000-00002E370000}"/>
    <cellStyle name="1_total_단위수량산출2_수량산출서-11.25_단위수량산출서" xfId="43850" xr:uid="{00000000-0005-0000-0000-00002F370000}"/>
    <cellStyle name="1_total_단위수량산출2_수량산출서-11.25_도곡단위수량" xfId="43851" xr:uid="{00000000-0005-0000-0000-000030370000}"/>
    <cellStyle name="1_total_단위수량산출2_수량산출서-11.25_도곡단위수량_단위수량산출서" xfId="43852" xr:uid="{00000000-0005-0000-0000-000031370000}"/>
    <cellStyle name="1_total_단위수량산출2_수량산출서-11.25_철거단위수량" xfId="43853" xr:uid="{00000000-0005-0000-0000-000032370000}"/>
    <cellStyle name="1_total_단위수량산출2_수량산출서-11.25_철거단위수량_단위수량산출서" xfId="43854" xr:uid="{00000000-0005-0000-0000-000033370000}"/>
    <cellStyle name="1_total_단위수량산출2_수량산출서-11.25_한수단위수량" xfId="43855" xr:uid="{00000000-0005-0000-0000-000034370000}"/>
    <cellStyle name="1_total_단위수량산출2_수량산출서-11.25_한수단위수량_단위수량산출서" xfId="43856" xr:uid="{00000000-0005-0000-0000-000035370000}"/>
    <cellStyle name="1_total_단위수량산출2_수량산출서-1201" xfId="43857" xr:uid="{00000000-0005-0000-0000-000036370000}"/>
    <cellStyle name="1_total_단위수량산출2_수량산출서-1201_단위수량" xfId="43858" xr:uid="{00000000-0005-0000-0000-000037370000}"/>
    <cellStyle name="1_total_단위수량산출2_수량산출서-1201_단위수량_단위수량산출서" xfId="43859" xr:uid="{00000000-0005-0000-0000-000038370000}"/>
    <cellStyle name="1_total_단위수량산출2_수량산출서-1201_단위수량1" xfId="43860" xr:uid="{00000000-0005-0000-0000-000039370000}"/>
    <cellStyle name="1_total_단위수량산출2_수량산출서-1201_단위수량1_단위수량산출서" xfId="43861" xr:uid="{00000000-0005-0000-0000-00003A370000}"/>
    <cellStyle name="1_total_단위수량산출2_수량산출서-1201_단위수량산출서" xfId="43862" xr:uid="{00000000-0005-0000-0000-00003B370000}"/>
    <cellStyle name="1_total_단위수량산출2_수량산출서-1201_도곡단위수량" xfId="43863" xr:uid="{00000000-0005-0000-0000-00003C370000}"/>
    <cellStyle name="1_total_단위수량산출2_수량산출서-1201_도곡단위수량_단위수량산출서" xfId="43864" xr:uid="{00000000-0005-0000-0000-00003D370000}"/>
    <cellStyle name="1_total_단위수량산출2_수량산출서-1201_철거단위수량" xfId="43865" xr:uid="{00000000-0005-0000-0000-00003E370000}"/>
    <cellStyle name="1_total_단위수량산출2_수량산출서-1201_철거단위수량_단위수량산출서" xfId="43866" xr:uid="{00000000-0005-0000-0000-00003F370000}"/>
    <cellStyle name="1_total_단위수량산출2_수량산출서-1201_한수단위수량" xfId="43867" xr:uid="{00000000-0005-0000-0000-000040370000}"/>
    <cellStyle name="1_total_단위수량산출2_수량산출서-1201_한수단위수량_단위수량산출서" xfId="43868" xr:uid="{00000000-0005-0000-0000-000041370000}"/>
    <cellStyle name="1_total_단위수량산출2_시설물단위수량" xfId="43869" xr:uid="{00000000-0005-0000-0000-000042370000}"/>
    <cellStyle name="1_total_단위수량산출2_시설물단위수량_단위수량산출서" xfId="43870" xr:uid="{00000000-0005-0000-0000-000043370000}"/>
    <cellStyle name="1_total_단위수량산출2_시설물단위수량1" xfId="43871" xr:uid="{00000000-0005-0000-0000-000044370000}"/>
    <cellStyle name="1_total_단위수량산출2_시설물단위수량1_단위수량산출서" xfId="43872" xr:uid="{00000000-0005-0000-0000-000045370000}"/>
    <cellStyle name="1_total_단위수량산출2_시설물단위수량1_시설물단위수량" xfId="43873" xr:uid="{00000000-0005-0000-0000-000046370000}"/>
    <cellStyle name="1_total_단위수량산출2_시설물단위수량1_시설물단위수량_단위수량산출서" xfId="43874" xr:uid="{00000000-0005-0000-0000-000047370000}"/>
    <cellStyle name="1_total_단위수량산출2_오창수량산출서" xfId="43875" xr:uid="{00000000-0005-0000-0000-000048370000}"/>
    <cellStyle name="1_total_단위수량산출2_오창수량산출서_단위수량" xfId="43876" xr:uid="{00000000-0005-0000-0000-000049370000}"/>
    <cellStyle name="1_total_단위수량산출2_오창수량산출서_단위수량_단위수량산출서" xfId="43877" xr:uid="{00000000-0005-0000-0000-00004A370000}"/>
    <cellStyle name="1_total_단위수량산출2_오창수량산출서_단위수량1" xfId="43878" xr:uid="{00000000-0005-0000-0000-00004B370000}"/>
    <cellStyle name="1_total_단위수량산출2_오창수량산출서_단위수량1_단위수량산출서" xfId="43879" xr:uid="{00000000-0005-0000-0000-00004C370000}"/>
    <cellStyle name="1_total_단위수량산출2_오창수량산출서_단위수량산출서" xfId="43880" xr:uid="{00000000-0005-0000-0000-00004D370000}"/>
    <cellStyle name="1_total_단위수량산출2_오창수량산출서_도곡단위수량" xfId="43881" xr:uid="{00000000-0005-0000-0000-00004E370000}"/>
    <cellStyle name="1_total_단위수량산출2_오창수량산출서_도곡단위수량_단위수량산출서" xfId="43882" xr:uid="{00000000-0005-0000-0000-00004F370000}"/>
    <cellStyle name="1_total_단위수량산출2_오창수량산출서_수량산출서-11.25" xfId="43883" xr:uid="{00000000-0005-0000-0000-000050370000}"/>
    <cellStyle name="1_total_단위수량산출2_오창수량산출서_수량산출서-11.25_단위수량" xfId="43884" xr:uid="{00000000-0005-0000-0000-000051370000}"/>
    <cellStyle name="1_total_단위수량산출2_오창수량산출서_수량산출서-11.25_단위수량_단위수량산출서" xfId="43885" xr:uid="{00000000-0005-0000-0000-000052370000}"/>
    <cellStyle name="1_total_단위수량산출2_오창수량산출서_수량산출서-11.25_단위수량1" xfId="43886" xr:uid="{00000000-0005-0000-0000-000053370000}"/>
    <cellStyle name="1_total_단위수량산출2_오창수량산출서_수량산출서-11.25_단위수량1_단위수량산출서" xfId="43887" xr:uid="{00000000-0005-0000-0000-000054370000}"/>
    <cellStyle name="1_total_단위수량산출2_오창수량산출서_수량산출서-11.25_단위수량산출서" xfId="43888" xr:uid="{00000000-0005-0000-0000-000055370000}"/>
    <cellStyle name="1_total_단위수량산출2_오창수량산출서_수량산출서-11.25_도곡단위수량" xfId="43889" xr:uid="{00000000-0005-0000-0000-000056370000}"/>
    <cellStyle name="1_total_단위수량산출2_오창수량산출서_수량산출서-11.25_도곡단위수량_단위수량산출서" xfId="43890" xr:uid="{00000000-0005-0000-0000-000057370000}"/>
    <cellStyle name="1_total_단위수량산출2_오창수량산출서_수량산출서-11.25_철거단위수량" xfId="43891" xr:uid="{00000000-0005-0000-0000-000058370000}"/>
    <cellStyle name="1_total_단위수량산출2_오창수량산출서_수량산출서-11.25_철거단위수량_단위수량산출서" xfId="43892" xr:uid="{00000000-0005-0000-0000-000059370000}"/>
    <cellStyle name="1_total_단위수량산출2_오창수량산출서_수량산출서-11.25_한수단위수량" xfId="43893" xr:uid="{00000000-0005-0000-0000-00005A370000}"/>
    <cellStyle name="1_total_단위수량산출2_오창수량산출서_수량산출서-11.25_한수단위수량_단위수량산출서" xfId="43894" xr:uid="{00000000-0005-0000-0000-00005B370000}"/>
    <cellStyle name="1_total_단위수량산출2_오창수량산출서_수량산출서-1201" xfId="43895" xr:uid="{00000000-0005-0000-0000-00005C370000}"/>
    <cellStyle name="1_total_단위수량산출2_오창수량산출서_수량산출서-1201_단위수량" xfId="43896" xr:uid="{00000000-0005-0000-0000-00005D370000}"/>
    <cellStyle name="1_total_단위수량산출2_오창수량산출서_수량산출서-1201_단위수량_단위수량산출서" xfId="43897" xr:uid="{00000000-0005-0000-0000-00005E370000}"/>
    <cellStyle name="1_total_단위수량산출2_오창수량산출서_수량산출서-1201_단위수량1" xfId="43898" xr:uid="{00000000-0005-0000-0000-00005F370000}"/>
    <cellStyle name="1_total_단위수량산출2_오창수량산출서_수량산출서-1201_단위수량1_단위수량산출서" xfId="43899" xr:uid="{00000000-0005-0000-0000-000060370000}"/>
    <cellStyle name="1_total_단위수량산출2_오창수량산출서_수량산출서-1201_단위수량산출서" xfId="43900" xr:uid="{00000000-0005-0000-0000-000061370000}"/>
    <cellStyle name="1_total_단위수량산출2_오창수량산출서_수량산출서-1201_도곡단위수량" xfId="43901" xr:uid="{00000000-0005-0000-0000-000062370000}"/>
    <cellStyle name="1_total_단위수량산출2_오창수량산출서_수량산출서-1201_도곡단위수량_단위수량산출서" xfId="43902" xr:uid="{00000000-0005-0000-0000-000063370000}"/>
    <cellStyle name="1_total_단위수량산출2_오창수량산출서_수량산출서-1201_철거단위수량" xfId="43903" xr:uid="{00000000-0005-0000-0000-000064370000}"/>
    <cellStyle name="1_total_단위수량산출2_오창수량산출서_수량산출서-1201_철거단위수량_단위수량산출서" xfId="43904" xr:uid="{00000000-0005-0000-0000-000065370000}"/>
    <cellStyle name="1_total_단위수량산출2_오창수량산출서_수량산출서-1201_한수단위수량" xfId="43905" xr:uid="{00000000-0005-0000-0000-000066370000}"/>
    <cellStyle name="1_total_단위수량산출2_오창수량산출서_수량산출서-1201_한수단위수량_단위수량산출서" xfId="43906" xr:uid="{00000000-0005-0000-0000-000067370000}"/>
    <cellStyle name="1_total_단위수량산출2_오창수량산출서_시설물단위수량" xfId="43907" xr:uid="{00000000-0005-0000-0000-000068370000}"/>
    <cellStyle name="1_total_단위수량산출2_오창수량산출서_시설물단위수량_단위수량산출서" xfId="43908" xr:uid="{00000000-0005-0000-0000-000069370000}"/>
    <cellStyle name="1_total_단위수량산출2_오창수량산출서_시설물단위수량1" xfId="43909" xr:uid="{00000000-0005-0000-0000-00006A370000}"/>
    <cellStyle name="1_total_단위수량산출2_오창수량산출서_시설물단위수량1_단위수량산출서" xfId="43910" xr:uid="{00000000-0005-0000-0000-00006B370000}"/>
    <cellStyle name="1_total_단위수량산출2_오창수량산출서_시설물단위수량1_시설물단위수량" xfId="43911" xr:uid="{00000000-0005-0000-0000-00006C370000}"/>
    <cellStyle name="1_total_단위수량산출2_오창수량산출서_시설물단위수량1_시설물단위수량_단위수량산출서" xfId="43912" xr:uid="{00000000-0005-0000-0000-00006D370000}"/>
    <cellStyle name="1_total_단위수량산출2_오창수량산출서_철거단위수량" xfId="43913" xr:uid="{00000000-0005-0000-0000-00006E370000}"/>
    <cellStyle name="1_total_단위수량산출2_오창수량산출서_철거단위수량_단위수량산출서" xfId="43914" xr:uid="{00000000-0005-0000-0000-00006F370000}"/>
    <cellStyle name="1_total_단위수량산출2_오창수량산출서_한수단위수량" xfId="43915" xr:uid="{00000000-0005-0000-0000-000070370000}"/>
    <cellStyle name="1_total_단위수량산출2_오창수량산출서_한수단위수량_단위수량산출서" xfId="43916" xr:uid="{00000000-0005-0000-0000-000071370000}"/>
    <cellStyle name="1_total_단위수량산출2_철거단위수량" xfId="43917" xr:uid="{00000000-0005-0000-0000-000072370000}"/>
    <cellStyle name="1_total_단위수량산출2_철거단위수량_단위수량산출서" xfId="43918" xr:uid="{00000000-0005-0000-0000-000073370000}"/>
    <cellStyle name="1_total_단위수량산출2_한수단위수량" xfId="43919" xr:uid="{00000000-0005-0000-0000-000074370000}"/>
    <cellStyle name="1_total_단위수량산출2_한수단위수량_단위수량산출서" xfId="43920" xr:uid="{00000000-0005-0000-0000-000075370000}"/>
    <cellStyle name="1_total_단위수량산출서" xfId="43921" xr:uid="{00000000-0005-0000-0000-000076370000}"/>
    <cellStyle name="1_total_도곡단위수량" xfId="43922" xr:uid="{00000000-0005-0000-0000-000077370000}"/>
    <cellStyle name="1_total_도곡단위수량_단위수량산출서" xfId="43923" xr:uid="{00000000-0005-0000-0000-000078370000}"/>
    <cellStyle name="1_total_도급내역서" xfId="43924" xr:uid="{00000000-0005-0000-0000-000079370000}"/>
    <cellStyle name="1_total_도급내역서_03-설계서,공사원가계산" xfId="43925" xr:uid="{00000000-0005-0000-0000-00007A370000}"/>
    <cellStyle name="1_total_도급내역서_변경내역서" xfId="43926" xr:uid="{00000000-0005-0000-0000-00007B370000}"/>
    <cellStyle name="1_total_도급내역서_변경내역서_03-설계서,공사원가계산" xfId="43927" xr:uid="{00000000-0005-0000-0000-00007C370000}"/>
    <cellStyle name="1_total_도급내역서_변경내역서_설계서,공사원가계산(노후시설물정비)" xfId="43928" xr:uid="{00000000-0005-0000-0000-00007D370000}"/>
    <cellStyle name="1_total_도급내역서_설계서,공사원가계산(노후시설물정비)" xfId="43929" xr:uid="{00000000-0005-0000-0000-00007E370000}"/>
    <cellStyle name="1_total_목동내역" xfId="43930" xr:uid="{00000000-0005-0000-0000-00007F370000}"/>
    <cellStyle name="1_total_목동내역_03-설계서,공사원가계산" xfId="43931" xr:uid="{00000000-0005-0000-0000-000080370000}"/>
    <cellStyle name="1_total_목동내역_관악고수량산출서" xfId="43932" xr:uid="{00000000-0005-0000-0000-000081370000}"/>
    <cellStyle name="1_total_목동내역_관악고수량산출서_03-설계서,공사원가계산" xfId="43933" xr:uid="{00000000-0005-0000-0000-000082370000}"/>
    <cellStyle name="1_total_목동내역_관악고수량산출서_설계서,공사원가계산(노후시설물정비)" xfId="43934" xr:uid="{00000000-0005-0000-0000-000083370000}"/>
    <cellStyle name="1_total_목동내역_설계서,공사원가계산(노후시설물정비)" xfId="43935" xr:uid="{00000000-0005-0000-0000-000084370000}"/>
    <cellStyle name="1_total_목동내역_원가계산" xfId="43936" xr:uid="{00000000-0005-0000-0000-000085370000}"/>
    <cellStyle name="1_total_목동내역_원가계산_03-설계서,공사원가계산" xfId="43937" xr:uid="{00000000-0005-0000-0000-000086370000}"/>
    <cellStyle name="1_total_목동내역_원가계산_관악고수량산출서" xfId="43938" xr:uid="{00000000-0005-0000-0000-000087370000}"/>
    <cellStyle name="1_total_목동내역_원가계산_관악고수량산출서_03-설계서,공사원가계산" xfId="43939" xr:uid="{00000000-0005-0000-0000-000088370000}"/>
    <cellStyle name="1_total_목동내역_원가계산_관악고수량산출서_설계서,공사원가계산(노후시설물정비)" xfId="43940" xr:uid="{00000000-0005-0000-0000-000089370000}"/>
    <cellStyle name="1_total_목동내역_원가계산_설계서,공사원가계산(노후시설물정비)" xfId="43941" xr:uid="{00000000-0005-0000-0000-00008A370000}"/>
    <cellStyle name="1_total_목동내역_폐기물집계" xfId="43942" xr:uid="{00000000-0005-0000-0000-00008B370000}"/>
    <cellStyle name="1_total_목동내역_폐기물집계_03-설계서,공사원가계산" xfId="43943" xr:uid="{00000000-0005-0000-0000-00008C370000}"/>
    <cellStyle name="1_total_목동내역_폐기물집계_관악고수량산출서" xfId="43944" xr:uid="{00000000-0005-0000-0000-00008D370000}"/>
    <cellStyle name="1_total_목동내역_폐기물집계_관악고수량산출서_03-설계서,공사원가계산" xfId="43945" xr:uid="{00000000-0005-0000-0000-00008E370000}"/>
    <cellStyle name="1_total_목동내역_폐기물집계_관악고수량산출서_설계서,공사원가계산(노후시설물정비)" xfId="43946" xr:uid="{00000000-0005-0000-0000-00008F370000}"/>
    <cellStyle name="1_total_목동내역_폐기물집계_설계서,공사원가계산(노후시설물정비)" xfId="43947" xr:uid="{00000000-0005-0000-0000-000090370000}"/>
    <cellStyle name="1_total_목동내역_폐기물집계_원가계산" xfId="43948" xr:uid="{00000000-0005-0000-0000-000091370000}"/>
    <cellStyle name="1_total_목동내역_폐기물집계_원가계산_03-설계서,공사원가계산" xfId="43949" xr:uid="{00000000-0005-0000-0000-000092370000}"/>
    <cellStyle name="1_total_목동내역_폐기물집계_원가계산_관악고수량산출서" xfId="43950" xr:uid="{00000000-0005-0000-0000-000093370000}"/>
    <cellStyle name="1_total_목동내역_폐기물집계_원가계산_관악고수량산출서_03-설계서,공사원가계산" xfId="43951" xr:uid="{00000000-0005-0000-0000-000094370000}"/>
    <cellStyle name="1_total_목동내역_폐기물집계_원가계산_관악고수량산출서_설계서,공사원가계산(노후시설물정비)" xfId="43952" xr:uid="{00000000-0005-0000-0000-000095370000}"/>
    <cellStyle name="1_total_목동내역_폐기물집계_원가계산_설계서,공사원가계산(노후시설물정비)" xfId="43953" xr:uid="{00000000-0005-0000-0000-000096370000}"/>
    <cellStyle name="1_total_문래수량집계" xfId="43954" xr:uid="{00000000-0005-0000-0000-000097370000}"/>
    <cellStyle name="1_total_배밭계약내역" xfId="43955" xr:uid="{00000000-0005-0000-0000-000098370000}"/>
    <cellStyle name="1_total_배밭계약내역_03 인공폭포데크,운동공간데크" xfId="43956" xr:uid="{00000000-0005-0000-0000-000099370000}"/>
    <cellStyle name="1_total_사본 - 노량진근린공원" xfId="43957" xr:uid="{00000000-0005-0000-0000-00009A370000}"/>
    <cellStyle name="1_total_샛별변경내역서" xfId="43958" xr:uid="{00000000-0005-0000-0000-00009B370000}"/>
    <cellStyle name="1_total_샛별변경내역서_03-설계서,공사원가계산" xfId="43959" xr:uid="{00000000-0005-0000-0000-00009C370000}"/>
    <cellStyle name="1_total_샛별변경내역서_설계서,공사원가계산(노후시설물정비)" xfId="43960" xr:uid="{00000000-0005-0000-0000-00009D370000}"/>
    <cellStyle name="1_total_선투입비 본사보고" xfId="3372" xr:uid="{00000000-0005-0000-0000-00009E370000}"/>
    <cellStyle name="1_total_선투입비 본사보고_선투입비 본사보고" xfId="3373" xr:uid="{00000000-0005-0000-0000-00009F370000}"/>
    <cellStyle name="1_total_선투입비 본사보고_선투입비 본사보고-0330" xfId="3374" xr:uid="{00000000-0005-0000-0000-0000A0370000}"/>
    <cellStyle name="1_total_설계내역서" xfId="43961" xr:uid="{00000000-0005-0000-0000-0000A1370000}"/>
    <cellStyle name="1_total_설계내역서_03 인공폭포데크,운동공간데크" xfId="43962" xr:uid="{00000000-0005-0000-0000-0000A2370000}"/>
    <cellStyle name="1_total_설계서(수서)" xfId="12471" xr:uid="{00000000-0005-0000-0000-0000A3370000}"/>
    <cellStyle name="1_total_설계서,공사원가계산(노후시설물정비)" xfId="43963" xr:uid="{00000000-0005-0000-0000-0000A4370000}"/>
    <cellStyle name="1_total_수량산출서-11.25" xfId="43964" xr:uid="{00000000-0005-0000-0000-0000A5370000}"/>
    <cellStyle name="1_total_수량산출서-11.25_단위수량" xfId="43965" xr:uid="{00000000-0005-0000-0000-0000A6370000}"/>
    <cellStyle name="1_total_수량산출서-11.25_단위수량_단위수량산출서" xfId="43966" xr:uid="{00000000-0005-0000-0000-0000A7370000}"/>
    <cellStyle name="1_total_수량산출서-11.25_단위수량1" xfId="43967" xr:uid="{00000000-0005-0000-0000-0000A8370000}"/>
    <cellStyle name="1_total_수량산출서-11.25_단위수량1_단위수량산출서" xfId="43968" xr:uid="{00000000-0005-0000-0000-0000A9370000}"/>
    <cellStyle name="1_total_수량산출서-11.25_단위수량산출서" xfId="43969" xr:uid="{00000000-0005-0000-0000-0000AA370000}"/>
    <cellStyle name="1_total_수량산출서-11.25_도곡단위수량" xfId="43970" xr:uid="{00000000-0005-0000-0000-0000AB370000}"/>
    <cellStyle name="1_total_수량산출서-11.25_도곡단위수량_단위수량산출서" xfId="43971" xr:uid="{00000000-0005-0000-0000-0000AC370000}"/>
    <cellStyle name="1_total_수량산출서-11.25_철거단위수량" xfId="43972" xr:uid="{00000000-0005-0000-0000-0000AD370000}"/>
    <cellStyle name="1_total_수량산출서-11.25_철거단위수량_단위수량산출서" xfId="43973" xr:uid="{00000000-0005-0000-0000-0000AE370000}"/>
    <cellStyle name="1_total_수량산출서-11.25_한수단위수량" xfId="43974" xr:uid="{00000000-0005-0000-0000-0000AF370000}"/>
    <cellStyle name="1_total_수량산출서-11.25_한수단위수량_단위수량산출서" xfId="43975" xr:uid="{00000000-0005-0000-0000-0000B0370000}"/>
    <cellStyle name="1_total_수량산출서-1201" xfId="43976" xr:uid="{00000000-0005-0000-0000-0000B1370000}"/>
    <cellStyle name="1_total_수량산출서-1201_단위수량" xfId="43977" xr:uid="{00000000-0005-0000-0000-0000B2370000}"/>
    <cellStyle name="1_total_수량산출서-1201_단위수량_단위수량산출서" xfId="43978" xr:uid="{00000000-0005-0000-0000-0000B3370000}"/>
    <cellStyle name="1_total_수량산출서-1201_단위수량1" xfId="43979" xr:uid="{00000000-0005-0000-0000-0000B4370000}"/>
    <cellStyle name="1_total_수량산출서-1201_단위수량1_단위수량산출서" xfId="43980" xr:uid="{00000000-0005-0000-0000-0000B5370000}"/>
    <cellStyle name="1_total_수량산출서-1201_단위수량산출서" xfId="43981" xr:uid="{00000000-0005-0000-0000-0000B6370000}"/>
    <cellStyle name="1_total_수량산출서-1201_도곡단위수량" xfId="43982" xr:uid="{00000000-0005-0000-0000-0000B7370000}"/>
    <cellStyle name="1_total_수량산출서-1201_도곡단위수량_단위수량산출서" xfId="43983" xr:uid="{00000000-0005-0000-0000-0000B8370000}"/>
    <cellStyle name="1_total_수량산출서-1201_철거단위수량" xfId="43984" xr:uid="{00000000-0005-0000-0000-0000B9370000}"/>
    <cellStyle name="1_total_수량산출서-1201_철거단위수량_단위수량산출서" xfId="43985" xr:uid="{00000000-0005-0000-0000-0000BA370000}"/>
    <cellStyle name="1_total_수량산출서-1201_한수단위수량" xfId="43986" xr:uid="{00000000-0005-0000-0000-0000BB370000}"/>
    <cellStyle name="1_total_수량산출서-1201_한수단위수량_단위수량산출서" xfId="43987" xr:uid="{00000000-0005-0000-0000-0000BC370000}"/>
    <cellStyle name="1_total_수량집계표" xfId="43988" xr:uid="{00000000-0005-0000-0000-0000BD370000}"/>
    <cellStyle name="1_total_수량총괄표" xfId="43989" xr:uid="{00000000-0005-0000-0000-0000BE370000}"/>
    <cellStyle name="1_total_수원변경수량산출" xfId="43990" xr:uid="{00000000-0005-0000-0000-0000BF370000}"/>
    <cellStyle name="1_total_수원변경수량산출_단위수량산출서" xfId="43991" xr:uid="{00000000-0005-0000-0000-0000C0370000}"/>
    <cellStyle name="1_total_시설물단위수량" xfId="43992" xr:uid="{00000000-0005-0000-0000-0000C1370000}"/>
    <cellStyle name="1_total_시설물단위수량_단위수량산출서" xfId="43993" xr:uid="{00000000-0005-0000-0000-0000C2370000}"/>
    <cellStyle name="1_total_시설물단위수량1" xfId="43994" xr:uid="{00000000-0005-0000-0000-0000C3370000}"/>
    <cellStyle name="1_total_시설물단위수량1_단위수량산출서" xfId="43995" xr:uid="{00000000-0005-0000-0000-0000C4370000}"/>
    <cellStyle name="1_total_시설물단위수량1_시설물단위수량" xfId="43996" xr:uid="{00000000-0005-0000-0000-0000C5370000}"/>
    <cellStyle name="1_total_시설물단위수량1_시설물단위수량_단위수량산출서" xfId="43997" xr:uid="{00000000-0005-0000-0000-0000C6370000}"/>
    <cellStyle name="1_total_쌍용" xfId="43998" xr:uid="{00000000-0005-0000-0000-0000C7370000}"/>
    <cellStyle name="1_total_쌍용_단위수량" xfId="43999" xr:uid="{00000000-0005-0000-0000-0000C8370000}"/>
    <cellStyle name="1_total_쌍용_단위수량_단위수량산출서" xfId="44000" xr:uid="{00000000-0005-0000-0000-0000C9370000}"/>
    <cellStyle name="1_total_쌍용_단위수량1" xfId="44001" xr:uid="{00000000-0005-0000-0000-0000CA370000}"/>
    <cellStyle name="1_total_쌍용_단위수량1_단위수량산출서" xfId="44002" xr:uid="{00000000-0005-0000-0000-0000CB370000}"/>
    <cellStyle name="1_total_쌍용_단위수량산출서" xfId="44003" xr:uid="{00000000-0005-0000-0000-0000CC370000}"/>
    <cellStyle name="1_total_쌍용_도곡단위수량" xfId="44004" xr:uid="{00000000-0005-0000-0000-0000CD370000}"/>
    <cellStyle name="1_total_쌍용_도곡단위수량_단위수량산출서" xfId="44005" xr:uid="{00000000-0005-0000-0000-0000CE370000}"/>
    <cellStyle name="1_total_쌍용_수량산출서-11.25" xfId="44006" xr:uid="{00000000-0005-0000-0000-0000CF370000}"/>
    <cellStyle name="1_total_쌍용_수량산출서-11.25_단위수량" xfId="44007" xr:uid="{00000000-0005-0000-0000-0000D0370000}"/>
    <cellStyle name="1_total_쌍용_수량산출서-11.25_단위수량_단위수량산출서" xfId="44008" xr:uid="{00000000-0005-0000-0000-0000D1370000}"/>
    <cellStyle name="1_total_쌍용_수량산출서-11.25_단위수량1" xfId="44009" xr:uid="{00000000-0005-0000-0000-0000D2370000}"/>
    <cellStyle name="1_total_쌍용_수량산출서-11.25_단위수량1_단위수량산출서" xfId="44010" xr:uid="{00000000-0005-0000-0000-0000D3370000}"/>
    <cellStyle name="1_total_쌍용_수량산출서-11.25_단위수량산출서" xfId="44011" xr:uid="{00000000-0005-0000-0000-0000D4370000}"/>
    <cellStyle name="1_total_쌍용_수량산출서-11.25_도곡단위수량" xfId="44012" xr:uid="{00000000-0005-0000-0000-0000D5370000}"/>
    <cellStyle name="1_total_쌍용_수량산출서-11.25_도곡단위수량_단위수량산출서" xfId="44013" xr:uid="{00000000-0005-0000-0000-0000D6370000}"/>
    <cellStyle name="1_total_쌍용_수량산출서-11.25_철거단위수량" xfId="44014" xr:uid="{00000000-0005-0000-0000-0000D7370000}"/>
    <cellStyle name="1_total_쌍용_수량산출서-11.25_철거단위수량_단위수량산출서" xfId="44015" xr:uid="{00000000-0005-0000-0000-0000D8370000}"/>
    <cellStyle name="1_total_쌍용_수량산출서-11.25_한수단위수량" xfId="44016" xr:uid="{00000000-0005-0000-0000-0000D9370000}"/>
    <cellStyle name="1_total_쌍용_수량산출서-11.25_한수단위수량_단위수량산출서" xfId="44017" xr:uid="{00000000-0005-0000-0000-0000DA370000}"/>
    <cellStyle name="1_total_쌍용_수량산출서-1201" xfId="44018" xr:uid="{00000000-0005-0000-0000-0000DB370000}"/>
    <cellStyle name="1_total_쌍용_수량산출서-1201_단위수량" xfId="44019" xr:uid="{00000000-0005-0000-0000-0000DC370000}"/>
    <cellStyle name="1_total_쌍용_수량산출서-1201_단위수량_단위수량산출서" xfId="44020" xr:uid="{00000000-0005-0000-0000-0000DD370000}"/>
    <cellStyle name="1_total_쌍용_수량산출서-1201_단위수량1" xfId="44021" xr:uid="{00000000-0005-0000-0000-0000DE370000}"/>
    <cellStyle name="1_total_쌍용_수량산출서-1201_단위수량1_단위수량산출서" xfId="44022" xr:uid="{00000000-0005-0000-0000-0000DF370000}"/>
    <cellStyle name="1_total_쌍용_수량산출서-1201_단위수량산출서" xfId="44023" xr:uid="{00000000-0005-0000-0000-0000E0370000}"/>
    <cellStyle name="1_total_쌍용_수량산출서-1201_도곡단위수량" xfId="44024" xr:uid="{00000000-0005-0000-0000-0000E1370000}"/>
    <cellStyle name="1_total_쌍용_수량산출서-1201_도곡단위수량_단위수량산출서" xfId="44025" xr:uid="{00000000-0005-0000-0000-0000E2370000}"/>
    <cellStyle name="1_total_쌍용_수량산출서-1201_철거단위수량" xfId="44026" xr:uid="{00000000-0005-0000-0000-0000E3370000}"/>
    <cellStyle name="1_total_쌍용_수량산출서-1201_철거단위수량_단위수량산출서" xfId="44027" xr:uid="{00000000-0005-0000-0000-0000E4370000}"/>
    <cellStyle name="1_total_쌍용_수량산출서-1201_한수단위수량" xfId="44028" xr:uid="{00000000-0005-0000-0000-0000E5370000}"/>
    <cellStyle name="1_total_쌍용_수량산출서-1201_한수단위수량_단위수량산출서" xfId="44029" xr:uid="{00000000-0005-0000-0000-0000E6370000}"/>
    <cellStyle name="1_total_쌍용_시설물단위수량" xfId="44030" xr:uid="{00000000-0005-0000-0000-0000E7370000}"/>
    <cellStyle name="1_total_쌍용_시설물단위수량_단위수량산출서" xfId="44031" xr:uid="{00000000-0005-0000-0000-0000E8370000}"/>
    <cellStyle name="1_total_쌍용_시설물단위수량1" xfId="44032" xr:uid="{00000000-0005-0000-0000-0000E9370000}"/>
    <cellStyle name="1_total_쌍용_시설물단위수량1_단위수량산출서" xfId="44033" xr:uid="{00000000-0005-0000-0000-0000EA370000}"/>
    <cellStyle name="1_total_쌍용_시설물단위수량1_시설물단위수량" xfId="44034" xr:uid="{00000000-0005-0000-0000-0000EB370000}"/>
    <cellStyle name="1_total_쌍용_시설물단위수량1_시설물단위수량_단위수량산출서" xfId="44035" xr:uid="{00000000-0005-0000-0000-0000EC370000}"/>
    <cellStyle name="1_total_쌍용_오창수량산출서" xfId="44036" xr:uid="{00000000-0005-0000-0000-0000ED370000}"/>
    <cellStyle name="1_total_쌍용_오창수량산출서_단위수량" xfId="44037" xr:uid="{00000000-0005-0000-0000-0000EE370000}"/>
    <cellStyle name="1_total_쌍용_오창수량산출서_단위수량_단위수량산출서" xfId="44038" xr:uid="{00000000-0005-0000-0000-0000EF370000}"/>
    <cellStyle name="1_total_쌍용_오창수량산출서_단위수량1" xfId="44039" xr:uid="{00000000-0005-0000-0000-0000F0370000}"/>
    <cellStyle name="1_total_쌍용_오창수량산출서_단위수량1_단위수량산출서" xfId="44040" xr:uid="{00000000-0005-0000-0000-0000F1370000}"/>
    <cellStyle name="1_total_쌍용_오창수량산출서_단위수량산출서" xfId="44041" xr:uid="{00000000-0005-0000-0000-0000F2370000}"/>
    <cellStyle name="1_total_쌍용_오창수량산출서_도곡단위수량" xfId="44042" xr:uid="{00000000-0005-0000-0000-0000F3370000}"/>
    <cellStyle name="1_total_쌍용_오창수량산출서_도곡단위수량_단위수량산출서" xfId="44043" xr:uid="{00000000-0005-0000-0000-0000F4370000}"/>
    <cellStyle name="1_total_쌍용_오창수량산출서_수량산출서-11.25" xfId="44044" xr:uid="{00000000-0005-0000-0000-0000F5370000}"/>
    <cellStyle name="1_total_쌍용_오창수량산출서_수량산출서-11.25_단위수량" xfId="44045" xr:uid="{00000000-0005-0000-0000-0000F6370000}"/>
    <cellStyle name="1_total_쌍용_오창수량산출서_수량산출서-11.25_단위수량_단위수량산출서" xfId="44046" xr:uid="{00000000-0005-0000-0000-0000F7370000}"/>
    <cellStyle name="1_total_쌍용_오창수량산출서_수량산출서-11.25_단위수량1" xfId="44047" xr:uid="{00000000-0005-0000-0000-0000F8370000}"/>
    <cellStyle name="1_total_쌍용_오창수량산출서_수량산출서-11.25_단위수량1_단위수량산출서" xfId="44048" xr:uid="{00000000-0005-0000-0000-0000F9370000}"/>
    <cellStyle name="1_total_쌍용_오창수량산출서_수량산출서-11.25_단위수량산출서" xfId="44049" xr:uid="{00000000-0005-0000-0000-0000FA370000}"/>
    <cellStyle name="1_total_쌍용_오창수량산출서_수량산출서-11.25_도곡단위수량" xfId="44050" xr:uid="{00000000-0005-0000-0000-0000FB370000}"/>
    <cellStyle name="1_total_쌍용_오창수량산출서_수량산출서-11.25_도곡단위수량_단위수량산출서" xfId="44051" xr:uid="{00000000-0005-0000-0000-0000FC370000}"/>
    <cellStyle name="1_total_쌍용_오창수량산출서_수량산출서-11.25_철거단위수량" xfId="44052" xr:uid="{00000000-0005-0000-0000-0000FD370000}"/>
    <cellStyle name="1_total_쌍용_오창수량산출서_수량산출서-11.25_철거단위수량_단위수량산출서" xfId="44053" xr:uid="{00000000-0005-0000-0000-0000FE370000}"/>
    <cellStyle name="1_total_쌍용_오창수량산출서_수량산출서-11.25_한수단위수량" xfId="44054" xr:uid="{00000000-0005-0000-0000-0000FF370000}"/>
    <cellStyle name="1_total_쌍용_오창수량산출서_수량산출서-11.25_한수단위수량_단위수량산출서" xfId="44055" xr:uid="{00000000-0005-0000-0000-000000380000}"/>
    <cellStyle name="1_total_쌍용_오창수량산출서_수량산출서-1201" xfId="44056" xr:uid="{00000000-0005-0000-0000-000001380000}"/>
    <cellStyle name="1_total_쌍용_오창수량산출서_수량산출서-1201_단위수량" xfId="44057" xr:uid="{00000000-0005-0000-0000-000002380000}"/>
    <cellStyle name="1_total_쌍용_오창수량산출서_수량산출서-1201_단위수량_단위수량산출서" xfId="44058" xr:uid="{00000000-0005-0000-0000-000003380000}"/>
    <cellStyle name="1_total_쌍용_오창수량산출서_수량산출서-1201_단위수량1" xfId="44059" xr:uid="{00000000-0005-0000-0000-000004380000}"/>
    <cellStyle name="1_total_쌍용_오창수량산출서_수량산출서-1201_단위수량1_단위수량산출서" xfId="44060" xr:uid="{00000000-0005-0000-0000-000005380000}"/>
    <cellStyle name="1_total_쌍용_오창수량산출서_수량산출서-1201_단위수량산출서" xfId="44061" xr:uid="{00000000-0005-0000-0000-000006380000}"/>
    <cellStyle name="1_total_쌍용_오창수량산출서_수량산출서-1201_도곡단위수량" xfId="44062" xr:uid="{00000000-0005-0000-0000-000007380000}"/>
    <cellStyle name="1_total_쌍용_오창수량산출서_수량산출서-1201_도곡단위수량_단위수량산출서" xfId="44063" xr:uid="{00000000-0005-0000-0000-000008380000}"/>
    <cellStyle name="1_total_쌍용_오창수량산출서_수량산출서-1201_철거단위수량" xfId="44064" xr:uid="{00000000-0005-0000-0000-000009380000}"/>
    <cellStyle name="1_total_쌍용_오창수량산출서_수량산출서-1201_철거단위수량_단위수량산출서" xfId="44065" xr:uid="{00000000-0005-0000-0000-00000A380000}"/>
    <cellStyle name="1_total_쌍용_오창수량산출서_수량산출서-1201_한수단위수량" xfId="44066" xr:uid="{00000000-0005-0000-0000-00000B380000}"/>
    <cellStyle name="1_total_쌍용_오창수량산출서_수량산출서-1201_한수단위수량_단위수량산출서" xfId="44067" xr:uid="{00000000-0005-0000-0000-00000C380000}"/>
    <cellStyle name="1_total_쌍용_오창수량산출서_시설물단위수량" xfId="44068" xr:uid="{00000000-0005-0000-0000-00000D380000}"/>
    <cellStyle name="1_total_쌍용_오창수량산출서_시설물단위수량_단위수량산출서" xfId="44069" xr:uid="{00000000-0005-0000-0000-00000E380000}"/>
    <cellStyle name="1_total_쌍용_오창수량산출서_시설물단위수량1" xfId="44070" xr:uid="{00000000-0005-0000-0000-00000F380000}"/>
    <cellStyle name="1_total_쌍용_오창수량산출서_시설물단위수량1_단위수량산출서" xfId="44071" xr:uid="{00000000-0005-0000-0000-000010380000}"/>
    <cellStyle name="1_total_쌍용_오창수량산출서_시설물단위수량1_시설물단위수량" xfId="44072" xr:uid="{00000000-0005-0000-0000-000011380000}"/>
    <cellStyle name="1_total_쌍용_오창수량산출서_시설물단위수량1_시설물단위수량_단위수량산출서" xfId="44073" xr:uid="{00000000-0005-0000-0000-000012380000}"/>
    <cellStyle name="1_total_쌍용_오창수량산출서_철거단위수량" xfId="44074" xr:uid="{00000000-0005-0000-0000-000013380000}"/>
    <cellStyle name="1_total_쌍용_오창수량산출서_철거단위수량_단위수량산출서" xfId="44075" xr:uid="{00000000-0005-0000-0000-000014380000}"/>
    <cellStyle name="1_total_쌍용_오창수량산출서_한수단위수량" xfId="44076" xr:uid="{00000000-0005-0000-0000-000015380000}"/>
    <cellStyle name="1_total_쌍용_오창수량산출서_한수단위수량_단위수량산출서" xfId="44077" xr:uid="{00000000-0005-0000-0000-000016380000}"/>
    <cellStyle name="1_total_쌍용_철거단위수량" xfId="44078" xr:uid="{00000000-0005-0000-0000-000017380000}"/>
    <cellStyle name="1_total_쌍용_철거단위수량_단위수량산출서" xfId="44079" xr:uid="{00000000-0005-0000-0000-000018380000}"/>
    <cellStyle name="1_total_쌍용_한수단위수량" xfId="44080" xr:uid="{00000000-0005-0000-0000-000019380000}"/>
    <cellStyle name="1_total_쌍용_한수단위수량_단위수량산출서" xfId="44081" xr:uid="{00000000-0005-0000-0000-00001A380000}"/>
    <cellStyle name="1_total_쌍용수량0905" xfId="44082" xr:uid="{00000000-0005-0000-0000-00001B380000}"/>
    <cellStyle name="1_total_쌍용수량0905_단위수량산출서" xfId="44083" xr:uid="{00000000-0005-0000-0000-00001C380000}"/>
    <cellStyle name="1_total_쌍용수량집계" xfId="44084" xr:uid="{00000000-0005-0000-0000-00001D380000}"/>
    <cellStyle name="1_total_오창수량산출서" xfId="44085" xr:uid="{00000000-0005-0000-0000-00001E380000}"/>
    <cellStyle name="1_total_오창수량산출서_단위수량" xfId="44086" xr:uid="{00000000-0005-0000-0000-00001F380000}"/>
    <cellStyle name="1_total_오창수량산출서_단위수량_단위수량산출서" xfId="44087" xr:uid="{00000000-0005-0000-0000-000020380000}"/>
    <cellStyle name="1_total_오창수량산출서_단위수량1" xfId="44088" xr:uid="{00000000-0005-0000-0000-000021380000}"/>
    <cellStyle name="1_total_오창수량산출서_단위수량1_단위수량산출서" xfId="44089" xr:uid="{00000000-0005-0000-0000-000022380000}"/>
    <cellStyle name="1_total_오창수량산출서_단위수량산출서" xfId="44090" xr:uid="{00000000-0005-0000-0000-000023380000}"/>
    <cellStyle name="1_total_오창수량산출서_도곡단위수량" xfId="44091" xr:uid="{00000000-0005-0000-0000-000024380000}"/>
    <cellStyle name="1_total_오창수량산출서_도곡단위수량_단위수량산출서" xfId="44092" xr:uid="{00000000-0005-0000-0000-000025380000}"/>
    <cellStyle name="1_total_오창수량산출서_수량산출서-11.25" xfId="44093" xr:uid="{00000000-0005-0000-0000-000026380000}"/>
    <cellStyle name="1_total_오창수량산출서_수량산출서-11.25_단위수량" xfId="44094" xr:uid="{00000000-0005-0000-0000-000027380000}"/>
    <cellStyle name="1_total_오창수량산출서_수량산출서-11.25_단위수량_단위수량산출서" xfId="44095" xr:uid="{00000000-0005-0000-0000-000028380000}"/>
    <cellStyle name="1_total_오창수량산출서_수량산출서-11.25_단위수량1" xfId="44096" xr:uid="{00000000-0005-0000-0000-000029380000}"/>
    <cellStyle name="1_total_오창수량산출서_수량산출서-11.25_단위수량1_단위수량산출서" xfId="44097" xr:uid="{00000000-0005-0000-0000-00002A380000}"/>
    <cellStyle name="1_total_오창수량산출서_수량산출서-11.25_단위수량산출서" xfId="44098" xr:uid="{00000000-0005-0000-0000-00002B380000}"/>
    <cellStyle name="1_total_오창수량산출서_수량산출서-11.25_도곡단위수량" xfId="44099" xr:uid="{00000000-0005-0000-0000-00002C380000}"/>
    <cellStyle name="1_total_오창수량산출서_수량산출서-11.25_도곡단위수량_단위수량산출서" xfId="44100" xr:uid="{00000000-0005-0000-0000-00002D380000}"/>
    <cellStyle name="1_total_오창수량산출서_수량산출서-11.25_철거단위수량" xfId="44101" xr:uid="{00000000-0005-0000-0000-00002E380000}"/>
    <cellStyle name="1_total_오창수량산출서_수량산출서-11.25_철거단위수량_단위수량산출서" xfId="44102" xr:uid="{00000000-0005-0000-0000-00002F380000}"/>
    <cellStyle name="1_total_오창수량산출서_수량산출서-11.25_한수단위수량" xfId="44103" xr:uid="{00000000-0005-0000-0000-000030380000}"/>
    <cellStyle name="1_total_오창수량산출서_수량산출서-11.25_한수단위수량_단위수량산출서" xfId="44104" xr:uid="{00000000-0005-0000-0000-000031380000}"/>
    <cellStyle name="1_total_오창수량산출서_수량산출서-1201" xfId="44105" xr:uid="{00000000-0005-0000-0000-000032380000}"/>
    <cellStyle name="1_total_오창수량산출서_수량산출서-1201_단위수량" xfId="44106" xr:uid="{00000000-0005-0000-0000-000033380000}"/>
    <cellStyle name="1_total_오창수량산출서_수량산출서-1201_단위수량_단위수량산출서" xfId="44107" xr:uid="{00000000-0005-0000-0000-000034380000}"/>
    <cellStyle name="1_total_오창수량산출서_수량산출서-1201_단위수량1" xfId="44108" xr:uid="{00000000-0005-0000-0000-000035380000}"/>
    <cellStyle name="1_total_오창수량산출서_수량산출서-1201_단위수량1_단위수량산출서" xfId="44109" xr:uid="{00000000-0005-0000-0000-000036380000}"/>
    <cellStyle name="1_total_오창수량산출서_수량산출서-1201_단위수량산출서" xfId="44110" xr:uid="{00000000-0005-0000-0000-000037380000}"/>
    <cellStyle name="1_total_오창수량산출서_수량산출서-1201_도곡단위수량" xfId="44111" xr:uid="{00000000-0005-0000-0000-000038380000}"/>
    <cellStyle name="1_total_오창수량산출서_수량산출서-1201_도곡단위수량_단위수량산출서" xfId="44112" xr:uid="{00000000-0005-0000-0000-000039380000}"/>
    <cellStyle name="1_total_오창수량산출서_수량산출서-1201_철거단위수량" xfId="44113" xr:uid="{00000000-0005-0000-0000-00003A380000}"/>
    <cellStyle name="1_total_오창수량산출서_수량산출서-1201_철거단위수량_단위수량산출서" xfId="44114" xr:uid="{00000000-0005-0000-0000-00003B380000}"/>
    <cellStyle name="1_total_오창수량산출서_수량산출서-1201_한수단위수량" xfId="44115" xr:uid="{00000000-0005-0000-0000-00003C380000}"/>
    <cellStyle name="1_total_오창수량산출서_수량산출서-1201_한수단위수량_단위수량산출서" xfId="44116" xr:uid="{00000000-0005-0000-0000-00003D380000}"/>
    <cellStyle name="1_total_오창수량산출서_시설물단위수량" xfId="44117" xr:uid="{00000000-0005-0000-0000-00003E380000}"/>
    <cellStyle name="1_total_오창수량산출서_시설물단위수량_단위수량산출서" xfId="44118" xr:uid="{00000000-0005-0000-0000-00003F380000}"/>
    <cellStyle name="1_total_오창수량산출서_시설물단위수량1" xfId="44119" xr:uid="{00000000-0005-0000-0000-000040380000}"/>
    <cellStyle name="1_total_오창수량산출서_시설물단위수량1_단위수량산출서" xfId="44120" xr:uid="{00000000-0005-0000-0000-000041380000}"/>
    <cellStyle name="1_total_오창수량산출서_시설물단위수량1_시설물단위수량" xfId="44121" xr:uid="{00000000-0005-0000-0000-000042380000}"/>
    <cellStyle name="1_total_오창수량산출서_시설물단위수량1_시설물단위수량_단위수량산출서" xfId="44122" xr:uid="{00000000-0005-0000-0000-000043380000}"/>
    <cellStyle name="1_total_오창수량산출서_철거단위수량" xfId="44123" xr:uid="{00000000-0005-0000-0000-000044380000}"/>
    <cellStyle name="1_total_오창수량산출서_철거단위수량_단위수량산출서" xfId="44124" xr:uid="{00000000-0005-0000-0000-000045380000}"/>
    <cellStyle name="1_total_오창수량산출서_한수단위수량" xfId="44125" xr:uid="{00000000-0005-0000-0000-000046380000}"/>
    <cellStyle name="1_total_오창수량산출서_한수단위수량_단위수량산출서" xfId="44126" xr:uid="{00000000-0005-0000-0000-000047380000}"/>
    <cellStyle name="1_total_용평수량집계" xfId="44127" xr:uid="{00000000-0005-0000-0000-000048380000}"/>
    <cellStyle name="1_total_원가계산" xfId="44128" xr:uid="{00000000-0005-0000-0000-000049380000}"/>
    <cellStyle name="1_total_원가계산_03-설계서,공사원가계산" xfId="44129" xr:uid="{00000000-0005-0000-0000-00004A380000}"/>
    <cellStyle name="1_total_원가계산_관악고수량산출서" xfId="44130" xr:uid="{00000000-0005-0000-0000-00004B380000}"/>
    <cellStyle name="1_total_원가계산_관악고수량산출서_03-설계서,공사원가계산" xfId="44131" xr:uid="{00000000-0005-0000-0000-00004C380000}"/>
    <cellStyle name="1_total_원가계산_관악고수량산출서_설계서,공사원가계산(노후시설물정비)" xfId="44132" xr:uid="{00000000-0005-0000-0000-00004D380000}"/>
    <cellStyle name="1_total_원가계산_설계서,공사원가계산(노후시설물정비)" xfId="44133" xr:uid="{00000000-0005-0000-0000-00004E380000}"/>
    <cellStyle name="1_total_은파단위수량" xfId="44134" xr:uid="{00000000-0005-0000-0000-00004F380000}"/>
    <cellStyle name="1_total_은파단위수량_단위수량" xfId="44135" xr:uid="{00000000-0005-0000-0000-000050380000}"/>
    <cellStyle name="1_total_은파단위수량_단위수량_단위수량산출서" xfId="44136" xr:uid="{00000000-0005-0000-0000-000051380000}"/>
    <cellStyle name="1_total_은파단위수량_단위수량1" xfId="44137" xr:uid="{00000000-0005-0000-0000-000052380000}"/>
    <cellStyle name="1_total_은파단위수량_단위수량1_단위수량산출서" xfId="44138" xr:uid="{00000000-0005-0000-0000-000053380000}"/>
    <cellStyle name="1_total_은파단위수량_단위수량산출서" xfId="44139" xr:uid="{00000000-0005-0000-0000-000054380000}"/>
    <cellStyle name="1_total_은파단위수량_도곡단위수량" xfId="44140" xr:uid="{00000000-0005-0000-0000-000055380000}"/>
    <cellStyle name="1_total_은파단위수량_도곡단위수량_단위수량산출서" xfId="44141" xr:uid="{00000000-0005-0000-0000-000056380000}"/>
    <cellStyle name="1_total_은파단위수량_수량산출서-11.25" xfId="44142" xr:uid="{00000000-0005-0000-0000-000057380000}"/>
    <cellStyle name="1_total_은파단위수량_수량산출서-11.25_단위수량" xfId="44143" xr:uid="{00000000-0005-0000-0000-000058380000}"/>
    <cellStyle name="1_total_은파단위수량_수량산출서-11.25_단위수량_단위수량산출서" xfId="44144" xr:uid="{00000000-0005-0000-0000-000059380000}"/>
    <cellStyle name="1_total_은파단위수량_수량산출서-11.25_단위수량1" xfId="44145" xr:uid="{00000000-0005-0000-0000-00005A380000}"/>
    <cellStyle name="1_total_은파단위수량_수량산출서-11.25_단위수량1_단위수량산출서" xfId="44146" xr:uid="{00000000-0005-0000-0000-00005B380000}"/>
    <cellStyle name="1_total_은파단위수량_수량산출서-11.25_단위수량산출서" xfId="44147" xr:uid="{00000000-0005-0000-0000-00005C380000}"/>
    <cellStyle name="1_total_은파단위수량_수량산출서-11.25_도곡단위수량" xfId="44148" xr:uid="{00000000-0005-0000-0000-00005D380000}"/>
    <cellStyle name="1_total_은파단위수량_수량산출서-11.25_도곡단위수량_단위수량산출서" xfId="44149" xr:uid="{00000000-0005-0000-0000-00005E380000}"/>
    <cellStyle name="1_total_은파단위수량_수량산출서-11.25_철거단위수량" xfId="44150" xr:uid="{00000000-0005-0000-0000-00005F380000}"/>
    <cellStyle name="1_total_은파단위수량_수량산출서-11.25_철거단위수량_단위수량산출서" xfId="44151" xr:uid="{00000000-0005-0000-0000-000060380000}"/>
    <cellStyle name="1_total_은파단위수량_수량산출서-11.25_한수단위수량" xfId="44152" xr:uid="{00000000-0005-0000-0000-000061380000}"/>
    <cellStyle name="1_total_은파단위수량_수량산출서-11.25_한수단위수량_단위수량산출서" xfId="44153" xr:uid="{00000000-0005-0000-0000-000062380000}"/>
    <cellStyle name="1_total_은파단위수량_수량산출서-1201" xfId="44154" xr:uid="{00000000-0005-0000-0000-000063380000}"/>
    <cellStyle name="1_total_은파단위수량_수량산출서-1201_단위수량" xfId="44155" xr:uid="{00000000-0005-0000-0000-000064380000}"/>
    <cellStyle name="1_total_은파단위수량_수량산출서-1201_단위수량_단위수량산출서" xfId="44156" xr:uid="{00000000-0005-0000-0000-000065380000}"/>
    <cellStyle name="1_total_은파단위수량_수량산출서-1201_단위수량1" xfId="44157" xr:uid="{00000000-0005-0000-0000-000066380000}"/>
    <cellStyle name="1_total_은파단위수량_수량산출서-1201_단위수량1_단위수량산출서" xfId="44158" xr:uid="{00000000-0005-0000-0000-000067380000}"/>
    <cellStyle name="1_total_은파단위수량_수량산출서-1201_단위수량산출서" xfId="44159" xr:uid="{00000000-0005-0000-0000-000068380000}"/>
    <cellStyle name="1_total_은파단위수량_수량산출서-1201_도곡단위수량" xfId="44160" xr:uid="{00000000-0005-0000-0000-000069380000}"/>
    <cellStyle name="1_total_은파단위수량_수량산출서-1201_도곡단위수량_단위수량산출서" xfId="44161" xr:uid="{00000000-0005-0000-0000-00006A380000}"/>
    <cellStyle name="1_total_은파단위수량_수량산출서-1201_철거단위수량" xfId="44162" xr:uid="{00000000-0005-0000-0000-00006B380000}"/>
    <cellStyle name="1_total_은파단위수량_수량산출서-1201_철거단위수량_단위수량산출서" xfId="44163" xr:uid="{00000000-0005-0000-0000-00006C380000}"/>
    <cellStyle name="1_total_은파단위수량_수량산출서-1201_한수단위수량" xfId="44164" xr:uid="{00000000-0005-0000-0000-00006D380000}"/>
    <cellStyle name="1_total_은파단위수량_수량산출서-1201_한수단위수량_단위수량산출서" xfId="44165" xr:uid="{00000000-0005-0000-0000-00006E380000}"/>
    <cellStyle name="1_total_은파단위수량_시설물단위수량" xfId="44166" xr:uid="{00000000-0005-0000-0000-00006F380000}"/>
    <cellStyle name="1_total_은파단위수량_시설물단위수량_단위수량산출서" xfId="44167" xr:uid="{00000000-0005-0000-0000-000070380000}"/>
    <cellStyle name="1_total_은파단위수량_시설물단위수량1" xfId="44168" xr:uid="{00000000-0005-0000-0000-000071380000}"/>
    <cellStyle name="1_total_은파단위수량_시설물단위수량1_단위수량산출서" xfId="44169" xr:uid="{00000000-0005-0000-0000-000072380000}"/>
    <cellStyle name="1_total_은파단위수량_시설물단위수량1_시설물단위수량" xfId="44170" xr:uid="{00000000-0005-0000-0000-000073380000}"/>
    <cellStyle name="1_total_은파단위수량_시설물단위수량1_시설물단위수량_단위수량산출서" xfId="44171" xr:uid="{00000000-0005-0000-0000-000074380000}"/>
    <cellStyle name="1_total_은파단위수량_오창수량산출서" xfId="44172" xr:uid="{00000000-0005-0000-0000-000075380000}"/>
    <cellStyle name="1_total_은파단위수량_오창수량산출서_단위수량" xfId="44173" xr:uid="{00000000-0005-0000-0000-000076380000}"/>
    <cellStyle name="1_total_은파단위수량_오창수량산출서_단위수량_단위수량산출서" xfId="44174" xr:uid="{00000000-0005-0000-0000-000077380000}"/>
    <cellStyle name="1_total_은파단위수량_오창수량산출서_단위수량1" xfId="44175" xr:uid="{00000000-0005-0000-0000-000078380000}"/>
    <cellStyle name="1_total_은파단위수량_오창수량산출서_단위수량1_단위수량산출서" xfId="44176" xr:uid="{00000000-0005-0000-0000-000079380000}"/>
    <cellStyle name="1_total_은파단위수량_오창수량산출서_단위수량산출서" xfId="44177" xr:uid="{00000000-0005-0000-0000-00007A380000}"/>
    <cellStyle name="1_total_은파단위수량_오창수량산출서_도곡단위수량" xfId="44178" xr:uid="{00000000-0005-0000-0000-00007B380000}"/>
    <cellStyle name="1_total_은파단위수량_오창수량산출서_도곡단위수량_단위수량산출서" xfId="44179" xr:uid="{00000000-0005-0000-0000-00007C380000}"/>
    <cellStyle name="1_total_은파단위수량_오창수량산출서_수량산출서-11.25" xfId="44180" xr:uid="{00000000-0005-0000-0000-00007D380000}"/>
    <cellStyle name="1_total_은파단위수량_오창수량산출서_수량산출서-11.25_단위수량" xfId="44181" xr:uid="{00000000-0005-0000-0000-00007E380000}"/>
    <cellStyle name="1_total_은파단위수량_오창수량산출서_수량산출서-11.25_단위수량_단위수량산출서" xfId="44182" xr:uid="{00000000-0005-0000-0000-00007F380000}"/>
    <cellStyle name="1_total_은파단위수량_오창수량산출서_수량산출서-11.25_단위수량1" xfId="44183" xr:uid="{00000000-0005-0000-0000-000080380000}"/>
    <cellStyle name="1_total_은파단위수량_오창수량산출서_수량산출서-11.25_단위수량1_단위수량산출서" xfId="44184" xr:uid="{00000000-0005-0000-0000-000081380000}"/>
    <cellStyle name="1_total_은파단위수량_오창수량산출서_수량산출서-11.25_단위수량산출서" xfId="44185" xr:uid="{00000000-0005-0000-0000-000082380000}"/>
    <cellStyle name="1_total_은파단위수량_오창수량산출서_수량산출서-11.25_도곡단위수량" xfId="44186" xr:uid="{00000000-0005-0000-0000-000083380000}"/>
    <cellStyle name="1_total_은파단위수량_오창수량산출서_수량산출서-11.25_도곡단위수량_단위수량산출서" xfId="44187" xr:uid="{00000000-0005-0000-0000-000084380000}"/>
    <cellStyle name="1_total_은파단위수량_오창수량산출서_수량산출서-11.25_철거단위수량" xfId="44188" xr:uid="{00000000-0005-0000-0000-000085380000}"/>
    <cellStyle name="1_total_은파단위수량_오창수량산출서_수량산출서-11.25_철거단위수량_단위수량산출서" xfId="44189" xr:uid="{00000000-0005-0000-0000-000086380000}"/>
    <cellStyle name="1_total_은파단위수량_오창수량산출서_수량산출서-11.25_한수단위수량" xfId="44190" xr:uid="{00000000-0005-0000-0000-000087380000}"/>
    <cellStyle name="1_total_은파단위수량_오창수량산출서_수량산출서-11.25_한수단위수량_단위수량산출서" xfId="44191" xr:uid="{00000000-0005-0000-0000-000088380000}"/>
    <cellStyle name="1_total_은파단위수량_오창수량산출서_수량산출서-1201" xfId="44192" xr:uid="{00000000-0005-0000-0000-000089380000}"/>
    <cellStyle name="1_total_은파단위수량_오창수량산출서_수량산출서-1201_단위수량" xfId="44193" xr:uid="{00000000-0005-0000-0000-00008A380000}"/>
    <cellStyle name="1_total_은파단위수량_오창수량산출서_수량산출서-1201_단위수량_단위수량산출서" xfId="44194" xr:uid="{00000000-0005-0000-0000-00008B380000}"/>
    <cellStyle name="1_total_은파단위수량_오창수량산출서_수량산출서-1201_단위수량1" xfId="44195" xr:uid="{00000000-0005-0000-0000-00008C380000}"/>
    <cellStyle name="1_total_은파단위수량_오창수량산출서_수량산출서-1201_단위수량1_단위수량산출서" xfId="44196" xr:uid="{00000000-0005-0000-0000-00008D380000}"/>
    <cellStyle name="1_total_은파단위수량_오창수량산출서_수량산출서-1201_단위수량산출서" xfId="44197" xr:uid="{00000000-0005-0000-0000-00008E380000}"/>
    <cellStyle name="1_total_은파단위수량_오창수량산출서_수량산출서-1201_도곡단위수량" xfId="44198" xr:uid="{00000000-0005-0000-0000-00008F380000}"/>
    <cellStyle name="1_total_은파단위수량_오창수량산출서_수량산출서-1201_도곡단위수량_단위수량산출서" xfId="44199" xr:uid="{00000000-0005-0000-0000-000090380000}"/>
    <cellStyle name="1_total_은파단위수량_오창수량산출서_수량산출서-1201_철거단위수량" xfId="44200" xr:uid="{00000000-0005-0000-0000-000091380000}"/>
    <cellStyle name="1_total_은파단위수량_오창수량산출서_수량산출서-1201_철거단위수량_단위수량산출서" xfId="44201" xr:uid="{00000000-0005-0000-0000-000092380000}"/>
    <cellStyle name="1_total_은파단위수량_오창수량산출서_수량산출서-1201_한수단위수량" xfId="44202" xr:uid="{00000000-0005-0000-0000-000093380000}"/>
    <cellStyle name="1_total_은파단위수량_오창수량산출서_수량산출서-1201_한수단위수량_단위수량산출서" xfId="44203" xr:uid="{00000000-0005-0000-0000-000094380000}"/>
    <cellStyle name="1_total_은파단위수량_오창수량산출서_시설물단위수량" xfId="44204" xr:uid="{00000000-0005-0000-0000-000095380000}"/>
    <cellStyle name="1_total_은파단위수량_오창수량산출서_시설물단위수량_단위수량산출서" xfId="44205" xr:uid="{00000000-0005-0000-0000-000096380000}"/>
    <cellStyle name="1_total_은파단위수량_오창수량산출서_시설물단위수량1" xfId="44206" xr:uid="{00000000-0005-0000-0000-000097380000}"/>
    <cellStyle name="1_total_은파단위수량_오창수량산출서_시설물단위수량1_단위수량산출서" xfId="44207" xr:uid="{00000000-0005-0000-0000-000098380000}"/>
    <cellStyle name="1_total_은파단위수량_오창수량산출서_시설물단위수량1_시설물단위수량" xfId="44208" xr:uid="{00000000-0005-0000-0000-000099380000}"/>
    <cellStyle name="1_total_은파단위수량_오창수량산출서_시설물단위수량1_시설물단위수량_단위수량산출서" xfId="44209" xr:uid="{00000000-0005-0000-0000-00009A380000}"/>
    <cellStyle name="1_total_은파단위수량_오창수량산출서_철거단위수량" xfId="44210" xr:uid="{00000000-0005-0000-0000-00009B380000}"/>
    <cellStyle name="1_total_은파단위수량_오창수량산출서_철거단위수량_단위수량산출서" xfId="44211" xr:uid="{00000000-0005-0000-0000-00009C380000}"/>
    <cellStyle name="1_total_은파단위수량_오창수량산출서_한수단위수량" xfId="44212" xr:uid="{00000000-0005-0000-0000-00009D380000}"/>
    <cellStyle name="1_total_은파단위수량_오창수량산출서_한수단위수량_단위수량산출서" xfId="44213" xr:uid="{00000000-0005-0000-0000-00009E380000}"/>
    <cellStyle name="1_total_은파단위수량_철거단위수량" xfId="44214" xr:uid="{00000000-0005-0000-0000-00009F380000}"/>
    <cellStyle name="1_total_은파단위수량_철거단위수량_단위수량산출서" xfId="44215" xr:uid="{00000000-0005-0000-0000-0000A0380000}"/>
    <cellStyle name="1_total_은파단위수량_포장단위수량" xfId="44216" xr:uid="{00000000-0005-0000-0000-0000A1380000}"/>
    <cellStyle name="1_total_은파단위수량_포장단위수량_단위수량산출서" xfId="44217" xr:uid="{00000000-0005-0000-0000-0000A2380000}"/>
    <cellStyle name="1_total_은파단위수량_한수단위수량" xfId="44218" xr:uid="{00000000-0005-0000-0000-0000A3380000}"/>
    <cellStyle name="1_total_은파단위수량_한수단위수량_단위수량산출서" xfId="44219" xr:uid="{00000000-0005-0000-0000-0000A4380000}"/>
    <cellStyle name="1_total_은파수량집계" xfId="44220" xr:uid="{00000000-0005-0000-0000-0000A5380000}"/>
    <cellStyle name="1_total_은파수량집계_단위수량산출서" xfId="44221" xr:uid="{00000000-0005-0000-0000-0000A6380000}"/>
    <cellStyle name="1_total_조경포장,관로시설" xfId="44222" xr:uid="{00000000-0005-0000-0000-0000A7380000}"/>
    <cellStyle name="1_total_조경포장,관로시설_단위수량" xfId="44223" xr:uid="{00000000-0005-0000-0000-0000A8380000}"/>
    <cellStyle name="1_total_조경포장,관로시설_단위수량_단위수량산출서" xfId="44224" xr:uid="{00000000-0005-0000-0000-0000A9380000}"/>
    <cellStyle name="1_total_조경포장,관로시설_단위수량1" xfId="44225" xr:uid="{00000000-0005-0000-0000-0000AA380000}"/>
    <cellStyle name="1_total_조경포장,관로시설_단위수량1_단위수량산출서" xfId="44226" xr:uid="{00000000-0005-0000-0000-0000AB380000}"/>
    <cellStyle name="1_total_조경포장,관로시설_단위수량산출서" xfId="44227" xr:uid="{00000000-0005-0000-0000-0000AC380000}"/>
    <cellStyle name="1_total_조경포장,관로시설_도곡단위수량" xfId="44228" xr:uid="{00000000-0005-0000-0000-0000AD380000}"/>
    <cellStyle name="1_total_조경포장,관로시설_도곡단위수량_단위수량산출서" xfId="44229" xr:uid="{00000000-0005-0000-0000-0000AE380000}"/>
    <cellStyle name="1_total_조경포장,관로시설_수량산출서-11.25" xfId="44230" xr:uid="{00000000-0005-0000-0000-0000AF380000}"/>
    <cellStyle name="1_total_조경포장,관로시설_수량산출서-11.25_단위수량" xfId="44231" xr:uid="{00000000-0005-0000-0000-0000B0380000}"/>
    <cellStyle name="1_total_조경포장,관로시설_수량산출서-11.25_단위수량_단위수량산출서" xfId="44232" xr:uid="{00000000-0005-0000-0000-0000B1380000}"/>
    <cellStyle name="1_total_조경포장,관로시설_수량산출서-11.25_단위수량1" xfId="44233" xr:uid="{00000000-0005-0000-0000-0000B2380000}"/>
    <cellStyle name="1_total_조경포장,관로시설_수량산출서-11.25_단위수량1_단위수량산출서" xfId="44234" xr:uid="{00000000-0005-0000-0000-0000B3380000}"/>
    <cellStyle name="1_total_조경포장,관로시설_수량산출서-11.25_단위수량산출서" xfId="44235" xr:uid="{00000000-0005-0000-0000-0000B4380000}"/>
    <cellStyle name="1_total_조경포장,관로시설_수량산출서-11.25_도곡단위수량" xfId="44236" xr:uid="{00000000-0005-0000-0000-0000B5380000}"/>
    <cellStyle name="1_total_조경포장,관로시설_수량산출서-11.25_도곡단위수량_단위수량산출서" xfId="44237" xr:uid="{00000000-0005-0000-0000-0000B6380000}"/>
    <cellStyle name="1_total_조경포장,관로시설_수량산출서-11.25_철거단위수량" xfId="44238" xr:uid="{00000000-0005-0000-0000-0000B7380000}"/>
    <cellStyle name="1_total_조경포장,관로시설_수량산출서-11.25_철거단위수량_단위수량산출서" xfId="44239" xr:uid="{00000000-0005-0000-0000-0000B8380000}"/>
    <cellStyle name="1_total_조경포장,관로시설_수량산출서-11.25_한수단위수량" xfId="44240" xr:uid="{00000000-0005-0000-0000-0000B9380000}"/>
    <cellStyle name="1_total_조경포장,관로시설_수량산출서-11.25_한수단위수량_단위수량산출서" xfId="44241" xr:uid="{00000000-0005-0000-0000-0000BA380000}"/>
    <cellStyle name="1_total_조경포장,관로시설_수량산출서-1201" xfId="44242" xr:uid="{00000000-0005-0000-0000-0000BB380000}"/>
    <cellStyle name="1_total_조경포장,관로시설_수량산출서-1201_단위수량" xfId="44243" xr:uid="{00000000-0005-0000-0000-0000BC380000}"/>
    <cellStyle name="1_total_조경포장,관로시설_수량산출서-1201_단위수량_단위수량산출서" xfId="44244" xr:uid="{00000000-0005-0000-0000-0000BD380000}"/>
    <cellStyle name="1_total_조경포장,관로시설_수량산출서-1201_단위수량1" xfId="44245" xr:uid="{00000000-0005-0000-0000-0000BE380000}"/>
    <cellStyle name="1_total_조경포장,관로시설_수량산출서-1201_단위수량1_단위수량산출서" xfId="44246" xr:uid="{00000000-0005-0000-0000-0000BF380000}"/>
    <cellStyle name="1_total_조경포장,관로시설_수량산출서-1201_단위수량산출서" xfId="44247" xr:uid="{00000000-0005-0000-0000-0000C0380000}"/>
    <cellStyle name="1_total_조경포장,관로시설_수량산출서-1201_도곡단위수량" xfId="44248" xr:uid="{00000000-0005-0000-0000-0000C1380000}"/>
    <cellStyle name="1_total_조경포장,관로시설_수량산출서-1201_도곡단위수량_단위수량산출서" xfId="44249" xr:uid="{00000000-0005-0000-0000-0000C2380000}"/>
    <cellStyle name="1_total_조경포장,관로시설_수량산출서-1201_철거단위수량" xfId="44250" xr:uid="{00000000-0005-0000-0000-0000C3380000}"/>
    <cellStyle name="1_total_조경포장,관로시설_수량산출서-1201_철거단위수량_단위수량산출서" xfId="44251" xr:uid="{00000000-0005-0000-0000-0000C4380000}"/>
    <cellStyle name="1_total_조경포장,관로시설_수량산출서-1201_한수단위수량" xfId="44252" xr:uid="{00000000-0005-0000-0000-0000C5380000}"/>
    <cellStyle name="1_total_조경포장,관로시설_수량산출서-1201_한수단위수량_단위수량산출서" xfId="44253" xr:uid="{00000000-0005-0000-0000-0000C6380000}"/>
    <cellStyle name="1_total_조경포장,관로시설_시설물단위수량" xfId="44254" xr:uid="{00000000-0005-0000-0000-0000C7380000}"/>
    <cellStyle name="1_total_조경포장,관로시설_시설물단위수량_단위수량산출서" xfId="44255" xr:uid="{00000000-0005-0000-0000-0000C8380000}"/>
    <cellStyle name="1_total_조경포장,관로시설_시설물단위수량1" xfId="44256" xr:uid="{00000000-0005-0000-0000-0000C9380000}"/>
    <cellStyle name="1_total_조경포장,관로시설_시설물단위수량1_단위수량산출서" xfId="44257" xr:uid="{00000000-0005-0000-0000-0000CA380000}"/>
    <cellStyle name="1_total_조경포장,관로시설_시설물단위수량1_시설물단위수량" xfId="44258" xr:uid="{00000000-0005-0000-0000-0000CB380000}"/>
    <cellStyle name="1_total_조경포장,관로시설_시설물단위수량1_시설물단위수량_단위수량산출서" xfId="44259" xr:uid="{00000000-0005-0000-0000-0000CC380000}"/>
    <cellStyle name="1_total_조경포장,관로시설_오창수량산출서" xfId="44260" xr:uid="{00000000-0005-0000-0000-0000CD380000}"/>
    <cellStyle name="1_total_조경포장,관로시설_오창수량산출서_단위수량" xfId="44261" xr:uid="{00000000-0005-0000-0000-0000CE380000}"/>
    <cellStyle name="1_total_조경포장,관로시설_오창수량산출서_단위수량_단위수량산출서" xfId="44262" xr:uid="{00000000-0005-0000-0000-0000CF380000}"/>
    <cellStyle name="1_total_조경포장,관로시설_오창수량산출서_단위수량1" xfId="44263" xr:uid="{00000000-0005-0000-0000-0000D0380000}"/>
    <cellStyle name="1_total_조경포장,관로시설_오창수량산출서_단위수량1_단위수량산출서" xfId="44264" xr:uid="{00000000-0005-0000-0000-0000D1380000}"/>
    <cellStyle name="1_total_조경포장,관로시설_오창수량산출서_단위수량산출서" xfId="44265" xr:uid="{00000000-0005-0000-0000-0000D2380000}"/>
    <cellStyle name="1_total_조경포장,관로시설_오창수량산출서_도곡단위수량" xfId="44266" xr:uid="{00000000-0005-0000-0000-0000D3380000}"/>
    <cellStyle name="1_total_조경포장,관로시설_오창수량산출서_도곡단위수량_단위수량산출서" xfId="44267" xr:uid="{00000000-0005-0000-0000-0000D4380000}"/>
    <cellStyle name="1_total_조경포장,관로시설_오창수량산출서_수량산출서-11.25" xfId="44268" xr:uid="{00000000-0005-0000-0000-0000D5380000}"/>
    <cellStyle name="1_total_조경포장,관로시설_오창수량산출서_수량산출서-11.25_단위수량" xfId="44269" xr:uid="{00000000-0005-0000-0000-0000D6380000}"/>
    <cellStyle name="1_total_조경포장,관로시설_오창수량산출서_수량산출서-11.25_단위수량_단위수량산출서" xfId="44270" xr:uid="{00000000-0005-0000-0000-0000D7380000}"/>
    <cellStyle name="1_total_조경포장,관로시설_오창수량산출서_수량산출서-11.25_단위수량1" xfId="44271" xr:uid="{00000000-0005-0000-0000-0000D8380000}"/>
    <cellStyle name="1_total_조경포장,관로시설_오창수량산출서_수량산출서-11.25_단위수량1_단위수량산출서" xfId="44272" xr:uid="{00000000-0005-0000-0000-0000D9380000}"/>
    <cellStyle name="1_total_조경포장,관로시설_오창수량산출서_수량산출서-11.25_단위수량산출서" xfId="44273" xr:uid="{00000000-0005-0000-0000-0000DA380000}"/>
    <cellStyle name="1_total_조경포장,관로시설_오창수량산출서_수량산출서-11.25_도곡단위수량" xfId="44274" xr:uid="{00000000-0005-0000-0000-0000DB380000}"/>
    <cellStyle name="1_total_조경포장,관로시설_오창수량산출서_수량산출서-11.25_도곡단위수량_단위수량산출서" xfId="44275" xr:uid="{00000000-0005-0000-0000-0000DC380000}"/>
    <cellStyle name="1_total_조경포장,관로시설_오창수량산출서_수량산출서-11.25_철거단위수량" xfId="44276" xr:uid="{00000000-0005-0000-0000-0000DD380000}"/>
    <cellStyle name="1_total_조경포장,관로시설_오창수량산출서_수량산출서-11.25_철거단위수량_단위수량산출서" xfId="44277" xr:uid="{00000000-0005-0000-0000-0000DE380000}"/>
    <cellStyle name="1_total_조경포장,관로시설_오창수량산출서_수량산출서-11.25_한수단위수량" xfId="44278" xr:uid="{00000000-0005-0000-0000-0000DF380000}"/>
    <cellStyle name="1_total_조경포장,관로시설_오창수량산출서_수량산출서-11.25_한수단위수량_단위수량산출서" xfId="44279" xr:uid="{00000000-0005-0000-0000-0000E0380000}"/>
    <cellStyle name="1_total_조경포장,관로시설_오창수량산출서_수량산출서-1201" xfId="44280" xr:uid="{00000000-0005-0000-0000-0000E1380000}"/>
    <cellStyle name="1_total_조경포장,관로시설_오창수량산출서_수량산출서-1201_단위수량" xfId="44281" xr:uid="{00000000-0005-0000-0000-0000E2380000}"/>
    <cellStyle name="1_total_조경포장,관로시설_오창수량산출서_수량산출서-1201_단위수량_단위수량산출서" xfId="44282" xr:uid="{00000000-0005-0000-0000-0000E3380000}"/>
    <cellStyle name="1_total_조경포장,관로시설_오창수량산출서_수량산출서-1201_단위수량1" xfId="44283" xr:uid="{00000000-0005-0000-0000-0000E4380000}"/>
    <cellStyle name="1_total_조경포장,관로시설_오창수량산출서_수량산출서-1201_단위수량1_단위수량산출서" xfId="44284" xr:uid="{00000000-0005-0000-0000-0000E5380000}"/>
    <cellStyle name="1_total_조경포장,관로시설_오창수량산출서_수량산출서-1201_단위수량산출서" xfId="44285" xr:uid="{00000000-0005-0000-0000-0000E6380000}"/>
    <cellStyle name="1_total_조경포장,관로시설_오창수량산출서_수량산출서-1201_도곡단위수량" xfId="44286" xr:uid="{00000000-0005-0000-0000-0000E7380000}"/>
    <cellStyle name="1_total_조경포장,관로시설_오창수량산출서_수량산출서-1201_도곡단위수량_단위수량산출서" xfId="44287" xr:uid="{00000000-0005-0000-0000-0000E8380000}"/>
    <cellStyle name="1_total_조경포장,관로시설_오창수량산출서_수량산출서-1201_철거단위수량" xfId="44288" xr:uid="{00000000-0005-0000-0000-0000E9380000}"/>
    <cellStyle name="1_total_조경포장,관로시설_오창수량산출서_수량산출서-1201_철거단위수량_단위수량산출서" xfId="44289" xr:uid="{00000000-0005-0000-0000-0000EA380000}"/>
    <cellStyle name="1_total_조경포장,관로시설_오창수량산출서_수량산출서-1201_한수단위수량" xfId="44290" xr:uid="{00000000-0005-0000-0000-0000EB380000}"/>
    <cellStyle name="1_total_조경포장,관로시설_오창수량산출서_수량산출서-1201_한수단위수량_단위수량산출서" xfId="44291" xr:uid="{00000000-0005-0000-0000-0000EC380000}"/>
    <cellStyle name="1_total_조경포장,관로시설_오창수량산출서_시설물단위수량" xfId="44292" xr:uid="{00000000-0005-0000-0000-0000ED380000}"/>
    <cellStyle name="1_total_조경포장,관로시설_오창수량산출서_시설물단위수량_단위수량산출서" xfId="44293" xr:uid="{00000000-0005-0000-0000-0000EE380000}"/>
    <cellStyle name="1_total_조경포장,관로시설_오창수량산출서_시설물단위수량1" xfId="44294" xr:uid="{00000000-0005-0000-0000-0000EF380000}"/>
    <cellStyle name="1_total_조경포장,관로시설_오창수량산출서_시설물단위수량1_단위수량산출서" xfId="44295" xr:uid="{00000000-0005-0000-0000-0000F0380000}"/>
    <cellStyle name="1_total_조경포장,관로시설_오창수량산출서_시설물단위수량1_시설물단위수량" xfId="44296" xr:uid="{00000000-0005-0000-0000-0000F1380000}"/>
    <cellStyle name="1_total_조경포장,관로시설_오창수량산출서_시설물단위수량1_시설물단위수량_단위수량산출서" xfId="44297" xr:uid="{00000000-0005-0000-0000-0000F2380000}"/>
    <cellStyle name="1_total_조경포장,관로시설_오창수량산출서_철거단위수량" xfId="44298" xr:uid="{00000000-0005-0000-0000-0000F3380000}"/>
    <cellStyle name="1_total_조경포장,관로시설_오창수량산출서_철거단위수량_단위수량산출서" xfId="44299" xr:uid="{00000000-0005-0000-0000-0000F4380000}"/>
    <cellStyle name="1_total_조경포장,관로시설_오창수량산출서_한수단위수량" xfId="44300" xr:uid="{00000000-0005-0000-0000-0000F5380000}"/>
    <cellStyle name="1_total_조경포장,관로시설_오창수량산출서_한수단위수량_단위수량산출서" xfId="44301" xr:uid="{00000000-0005-0000-0000-0000F6380000}"/>
    <cellStyle name="1_total_조경포장,관로시설_철거단위수량" xfId="44302" xr:uid="{00000000-0005-0000-0000-0000F7380000}"/>
    <cellStyle name="1_total_조경포장,관로시설_철거단위수량_단위수량산출서" xfId="44303" xr:uid="{00000000-0005-0000-0000-0000F8380000}"/>
    <cellStyle name="1_total_조경포장,관로시설_한수단위수량" xfId="44304" xr:uid="{00000000-0005-0000-0000-0000F9380000}"/>
    <cellStyle name="1_total_조경포장,관로시설_한수단위수량_단위수량산출서" xfId="44305" xr:uid="{00000000-0005-0000-0000-0000FA380000}"/>
    <cellStyle name="1_total_준공정산내역서(의정부)091103" xfId="12472" xr:uid="{00000000-0005-0000-0000-0000FB380000}"/>
    <cellStyle name="1_total_참고자료(경비산정)_2" xfId="44306" xr:uid="{00000000-0005-0000-0000-0000FC380000}"/>
    <cellStyle name="1_total_철거단위수량" xfId="44307" xr:uid="{00000000-0005-0000-0000-0000FD380000}"/>
    <cellStyle name="1_total_철거단위수량_단위수량산출서" xfId="44308" xr:uid="{00000000-0005-0000-0000-0000FE380000}"/>
    <cellStyle name="1_total_총괄내역0518" xfId="3375" xr:uid="{00000000-0005-0000-0000-0000FF380000}"/>
    <cellStyle name="1_total_총괄내역0518_03 인공폭포데크,운동공간데크" xfId="44309" xr:uid="{00000000-0005-0000-0000-000000390000}"/>
    <cellStyle name="1_total_총괄내역0518_03-설계서,공사원가계산" xfId="44310" xr:uid="{00000000-0005-0000-0000-000001390000}"/>
    <cellStyle name="1_total_총괄내역0518_공사양식(050308)" xfId="12473" xr:uid="{00000000-0005-0000-0000-000002390000}"/>
    <cellStyle name="1_total_총괄내역0518_구로리설계예산서1029" xfId="3376" xr:uid="{00000000-0005-0000-0000-000003390000}"/>
    <cellStyle name="1_total_총괄내역0518_구로리설계예산서1029_03-설계서,공사원가계산" xfId="44311" xr:uid="{00000000-0005-0000-0000-000004390000}"/>
    <cellStyle name="1_total_총괄내역0518_구로리설계예산서1029_선투입비 본사보고" xfId="3377" xr:uid="{00000000-0005-0000-0000-000005390000}"/>
    <cellStyle name="1_total_총괄내역0518_구로리설계예산서1029_선투입비 본사보고_선투입비 본사보고" xfId="3378" xr:uid="{00000000-0005-0000-0000-000006390000}"/>
    <cellStyle name="1_total_총괄내역0518_구로리설계예산서1029_선투입비 본사보고_선투입비 본사보고-0330" xfId="3379" xr:uid="{00000000-0005-0000-0000-000007390000}"/>
    <cellStyle name="1_total_총괄내역0518_구로리설계예산서1029_설계서,공사원가계산(노후시설물정비)" xfId="44312" xr:uid="{00000000-0005-0000-0000-000008390000}"/>
    <cellStyle name="1_total_총괄내역0518_구로리설계예산서1029_참고자료(경비산정)_2" xfId="44313" xr:uid="{00000000-0005-0000-0000-000009390000}"/>
    <cellStyle name="1_total_총괄내역0518_구로리설계예산서1118준공" xfId="3380" xr:uid="{00000000-0005-0000-0000-00000A390000}"/>
    <cellStyle name="1_total_총괄내역0518_구로리설계예산서1118준공_03-설계서,공사원가계산" xfId="44314" xr:uid="{00000000-0005-0000-0000-00000B390000}"/>
    <cellStyle name="1_total_총괄내역0518_구로리설계예산서1118준공_선투입비 본사보고" xfId="3381" xr:uid="{00000000-0005-0000-0000-00000C390000}"/>
    <cellStyle name="1_total_총괄내역0518_구로리설계예산서1118준공_선투입비 본사보고_선투입비 본사보고" xfId="3382" xr:uid="{00000000-0005-0000-0000-00000D390000}"/>
    <cellStyle name="1_total_총괄내역0518_구로리설계예산서1118준공_선투입비 본사보고_선투입비 본사보고-0330" xfId="3383" xr:uid="{00000000-0005-0000-0000-00000E390000}"/>
    <cellStyle name="1_total_총괄내역0518_구로리설계예산서1118준공_설계서,공사원가계산(노후시설물정비)" xfId="44315" xr:uid="{00000000-0005-0000-0000-00000F390000}"/>
    <cellStyle name="1_total_총괄내역0518_구로리설계예산서1118준공_참고자료(경비산정)_2" xfId="44316" xr:uid="{00000000-0005-0000-0000-000010390000}"/>
    <cellStyle name="1_total_총괄내역0518_구로리설계예산서조경" xfId="3384" xr:uid="{00000000-0005-0000-0000-000011390000}"/>
    <cellStyle name="1_total_총괄내역0518_구로리설계예산서조경_03-설계서,공사원가계산" xfId="44317" xr:uid="{00000000-0005-0000-0000-000012390000}"/>
    <cellStyle name="1_total_총괄내역0518_구로리설계예산서조경_선투입비 본사보고" xfId="3385" xr:uid="{00000000-0005-0000-0000-000013390000}"/>
    <cellStyle name="1_total_총괄내역0518_구로리설계예산서조경_선투입비 본사보고_선투입비 본사보고" xfId="3386" xr:uid="{00000000-0005-0000-0000-000014390000}"/>
    <cellStyle name="1_total_총괄내역0518_구로리설계예산서조경_선투입비 본사보고_선투입비 본사보고-0330" xfId="3387" xr:uid="{00000000-0005-0000-0000-000015390000}"/>
    <cellStyle name="1_total_총괄내역0518_구로리설계예산서조경_설계서,공사원가계산(노후시설물정비)" xfId="44318" xr:uid="{00000000-0005-0000-0000-000016390000}"/>
    <cellStyle name="1_total_총괄내역0518_구로리설계예산서조경_참고자료(경비산정)_2" xfId="44319" xr:uid="{00000000-0005-0000-0000-000017390000}"/>
    <cellStyle name="1_total_총괄내역0518_구로리어린이공원예산서(조경)1125" xfId="3388" xr:uid="{00000000-0005-0000-0000-000018390000}"/>
    <cellStyle name="1_total_총괄내역0518_구로리어린이공원예산서(조경)1125_03-설계서,공사원가계산" xfId="44320" xr:uid="{00000000-0005-0000-0000-000019390000}"/>
    <cellStyle name="1_total_총괄내역0518_구로리어린이공원예산서(조경)1125_선투입비 본사보고" xfId="3389" xr:uid="{00000000-0005-0000-0000-00001A390000}"/>
    <cellStyle name="1_total_총괄내역0518_구로리어린이공원예산서(조경)1125_선투입비 본사보고_선투입비 본사보고" xfId="3390" xr:uid="{00000000-0005-0000-0000-00001B390000}"/>
    <cellStyle name="1_total_총괄내역0518_구로리어린이공원예산서(조경)1125_선투입비 본사보고_선투입비 본사보고-0330" xfId="3391" xr:uid="{00000000-0005-0000-0000-00001C390000}"/>
    <cellStyle name="1_total_총괄내역0518_구로리어린이공원예산서(조경)1125_설계서,공사원가계산(노후시설물정비)" xfId="44321" xr:uid="{00000000-0005-0000-0000-00001D390000}"/>
    <cellStyle name="1_total_총괄내역0518_구로리어린이공원예산서(조경)1125_참고자료(경비산정)_2" xfId="44322" xr:uid="{00000000-0005-0000-0000-00001E390000}"/>
    <cellStyle name="1_total_총괄내역0518_내역서" xfId="3392" xr:uid="{00000000-0005-0000-0000-00001F390000}"/>
    <cellStyle name="1_total_총괄내역0518_내역서(070320)" xfId="12474" xr:uid="{00000000-0005-0000-0000-000020390000}"/>
    <cellStyle name="1_total_총괄내역0518_내역서_03-설계서,공사원가계산" xfId="44323" xr:uid="{00000000-0005-0000-0000-000021390000}"/>
    <cellStyle name="1_total_총괄내역0518_내역서_선투입비 본사보고" xfId="3393" xr:uid="{00000000-0005-0000-0000-000022390000}"/>
    <cellStyle name="1_total_총괄내역0518_내역서_선투입비 본사보고_선투입비 본사보고" xfId="3394" xr:uid="{00000000-0005-0000-0000-000023390000}"/>
    <cellStyle name="1_total_총괄내역0518_내역서_선투입비 본사보고_선투입비 본사보고-0330" xfId="3395" xr:uid="{00000000-0005-0000-0000-000024390000}"/>
    <cellStyle name="1_total_총괄내역0518_내역서_설계서,공사원가계산(노후시설물정비)" xfId="44324" xr:uid="{00000000-0005-0000-0000-000025390000}"/>
    <cellStyle name="1_total_총괄내역0518_내역서_참고자료(경비산정)_2" xfId="44325" xr:uid="{00000000-0005-0000-0000-000026390000}"/>
    <cellStyle name="1_total_총괄내역0518_노임단가표" xfId="3396" xr:uid="{00000000-0005-0000-0000-000027390000}"/>
    <cellStyle name="1_total_총괄내역0518_노임단가표_03-설계서,공사원가계산" xfId="44326" xr:uid="{00000000-0005-0000-0000-000028390000}"/>
    <cellStyle name="1_total_총괄내역0518_노임단가표_선투입비 본사보고" xfId="3397" xr:uid="{00000000-0005-0000-0000-000029390000}"/>
    <cellStyle name="1_total_총괄내역0518_노임단가표_선투입비 본사보고_선투입비 본사보고" xfId="3398" xr:uid="{00000000-0005-0000-0000-00002A390000}"/>
    <cellStyle name="1_total_총괄내역0518_노임단가표_선투입비 본사보고_선투입비 본사보고-0330" xfId="3399" xr:uid="{00000000-0005-0000-0000-00002B390000}"/>
    <cellStyle name="1_total_총괄내역0518_노임단가표_설계서,공사원가계산(노후시설물정비)" xfId="44327" xr:uid="{00000000-0005-0000-0000-00002C390000}"/>
    <cellStyle name="1_total_총괄내역0518_노임단가표_참고자료(경비산정)_2" xfId="44328" xr:uid="{00000000-0005-0000-0000-00002D390000}"/>
    <cellStyle name="1_total_총괄내역0518_배밭계약내역" xfId="44329" xr:uid="{00000000-0005-0000-0000-00002E390000}"/>
    <cellStyle name="1_total_총괄내역0518_배밭계약내역_03 인공폭포데크,운동공간데크" xfId="44330" xr:uid="{00000000-0005-0000-0000-00002F390000}"/>
    <cellStyle name="1_total_총괄내역0518_선투입비 본사보고" xfId="3400" xr:uid="{00000000-0005-0000-0000-000030390000}"/>
    <cellStyle name="1_total_총괄내역0518_선투입비 본사보고_선투입비 본사보고" xfId="3401" xr:uid="{00000000-0005-0000-0000-000031390000}"/>
    <cellStyle name="1_total_총괄내역0518_선투입비 본사보고_선투입비 본사보고-0330" xfId="3402" xr:uid="{00000000-0005-0000-0000-000032390000}"/>
    <cellStyle name="1_total_총괄내역0518_설계내역서" xfId="44331" xr:uid="{00000000-0005-0000-0000-000033390000}"/>
    <cellStyle name="1_total_총괄내역0518_설계내역서_03 인공폭포데크,운동공간데크" xfId="44332" xr:uid="{00000000-0005-0000-0000-000034390000}"/>
    <cellStyle name="1_total_총괄내역0518_설계서(수서)" xfId="12475" xr:uid="{00000000-0005-0000-0000-000035390000}"/>
    <cellStyle name="1_total_총괄내역0518_설계서,공사원가계산(노후시설물정비)" xfId="44333" xr:uid="{00000000-0005-0000-0000-000036390000}"/>
    <cellStyle name="1_total_총괄내역0518_수도권매립지" xfId="3403" xr:uid="{00000000-0005-0000-0000-000037390000}"/>
    <cellStyle name="1_total_총괄내역0518_수도권매립지_03-설계서,공사원가계산" xfId="44334" xr:uid="{00000000-0005-0000-0000-000038390000}"/>
    <cellStyle name="1_total_총괄내역0518_수도권매립지_공사양식(050308)" xfId="12476" xr:uid="{00000000-0005-0000-0000-000039390000}"/>
    <cellStyle name="1_total_총괄내역0518_수도권매립지_내역서" xfId="12477" xr:uid="{00000000-0005-0000-0000-00003A390000}"/>
    <cellStyle name="1_total_총괄내역0518_수도권매립지_내역서(070320)" xfId="12478" xr:uid="{00000000-0005-0000-0000-00003B390000}"/>
    <cellStyle name="1_total_총괄내역0518_수도권매립지_선투입비 본사보고" xfId="3404" xr:uid="{00000000-0005-0000-0000-00003C390000}"/>
    <cellStyle name="1_total_총괄내역0518_수도권매립지_선투입비 본사보고_선투입비 본사보고" xfId="3405" xr:uid="{00000000-0005-0000-0000-00003D390000}"/>
    <cellStyle name="1_total_총괄내역0518_수도권매립지_선투입비 본사보고_선투입비 본사보고-0330" xfId="3406" xr:uid="{00000000-0005-0000-0000-00003E390000}"/>
    <cellStyle name="1_total_총괄내역0518_수도권매립지_설계서(수서)" xfId="12479" xr:uid="{00000000-0005-0000-0000-00003F390000}"/>
    <cellStyle name="1_total_총괄내역0518_수도권매립지_설계서,공사원가계산(노후시설물정비)" xfId="44335" xr:uid="{00000000-0005-0000-0000-000040390000}"/>
    <cellStyle name="1_total_총괄내역0518_수도권매립지_준공정산내역서(의정부)091103" xfId="12480" xr:uid="{00000000-0005-0000-0000-000041390000}"/>
    <cellStyle name="1_total_총괄내역0518_수도권매립지_참고자료(경비산정)_2" xfId="44336" xr:uid="{00000000-0005-0000-0000-000042390000}"/>
    <cellStyle name="1_total_총괄내역0518_수도권매립지1004(발주용)" xfId="3407" xr:uid="{00000000-0005-0000-0000-000043390000}"/>
    <cellStyle name="1_total_총괄내역0518_수도권매립지1004(발주용)_03-설계서,공사원가계산" xfId="44337" xr:uid="{00000000-0005-0000-0000-000044390000}"/>
    <cellStyle name="1_total_총괄내역0518_수도권매립지1004(발주용)_선투입비 본사보고" xfId="3408" xr:uid="{00000000-0005-0000-0000-000045390000}"/>
    <cellStyle name="1_total_총괄내역0518_수도권매립지1004(발주용)_선투입비 본사보고_선투입비 본사보고" xfId="3409" xr:uid="{00000000-0005-0000-0000-000046390000}"/>
    <cellStyle name="1_total_총괄내역0518_수도권매립지1004(발주용)_선투입비 본사보고_선투입비 본사보고-0330" xfId="3410" xr:uid="{00000000-0005-0000-0000-000047390000}"/>
    <cellStyle name="1_total_총괄내역0518_수도권매립지1004(발주용)_설계서,공사원가계산(노후시설물정비)" xfId="44338" xr:uid="{00000000-0005-0000-0000-000048390000}"/>
    <cellStyle name="1_total_총괄내역0518_수도권매립지1004(발주용)_참고자료(경비산정)_2" xfId="44339" xr:uid="{00000000-0005-0000-0000-000049390000}"/>
    <cellStyle name="1_total_총괄내역0518_일신건영설계예산서(0211)" xfId="3411" xr:uid="{00000000-0005-0000-0000-00004A390000}"/>
    <cellStyle name="1_total_총괄내역0518_일신건영설계예산서(0211)_03-설계서,공사원가계산" xfId="44340" xr:uid="{00000000-0005-0000-0000-00004B390000}"/>
    <cellStyle name="1_total_총괄내역0518_일신건영설계예산서(0211)_선투입비 본사보고" xfId="3412" xr:uid="{00000000-0005-0000-0000-00004C390000}"/>
    <cellStyle name="1_total_총괄내역0518_일신건영설계예산서(0211)_선투입비 본사보고_선투입비 본사보고" xfId="3413" xr:uid="{00000000-0005-0000-0000-00004D390000}"/>
    <cellStyle name="1_total_총괄내역0518_일신건영설계예산서(0211)_선투입비 본사보고_선투입비 본사보고-0330" xfId="3414" xr:uid="{00000000-0005-0000-0000-00004E390000}"/>
    <cellStyle name="1_total_총괄내역0518_일신건영설계예산서(0211)_설계서,공사원가계산(노후시설물정비)" xfId="44341" xr:uid="{00000000-0005-0000-0000-00004F390000}"/>
    <cellStyle name="1_total_총괄내역0518_일신건영설계예산서(0211)_참고자료(경비산정)_2" xfId="44342" xr:uid="{00000000-0005-0000-0000-000050390000}"/>
    <cellStyle name="1_total_총괄내역0518_일위대가" xfId="3415" xr:uid="{00000000-0005-0000-0000-000051390000}"/>
    <cellStyle name="1_total_총괄내역0518_일위대가_03-설계서,공사원가계산" xfId="44343" xr:uid="{00000000-0005-0000-0000-000052390000}"/>
    <cellStyle name="1_total_총괄내역0518_일위대가_공사양식(050308)" xfId="12481" xr:uid="{00000000-0005-0000-0000-000053390000}"/>
    <cellStyle name="1_total_총괄내역0518_일위대가_내역서" xfId="12482" xr:uid="{00000000-0005-0000-0000-000054390000}"/>
    <cellStyle name="1_total_총괄내역0518_일위대가_내역서(070320)" xfId="12483" xr:uid="{00000000-0005-0000-0000-000055390000}"/>
    <cellStyle name="1_total_총괄내역0518_일위대가_선투입비 본사보고" xfId="3416" xr:uid="{00000000-0005-0000-0000-000056390000}"/>
    <cellStyle name="1_total_총괄내역0518_일위대가_선투입비 본사보고_선투입비 본사보고" xfId="3417" xr:uid="{00000000-0005-0000-0000-000057390000}"/>
    <cellStyle name="1_total_총괄내역0518_일위대가_선투입비 본사보고_선투입비 본사보고-0330" xfId="3418" xr:uid="{00000000-0005-0000-0000-000058390000}"/>
    <cellStyle name="1_total_총괄내역0518_일위대가_설계서(수서)" xfId="12484" xr:uid="{00000000-0005-0000-0000-000059390000}"/>
    <cellStyle name="1_total_총괄내역0518_일위대가_설계서,공사원가계산(노후시설물정비)" xfId="44344" xr:uid="{00000000-0005-0000-0000-00005A390000}"/>
    <cellStyle name="1_total_총괄내역0518_일위대가_준공정산내역서(의정부)091103" xfId="12485" xr:uid="{00000000-0005-0000-0000-00005B390000}"/>
    <cellStyle name="1_total_총괄내역0518_일위대가_참고자료(경비산정)_2" xfId="44345" xr:uid="{00000000-0005-0000-0000-00005C390000}"/>
    <cellStyle name="1_total_총괄내역0518_자재단가표" xfId="3419" xr:uid="{00000000-0005-0000-0000-00005D390000}"/>
    <cellStyle name="1_total_총괄내역0518_자재단가표_03-설계서,공사원가계산" xfId="44346" xr:uid="{00000000-0005-0000-0000-00005E390000}"/>
    <cellStyle name="1_total_총괄내역0518_자재단가표_공사양식(050308)" xfId="12486" xr:uid="{00000000-0005-0000-0000-00005F390000}"/>
    <cellStyle name="1_total_총괄내역0518_자재단가표_내역서" xfId="12487" xr:uid="{00000000-0005-0000-0000-000060390000}"/>
    <cellStyle name="1_total_총괄내역0518_자재단가표_내역서(070320)" xfId="12488" xr:uid="{00000000-0005-0000-0000-000061390000}"/>
    <cellStyle name="1_total_총괄내역0518_자재단가표_선투입비 본사보고" xfId="3420" xr:uid="{00000000-0005-0000-0000-000062390000}"/>
    <cellStyle name="1_total_총괄내역0518_자재단가표_선투입비 본사보고_선투입비 본사보고" xfId="3421" xr:uid="{00000000-0005-0000-0000-000063390000}"/>
    <cellStyle name="1_total_총괄내역0518_자재단가표_선투입비 본사보고_선투입비 본사보고-0330" xfId="3422" xr:uid="{00000000-0005-0000-0000-000064390000}"/>
    <cellStyle name="1_total_총괄내역0518_자재단가표_설계서(수서)" xfId="12489" xr:uid="{00000000-0005-0000-0000-000065390000}"/>
    <cellStyle name="1_total_총괄내역0518_자재단가표_설계서,공사원가계산(노후시설물정비)" xfId="44347" xr:uid="{00000000-0005-0000-0000-000066390000}"/>
    <cellStyle name="1_total_총괄내역0518_자재단가표_준공정산내역서(의정부)091103" xfId="12490" xr:uid="{00000000-0005-0000-0000-000067390000}"/>
    <cellStyle name="1_total_총괄내역0518_자재단가표_참고자료(경비산정)_2" xfId="44348" xr:uid="{00000000-0005-0000-0000-000068390000}"/>
    <cellStyle name="1_total_총괄내역0518_장안초등학교내역0814" xfId="3423" xr:uid="{00000000-0005-0000-0000-000069390000}"/>
    <cellStyle name="1_total_총괄내역0518_장안초등학교내역0814_03-설계서,공사원가계산" xfId="44349" xr:uid="{00000000-0005-0000-0000-00006A390000}"/>
    <cellStyle name="1_total_총괄내역0518_장안초등학교내역0814_공사양식(050308)" xfId="12491" xr:uid="{00000000-0005-0000-0000-00006B390000}"/>
    <cellStyle name="1_total_총괄내역0518_장안초등학교내역0814_내역서" xfId="12492" xr:uid="{00000000-0005-0000-0000-00006C390000}"/>
    <cellStyle name="1_total_총괄내역0518_장안초등학교내역0814_내역서(070320)" xfId="12493" xr:uid="{00000000-0005-0000-0000-00006D390000}"/>
    <cellStyle name="1_total_총괄내역0518_장안초등학교내역0814_선투입비 본사보고" xfId="3424" xr:uid="{00000000-0005-0000-0000-00006E390000}"/>
    <cellStyle name="1_total_총괄내역0518_장안초등학교내역0814_선투입비 본사보고_선투입비 본사보고" xfId="3425" xr:uid="{00000000-0005-0000-0000-00006F390000}"/>
    <cellStyle name="1_total_총괄내역0518_장안초등학교내역0814_선투입비 본사보고_선투입비 본사보고-0330" xfId="3426" xr:uid="{00000000-0005-0000-0000-000070390000}"/>
    <cellStyle name="1_total_총괄내역0518_장안초등학교내역0814_설계서(수서)" xfId="12494" xr:uid="{00000000-0005-0000-0000-000071390000}"/>
    <cellStyle name="1_total_총괄내역0518_장안초등학교내역0814_설계서,공사원가계산(노후시설물정비)" xfId="44350" xr:uid="{00000000-0005-0000-0000-000072390000}"/>
    <cellStyle name="1_total_총괄내역0518_장안초등학교내역0814_준공정산내역서(의정부)091103" xfId="12495" xr:uid="{00000000-0005-0000-0000-000073390000}"/>
    <cellStyle name="1_total_총괄내역0518_장안초등학교내역0814_참고자료(경비산정)_2" xfId="44351" xr:uid="{00000000-0005-0000-0000-000074390000}"/>
    <cellStyle name="1_total_총괄내역0518_준공정산내역서(의정부)091103" xfId="12496" xr:uid="{00000000-0005-0000-0000-000075390000}"/>
    <cellStyle name="1_total_총괄내역0518_참고자료(경비산정)_2" xfId="44352" xr:uid="{00000000-0005-0000-0000-000076390000}"/>
    <cellStyle name="1_total_터미널1" xfId="44353" xr:uid="{00000000-0005-0000-0000-000077390000}"/>
    <cellStyle name="1_total_포장단위수량" xfId="44354" xr:uid="{00000000-0005-0000-0000-000078390000}"/>
    <cellStyle name="1_total_포장단위수량_단위수량산출서" xfId="44355" xr:uid="{00000000-0005-0000-0000-000079390000}"/>
    <cellStyle name="1_total_한수단위수량" xfId="44356" xr:uid="{00000000-0005-0000-0000-00007A390000}"/>
    <cellStyle name="1_total_한수단위수량_단위수량산출서" xfId="44357" xr:uid="{00000000-0005-0000-0000-00007B390000}"/>
    <cellStyle name="1_total_현충묘지-예산서(조경)" xfId="44358" xr:uid="{00000000-0005-0000-0000-00007C390000}"/>
    <cellStyle name="1_total_현충묘지-예산서(조경)_00-표지예정공정표" xfId="44359" xr:uid="{00000000-0005-0000-0000-00007D390000}"/>
    <cellStyle name="1_total_현충묘지-예산서(조경)_00-표지예정공정표_03-설계서,공사원가계산" xfId="44360" xr:uid="{00000000-0005-0000-0000-00007E390000}"/>
    <cellStyle name="1_total_현충묘지-예산서(조경)_00-표지예정공정표_관악고수량산출서" xfId="44361" xr:uid="{00000000-0005-0000-0000-00007F390000}"/>
    <cellStyle name="1_total_현충묘지-예산서(조경)_00-표지예정공정표_관악고수량산출서_03-설계서,공사원가계산" xfId="44362" xr:uid="{00000000-0005-0000-0000-000080390000}"/>
    <cellStyle name="1_total_현충묘지-예산서(조경)_00-표지예정공정표_관악고수량산출서_설계서,공사원가계산(노후시설물정비)" xfId="44363" xr:uid="{00000000-0005-0000-0000-000081390000}"/>
    <cellStyle name="1_total_현충묘지-예산서(조경)_00-표지예정공정표_설계서,공사원가계산(노후시설물정비)" xfId="44364" xr:uid="{00000000-0005-0000-0000-000082390000}"/>
    <cellStyle name="1_total_현충묘지-예산서(조경)_03-설계서,공사원가계산" xfId="44365" xr:uid="{00000000-0005-0000-0000-000083390000}"/>
    <cellStyle name="1_total_현충묘지-예산서(조경)_관악고수량산출서" xfId="44366" xr:uid="{00000000-0005-0000-0000-000084390000}"/>
    <cellStyle name="1_total_현충묘지-예산서(조경)_관악고수량산출서_03-설계서,공사원가계산" xfId="44367" xr:uid="{00000000-0005-0000-0000-000085390000}"/>
    <cellStyle name="1_total_현충묘지-예산서(조경)_관악고수량산출서_설계서,공사원가계산(노후시설물정비)" xfId="44368" xr:uid="{00000000-0005-0000-0000-000086390000}"/>
    <cellStyle name="1_total_현충묘지-예산서(조경)_까르프-표지예정공정표" xfId="44369" xr:uid="{00000000-0005-0000-0000-000087390000}"/>
    <cellStyle name="1_total_현충묘지-예산서(조경)_까르프-표지예정공정표_03-설계서,공사원가계산" xfId="44370" xr:uid="{00000000-0005-0000-0000-000088390000}"/>
    <cellStyle name="1_total_현충묘지-예산서(조경)_까르프-표지예정공정표_관악고수량산출서" xfId="44371" xr:uid="{00000000-0005-0000-0000-000089390000}"/>
    <cellStyle name="1_total_현충묘지-예산서(조경)_까르프-표지예정공정표_관악고수량산출서_03-설계서,공사원가계산" xfId="44372" xr:uid="{00000000-0005-0000-0000-00008A390000}"/>
    <cellStyle name="1_total_현충묘지-예산서(조경)_까르프-표지예정공정표_관악고수량산출서_설계서,공사원가계산(노후시설물정비)" xfId="44373" xr:uid="{00000000-0005-0000-0000-00008B390000}"/>
    <cellStyle name="1_total_현충묘지-예산서(조경)_까르프-표지예정공정표_설계서,공사원가계산(노후시설물정비)" xfId="44374" xr:uid="{00000000-0005-0000-0000-00008C390000}"/>
    <cellStyle name="1_total_현충묘지-예산서(조경)_까르프-표지예정공정표_신사동공원폐기물" xfId="44375" xr:uid="{00000000-0005-0000-0000-00008D390000}"/>
    <cellStyle name="1_total_현충묘지-예산서(조경)_까르프-표지예정공정표_신사동공원폐기물_03-설계서,공사원가계산" xfId="44376" xr:uid="{00000000-0005-0000-0000-00008E390000}"/>
    <cellStyle name="1_total_현충묘지-예산서(조경)_까르프-표지예정공정표_신사동공원폐기물_설계서,공사원가계산(노후시설물정비)" xfId="44377" xr:uid="{00000000-0005-0000-0000-00008F390000}"/>
    <cellStyle name="1_total_현충묘지-예산서(조경)_까르프-표지예정공정표_신사은행나무공원" xfId="44378" xr:uid="{00000000-0005-0000-0000-000090390000}"/>
    <cellStyle name="1_total_현충묘지-예산서(조경)_까르프-표지예정공정표_신사은행나무공원_03-설계서,공사원가계산" xfId="44379" xr:uid="{00000000-0005-0000-0000-000091390000}"/>
    <cellStyle name="1_total_현충묘지-예산서(조경)_까르프-표지예정공정표_신사은행나무공원_설계서,공사원가계산(노후시설물정비)" xfId="44380" xr:uid="{00000000-0005-0000-0000-000092390000}"/>
    <cellStyle name="1_total_현충묘지-예산서(조경)_대전가오-설계서" xfId="44381" xr:uid="{00000000-0005-0000-0000-000093390000}"/>
    <cellStyle name="1_total_현충묘지-예산서(조경)_대전가오-설계서(관리)" xfId="44382" xr:uid="{00000000-0005-0000-0000-000094390000}"/>
    <cellStyle name="1_total_현충묘지-예산서(조경)_대전가오-설계서(관리)_03-설계서,공사원가계산" xfId="44383" xr:uid="{00000000-0005-0000-0000-000095390000}"/>
    <cellStyle name="1_total_현충묘지-예산서(조경)_대전가오-설계서(관리)_설계서,공사원가계산(노후시설물정비)" xfId="44384" xr:uid="{00000000-0005-0000-0000-000096390000}"/>
    <cellStyle name="1_total_현충묘지-예산서(조경)_대전가오-설계서_03-설계서,공사원가계산" xfId="44385" xr:uid="{00000000-0005-0000-0000-000097390000}"/>
    <cellStyle name="1_total_현충묘지-예산서(조경)_대전가오-설계서_설계서,공사원가계산(노후시설물정비)" xfId="44386" xr:uid="{00000000-0005-0000-0000-000098390000}"/>
    <cellStyle name="1_total_현충묘지-예산서(조경)_대전가오-설계서1" xfId="44387" xr:uid="{00000000-0005-0000-0000-000099390000}"/>
    <cellStyle name="1_total_현충묘지-예산서(조경)_대전가오-설계서1_03-설계서,공사원가계산" xfId="44388" xr:uid="{00000000-0005-0000-0000-00009A390000}"/>
    <cellStyle name="1_total_현충묘지-예산서(조경)_대전가오-설계서1_설계서,공사원가계산(노후시설물정비)" xfId="44389" xr:uid="{00000000-0005-0000-0000-00009B390000}"/>
    <cellStyle name="1_total_현충묘지-예산서(조경)_목동내역" xfId="44390" xr:uid="{00000000-0005-0000-0000-00009C390000}"/>
    <cellStyle name="1_total_현충묘지-예산서(조경)_목동내역_03-설계서,공사원가계산" xfId="44391" xr:uid="{00000000-0005-0000-0000-00009D390000}"/>
    <cellStyle name="1_total_현충묘지-예산서(조경)_목동내역_관악고수량산출서" xfId="44392" xr:uid="{00000000-0005-0000-0000-00009E390000}"/>
    <cellStyle name="1_total_현충묘지-예산서(조경)_목동내역_관악고수량산출서_03-설계서,공사원가계산" xfId="44393" xr:uid="{00000000-0005-0000-0000-00009F390000}"/>
    <cellStyle name="1_total_현충묘지-예산서(조경)_목동내역_관악고수량산출서_설계서,공사원가계산(노후시설물정비)" xfId="44394" xr:uid="{00000000-0005-0000-0000-0000A0390000}"/>
    <cellStyle name="1_total_현충묘지-예산서(조경)_목동내역_설계서,공사원가계산(노후시설물정비)" xfId="44395" xr:uid="{00000000-0005-0000-0000-0000A1390000}"/>
    <cellStyle name="1_total_현충묘지-예산서(조경)_목동내역_원가계산" xfId="44396" xr:uid="{00000000-0005-0000-0000-0000A2390000}"/>
    <cellStyle name="1_total_현충묘지-예산서(조경)_목동내역_원가계산_03-설계서,공사원가계산" xfId="44397" xr:uid="{00000000-0005-0000-0000-0000A3390000}"/>
    <cellStyle name="1_total_현충묘지-예산서(조경)_목동내역_원가계산_관악고수량산출서" xfId="44398" xr:uid="{00000000-0005-0000-0000-0000A4390000}"/>
    <cellStyle name="1_total_현충묘지-예산서(조경)_목동내역_원가계산_관악고수량산출서_03-설계서,공사원가계산" xfId="44399" xr:uid="{00000000-0005-0000-0000-0000A5390000}"/>
    <cellStyle name="1_total_현충묘지-예산서(조경)_목동내역_원가계산_관악고수량산출서_설계서,공사원가계산(노후시설물정비)" xfId="44400" xr:uid="{00000000-0005-0000-0000-0000A6390000}"/>
    <cellStyle name="1_total_현충묘지-예산서(조경)_목동내역_원가계산_설계서,공사원가계산(노후시설물정비)" xfId="44401" xr:uid="{00000000-0005-0000-0000-0000A7390000}"/>
    <cellStyle name="1_total_현충묘지-예산서(조경)_목동내역_폐기물집계" xfId="44402" xr:uid="{00000000-0005-0000-0000-0000A8390000}"/>
    <cellStyle name="1_total_현충묘지-예산서(조경)_목동내역_폐기물집계_03-설계서,공사원가계산" xfId="44403" xr:uid="{00000000-0005-0000-0000-0000A9390000}"/>
    <cellStyle name="1_total_현충묘지-예산서(조경)_목동내역_폐기물집계_관악고수량산출서" xfId="44404" xr:uid="{00000000-0005-0000-0000-0000AA390000}"/>
    <cellStyle name="1_total_현충묘지-예산서(조경)_목동내역_폐기물집계_관악고수량산출서_03-설계서,공사원가계산" xfId="44405" xr:uid="{00000000-0005-0000-0000-0000AB390000}"/>
    <cellStyle name="1_total_현충묘지-예산서(조경)_목동내역_폐기물집계_관악고수량산출서_설계서,공사원가계산(노후시설물정비)" xfId="44406" xr:uid="{00000000-0005-0000-0000-0000AC390000}"/>
    <cellStyle name="1_total_현충묘지-예산서(조경)_목동내역_폐기물집계_설계서,공사원가계산(노후시설물정비)" xfId="44407" xr:uid="{00000000-0005-0000-0000-0000AD390000}"/>
    <cellStyle name="1_total_현충묘지-예산서(조경)_목동내역_폐기물집계_원가계산" xfId="44408" xr:uid="{00000000-0005-0000-0000-0000AE390000}"/>
    <cellStyle name="1_total_현충묘지-예산서(조경)_목동내역_폐기물집계_원가계산_03-설계서,공사원가계산" xfId="44409" xr:uid="{00000000-0005-0000-0000-0000AF390000}"/>
    <cellStyle name="1_total_현충묘지-예산서(조경)_목동내역_폐기물집계_원가계산_관악고수량산출서" xfId="44410" xr:uid="{00000000-0005-0000-0000-0000B0390000}"/>
    <cellStyle name="1_total_현충묘지-예산서(조경)_목동내역_폐기물집계_원가계산_관악고수량산출서_03-설계서,공사원가계산" xfId="44411" xr:uid="{00000000-0005-0000-0000-0000B1390000}"/>
    <cellStyle name="1_total_현충묘지-예산서(조경)_목동내역_폐기물집계_원가계산_관악고수량산출서_설계서,공사원가계산(노후시설물정비)" xfId="44412" xr:uid="{00000000-0005-0000-0000-0000B2390000}"/>
    <cellStyle name="1_total_현충묘지-예산서(조경)_목동내역_폐기물집계_원가계산_설계서,공사원가계산(노후시설물정비)" xfId="44413" xr:uid="{00000000-0005-0000-0000-0000B3390000}"/>
    <cellStyle name="1_total_현충묘지-예산서(조경)_미아2지구어린이공원-예산서" xfId="44414" xr:uid="{00000000-0005-0000-0000-0000B4390000}"/>
    <cellStyle name="1_total_현충묘지-예산서(조경)_미아-예산서(조경)990" xfId="44415" xr:uid="{00000000-0005-0000-0000-0000B5390000}"/>
    <cellStyle name="1_total_현충묘지-예산서(조경)_변경내역서" xfId="44416" xr:uid="{00000000-0005-0000-0000-0000B6390000}"/>
    <cellStyle name="1_total_현충묘지-예산서(조경)_변경내역서_03-설계서,공사원가계산" xfId="44417" xr:uid="{00000000-0005-0000-0000-0000B7390000}"/>
    <cellStyle name="1_total_현충묘지-예산서(조경)_변경내역서_설계서,공사원가계산(노후시설물정비)" xfId="44418" xr:uid="{00000000-0005-0000-0000-0000B8390000}"/>
    <cellStyle name="1_total_현충묘지-예산서(조경)_샛별변경내역서" xfId="44419" xr:uid="{00000000-0005-0000-0000-0000B9390000}"/>
    <cellStyle name="1_total_현충묘지-예산서(조경)_샛별변경내역서_03-설계서,공사원가계산" xfId="44420" xr:uid="{00000000-0005-0000-0000-0000BA390000}"/>
    <cellStyle name="1_total_현충묘지-예산서(조경)_샛별변경내역서_설계서,공사원가계산(노후시설물정비)" xfId="44421" xr:uid="{00000000-0005-0000-0000-0000BB390000}"/>
    <cellStyle name="1_total_현충묘지-예산서(조경)_설계서,공사원가계산(노후시설물정비)" xfId="44422" xr:uid="{00000000-0005-0000-0000-0000BC390000}"/>
    <cellStyle name="1_total_현충묘지-예산서(조경)_신사동공원폐기물" xfId="44423" xr:uid="{00000000-0005-0000-0000-0000BD390000}"/>
    <cellStyle name="1_total_현충묘지-예산서(조경)_신사동공원폐기물_03-설계서,공사원가계산" xfId="44424" xr:uid="{00000000-0005-0000-0000-0000BE390000}"/>
    <cellStyle name="1_total_현충묘지-예산서(조경)_신사동공원폐기물_설계서,공사원가계산(노후시설물정비)" xfId="44425" xr:uid="{00000000-0005-0000-0000-0000BF390000}"/>
    <cellStyle name="1_total_현충묘지-예산서(조경)_신사은행나무공원" xfId="44426" xr:uid="{00000000-0005-0000-0000-0000C0390000}"/>
    <cellStyle name="1_total_현충묘지-예산서(조경)_신사은행나무공원_03-설계서,공사원가계산" xfId="44427" xr:uid="{00000000-0005-0000-0000-0000C1390000}"/>
    <cellStyle name="1_total_현충묘지-예산서(조경)_신사은행나무공원_설계서,공사원가계산(노후시설물정비)" xfId="44428" xr:uid="{00000000-0005-0000-0000-0000C2390000}"/>
    <cellStyle name="1_total_현충묘지-예산서(조경)_예산서-엑셀변환양식100" xfId="44429" xr:uid="{00000000-0005-0000-0000-0000C3390000}"/>
    <cellStyle name="1_total_현충묘지-예산서(조경)_예산서-엑셀변환양식100_00-예산서양식100" xfId="44430" xr:uid="{00000000-0005-0000-0000-0000C4390000}"/>
    <cellStyle name="1_total_현충묘지-예산서(조경)_예산서-엑셀변환양식100_00-예산서양식100_03-설계서,공사원가계산" xfId="44431" xr:uid="{00000000-0005-0000-0000-0000C5390000}"/>
    <cellStyle name="1_total_현충묘지-예산서(조경)_예산서-엑셀변환양식100_00-예산서양식100_대전가오-설계서" xfId="44432" xr:uid="{00000000-0005-0000-0000-0000C6390000}"/>
    <cellStyle name="1_total_현충묘지-예산서(조경)_예산서-엑셀변환양식100_00-예산서양식100_대전가오-설계서(관리)" xfId="44433" xr:uid="{00000000-0005-0000-0000-0000C7390000}"/>
    <cellStyle name="1_total_현충묘지-예산서(조경)_예산서-엑셀변환양식100_00-예산서양식100_대전가오-설계서(관리)_03-설계서,공사원가계산" xfId="44434" xr:uid="{00000000-0005-0000-0000-0000C8390000}"/>
    <cellStyle name="1_total_현충묘지-예산서(조경)_예산서-엑셀변환양식100_00-예산서양식100_대전가오-설계서(관리)_설계서,공사원가계산(노후시설물정비)" xfId="44435" xr:uid="{00000000-0005-0000-0000-0000C9390000}"/>
    <cellStyle name="1_total_현충묘지-예산서(조경)_예산서-엑셀변환양식100_00-예산서양식100_대전가오-설계서_03-설계서,공사원가계산" xfId="44436" xr:uid="{00000000-0005-0000-0000-0000CA390000}"/>
    <cellStyle name="1_total_현충묘지-예산서(조경)_예산서-엑셀변환양식100_00-예산서양식100_대전가오-설계서_설계서,공사원가계산(노후시설물정비)" xfId="44437" xr:uid="{00000000-0005-0000-0000-0000CB390000}"/>
    <cellStyle name="1_total_현충묘지-예산서(조경)_예산서-엑셀변환양식100_00-예산서양식100_대전가오-설계서1" xfId="44438" xr:uid="{00000000-0005-0000-0000-0000CC390000}"/>
    <cellStyle name="1_total_현충묘지-예산서(조경)_예산서-엑셀변환양식100_00-예산서양식100_대전가오-설계서1_03-설계서,공사원가계산" xfId="44439" xr:uid="{00000000-0005-0000-0000-0000CD390000}"/>
    <cellStyle name="1_total_현충묘지-예산서(조경)_예산서-엑셀변환양식100_00-예산서양식100_대전가오-설계서1_설계서,공사원가계산(노후시설물정비)" xfId="44440" xr:uid="{00000000-0005-0000-0000-0000CE390000}"/>
    <cellStyle name="1_total_현충묘지-예산서(조경)_예산서-엑셀변환양식100_00-예산서양식100_설계서,공사원가계산(노후시설물정비)" xfId="44441" xr:uid="{00000000-0005-0000-0000-0000CF390000}"/>
    <cellStyle name="1_total_현충묘지-예산서(조경)_예산서-엑셀변환양식100_00-예산서양식100_신사은행나무공원" xfId="44442" xr:uid="{00000000-0005-0000-0000-0000D0390000}"/>
    <cellStyle name="1_total_현충묘지-예산서(조경)_예산서-엑셀변환양식100_00-예산서양식100_신사은행나무공원_03-설계서,공사원가계산" xfId="44443" xr:uid="{00000000-0005-0000-0000-0000D1390000}"/>
    <cellStyle name="1_total_현충묘지-예산서(조경)_예산서-엑셀변환양식100_00-예산서양식100_신사은행나무공원_설계서,공사원가계산(노후시설물정비)" xfId="44444" xr:uid="{00000000-0005-0000-0000-0000D2390000}"/>
    <cellStyle name="1_total_현충묘지-예산서(조경)_예산서-엑셀변환양식100_00-표지예정공정표" xfId="44445" xr:uid="{00000000-0005-0000-0000-0000D3390000}"/>
    <cellStyle name="1_total_현충묘지-예산서(조경)_예산서-엑셀변환양식100_00-표지예정공정표_03-설계서,공사원가계산" xfId="44446" xr:uid="{00000000-0005-0000-0000-0000D4390000}"/>
    <cellStyle name="1_total_현충묘지-예산서(조경)_예산서-엑셀변환양식100_00-표지예정공정표_설계서,공사원가계산(노후시설물정비)" xfId="44447" xr:uid="{00000000-0005-0000-0000-0000D5390000}"/>
    <cellStyle name="1_total_현충묘지-예산서(조경)_예산서-엑셀변환양식100_00-표지예정공정표_신사은행나무공원" xfId="44448" xr:uid="{00000000-0005-0000-0000-0000D6390000}"/>
    <cellStyle name="1_total_현충묘지-예산서(조경)_예산서-엑셀변환양식100_00-표지예정공정표_신사은행나무공원_03-설계서,공사원가계산" xfId="44449" xr:uid="{00000000-0005-0000-0000-0000D7390000}"/>
    <cellStyle name="1_total_현충묘지-예산서(조경)_예산서-엑셀변환양식100_00-표지예정공정표_신사은행나무공원_설계서,공사원가계산(노후시설물정비)" xfId="44450" xr:uid="{00000000-0005-0000-0000-0000D8390000}"/>
    <cellStyle name="1_total_현충묘지-예산서(조경)_예산서-엑셀변환양식100_03-설계서,공사원가계산" xfId="44451" xr:uid="{00000000-0005-0000-0000-0000D9390000}"/>
    <cellStyle name="1_total_현충묘지-예산서(조경)_예산서-엑셀변환양식100_관악고수량산출서" xfId="44452" xr:uid="{00000000-0005-0000-0000-0000DA390000}"/>
    <cellStyle name="1_total_현충묘지-예산서(조경)_예산서-엑셀변환양식100_관악고수량산출서_03-설계서,공사원가계산" xfId="44453" xr:uid="{00000000-0005-0000-0000-0000DB390000}"/>
    <cellStyle name="1_total_현충묘지-예산서(조경)_예산서-엑셀변환양식100_관악고수량산출서_설계서,공사원가계산(노후시설물정비)" xfId="44454" xr:uid="{00000000-0005-0000-0000-0000DC390000}"/>
    <cellStyle name="1_total_현충묘지-예산서(조경)_예산서-엑셀변환양식100_도급내역서" xfId="44455" xr:uid="{00000000-0005-0000-0000-0000DD390000}"/>
    <cellStyle name="1_total_현충묘지-예산서(조경)_예산서-엑셀변환양식100_도급내역서_03-설계서,공사원가계산" xfId="44456" xr:uid="{00000000-0005-0000-0000-0000DE390000}"/>
    <cellStyle name="1_total_현충묘지-예산서(조경)_예산서-엑셀변환양식100_도급내역서_변경내역서" xfId="44457" xr:uid="{00000000-0005-0000-0000-0000DF390000}"/>
    <cellStyle name="1_total_현충묘지-예산서(조경)_예산서-엑셀변환양식100_도급내역서_변경내역서_03-설계서,공사원가계산" xfId="44458" xr:uid="{00000000-0005-0000-0000-0000E0390000}"/>
    <cellStyle name="1_total_현충묘지-예산서(조경)_예산서-엑셀변환양식100_도급내역서_변경내역서_설계서,공사원가계산(노후시설물정비)" xfId="44459" xr:uid="{00000000-0005-0000-0000-0000E1390000}"/>
    <cellStyle name="1_total_현충묘지-예산서(조경)_예산서-엑셀변환양식100_도급내역서_설계서,공사원가계산(노후시설물정비)" xfId="44460" xr:uid="{00000000-0005-0000-0000-0000E2390000}"/>
    <cellStyle name="1_total_현충묘지-예산서(조경)_예산서-엑셀변환양식100_목동내역" xfId="44461" xr:uid="{00000000-0005-0000-0000-0000E3390000}"/>
    <cellStyle name="1_total_현충묘지-예산서(조경)_예산서-엑셀변환양식100_목동내역_03-설계서,공사원가계산" xfId="44462" xr:uid="{00000000-0005-0000-0000-0000E4390000}"/>
    <cellStyle name="1_total_현충묘지-예산서(조경)_예산서-엑셀변환양식100_목동내역_관악고수량산출서" xfId="44463" xr:uid="{00000000-0005-0000-0000-0000E5390000}"/>
    <cellStyle name="1_total_현충묘지-예산서(조경)_예산서-엑셀변환양식100_목동내역_관악고수량산출서_03-설계서,공사원가계산" xfId="44464" xr:uid="{00000000-0005-0000-0000-0000E6390000}"/>
    <cellStyle name="1_total_현충묘지-예산서(조경)_예산서-엑셀변환양식100_목동내역_관악고수량산출서_설계서,공사원가계산(노후시설물정비)" xfId="44465" xr:uid="{00000000-0005-0000-0000-0000E7390000}"/>
    <cellStyle name="1_total_현충묘지-예산서(조경)_예산서-엑셀변환양식100_목동내역_설계서,공사원가계산(노후시설물정비)" xfId="44466" xr:uid="{00000000-0005-0000-0000-0000E8390000}"/>
    <cellStyle name="1_total_현충묘지-예산서(조경)_예산서-엑셀변환양식100_목동내역_원가계산" xfId="44467" xr:uid="{00000000-0005-0000-0000-0000E9390000}"/>
    <cellStyle name="1_total_현충묘지-예산서(조경)_예산서-엑셀변환양식100_목동내역_원가계산_03-설계서,공사원가계산" xfId="44468" xr:uid="{00000000-0005-0000-0000-0000EA390000}"/>
    <cellStyle name="1_total_현충묘지-예산서(조경)_예산서-엑셀변환양식100_목동내역_원가계산_관악고수량산출서" xfId="44469" xr:uid="{00000000-0005-0000-0000-0000EB390000}"/>
    <cellStyle name="1_total_현충묘지-예산서(조경)_예산서-엑셀변환양식100_목동내역_원가계산_관악고수량산출서_03-설계서,공사원가계산" xfId="44470" xr:uid="{00000000-0005-0000-0000-0000EC390000}"/>
    <cellStyle name="1_total_현충묘지-예산서(조경)_예산서-엑셀변환양식100_목동내역_원가계산_관악고수량산출서_설계서,공사원가계산(노후시설물정비)" xfId="44471" xr:uid="{00000000-0005-0000-0000-0000ED390000}"/>
    <cellStyle name="1_total_현충묘지-예산서(조경)_예산서-엑셀변환양식100_목동내역_원가계산_설계서,공사원가계산(노후시설물정비)" xfId="44472" xr:uid="{00000000-0005-0000-0000-0000EE390000}"/>
    <cellStyle name="1_total_현충묘지-예산서(조경)_예산서-엑셀변환양식100_목동내역_폐기물집계" xfId="44473" xr:uid="{00000000-0005-0000-0000-0000EF390000}"/>
    <cellStyle name="1_total_현충묘지-예산서(조경)_예산서-엑셀변환양식100_목동내역_폐기물집계_03-설계서,공사원가계산" xfId="44474" xr:uid="{00000000-0005-0000-0000-0000F0390000}"/>
    <cellStyle name="1_total_현충묘지-예산서(조경)_예산서-엑셀변환양식100_목동내역_폐기물집계_관악고수량산출서" xfId="44475" xr:uid="{00000000-0005-0000-0000-0000F1390000}"/>
    <cellStyle name="1_total_현충묘지-예산서(조경)_예산서-엑셀변환양식100_목동내역_폐기물집계_관악고수량산출서_03-설계서,공사원가계산" xfId="44476" xr:uid="{00000000-0005-0000-0000-0000F2390000}"/>
    <cellStyle name="1_total_현충묘지-예산서(조경)_예산서-엑셀변환양식100_목동내역_폐기물집계_관악고수량산출서_설계서,공사원가계산(노후시설물정비)" xfId="44477" xr:uid="{00000000-0005-0000-0000-0000F3390000}"/>
    <cellStyle name="1_total_현충묘지-예산서(조경)_예산서-엑셀변환양식100_목동내역_폐기물집계_설계서,공사원가계산(노후시설물정비)" xfId="44478" xr:uid="{00000000-0005-0000-0000-0000F4390000}"/>
    <cellStyle name="1_total_현충묘지-예산서(조경)_예산서-엑셀변환양식100_목동내역_폐기물집계_원가계산" xfId="44479" xr:uid="{00000000-0005-0000-0000-0000F5390000}"/>
    <cellStyle name="1_total_현충묘지-예산서(조경)_예산서-엑셀변환양식100_목동내역_폐기물집계_원가계산_03-설계서,공사원가계산" xfId="44480" xr:uid="{00000000-0005-0000-0000-0000F6390000}"/>
    <cellStyle name="1_total_현충묘지-예산서(조경)_예산서-엑셀변환양식100_목동내역_폐기물집계_원가계산_관악고수량산출서" xfId="44481" xr:uid="{00000000-0005-0000-0000-0000F7390000}"/>
    <cellStyle name="1_total_현충묘지-예산서(조경)_예산서-엑셀변환양식100_목동내역_폐기물집계_원가계산_관악고수량산출서_03-설계서,공사원가계산" xfId="44482" xr:uid="{00000000-0005-0000-0000-0000F8390000}"/>
    <cellStyle name="1_total_현충묘지-예산서(조경)_예산서-엑셀변환양식100_목동내역_폐기물집계_원가계산_관악고수량산출서_설계서,공사원가계산(노후시설물정비)" xfId="44483" xr:uid="{00000000-0005-0000-0000-0000F9390000}"/>
    <cellStyle name="1_total_현충묘지-예산서(조경)_예산서-엑셀변환양식100_목동내역_폐기물집계_원가계산_설계서,공사원가계산(노후시설물정비)" xfId="44484" xr:uid="{00000000-0005-0000-0000-0000FA390000}"/>
    <cellStyle name="1_total_현충묘지-예산서(조경)_예산서-엑셀변환양식100_샛별변경내역서" xfId="44485" xr:uid="{00000000-0005-0000-0000-0000FB390000}"/>
    <cellStyle name="1_total_현충묘지-예산서(조경)_예산서-엑셀변환양식100_샛별변경내역서_03-설계서,공사원가계산" xfId="44486" xr:uid="{00000000-0005-0000-0000-0000FC390000}"/>
    <cellStyle name="1_total_현충묘지-예산서(조경)_예산서-엑셀변환양식100_샛별변경내역서_설계서,공사원가계산(노후시설물정비)" xfId="44487" xr:uid="{00000000-0005-0000-0000-0000FD390000}"/>
    <cellStyle name="1_total_현충묘지-예산서(조경)_예산서-엑셀변환양식100_설계서,공사원가계산(노후시설물정비)" xfId="44488" xr:uid="{00000000-0005-0000-0000-0000FE390000}"/>
    <cellStyle name="1_total_현충묘지-예산서(조경)_예산서-엑셀변환양식100_원가계산" xfId="44489" xr:uid="{00000000-0005-0000-0000-0000FF390000}"/>
    <cellStyle name="1_total_현충묘지-예산서(조경)_예산서-엑셀변환양식100_원가계산_03-설계서,공사원가계산" xfId="44490" xr:uid="{00000000-0005-0000-0000-0000003A0000}"/>
    <cellStyle name="1_total_현충묘지-예산서(조경)_예산서-엑셀변환양식100_원가계산_관악고수량산출서" xfId="44491" xr:uid="{00000000-0005-0000-0000-0000013A0000}"/>
    <cellStyle name="1_total_현충묘지-예산서(조경)_예산서-엑셀변환양식100_원가계산_관악고수량산출서_03-설계서,공사원가계산" xfId="44492" xr:uid="{00000000-0005-0000-0000-0000023A0000}"/>
    <cellStyle name="1_total_현충묘지-예산서(조경)_예산서-엑셀변환양식100_원가계산_관악고수량산출서_설계서,공사원가계산(노후시설물정비)" xfId="44493" xr:uid="{00000000-0005-0000-0000-0000033A0000}"/>
    <cellStyle name="1_total_현충묘지-예산서(조경)_예산서-엑셀변환양식100_원가계산_설계서,공사원가계산(노후시설물정비)" xfId="44494" xr:uid="{00000000-0005-0000-0000-0000043A0000}"/>
    <cellStyle name="1_total_현충묘지-예산서(조경)_원가계산" xfId="44495" xr:uid="{00000000-0005-0000-0000-0000053A0000}"/>
    <cellStyle name="1_total_현충묘지-예산서(조경)_원가계산_03-설계서,공사원가계산" xfId="44496" xr:uid="{00000000-0005-0000-0000-0000063A0000}"/>
    <cellStyle name="1_total_현충묘지-예산서(조경)_원가계산_관악고수량산출서" xfId="44497" xr:uid="{00000000-0005-0000-0000-0000073A0000}"/>
    <cellStyle name="1_total_현충묘지-예산서(조경)_원가계산_관악고수량산출서_03-설계서,공사원가계산" xfId="44498" xr:uid="{00000000-0005-0000-0000-0000083A0000}"/>
    <cellStyle name="1_total_현충묘지-예산서(조경)_원가계산_관악고수량산출서_설계서,공사원가계산(노후시설물정비)" xfId="44499" xr:uid="{00000000-0005-0000-0000-0000093A0000}"/>
    <cellStyle name="1_total_현충묘지-예산서(조경)_원가계산_설계서,공사원가계산(노후시설물정비)" xfId="44500" xr:uid="{00000000-0005-0000-0000-00000A3A0000}"/>
    <cellStyle name="1_total_현충묘지-예산서(조경)_표지-공정표" xfId="44501" xr:uid="{00000000-0005-0000-0000-00000B3A0000}"/>
    <cellStyle name="1_total_현충묘지-예산서(조경)_표지-공정표_03-설계서,공사원가계산" xfId="44502" xr:uid="{00000000-0005-0000-0000-00000C3A0000}"/>
    <cellStyle name="1_total_현충묘지-예산서(조경)_표지-공정표_관악고수량산출서" xfId="44503" xr:uid="{00000000-0005-0000-0000-00000D3A0000}"/>
    <cellStyle name="1_total_현충묘지-예산서(조경)_표지-공정표_관악고수량산출서_03-설계서,공사원가계산" xfId="44504" xr:uid="{00000000-0005-0000-0000-00000E3A0000}"/>
    <cellStyle name="1_total_현충묘지-예산서(조경)_표지-공정표_관악고수량산출서_설계서,공사원가계산(노후시설물정비)" xfId="44505" xr:uid="{00000000-0005-0000-0000-00000F3A0000}"/>
    <cellStyle name="1_total_현충묘지-예산서(조경)_표지-공정표_설계서,공사원가계산(노후시설물정비)" xfId="44506" xr:uid="{00000000-0005-0000-0000-0000103A0000}"/>
    <cellStyle name="1_total_현충묘지-예산서(조경)_표지예정공정표" xfId="44507" xr:uid="{00000000-0005-0000-0000-0000113A0000}"/>
    <cellStyle name="1_total_현충묘지-예산서(조경)_-표지예정공정표" xfId="44508" xr:uid="{00000000-0005-0000-0000-0000123A0000}"/>
    <cellStyle name="1_total_현충묘지-예산서(조경)_표지예정공정표_03-설계서,공사원가계산" xfId="44509" xr:uid="{00000000-0005-0000-0000-0000133A0000}"/>
    <cellStyle name="1_total_현충묘지-예산서(조경)_-표지예정공정표_03-설계서,공사원가계산" xfId="44510" xr:uid="{00000000-0005-0000-0000-0000143A0000}"/>
    <cellStyle name="1_total_현충묘지-예산서(조경)_표지예정공정표_관악고수량산출서" xfId="44511" xr:uid="{00000000-0005-0000-0000-0000153A0000}"/>
    <cellStyle name="1_total_현충묘지-예산서(조경)_-표지예정공정표_관악고수량산출서" xfId="44512" xr:uid="{00000000-0005-0000-0000-0000163A0000}"/>
    <cellStyle name="1_total_현충묘지-예산서(조경)_표지예정공정표_관악고수량산출서_03-설계서,공사원가계산" xfId="44513" xr:uid="{00000000-0005-0000-0000-0000173A0000}"/>
    <cellStyle name="1_total_현충묘지-예산서(조경)_-표지예정공정표_관악고수량산출서_03-설계서,공사원가계산" xfId="44514" xr:uid="{00000000-0005-0000-0000-0000183A0000}"/>
    <cellStyle name="1_total_현충묘지-예산서(조경)_표지예정공정표_관악고수량산출서_설계서,공사원가계산(노후시설물정비)" xfId="44515" xr:uid="{00000000-0005-0000-0000-0000193A0000}"/>
    <cellStyle name="1_total_현충묘지-예산서(조경)_-표지예정공정표_관악고수량산출서_설계서,공사원가계산(노후시설물정비)" xfId="44516" xr:uid="{00000000-0005-0000-0000-00001A3A0000}"/>
    <cellStyle name="1_total_현충묘지-예산서(조경)_표지예정공정표_설계서,공사원가계산(노후시설물정비)" xfId="44517" xr:uid="{00000000-0005-0000-0000-00001B3A0000}"/>
    <cellStyle name="1_total_현충묘지-예산서(조경)_-표지예정공정표_설계서,공사원가계산(노후시설물정비)" xfId="44518" xr:uid="{00000000-0005-0000-0000-00001C3A0000}"/>
    <cellStyle name="1_total_현충묘지-예산서(조경)_표지예정공정표_신사동공원폐기물" xfId="44519" xr:uid="{00000000-0005-0000-0000-00001D3A0000}"/>
    <cellStyle name="1_total_현충묘지-예산서(조경)_-표지예정공정표_신사동공원폐기물" xfId="44520" xr:uid="{00000000-0005-0000-0000-00001E3A0000}"/>
    <cellStyle name="1_total_현충묘지-예산서(조경)_표지예정공정표_신사동공원폐기물_03-설계서,공사원가계산" xfId="44521" xr:uid="{00000000-0005-0000-0000-00001F3A0000}"/>
    <cellStyle name="1_total_현충묘지-예산서(조경)_-표지예정공정표_신사동공원폐기물_03-설계서,공사원가계산" xfId="44522" xr:uid="{00000000-0005-0000-0000-0000203A0000}"/>
    <cellStyle name="1_total_현충묘지-예산서(조경)_표지예정공정표_신사동공원폐기물_설계서,공사원가계산(노후시설물정비)" xfId="44523" xr:uid="{00000000-0005-0000-0000-0000213A0000}"/>
    <cellStyle name="1_total_현충묘지-예산서(조경)_-표지예정공정표_신사동공원폐기물_설계서,공사원가계산(노후시설물정비)" xfId="44524" xr:uid="{00000000-0005-0000-0000-0000223A0000}"/>
    <cellStyle name="1_total_현충묘지-예산서(조경)_표지예정공정표_신사은행나무공원" xfId="44525" xr:uid="{00000000-0005-0000-0000-0000233A0000}"/>
    <cellStyle name="1_total_현충묘지-예산서(조경)_-표지예정공정표_신사은행나무공원" xfId="44526" xr:uid="{00000000-0005-0000-0000-0000243A0000}"/>
    <cellStyle name="1_total_현충묘지-예산서(조경)_표지예정공정표_신사은행나무공원_03-설계서,공사원가계산" xfId="44527" xr:uid="{00000000-0005-0000-0000-0000253A0000}"/>
    <cellStyle name="1_total_현충묘지-예산서(조경)_-표지예정공정표_신사은행나무공원_03-설계서,공사원가계산" xfId="44528" xr:uid="{00000000-0005-0000-0000-0000263A0000}"/>
    <cellStyle name="1_total_현충묘지-예산서(조경)_표지예정공정표_신사은행나무공원_설계서,공사원가계산(노후시설물정비)" xfId="44529" xr:uid="{00000000-0005-0000-0000-0000273A0000}"/>
    <cellStyle name="1_total_현충묘지-예산서(조경)_-표지예정공정표_신사은행나무공원_설계서,공사원가계산(노후시설물정비)" xfId="44530" xr:uid="{00000000-0005-0000-0000-0000283A0000}"/>
    <cellStyle name="1_total_휴게시설" xfId="44531" xr:uid="{00000000-0005-0000-0000-0000293A0000}"/>
    <cellStyle name="1_total_휴게시설_단위수량" xfId="44532" xr:uid="{00000000-0005-0000-0000-00002A3A0000}"/>
    <cellStyle name="1_total_휴게시설_단위수량_단위수량산출서" xfId="44533" xr:uid="{00000000-0005-0000-0000-00002B3A0000}"/>
    <cellStyle name="1_total_휴게시설_단위수량1" xfId="44534" xr:uid="{00000000-0005-0000-0000-00002C3A0000}"/>
    <cellStyle name="1_total_휴게시설_단위수량1_단위수량산출서" xfId="44535" xr:uid="{00000000-0005-0000-0000-00002D3A0000}"/>
    <cellStyle name="1_total_휴게시설_단위수량산출서" xfId="44536" xr:uid="{00000000-0005-0000-0000-00002E3A0000}"/>
    <cellStyle name="1_total_휴게시설_도곡단위수량" xfId="44537" xr:uid="{00000000-0005-0000-0000-00002F3A0000}"/>
    <cellStyle name="1_total_휴게시설_도곡단위수량_단위수량산출서" xfId="44538" xr:uid="{00000000-0005-0000-0000-0000303A0000}"/>
    <cellStyle name="1_total_휴게시설_수량산출서-11.25" xfId="44539" xr:uid="{00000000-0005-0000-0000-0000313A0000}"/>
    <cellStyle name="1_total_휴게시설_수량산출서-11.25_단위수량" xfId="44540" xr:uid="{00000000-0005-0000-0000-0000323A0000}"/>
    <cellStyle name="1_total_휴게시설_수량산출서-11.25_단위수량_단위수량산출서" xfId="44541" xr:uid="{00000000-0005-0000-0000-0000333A0000}"/>
    <cellStyle name="1_total_휴게시설_수량산출서-11.25_단위수량1" xfId="44542" xr:uid="{00000000-0005-0000-0000-0000343A0000}"/>
    <cellStyle name="1_total_휴게시설_수량산출서-11.25_단위수량1_단위수량산출서" xfId="44543" xr:uid="{00000000-0005-0000-0000-0000353A0000}"/>
    <cellStyle name="1_total_휴게시설_수량산출서-11.25_단위수량산출서" xfId="44544" xr:uid="{00000000-0005-0000-0000-0000363A0000}"/>
    <cellStyle name="1_total_휴게시설_수량산출서-11.25_도곡단위수량" xfId="44545" xr:uid="{00000000-0005-0000-0000-0000373A0000}"/>
    <cellStyle name="1_total_휴게시설_수량산출서-11.25_도곡단위수량_단위수량산출서" xfId="44546" xr:uid="{00000000-0005-0000-0000-0000383A0000}"/>
    <cellStyle name="1_total_휴게시설_수량산출서-11.25_철거단위수량" xfId="44547" xr:uid="{00000000-0005-0000-0000-0000393A0000}"/>
    <cellStyle name="1_total_휴게시설_수량산출서-11.25_철거단위수량_단위수량산출서" xfId="44548" xr:uid="{00000000-0005-0000-0000-00003A3A0000}"/>
    <cellStyle name="1_total_휴게시설_수량산출서-11.25_한수단위수량" xfId="44549" xr:uid="{00000000-0005-0000-0000-00003B3A0000}"/>
    <cellStyle name="1_total_휴게시설_수량산출서-11.25_한수단위수량_단위수량산출서" xfId="44550" xr:uid="{00000000-0005-0000-0000-00003C3A0000}"/>
    <cellStyle name="1_total_휴게시설_수량산출서-1201" xfId="44551" xr:uid="{00000000-0005-0000-0000-00003D3A0000}"/>
    <cellStyle name="1_total_휴게시설_수량산출서-1201_단위수량" xfId="44552" xr:uid="{00000000-0005-0000-0000-00003E3A0000}"/>
    <cellStyle name="1_total_휴게시설_수량산출서-1201_단위수량_단위수량산출서" xfId="44553" xr:uid="{00000000-0005-0000-0000-00003F3A0000}"/>
    <cellStyle name="1_total_휴게시설_수량산출서-1201_단위수량1" xfId="44554" xr:uid="{00000000-0005-0000-0000-0000403A0000}"/>
    <cellStyle name="1_total_휴게시설_수량산출서-1201_단위수량1_단위수량산출서" xfId="44555" xr:uid="{00000000-0005-0000-0000-0000413A0000}"/>
    <cellStyle name="1_total_휴게시설_수량산출서-1201_단위수량산출서" xfId="44556" xr:uid="{00000000-0005-0000-0000-0000423A0000}"/>
    <cellStyle name="1_total_휴게시설_수량산출서-1201_도곡단위수량" xfId="44557" xr:uid="{00000000-0005-0000-0000-0000433A0000}"/>
    <cellStyle name="1_total_휴게시설_수량산출서-1201_도곡단위수량_단위수량산출서" xfId="44558" xr:uid="{00000000-0005-0000-0000-0000443A0000}"/>
    <cellStyle name="1_total_휴게시설_수량산출서-1201_철거단위수량" xfId="44559" xr:uid="{00000000-0005-0000-0000-0000453A0000}"/>
    <cellStyle name="1_total_휴게시설_수량산출서-1201_철거단위수량_단위수량산출서" xfId="44560" xr:uid="{00000000-0005-0000-0000-0000463A0000}"/>
    <cellStyle name="1_total_휴게시설_수량산출서-1201_한수단위수량" xfId="44561" xr:uid="{00000000-0005-0000-0000-0000473A0000}"/>
    <cellStyle name="1_total_휴게시설_수량산출서-1201_한수단위수량_단위수량산출서" xfId="44562" xr:uid="{00000000-0005-0000-0000-0000483A0000}"/>
    <cellStyle name="1_total_휴게시설_시설물단위수량" xfId="44563" xr:uid="{00000000-0005-0000-0000-0000493A0000}"/>
    <cellStyle name="1_total_휴게시설_시설물단위수량_단위수량산출서" xfId="44564" xr:uid="{00000000-0005-0000-0000-00004A3A0000}"/>
    <cellStyle name="1_total_휴게시설_시설물단위수량1" xfId="44565" xr:uid="{00000000-0005-0000-0000-00004B3A0000}"/>
    <cellStyle name="1_total_휴게시설_시설물단위수량1_단위수량산출서" xfId="44566" xr:uid="{00000000-0005-0000-0000-00004C3A0000}"/>
    <cellStyle name="1_total_휴게시설_시설물단위수량1_시설물단위수량" xfId="44567" xr:uid="{00000000-0005-0000-0000-00004D3A0000}"/>
    <cellStyle name="1_total_휴게시설_시설물단위수량1_시설물단위수량_단위수량산출서" xfId="44568" xr:uid="{00000000-0005-0000-0000-00004E3A0000}"/>
    <cellStyle name="1_total_휴게시설_오창수량산출서" xfId="44569" xr:uid="{00000000-0005-0000-0000-00004F3A0000}"/>
    <cellStyle name="1_total_휴게시설_오창수량산출서_단위수량" xfId="44570" xr:uid="{00000000-0005-0000-0000-0000503A0000}"/>
    <cellStyle name="1_total_휴게시설_오창수량산출서_단위수량_단위수량산출서" xfId="44571" xr:uid="{00000000-0005-0000-0000-0000513A0000}"/>
    <cellStyle name="1_total_휴게시설_오창수량산출서_단위수량1" xfId="44572" xr:uid="{00000000-0005-0000-0000-0000523A0000}"/>
    <cellStyle name="1_total_휴게시설_오창수량산출서_단위수량1_단위수량산출서" xfId="44573" xr:uid="{00000000-0005-0000-0000-0000533A0000}"/>
    <cellStyle name="1_total_휴게시설_오창수량산출서_단위수량산출서" xfId="44574" xr:uid="{00000000-0005-0000-0000-0000543A0000}"/>
    <cellStyle name="1_total_휴게시설_오창수량산출서_도곡단위수량" xfId="44575" xr:uid="{00000000-0005-0000-0000-0000553A0000}"/>
    <cellStyle name="1_total_휴게시설_오창수량산출서_도곡단위수량_단위수량산출서" xfId="44576" xr:uid="{00000000-0005-0000-0000-0000563A0000}"/>
    <cellStyle name="1_total_휴게시설_오창수량산출서_수량산출서-11.25" xfId="44577" xr:uid="{00000000-0005-0000-0000-0000573A0000}"/>
    <cellStyle name="1_total_휴게시설_오창수량산출서_수량산출서-11.25_단위수량" xfId="44578" xr:uid="{00000000-0005-0000-0000-0000583A0000}"/>
    <cellStyle name="1_total_휴게시설_오창수량산출서_수량산출서-11.25_단위수량_단위수량산출서" xfId="44579" xr:uid="{00000000-0005-0000-0000-0000593A0000}"/>
    <cellStyle name="1_total_휴게시설_오창수량산출서_수량산출서-11.25_단위수량1" xfId="44580" xr:uid="{00000000-0005-0000-0000-00005A3A0000}"/>
    <cellStyle name="1_total_휴게시설_오창수량산출서_수량산출서-11.25_단위수량1_단위수량산출서" xfId="44581" xr:uid="{00000000-0005-0000-0000-00005B3A0000}"/>
    <cellStyle name="1_total_휴게시설_오창수량산출서_수량산출서-11.25_단위수량산출서" xfId="44582" xr:uid="{00000000-0005-0000-0000-00005C3A0000}"/>
    <cellStyle name="1_total_휴게시설_오창수량산출서_수량산출서-11.25_도곡단위수량" xfId="44583" xr:uid="{00000000-0005-0000-0000-00005D3A0000}"/>
    <cellStyle name="1_total_휴게시설_오창수량산출서_수량산출서-11.25_도곡단위수량_단위수량산출서" xfId="44584" xr:uid="{00000000-0005-0000-0000-00005E3A0000}"/>
    <cellStyle name="1_total_휴게시설_오창수량산출서_수량산출서-11.25_철거단위수량" xfId="44585" xr:uid="{00000000-0005-0000-0000-00005F3A0000}"/>
    <cellStyle name="1_total_휴게시설_오창수량산출서_수량산출서-11.25_철거단위수량_단위수량산출서" xfId="44586" xr:uid="{00000000-0005-0000-0000-0000603A0000}"/>
    <cellStyle name="1_total_휴게시설_오창수량산출서_수량산출서-11.25_한수단위수량" xfId="44587" xr:uid="{00000000-0005-0000-0000-0000613A0000}"/>
    <cellStyle name="1_total_휴게시설_오창수량산출서_수량산출서-11.25_한수단위수량_단위수량산출서" xfId="44588" xr:uid="{00000000-0005-0000-0000-0000623A0000}"/>
    <cellStyle name="1_total_휴게시설_오창수량산출서_수량산출서-1201" xfId="44589" xr:uid="{00000000-0005-0000-0000-0000633A0000}"/>
    <cellStyle name="1_total_휴게시설_오창수량산출서_수량산출서-1201_단위수량" xfId="44590" xr:uid="{00000000-0005-0000-0000-0000643A0000}"/>
    <cellStyle name="1_total_휴게시설_오창수량산출서_수량산출서-1201_단위수량_단위수량산출서" xfId="44591" xr:uid="{00000000-0005-0000-0000-0000653A0000}"/>
    <cellStyle name="1_total_휴게시설_오창수량산출서_수량산출서-1201_단위수량1" xfId="44592" xr:uid="{00000000-0005-0000-0000-0000663A0000}"/>
    <cellStyle name="1_total_휴게시설_오창수량산출서_수량산출서-1201_단위수량1_단위수량산출서" xfId="44593" xr:uid="{00000000-0005-0000-0000-0000673A0000}"/>
    <cellStyle name="1_total_휴게시설_오창수량산출서_수량산출서-1201_단위수량산출서" xfId="44594" xr:uid="{00000000-0005-0000-0000-0000683A0000}"/>
    <cellStyle name="1_total_휴게시설_오창수량산출서_수량산출서-1201_도곡단위수량" xfId="44595" xr:uid="{00000000-0005-0000-0000-0000693A0000}"/>
    <cellStyle name="1_total_휴게시설_오창수량산출서_수량산출서-1201_도곡단위수량_단위수량산출서" xfId="44596" xr:uid="{00000000-0005-0000-0000-00006A3A0000}"/>
    <cellStyle name="1_total_휴게시설_오창수량산출서_수량산출서-1201_철거단위수량" xfId="44597" xr:uid="{00000000-0005-0000-0000-00006B3A0000}"/>
    <cellStyle name="1_total_휴게시설_오창수량산출서_수량산출서-1201_철거단위수량_단위수량산출서" xfId="44598" xr:uid="{00000000-0005-0000-0000-00006C3A0000}"/>
    <cellStyle name="1_total_휴게시설_오창수량산출서_수량산출서-1201_한수단위수량" xfId="44599" xr:uid="{00000000-0005-0000-0000-00006D3A0000}"/>
    <cellStyle name="1_total_휴게시설_오창수량산출서_수량산출서-1201_한수단위수량_단위수량산출서" xfId="44600" xr:uid="{00000000-0005-0000-0000-00006E3A0000}"/>
    <cellStyle name="1_total_휴게시설_오창수량산출서_시설물단위수량" xfId="44601" xr:uid="{00000000-0005-0000-0000-00006F3A0000}"/>
    <cellStyle name="1_total_휴게시설_오창수량산출서_시설물단위수량_단위수량산출서" xfId="44602" xr:uid="{00000000-0005-0000-0000-0000703A0000}"/>
    <cellStyle name="1_total_휴게시설_오창수량산출서_시설물단위수량1" xfId="44603" xr:uid="{00000000-0005-0000-0000-0000713A0000}"/>
    <cellStyle name="1_total_휴게시설_오창수량산출서_시설물단위수량1_단위수량산출서" xfId="44604" xr:uid="{00000000-0005-0000-0000-0000723A0000}"/>
    <cellStyle name="1_total_휴게시설_오창수량산출서_시설물단위수량1_시설물단위수량" xfId="44605" xr:uid="{00000000-0005-0000-0000-0000733A0000}"/>
    <cellStyle name="1_total_휴게시설_오창수량산출서_시설물단위수량1_시설물단위수량_단위수량산출서" xfId="44606" xr:uid="{00000000-0005-0000-0000-0000743A0000}"/>
    <cellStyle name="1_total_휴게시설_오창수량산출서_철거단위수량" xfId="44607" xr:uid="{00000000-0005-0000-0000-0000753A0000}"/>
    <cellStyle name="1_total_휴게시설_오창수량산출서_철거단위수량_단위수량산출서" xfId="44608" xr:uid="{00000000-0005-0000-0000-0000763A0000}"/>
    <cellStyle name="1_total_휴게시설_오창수량산출서_한수단위수량" xfId="44609" xr:uid="{00000000-0005-0000-0000-0000773A0000}"/>
    <cellStyle name="1_total_휴게시설_오창수량산출서_한수단위수량_단위수량산출서" xfId="44610" xr:uid="{00000000-0005-0000-0000-0000783A0000}"/>
    <cellStyle name="1_total_휴게시설_철거단위수량" xfId="44611" xr:uid="{00000000-0005-0000-0000-0000793A0000}"/>
    <cellStyle name="1_total_휴게시설_철거단위수량_단위수량산출서" xfId="44612" xr:uid="{00000000-0005-0000-0000-00007A3A0000}"/>
    <cellStyle name="1_total_휴게시설_한수단위수량" xfId="44613" xr:uid="{00000000-0005-0000-0000-00007B3A0000}"/>
    <cellStyle name="1_total_휴게시설_한수단위수량_단위수량산출서" xfId="44614" xr:uid="{00000000-0005-0000-0000-00007C3A0000}"/>
    <cellStyle name="1_tree" xfId="3427" xr:uid="{00000000-0005-0000-0000-00007D3A0000}"/>
    <cellStyle name="1_tree_### (초절전 l 제출 009) (진화ENG)(천리포 수목원 생태교육관 건립) 07.05.23  ((제출 ))" xfId="3428" xr:uid="{00000000-0005-0000-0000-00007E3A0000}"/>
    <cellStyle name="1_tree_### (초절전 l 제출 009) (진화ENG)(천리포 수목원 생태교육관 건립) 07.05.23  ((제출 ))_### (초절전 l 제출 010) (진천 수모텔)(CF모텔 난방(초절전..) 보수) 07.05.25 ((제출 21.816.584))" xfId="3429" xr:uid="{00000000-0005-0000-0000-00007F3A0000}"/>
    <cellStyle name="1_tree_### (초절전 l 제출 009) (진화ENG)(천리포 수목원 생태교육관 건립) 07.05.23  ((제출 ))_(설계견적)(제출 037)(대원ENC)(제자들교회 신축)(2007.08.01)((제출 19.633.963))(김현정)" xfId="3430" xr:uid="{00000000-0005-0000-0000-0000803A0000}"/>
    <cellStyle name="1_tree_00-예산서양식100" xfId="44615" xr:uid="{00000000-0005-0000-0000-0000813A0000}"/>
    <cellStyle name="1_tree_00-예산서양식100_03-설계서,공사원가계산" xfId="44616" xr:uid="{00000000-0005-0000-0000-0000823A0000}"/>
    <cellStyle name="1_tree_00-예산서양식100_대전가오-설계서" xfId="44617" xr:uid="{00000000-0005-0000-0000-0000833A0000}"/>
    <cellStyle name="1_tree_00-예산서양식100_대전가오-설계서(관리)" xfId="44618" xr:uid="{00000000-0005-0000-0000-0000843A0000}"/>
    <cellStyle name="1_tree_00-예산서양식100_대전가오-설계서(관리)_03-설계서,공사원가계산" xfId="44619" xr:uid="{00000000-0005-0000-0000-0000853A0000}"/>
    <cellStyle name="1_tree_00-예산서양식100_대전가오-설계서(관리)_설계서,공사원가계산(노후시설물정비)" xfId="44620" xr:uid="{00000000-0005-0000-0000-0000863A0000}"/>
    <cellStyle name="1_tree_00-예산서양식100_대전가오-설계서_03-설계서,공사원가계산" xfId="44621" xr:uid="{00000000-0005-0000-0000-0000873A0000}"/>
    <cellStyle name="1_tree_00-예산서양식100_대전가오-설계서_설계서,공사원가계산(노후시설물정비)" xfId="44622" xr:uid="{00000000-0005-0000-0000-0000883A0000}"/>
    <cellStyle name="1_tree_00-예산서양식100_대전가오-설계서1" xfId="44623" xr:uid="{00000000-0005-0000-0000-0000893A0000}"/>
    <cellStyle name="1_tree_00-예산서양식100_대전가오-설계서1_03-설계서,공사원가계산" xfId="44624" xr:uid="{00000000-0005-0000-0000-00008A3A0000}"/>
    <cellStyle name="1_tree_00-예산서양식100_대전가오-설계서1_설계서,공사원가계산(노후시설물정비)" xfId="44625" xr:uid="{00000000-0005-0000-0000-00008B3A0000}"/>
    <cellStyle name="1_tree_00-예산서양식100_설계서,공사원가계산(노후시설물정비)" xfId="44626" xr:uid="{00000000-0005-0000-0000-00008C3A0000}"/>
    <cellStyle name="1_tree_00-예산서양식100_신사은행나무공원" xfId="44627" xr:uid="{00000000-0005-0000-0000-00008D3A0000}"/>
    <cellStyle name="1_tree_00-예산서양식100_신사은행나무공원_03-설계서,공사원가계산" xfId="44628" xr:uid="{00000000-0005-0000-0000-00008E3A0000}"/>
    <cellStyle name="1_tree_00-예산서양식100_신사은행나무공원_설계서,공사원가계산(노후시설물정비)" xfId="44629" xr:uid="{00000000-0005-0000-0000-00008F3A0000}"/>
    <cellStyle name="1_tree_00-표지예정공정표" xfId="44630" xr:uid="{00000000-0005-0000-0000-0000903A0000}"/>
    <cellStyle name="1_tree_00-표지예정공정표_03-설계서,공사원가계산" xfId="44631" xr:uid="{00000000-0005-0000-0000-0000913A0000}"/>
    <cellStyle name="1_tree_00-표지예정공정표_설계서,공사원가계산(노후시설물정비)" xfId="44632" xr:uid="{00000000-0005-0000-0000-0000923A0000}"/>
    <cellStyle name="1_tree_00-표지예정공정표_신사은행나무공원" xfId="44633" xr:uid="{00000000-0005-0000-0000-0000933A0000}"/>
    <cellStyle name="1_tree_00-표지예정공정표_신사은행나무공원_03-설계서,공사원가계산" xfId="44634" xr:uid="{00000000-0005-0000-0000-0000943A0000}"/>
    <cellStyle name="1_tree_00-표지예정공정표_신사은행나무공원_설계서,공사원가계산(노후시설물정비)" xfId="44635" xr:uid="{00000000-0005-0000-0000-0000953A0000}"/>
    <cellStyle name="1_tree_03 인공폭포데크,운동공간데크" xfId="44636" xr:uid="{00000000-0005-0000-0000-0000963A0000}"/>
    <cellStyle name="1_tree_03-설계서,공사원가계산" xfId="44637" xr:uid="{00000000-0005-0000-0000-0000973A0000}"/>
    <cellStyle name="1_tree_10.24종합" xfId="44638" xr:uid="{00000000-0005-0000-0000-0000983A0000}"/>
    <cellStyle name="1_tree_10.24종합_단위수량" xfId="44639" xr:uid="{00000000-0005-0000-0000-0000993A0000}"/>
    <cellStyle name="1_tree_10.24종합_단위수량_단위수량산출서" xfId="44640" xr:uid="{00000000-0005-0000-0000-00009A3A0000}"/>
    <cellStyle name="1_tree_10.24종합_단위수량1" xfId="44641" xr:uid="{00000000-0005-0000-0000-00009B3A0000}"/>
    <cellStyle name="1_tree_10.24종합_단위수량1_단위수량산출서" xfId="44642" xr:uid="{00000000-0005-0000-0000-00009C3A0000}"/>
    <cellStyle name="1_tree_10.24종합_단위수량산출서" xfId="44643" xr:uid="{00000000-0005-0000-0000-00009D3A0000}"/>
    <cellStyle name="1_tree_10.24종합_도곡단위수량" xfId="44644" xr:uid="{00000000-0005-0000-0000-00009E3A0000}"/>
    <cellStyle name="1_tree_10.24종합_도곡단위수량_단위수량산출서" xfId="44645" xr:uid="{00000000-0005-0000-0000-00009F3A0000}"/>
    <cellStyle name="1_tree_10.24종합_수량산출서-11.25" xfId="44646" xr:uid="{00000000-0005-0000-0000-0000A03A0000}"/>
    <cellStyle name="1_tree_10.24종합_수량산출서-11.25_단위수량" xfId="44647" xr:uid="{00000000-0005-0000-0000-0000A13A0000}"/>
    <cellStyle name="1_tree_10.24종합_수량산출서-11.25_단위수량_단위수량산출서" xfId="44648" xr:uid="{00000000-0005-0000-0000-0000A23A0000}"/>
    <cellStyle name="1_tree_10.24종합_수량산출서-11.25_단위수량1" xfId="44649" xr:uid="{00000000-0005-0000-0000-0000A33A0000}"/>
    <cellStyle name="1_tree_10.24종합_수량산출서-11.25_단위수량1_단위수량산출서" xfId="44650" xr:uid="{00000000-0005-0000-0000-0000A43A0000}"/>
    <cellStyle name="1_tree_10.24종합_수량산출서-11.25_단위수량산출서" xfId="44651" xr:uid="{00000000-0005-0000-0000-0000A53A0000}"/>
    <cellStyle name="1_tree_10.24종합_수량산출서-11.25_도곡단위수량" xfId="44652" xr:uid="{00000000-0005-0000-0000-0000A63A0000}"/>
    <cellStyle name="1_tree_10.24종합_수량산출서-11.25_도곡단위수량_단위수량산출서" xfId="44653" xr:uid="{00000000-0005-0000-0000-0000A73A0000}"/>
    <cellStyle name="1_tree_10.24종합_수량산출서-11.25_철거단위수량" xfId="44654" xr:uid="{00000000-0005-0000-0000-0000A83A0000}"/>
    <cellStyle name="1_tree_10.24종합_수량산출서-11.25_철거단위수량_단위수량산출서" xfId="44655" xr:uid="{00000000-0005-0000-0000-0000A93A0000}"/>
    <cellStyle name="1_tree_10.24종합_수량산출서-11.25_한수단위수량" xfId="44656" xr:uid="{00000000-0005-0000-0000-0000AA3A0000}"/>
    <cellStyle name="1_tree_10.24종합_수량산출서-11.25_한수단위수량_단위수량산출서" xfId="44657" xr:uid="{00000000-0005-0000-0000-0000AB3A0000}"/>
    <cellStyle name="1_tree_10.24종합_수량산출서-1201" xfId="44658" xr:uid="{00000000-0005-0000-0000-0000AC3A0000}"/>
    <cellStyle name="1_tree_10.24종합_수량산출서-1201_단위수량" xfId="44659" xr:uid="{00000000-0005-0000-0000-0000AD3A0000}"/>
    <cellStyle name="1_tree_10.24종합_수량산출서-1201_단위수량_단위수량산출서" xfId="44660" xr:uid="{00000000-0005-0000-0000-0000AE3A0000}"/>
    <cellStyle name="1_tree_10.24종합_수량산출서-1201_단위수량1" xfId="44661" xr:uid="{00000000-0005-0000-0000-0000AF3A0000}"/>
    <cellStyle name="1_tree_10.24종합_수량산출서-1201_단위수량1_단위수량산출서" xfId="44662" xr:uid="{00000000-0005-0000-0000-0000B03A0000}"/>
    <cellStyle name="1_tree_10.24종합_수량산출서-1201_단위수량산출서" xfId="44663" xr:uid="{00000000-0005-0000-0000-0000B13A0000}"/>
    <cellStyle name="1_tree_10.24종합_수량산출서-1201_도곡단위수량" xfId="44664" xr:uid="{00000000-0005-0000-0000-0000B23A0000}"/>
    <cellStyle name="1_tree_10.24종합_수량산출서-1201_도곡단위수량_단위수량산출서" xfId="44665" xr:uid="{00000000-0005-0000-0000-0000B33A0000}"/>
    <cellStyle name="1_tree_10.24종합_수량산출서-1201_철거단위수량" xfId="44666" xr:uid="{00000000-0005-0000-0000-0000B43A0000}"/>
    <cellStyle name="1_tree_10.24종합_수량산출서-1201_철거단위수량_단위수량산출서" xfId="44667" xr:uid="{00000000-0005-0000-0000-0000B53A0000}"/>
    <cellStyle name="1_tree_10.24종합_수량산출서-1201_한수단위수량" xfId="44668" xr:uid="{00000000-0005-0000-0000-0000B63A0000}"/>
    <cellStyle name="1_tree_10.24종합_수량산출서-1201_한수단위수량_단위수량산출서" xfId="44669" xr:uid="{00000000-0005-0000-0000-0000B73A0000}"/>
    <cellStyle name="1_tree_10.24종합_시설물단위수량" xfId="44670" xr:uid="{00000000-0005-0000-0000-0000B83A0000}"/>
    <cellStyle name="1_tree_10.24종합_시설물단위수량_단위수량산출서" xfId="44671" xr:uid="{00000000-0005-0000-0000-0000B93A0000}"/>
    <cellStyle name="1_tree_10.24종합_시설물단위수량1" xfId="44672" xr:uid="{00000000-0005-0000-0000-0000BA3A0000}"/>
    <cellStyle name="1_tree_10.24종합_시설물단위수량1_단위수량산출서" xfId="44673" xr:uid="{00000000-0005-0000-0000-0000BB3A0000}"/>
    <cellStyle name="1_tree_10.24종합_시설물단위수량1_시설물단위수량" xfId="44674" xr:uid="{00000000-0005-0000-0000-0000BC3A0000}"/>
    <cellStyle name="1_tree_10.24종합_시설물단위수량1_시설물단위수량_단위수량산출서" xfId="44675" xr:uid="{00000000-0005-0000-0000-0000BD3A0000}"/>
    <cellStyle name="1_tree_10.24종합_오창수량산출서" xfId="44676" xr:uid="{00000000-0005-0000-0000-0000BE3A0000}"/>
    <cellStyle name="1_tree_10.24종합_오창수량산출서_단위수량" xfId="44677" xr:uid="{00000000-0005-0000-0000-0000BF3A0000}"/>
    <cellStyle name="1_tree_10.24종합_오창수량산출서_단위수량_단위수량산출서" xfId="44678" xr:uid="{00000000-0005-0000-0000-0000C03A0000}"/>
    <cellStyle name="1_tree_10.24종합_오창수량산출서_단위수량1" xfId="44679" xr:uid="{00000000-0005-0000-0000-0000C13A0000}"/>
    <cellStyle name="1_tree_10.24종합_오창수량산출서_단위수량1_단위수량산출서" xfId="44680" xr:uid="{00000000-0005-0000-0000-0000C23A0000}"/>
    <cellStyle name="1_tree_10.24종합_오창수량산출서_단위수량산출서" xfId="44681" xr:uid="{00000000-0005-0000-0000-0000C33A0000}"/>
    <cellStyle name="1_tree_10.24종합_오창수량산출서_도곡단위수량" xfId="44682" xr:uid="{00000000-0005-0000-0000-0000C43A0000}"/>
    <cellStyle name="1_tree_10.24종합_오창수량산출서_도곡단위수량_단위수량산출서" xfId="44683" xr:uid="{00000000-0005-0000-0000-0000C53A0000}"/>
    <cellStyle name="1_tree_10.24종합_오창수량산출서_수량산출서-11.25" xfId="44684" xr:uid="{00000000-0005-0000-0000-0000C63A0000}"/>
    <cellStyle name="1_tree_10.24종합_오창수량산출서_수량산출서-11.25_단위수량" xfId="44685" xr:uid="{00000000-0005-0000-0000-0000C73A0000}"/>
    <cellStyle name="1_tree_10.24종합_오창수량산출서_수량산출서-11.25_단위수량_단위수량산출서" xfId="44686" xr:uid="{00000000-0005-0000-0000-0000C83A0000}"/>
    <cellStyle name="1_tree_10.24종합_오창수량산출서_수량산출서-11.25_단위수량1" xfId="44687" xr:uid="{00000000-0005-0000-0000-0000C93A0000}"/>
    <cellStyle name="1_tree_10.24종합_오창수량산출서_수량산출서-11.25_단위수량1_단위수량산출서" xfId="44688" xr:uid="{00000000-0005-0000-0000-0000CA3A0000}"/>
    <cellStyle name="1_tree_10.24종합_오창수량산출서_수량산출서-11.25_단위수량산출서" xfId="44689" xr:uid="{00000000-0005-0000-0000-0000CB3A0000}"/>
    <cellStyle name="1_tree_10.24종합_오창수량산출서_수량산출서-11.25_도곡단위수량" xfId="44690" xr:uid="{00000000-0005-0000-0000-0000CC3A0000}"/>
    <cellStyle name="1_tree_10.24종합_오창수량산출서_수량산출서-11.25_도곡단위수량_단위수량산출서" xfId="44691" xr:uid="{00000000-0005-0000-0000-0000CD3A0000}"/>
    <cellStyle name="1_tree_10.24종합_오창수량산출서_수량산출서-11.25_철거단위수량" xfId="44692" xr:uid="{00000000-0005-0000-0000-0000CE3A0000}"/>
    <cellStyle name="1_tree_10.24종합_오창수량산출서_수량산출서-11.25_철거단위수량_단위수량산출서" xfId="44693" xr:uid="{00000000-0005-0000-0000-0000CF3A0000}"/>
    <cellStyle name="1_tree_10.24종합_오창수량산출서_수량산출서-11.25_한수단위수량" xfId="44694" xr:uid="{00000000-0005-0000-0000-0000D03A0000}"/>
    <cellStyle name="1_tree_10.24종합_오창수량산출서_수량산출서-11.25_한수단위수량_단위수량산출서" xfId="44695" xr:uid="{00000000-0005-0000-0000-0000D13A0000}"/>
    <cellStyle name="1_tree_10.24종합_오창수량산출서_수량산출서-1201" xfId="44696" xr:uid="{00000000-0005-0000-0000-0000D23A0000}"/>
    <cellStyle name="1_tree_10.24종합_오창수량산출서_수량산출서-1201_단위수량" xfId="44697" xr:uid="{00000000-0005-0000-0000-0000D33A0000}"/>
    <cellStyle name="1_tree_10.24종합_오창수량산출서_수량산출서-1201_단위수량_단위수량산출서" xfId="44698" xr:uid="{00000000-0005-0000-0000-0000D43A0000}"/>
    <cellStyle name="1_tree_10.24종합_오창수량산출서_수량산출서-1201_단위수량1" xfId="44699" xr:uid="{00000000-0005-0000-0000-0000D53A0000}"/>
    <cellStyle name="1_tree_10.24종합_오창수량산출서_수량산출서-1201_단위수량1_단위수량산출서" xfId="44700" xr:uid="{00000000-0005-0000-0000-0000D63A0000}"/>
    <cellStyle name="1_tree_10.24종합_오창수량산출서_수량산출서-1201_단위수량산출서" xfId="44701" xr:uid="{00000000-0005-0000-0000-0000D73A0000}"/>
    <cellStyle name="1_tree_10.24종합_오창수량산출서_수량산출서-1201_도곡단위수량" xfId="44702" xr:uid="{00000000-0005-0000-0000-0000D83A0000}"/>
    <cellStyle name="1_tree_10.24종합_오창수량산출서_수량산출서-1201_도곡단위수량_단위수량산출서" xfId="44703" xr:uid="{00000000-0005-0000-0000-0000D93A0000}"/>
    <cellStyle name="1_tree_10.24종합_오창수량산출서_수량산출서-1201_철거단위수량" xfId="44704" xr:uid="{00000000-0005-0000-0000-0000DA3A0000}"/>
    <cellStyle name="1_tree_10.24종합_오창수량산출서_수량산출서-1201_철거단위수량_단위수량산출서" xfId="44705" xr:uid="{00000000-0005-0000-0000-0000DB3A0000}"/>
    <cellStyle name="1_tree_10.24종합_오창수량산출서_수량산출서-1201_한수단위수량" xfId="44706" xr:uid="{00000000-0005-0000-0000-0000DC3A0000}"/>
    <cellStyle name="1_tree_10.24종합_오창수량산출서_수량산출서-1201_한수단위수량_단위수량산출서" xfId="44707" xr:uid="{00000000-0005-0000-0000-0000DD3A0000}"/>
    <cellStyle name="1_tree_10.24종합_오창수량산출서_시설물단위수량" xfId="44708" xr:uid="{00000000-0005-0000-0000-0000DE3A0000}"/>
    <cellStyle name="1_tree_10.24종합_오창수량산출서_시설물단위수량_단위수량산출서" xfId="44709" xr:uid="{00000000-0005-0000-0000-0000DF3A0000}"/>
    <cellStyle name="1_tree_10.24종합_오창수량산출서_시설물단위수량1" xfId="44710" xr:uid="{00000000-0005-0000-0000-0000E03A0000}"/>
    <cellStyle name="1_tree_10.24종합_오창수량산출서_시설물단위수량1_단위수량산출서" xfId="44711" xr:uid="{00000000-0005-0000-0000-0000E13A0000}"/>
    <cellStyle name="1_tree_10.24종합_오창수량산출서_시설물단위수량1_시설물단위수량" xfId="44712" xr:uid="{00000000-0005-0000-0000-0000E23A0000}"/>
    <cellStyle name="1_tree_10.24종합_오창수량산출서_시설물단위수량1_시설물단위수량_단위수량산출서" xfId="44713" xr:uid="{00000000-0005-0000-0000-0000E33A0000}"/>
    <cellStyle name="1_tree_10.24종합_오창수량산출서_철거단위수량" xfId="44714" xr:uid="{00000000-0005-0000-0000-0000E43A0000}"/>
    <cellStyle name="1_tree_10.24종합_오창수량산출서_철거단위수량_단위수량산출서" xfId="44715" xr:uid="{00000000-0005-0000-0000-0000E53A0000}"/>
    <cellStyle name="1_tree_10.24종합_오창수량산출서_한수단위수량" xfId="44716" xr:uid="{00000000-0005-0000-0000-0000E63A0000}"/>
    <cellStyle name="1_tree_10.24종합_오창수량산출서_한수단위수량_단위수량산출서" xfId="44717" xr:uid="{00000000-0005-0000-0000-0000E73A0000}"/>
    <cellStyle name="1_tree_10.24종합_철거단위수량" xfId="44718" xr:uid="{00000000-0005-0000-0000-0000E83A0000}"/>
    <cellStyle name="1_tree_10.24종합_철거단위수량_단위수량산출서" xfId="44719" xr:uid="{00000000-0005-0000-0000-0000E93A0000}"/>
    <cellStyle name="1_tree_10.24종합_한수단위수량" xfId="44720" xr:uid="{00000000-0005-0000-0000-0000EA3A0000}"/>
    <cellStyle name="1_tree_10.24종합_한수단위수량_단위수량산출서" xfId="44721" xr:uid="{00000000-0005-0000-0000-0000EB3A0000}"/>
    <cellStyle name="1_tree_Book2" xfId="44722" xr:uid="{00000000-0005-0000-0000-0000EC3A0000}"/>
    <cellStyle name="1_tree_Book2_단위수량산출서" xfId="44723" xr:uid="{00000000-0005-0000-0000-0000ED3A0000}"/>
    <cellStyle name="1_tree_개략공사비계산용" xfId="3431" xr:uid="{00000000-0005-0000-0000-0000EE3A0000}"/>
    <cellStyle name="1_tree_개략공사비계산용_### (초절전 l 제출 009) (진화ENG)(천리포 수목원 생태교육관 건립) 07.05.23  ((제출 ))" xfId="3432" xr:uid="{00000000-0005-0000-0000-0000EF3A0000}"/>
    <cellStyle name="1_tree_개략공사비계산용_### (초절전 l 제출 009) (진화ENG)(천리포 수목원 생태교육관 건립) 07.05.23  ((제출 ))_### (초절전 l 제출 010) (진천 수모텔)(CF모텔 난방(초절전..) 보수) 07.05.25 ((제출 21.816.584))" xfId="3433" xr:uid="{00000000-0005-0000-0000-0000F03A0000}"/>
    <cellStyle name="1_tree_개략공사비계산용_### (초절전 l 제출 009) (진화ENG)(천리포 수목원 생태교육관 건립) 07.05.23  ((제출 ))_(설계견적)(제출 037)(대원ENC)(제자들교회 신축)(2007.08.01)((제출 19.633.963))(김현정)" xfId="3434" xr:uid="{00000000-0005-0000-0000-0000F13A0000}"/>
    <cellStyle name="1_tree_견적대비및수량총괄표" xfId="44724" xr:uid="{00000000-0005-0000-0000-0000F23A0000}"/>
    <cellStyle name="1_tree_견적대비표-수정" xfId="44725" xr:uid="{00000000-0005-0000-0000-0000F33A0000}"/>
    <cellStyle name="1_tree_골프장수목" xfId="44726" xr:uid="{00000000-0005-0000-0000-0000F43A0000}"/>
    <cellStyle name="1_tree_공사양식(050308)" xfId="12497" xr:uid="{00000000-0005-0000-0000-0000F53A0000}"/>
    <cellStyle name="1_tree_과천수량집계" xfId="44727" xr:uid="{00000000-0005-0000-0000-0000F63A0000}"/>
    <cellStyle name="1_tree_과천수량집계_단위수량산출서" xfId="44728" xr:uid="{00000000-0005-0000-0000-0000F73A0000}"/>
    <cellStyle name="1_tree_관로시설물" xfId="44729" xr:uid="{00000000-0005-0000-0000-0000F83A0000}"/>
    <cellStyle name="1_tree_관로시설물_단위수량" xfId="44730" xr:uid="{00000000-0005-0000-0000-0000F93A0000}"/>
    <cellStyle name="1_tree_관로시설물_단위수량_단위수량산출서" xfId="44731" xr:uid="{00000000-0005-0000-0000-0000FA3A0000}"/>
    <cellStyle name="1_tree_관로시설물_단위수량1" xfId="44732" xr:uid="{00000000-0005-0000-0000-0000FB3A0000}"/>
    <cellStyle name="1_tree_관로시설물_단위수량1_단위수량산출서" xfId="44733" xr:uid="{00000000-0005-0000-0000-0000FC3A0000}"/>
    <cellStyle name="1_tree_관로시설물_단위수량산출서" xfId="44734" xr:uid="{00000000-0005-0000-0000-0000FD3A0000}"/>
    <cellStyle name="1_tree_관로시설물_도곡단위수량" xfId="44735" xr:uid="{00000000-0005-0000-0000-0000FE3A0000}"/>
    <cellStyle name="1_tree_관로시설물_도곡단위수량_단위수량산출서" xfId="44736" xr:uid="{00000000-0005-0000-0000-0000FF3A0000}"/>
    <cellStyle name="1_tree_관로시설물_수량산출서-11.25" xfId="44737" xr:uid="{00000000-0005-0000-0000-0000003B0000}"/>
    <cellStyle name="1_tree_관로시설물_수량산출서-11.25_단위수량" xfId="44738" xr:uid="{00000000-0005-0000-0000-0000013B0000}"/>
    <cellStyle name="1_tree_관로시설물_수량산출서-11.25_단위수량_단위수량산출서" xfId="44739" xr:uid="{00000000-0005-0000-0000-0000023B0000}"/>
    <cellStyle name="1_tree_관로시설물_수량산출서-11.25_단위수량1" xfId="44740" xr:uid="{00000000-0005-0000-0000-0000033B0000}"/>
    <cellStyle name="1_tree_관로시설물_수량산출서-11.25_단위수량1_단위수량산출서" xfId="44741" xr:uid="{00000000-0005-0000-0000-0000043B0000}"/>
    <cellStyle name="1_tree_관로시설물_수량산출서-11.25_단위수량산출서" xfId="44742" xr:uid="{00000000-0005-0000-0000-0000053B0000}"/>
    <cellStyle name="1_tree_관로시설물_수량산출서-11.25_도곡단위수량" xfId="44743" xr:uid="{00000000-0005-0000-0000-0000063B0000}"/>
    <cellStyle name="1_tree_관로시설물_수량산출서-11.25_도곡단위수량_단위수량산출서" xfId="44744" xr:uid="{00000000-0005-0000-0000-0000073B0000}"/>
    <cellStyle name="1_tree_관로시설물_수량산출서-11.25_철거단위수량" xfId="44745" xr:uid="{00000000-0005-0000-0000-0000083B0000}"/>
    <cellStyle name="1_tree_관로시설물_수량산출서-11.25_철거단위수량_단위수량산출서" xfId="44746" xr:uid="{00000000-0005-0000-0000-0000093B0000}"/>
    <cellStyle name="1_tree_관로시설물_수량산출서-11.25_한수단위수량" xfId="44747" xr:uid="{00000000-0005-0000-0000-00000A3B0000}"/>
    <cellStyle name="1_tree_관로시설물_수량산출서-11.25_한수단위수량_단위수량산출서" xfId="44748" xr:uid="{00000000-0005-0000-0000-00000B3B0000}"/>
    <cellStyle name="1_tree_관로시설물_수량산출서-1201" xfId="44749" xr:uid="{00000000-0005-0000-0000-00000C3B0000}"/>
    <cellStyle name="1_tree_관로시설물_수량산출서-1201_단위수량" xfId="44750" xr:uid="{00000000-0005-0000-0000-00000D3B0000}"/>
    <cellStyle name="1_tree_관로시설물_수량산출서-1201_단위수량_단위수량산출서" xfId="44751" xr:uid="{00000000-0005-0000-0000-00000E3B0000}"/>
    <cellStyle name="1_tree_관로시설물_수량산출서-1201_단위수량1" xfId="44752" xr:uid="{00000000-0005-0000-0000-00000F3B0000}"/>
    <cellStyle name="1_tree_관로시설물_수량산출서-1201_단위수량1_단위수량산출서" xfId="44753" xr:uid="{00000000-0005-0000-0000-0000103B0000}"/>
    <cellStyle name="1_tree_관로시설물_수량산출서-1201_단위수량산출서" xfId="44754" xr:uid="{00000000-0005-0000-0000-0000113B0000}"/>
    <cellStyle name="1_tree_관로시설물_수량산출서-1201_도곡단위수량" xfId="44755" xr:uid="{00000000-0005-0000-0000-0000123B0000}"/>
    <cellStyle name="1_tree_관로시설물_수량산출서-1201_도곡단위수량_단위수량산출서" xfId="44756" xr:uid="{00000000-0005-0000-0000-0000133B0000}"/>
    <cellStyle name="1_tree_관로시설물_수량산출서-1201_철거단위수량" xfId="44757" xr:uid="{00000000-0005-0000-0000-0000143B0000}"/>
    <cellStyle name="1_tree_관로시설물_수량산출서-1201_철거단위수량_단위수량산출서" xfId="44758" xr:uid="{00000000-0005-0000-0000-0000153B0000}"/>
    <cellStyle name="1_tree_관로시설물_수량산출서-1201_한수단위수량" xfId="44759" xr:uid="{00000000-0005-0000-0000-0000163B0000}"/>
    <cellStyle name="1_tree_관로시설물_수량산출서-1201_한수단위수량_단위수량산출서" xfId="44760" xr:uid="{00000000-0005-0000-0000-0000173B0000}"/>
    <cellStyle name="1_tree_관로시설물_시설물단위수량" xfId="44761" xr:uid="{00000000-0005-0000-0000-0000183B0000}"/>
    <cellStyle name="1_tree_관로시설물_시설물단위수량_단위수량산출서" xfId="44762" xr:uid="{00000000-0005-0000-0000-0000193B0000}"/>
    <cellStyle name="1_tree_관로시설물_시설물단위수량1" xfId="44763" xr:uid="{00000000-0005-0000-0000-00001A3B0000}"/>
    <cellStyle name="1_tree_관로시설물_시설물단위수량1_단위수량산출서" xfId="44764" xr:uid="{00000000-0005-0000-0000-00001B3B0000}"/>
    <cellStyle name="1_tree_관로시설물_시설물단위수량1_시설물단위수량" xfId="44765" xr:uid="{00000000-0005-0000-0000-00001C3B0000}"/>
    <cellStyle name="1_tree_관로시설물_시설물단위수량1_시설물단위수량_단위수량산출서" xfId="44766" xr:uid="{00000000-0005-0000-0000-00001D3B0000}"/>
    <cellStyle name="1_tree_관로시설물_오창수량산출서" xfId="44767" xr:uid="{00000000-0005-0000-0000-00001E3B0000}"/>
    <cellStyle name="1_tree_관로시설물_오창수량산출서_단위수량" xfId="44768" xr:uid="{00000000-0005-0000-0000-00001F3B0000}"/>
    <cellStyle name="1_tree_관로시설물_오창수량산출서_단위수량_단위수량산출서" xfId="44769" xr:uid="{00000000-0005-0000-0000-0000203B0000}"/>
    <cellStyle name="1_tree_관로시설물_오창수량산출서_단위수량1" xfId="44770" xr:uid="{00000000-0005-0000-0000-0000213B0000}"/>
    <cellStyle name="1_tree_관로시설물_오창수량산출서_단위수량1_단위수량산출서" xfId="44771" xr:uid="{00000000-0005-0000-0000-0000223B0000}"/>
    <cellStyle name="1_tree_관로시설물_오창수량산출서_단위수량산출서" xfId="44772" xr:uid="{00000000-0005-0000-0000-0000233B0000}"/>
    <cellStyle name="1_tree_관로시설물_오창수량산출서_도곡단위수량" xfId="44773" xr:uid="{00000000-0005-0000-0000-0000243B0000}"/>
    <cellStyle name="1_tree_관로시설물_오창수량산출서_도곡단위수량_단위수량산출서" xfId="44774" xr:uid="{00000000-0005-0000-0000-0000253B0000}"/>
    <cellStyle name="1_tree_관로시설물_오창수량산출서_수량산출서-11.25" xfId="44775" xr:uid="{00000000-0005-0000-0000-0000263B0000}"/>
    <cellStyle name="1_tree_관로시설물_오창수량산출서_수량산출서-11.25_단위수량" xfId="44776" xr:uid="{00000000-0005-0000-0000-0000273B0000}"/>
    <cellStyle name="1_tree_관로시설물_오창수량산출서_수량산출서-11.25_단위수량_단위수량산출서" xfId="44777" xr:uid="{00000000-0005-0000-0000-0000283B0000}"/>
    <cellStyle name="1_tree_관로시설물_오창수량산출서_수량산출서-11.25_단위수량1" xfId="44778" xr:uid="{00000000-0005-0000-0000-0000293B0000}"/>
    <cellStyle name="1_tree_관로시설물_오창수량산출서_수량산출서-11.25_단위수량1_단위수량산출서" xfId="44779" xr:uid="{00000000-0005-0000-0000-00002A3B0000}"/>
    <cellStyle name="1_tree_관로시설물_오창수량산출서_수량산출서-11.25_단위수량산출서" xfId="44780" xr:uid="{00000000-0005-0000-0000-00002B3B0000}"/>
    <cellStyle name="1_tree_관로시설물_오창수량산출서_수량산출서-11.25_도곡단위수량" xfId="44781" xr:uid="{00000000-0005-0000-0000-00002C3B0000}"/>
    <cellStyle name="1_tree_관로시설물_오창수량산출서_수량산출서-11.25_도곡단위수량_단위수량산출서" xfId="44782" xr:uid="{00000000-0005-0000-0000-00002D3B0000}"/>
    <cellStyle name="1_tree_관로시설물_오창수량산출서_수량산출서-11.25_철거단위수량" xfId="44783" xr:uid="{00000000-0005-0000-0000-00002E3B0000}"/>
    <cellStyle name="1_tree_관로시설물_오창수량산출서_수량산출서-11.25_철거단위수량_단위수량산출서" xfId="44784" xr:uid="{00000000-0005-0000-0000-00002F3B0000}"/>
    <cellStyle name="1_tree_관로시설물_오창수량산출서_수량산출서-11.25_한수단위수량" xfId="44785" xr:uid="{00000000-0005-0000-0000-0000303B0000}"/>
    <cellStyle name="1_tree_관로시설물_오창수량산출서_수량산출서-11.25_한수단위수량_단위수량산출서" xfId="44786" xr:uid="{00000000-0005-0000-0000-0000313B0000}"/>
    <cellStyle name="1_tree_관로시설물_오창수량산출서_수량산출서-1201" xfId="44787" xr:uid="{00000000-0005-0000-0000-0000323B0000}"/>
    <cellStyle name="1_tree_관로시설물_오창수량산출서_수량산출서-1201_단위수량" xfId="44788" xr:uid="{00000000-0005-0000-0000-0000333B0000}"/>
    <cellStyle name="1_tree_관로시설물_오창수량산출서_수량산출서-1201_단위수량_단위수량산출서" xfId="44789" xr:uid="{00000000-0005-0000-0000-0000343B0000}"/>
    <cellStyle name="1_tree_관로시설물_오창수량산출서_수량산출서-1201_단위수량1" xfId="44790" xr:uid="{00000000-0005-0000-0000-0000353B0000}"/>
    <cellStyle name="1_tree_관로시설물_오창수량산출서_수량산출서-1201_단위수량1_단위수량산출서" xfId="44791" xr:uid="{00000000-0005-0000-0000-0000363B0000}"/>
    <cellStyle name="1_tree_관로시설물_오창수량산출서_수량산출서-1201_단위수량산출서" xfId="44792" xr:uid="{00000000-0005-0000-0000-0000373B0000}"/>
    <cellStyle name="1_tree_관로시설물_오창수량산출서_수량산출서-1201_도곡단위수량" xfId="44793" xr:uid="{00000000-0005-0000-0000-0000383B0000}"/>
    <cellStyle name="1_tree_관로시설물_오창수량산출서_수량산출서-1201_도곡단위수량_단위수량산출서" xfId="44794" xr:uid="{00000000-0005-0000-0000-0000393B0000}"/>
    <cellStyle name="1_tree_관로시설물_오창수량산출서_수량산출서-1201_철거단위수량" xfId="44795" xr:uid="{00000000-0005-0000-0000-00003A3B0000}"/>
    <cellStyle name="1_tree_관로시설물_오창수량산출서_수량산출서-1201_철거단위수량_단위수량산출서" xfId="44796" xr:uid="{00000000-0005-0000-0000-00003B3B0000}"/>
    <cellStyle name="1_tree_관로시설물_오창수량산출서_수량산출서-1201_한수단위수량" xfId="44797" xr:uid="{00000000-0005-0000-0000-00003C3B0000}"/>
    <cellStyle name="1_tree_관로시설물_오창수량산출서_수량산출서-1201_한수단위수량_단위수량산출서" xfId="44798" xr:uid="{00000000-0005-0000-0000-00003D3B0000}"/>
    <cellStyle name="1_tree_관로시설물_오창수량산출서_시설물단위수량" xfId="44799" xr:uid="{00000000-0005-0000-0000-00003E3B0000}"/>
    <cellStyle name="1_tree_관로시설물_오창수량산출서_시설물단위수량_단위수량산출서" xfId="44800" xr:uid="{00000000-0005-0000-0000-00003F3B0000}"/>
    <cellStyle name="1_tree_관로시설물_오창수량산출서_시설물단위수량1" xfId="44801" xr:uid="{00000000-0005-0000-0000-0000403B0000}"/>
    <cellStyle name="1_tree_관로시설물_오창수량산출서_시설물단위수량1_단위수량산출서" xfId="44802" xr:uid="{00000000-0005-0000-0000-0000413B0000}"/>
    <cellStyle name="1_tree_관로시설물_오창수량산출서_시설물단위수량1_시설물단위수량" xfId="44803" xr:uid="{00000000-0005-0000-0000-0000423B0000}"/>
    <cellStyle name="1_tree_관로시설물_오창수량산출서_시설물단위수량1_시설물단위수량_단위수량산출서" xfId="44804" xr:uid="{00000000-0005-0000-0000-0000433B0000}"/>
    <cellStyle name="1_tree_관로시설물_오창수량산출서_철거단위수량" xfId="44805" xr:uid="{00000000-0005-0000-0000-0000443B0000}"/>
    <cellStyle name="1_tree_관로시설물_오창수량산출서_철거단위수량_단위수량산출서" xfId="44806" xr:uid="{00000000-0005-0000-0000-0000453B0000}"/>
    <cellStyle name="1_tree_관로시설물_오창수량산출서_한수단위수량" xfId="44807" xr:uid="{00000000-0005-0000-0000-0000463B0000}"/>
    <cellStyle name="1_tree_관로시설물_오창수량산출서_한수단위수량_단위수량산출서" xfId="44808" xr:uid="{00000000-0005-0000-0000-0000473B0000}"/>
    <cellStyle name="1_tree_관로시설물_철거단위수량" xfId="44809" xr:uid="{00000000-0005-0000-0000-0000483B0000}"/>
    <cellStyle name="1_tree_관로시설물_철거단위수량_단위수량산출서" xfId="44810" xr:uid="{00000000-0005-0000-0000-0000493B0000}"/>
    <cellStyle name="1_tree_관로시설물_한수단위수량" xfId="44811" xr:uid="{00000000-0005-0000-0000-00004A3B0000}"/>
    <cellStyle name="1_tree_관로시설물_한수단위수량_단위수량산출서" xfId="44812" xr:uid="{00000000-0005-0000-0000-00004B3B0000}"/>
    <cellStyle name="1_tree_관악고수량산출서" xfId="44813" xr:uid="{00000000-0005-0000-0000-00004C3B0000}"/>
    <cellStyle name="1_tree_관악고수량산출서_03-설계서,공사원가계산" xfId="44814" xr:uid="{00000000-0005-0000-0000-00004D3B0000}"/>
    <cellStyle name="1_tree_관악고수량산출서_설계서,공사원가계산(노후시설물정비)" xfId="44815" xr:uid="{00000000-0005-0000-0000-00004E3B0000}"/>
    <cellStyle name="1_tree_구로리총괄내역" xfId="3435" xr:uid="{00000000-0005-0000-0000-00004F3B0000}"/>
    <cellStyle name="1_tree_구로리총괄내역_03 인공폭포데크,운동공간데크" xfId="44816" xr:uid="{00000000-0005-0000-0000-0000503B0000}"/>
    <cellStyle name="1_tree_구로리총괄내역_03-설계서,공사원가계산" xfId="44817" xr:uid="{00000000-0005-0000-0000-0000513B0000}"/>
    <cellStyle name="1_tree_구로리총괄내역_공사양식(050308)" xfId="12498" xr:uid="{00000000-0005-0000-0000-0000523B0000}"/>
    <cellStyle name="1_tree_구로리총괄내역_구로리설계예산서1029" xfId="3436" xr:uid="{00000000-0005-0000-0000-0000533B0000}"/>
    <cellStyle name="1_tree_구로리총괄내역_구로리설계예산서1029_03-설계서,공사원가계산" xfId="44818" xr:uid="{00000000-0005-0000-0000-0000543B0000}"/>
    <cellStyle name="1_tree_구로리총괄내역_구로리설계예산서1029_선투입비 본사보고" xfId="3437" xr:uid="{00000000-0005-0000-0000-0000553B0000}"/>
    <cellStyle name="1_tree_구로리총괄내역_구로리설계예산서1029_선투입비 본사보고_선투입비 본사보고" xfId="3438" xr:uid="{00000000-0005-0000-0000-0000563B0000}"/>
    <cellStyle name="1_tree_구로리총괄내역_구로리설계예산서1029_선투입비 본사보고_선투입비 본사보고-0330" xfId="3439" xr:uid="{00000000-0005-0000-0000-0000573B0000}"/>
    <cellStyle name="1_tree_구로리총괄내역_구로리설계예산서1029_설계서,공사원가계산(노후시설물정비)" xfId="44819" xr:uid="{00000000-0005-0000-0000-0000583B0000}"/>
    <cellStyle name="1_tree_구로리총괄내역_구로리설계예산서1029_참고자료(경비산정)_2" xfId="44820" xr:uid="{00000000-0005-0000-0000-0000593B0000}"/>
    <cellStyle name="1_tree_구로리총괄내역_구로리설계예산서1118준공" xfId="3440" xr:uid="{00000000-0005-0000-0000-00005A3B0000}"/>
    <cellStyle name="1_tree_구로리총괄내역_구로리설계예산서1118준공_03-설계서,공사원가계산" xfId="44821" xr:uid="{00000000-0005-0000-0000-00005B3B0000}"/>
    <cellStyle name="1_tree_구로리총괄내역_구로리설계예산서1118준공_선투입비 본사보고" xfId="3441" xr:uid="{00000000-0005-0000-0000-00005C3B0000}"/>
    <cellStyle name="1_tree_구로리총괄내역_구로리설계예산서1118준공_선투입비 본사보고_선투입비 본사보고" xfId="3442" xr:uid="{00000000-0005-0000-0000-00005D3B0000}"/>
    <cellStyle name="1_tree_구로리총괄내역_구로리설계예산서1118준공_선투입비 본사보고_선투입비 본사보고-0330" xfId="3443" xr:uid="{00000000-0005-0000-0000-00005E3B0000}"/>
    <cellStyle name="1_tree_구로리총괄내역_구로리설계예산서1118준공_설계서,공사원가계산(노후시설물정비)" xfId="44822" xr:uid="{00000000-0005-0000-0000-00005F3B0000}"/>
    <cellStyle name="1_tree_구로리총괄내역_구로리설계예산서1118준공_참고자료(경비산정)_2" xfId="44823" xr:uid="{00000000-0005-0000-0000-0000603B0000}"/>
    <cellStyle name="1_tree_구로리총괄내역_구로리설계예산서조경" xfId="3444" xr:uid="{00000000-0005-0000-0000-0000613B0000}"/>
    <cellStyle name="1_tree_구로리총괄내역_구로리설계예산서조경_03-설계서,공사원가계산" xfId="44824" xr:uid="{00000000-0005-0000-0000-0000623B0000}"/>
    <cellStyle name="1_tree_구로리총괄내역_구로리설계예산서조경_선투입비 본사보고" xfId="3445" xr:uid="{00000000-0005-0000-0000-0000633B0000}"/>
    <cellStyle name="1_tree_구로리총괄내역_구로리설계예산서조경_선투입비 본사보고_선투입비 본사보고" xfId="3446" xr:uid="{00000000-0005-0000-0000-0000643B0000}"/>
    <cellStyle name="1_tree_구로리총괄내역_구로리설계예산서조경_선투입비 본사보고_선투입비 본사보고-0330" xfId="3447" xr:uid="{00000000-0005-0000-0000-0000653B0000}"/>
    <cellStyle name="1_tree_구로리총괄내역_구로리설계예산서조경_설계서,공사원가계산(노후시설물정비)" xfId="44825" xr:uid="{00000000-0005-0000-0000-0000663B0000}"/>
    <cellStyle name="1_tree_구로리총괄내역_구로리설계예산서조경_참고자료(경비산정)_2" xfId="44826" xr:uid="{00000000-0005-0000-0000-0000673B0000}"/>
    <cellStyle name="1_tree_구로리총괄내역_구로리어린이공원예산서(조경)1125" xfId="3448" xr:uid="{00000000-0005-0000-0000-0000683B0000}"/>
    <cellStyle name="1_tree_구로리총괄내역_구로리어린이공원예산서(조경)1125_03-설계서,공사원가계산" xfId="44827" xr:uid="{00000000-0005-0000-0000-0000693B0000}"/>
    <cellStyle name="1_tree_구로리총괄내역_구로리어린이공원예산서(조경)1125_선투입비 본사보고" xfId="3449" xr:uid="{00000000-0005-0000-0000-00006A3B0000}"/>
    <cellStyle name="1_tree_구로리총괄내역_구로리어린이공원예산서(조경)1125_선투입비 본사보고_선투입비 본사보고" xfId="3450" xr:uid="{00000000-0005-0000-0000-00006B3B0000}"/>
    <cellStyle name="1_tree_구로리총괄내역_구로리어린이공원예산서(조경)1125_선투입비 본사보고_선투입비 본사보고-0330" xfId="3451" xr:uid="{00000000-0005-0000-0000-00006C3B0000}"/>
    <cellStyle name="1_tree_구로리총괄내역_구로리어린이공원예산서(조경)1125_설계서,공사원가계산(노후시설물정비)" xfId="44828" xr:uid="{00000000-0005-0000-0000-00006D3B0000}"/>
    <cellStyle name="1_tree_구로리총괄내역_구로리어린이공원예산서(조경)1125_참고자료(경비산정)_2" xfId="44829" xr:uid="{00000000-0005-0000-0000-00006E3B0000}"/>
    <cellStyle name="1_tree_구로리총괄내역_내역서" xfId="3452" xr:uid="{00000000-0005-0000-0000-00006F3B0000}"/>
    <cellStyle name="1_tree_구로리총괄내역_내역서(070320)" xfId="12499" xr:uid="{00000000-0005-0000-0000-0000703B0000}"/>
    <cellStyle name="1_tree_구로리총괄내역_내역서_03-설계서,공사원가계산" xfId="44830" xr:uid="{00000000-0005-0000-0000-0000713B0000}"/>
    <cellStyle name="1_tree_구로리총괄내역_내역서_선투입비 본사보고" xfId="3453" xr:uid="{00000000-0005-0000-0000-0000723B0000}"/>
    <cellStyle name="1_tree_구로리총괄내역_내역서_선투입비 본사보고_선투입비 본사보고" xfId="3454" xr:uid="{00000000-0005-0000-0000-0000733B0000}"/>
    <cellStyle name="1_tree_구로리총괄내역_내역서_선투입비 본사보고_선투입비 본사보고-0330" xfId="3455" xr:uid="{00000000-0005-0000-0000-0000743B0000}"/>
    <cellStyle name="1_tree_구로리총괄내역_내역서_설계서,공사원가계산(노후시설물정비)" xfId="44831" xr:uid="{00000000-0005-0000-0000-0000753B0000}"/>
    <cellStyle name="1_tree_구로리총괄내역_내역서_참고자료(경비산정)_2" xfId="44832" xr:uid="{00000000-0005-0000-0000-0000763B0000}"/>
    <cellStyle name="1_tree_구로리총괄내역_노임단가표" xfId="3456" xr:uid="{00000000-0005-0000-0000-0000773B0000}"/>
    <cellStyle name="1_tree_구로리총괄내역_노임단가표_03-설계서,공사원가계산" xfId="44833" xr:uid="{00000000-0005-0000-0000-0000783B0000}"/>
    <cellStyle name="1_tree_구로리총괄내역_노임단가표_선투입비 본사보고" xfId="3457" xr:uid="{00000000-0005-0000-0000-0000793B0000}"/>
    <cellStyle name="1_tree_구로리총괄내역_노임단가표_선투입비 본사보고_선투입비 본사보고" xfId="3458" xr:uid="{00000000-0005-0000-0000-00007A3B0000}"/>
    <cellStyle name="1_tree_구로리총괄내역_노임단가표_선투입비 본사보고_선투입비 본사보고-0330" xfId="3459" xr:uid="{00000000-0005-0000-0000-00007B3B0000}"/>
    <cellStyle name="1_tree_구로리총괄내역_노임단가표_설계서,공사원가계산(노후시설물정비)" xfId="44834" xr:uid="{00000000-0005-0000-0000-00007C3B0000}"/>
    <cellStyle name="1_tree_구로리총괄내역_노임단가표_참고자료(경비산정)_2" xfId="44835" xr:uid="{00000000-0005-0000-0000-00007D3B0000}"/>
    <cellStyle name="1_tree_구로리총괄내역_배밭계약내역" xfId="44836" xr:uid="{00000000-0005-0000-0000-00007E3B0000}"/>
    <cellStyle name="1_tree_구로리총괄내역_배밭계약내역_03 인공폭포데크,운동공간데크" xfId="44837" xr:uid="{00000000-0005-0000-0000-00007F3B0000}"/>
    <cellStyle name="1_tree_구로리총괄내역_선투입비 본사보고" xfId="3460" xr:uid="{00000000-0005-0000-0000-0000803B0000}"/>
    <cellStyle name="1_tree_구로리총괄내역_선투입비 본사보고_선투입비 본사보고" xfId="3461" xr:uid="{00000000-0005-0000-0000-0000813B0000}"/>
    <cellStyle name="1_tree_구로리총괄내역_선투입비 본사보고_선투입비 본사보고-0330" xfId="3462" xr:uid="{00000000-0005-0000-0000-0000823B0000}"/>
    <cellStyle name="1_tree_구로리총괄내역_설계내역서" xfId="44838" xr:uid="{00000000-0005-0000-0000-0000833B0000}"/>
    <cellStyle name="1_tree_구로리총괄내역_설계내역서_03 인공폭포데크,운동공간데크" xfId="44839" xr:uid="{00000000-0005-0000-0000-0000843B0000}"/>
    <cellStyle name="1_tree_구로리총괄내역_설계서(수서)" xfId="12500" xr:uid="{00000000-0005-0000-0000-0000853B0000}"/>
    <cellStyle name="1_tree_구로리총괄내역_설계서,공사원가계산(노후시설물정비)" xfId="44840" xr:uid="{00000000-0005-0000-0000-0000863B0000}"/>
    <cellStyle name="1_tree_구로리총괄내역_수도권매립지" xfId="3463" xr:uid="{00000000-0005-0000-0000-0000873B0000}"/>
    <cellStyle name="1_tree_구로리총괄내역_수도권매립지_03-설계서,공사원가계산" xfId="44841" xr:uid="{00000000-0005-0000-0000-0000883B0000}"/>
    <cellStyle name="1_tree_구로리총괄내역_수도권매립지_공사양식(050308)" xfId="12501" xr:uid="{00000000-0005-0000-0000-0000893B0000}"/>
    <cellStyle name="1_tree_구로리총괄내역_수도권매립지_내역서" xfId="12502" xr:uid="{00000000-0005-0000-0000-00008A3B0000}"/>
    <cellStyle name="1_tree_구로리총괄내역_수도권매립지_내역서(070320)" xfId="12503" xr:uid="{00000000-0005-0000-0000-00008B3B0000}"/>
    <cellStyle name="1_tree_구로리총괄내역_수도권매립지_선투입비 본사보고" xfId="3464" xr:uid="{00000000-0005-0000-0000-00008C3B0000}"/>
    <cellStyle name="1_tree_구로리총괄내역_수도권매립지_선투입비 본사보고_선투입비 본사보고" xfId="3465" xr:uid="{00000000-0005-0000-0000-00008D3B0000}"/>
    <cellStyle name="1_tree_구로리총괄내역_수도권매립지_선투입비 본사보고_선투입비 본사보고-0330" xfId="3466" xr:uid="{00000000-0005-0000-0000-00008E3B0000}"/>
    <cellStyle name="1_tree_구로리총괄내역_수도권매립지_설계서(수서)" xfId="12504" xr:uid="{00000000-0005-0000-0000-00008F3B0000}"/>
    <cellStyle name="1_tree_구로리총괄내역_수도권매립지_설계서,공사원가계산(노후시설물정비)" xfId="44842" xr:uid="{00000000-0005-0000-0000-0000903B0000}"/>
    <cellStyle name="1_tree_구로리총괄내역_수도권매립지_준공정산내역서(의정부)091103" xfId="12505" xr:uid="{00000000-0005-0000-0000-0000913B0000}"/>
    <cellStyle name="1_tree_구로리총괄내역_수도권매립지_참고자료(경비산정)_2" xfId="44843" xr:uid="{00000000-0005-0000-0000-0000923B0000}"/>
    <cellStyle name="1_tree_구로리총괄내역_수도권매립지1004(발주용)" xfId="3467" xr:uid="{00000000-0005-0000-0000-0000933B0000}"/>
    <cellStyle name="1_tree_구로리총괄내역_수도권매립지1004(발주용)_03-설계서,공사원가계산" xfId="44844" xr:uid="{00000000-0005-0000-0000-0000943B0000}"/>
    <cellStyle name="1_tree_구로리총괄내역_수도권매립지1004(발주용)_선투입비 본사보고" xfId="3468" xr:uid="{00000000-0005-0000-0000-0000953B0000}"/>
    <cellStyle name="1_tree_구로리총괄내역_수도권매립지1004(발주용)_선투입비 본사보고_선투입비 본사보고" xfId="3469" xr:uid="{00000000-0005-0000-0000-0000963B0000}"/>
    <cellStyle name="1_tree_구로리총괄내역_수도권매립지1004(발주용)_선투입비 본사보고_선투입비 본사보고-0330" xfId="3470" xr:uid="{00000000-0005-0000-0000-0000973B0000}"/>
    <cellStyle name="1_tree_구로리총괄내역_수도권매립지1004(발주용)_설계서,공사원가계산(노후시설물정비)" xfId="44845" xr:uid="{00000000-0005-0000-0000-0000983B0000}"/>
    <cellStyle name="1_tree_구로리총괄내역_수도권매립지1004(발주용)_참고자료(경비산정)_2" xfId="44846" xr:uid="{00000000-0005-0000-0000-0000993B0000}"/>
    <cellStyle name="1_tree_구로리총괄내역_일신건영설계예산서(0211)" xfId="3471" xr:uid="{00000000-0005-0000-0000-00009A3B0000}"/>
    <cellStyle name="1_tree_구로리총괄내역_일신건영설계예산서(0211)_03-설계서,공사원가계산" xfId="44847" xr:uid="{00000000-0005-0000-0000-00009B3B0000}"/>
    <cellStyle name="1_tree_구로리총괄내역_일신건영설계예산서(0211)_선투입비 본사보고" xfId="3472" xr:uid="{00000000-0005-0000-0000-00009C3B0000}"/>
    <cellStyle name="1_tree_구로리총괄내역_일신건영설계예산서(0211)_선투입비 본사보고_선투입비 본사보고" xfId="3473" xr:uid="{00000000-0005-0000-0000-00009D3B0000}"/>
    <cellStyle name="1_tree_구로리총괄내역_일신건영설계예산서(0211)_선투입비 본사보고_선투입비 본사보고-0330" xfId="3474" xr:uid="{00000000-0005-0000-0000-00009E3B0000}"/>
    <cellStyle name="1_tree_구로리총괄내역_일신건영설계예산서(0211)_설계서,공사원가계산(노후시설물정비)" xfId="44848" xr:uid="{00000000-0005-0000-0000-00009F3B0000}"/>
    <cellStyle name="1_tree_구로리총괄내역_일신건영설계예산서(0211)_참고자료(경비산정)_2" xfId="44849" xr:uid="{00000000-0005-0000-0000-0000A03B0000}"/>
    <cellStyle name="1_tree_구로리총괄내역_일위대가" xfId="3475" xr:uid="{00000000-0005-0000-0000-0000A13B0000}"/>
    <cellStyle name="1_tree_구로리총괄내역_일위대가_03-설계서,공사원가계산" xfId="44850" xr:uid="{00000000-0005-0000-0000-0000A23B0000}"/>
    <cellStyle name="1_tree_구로리총괄내역_일위대가_공사양식(050308)" xfId="12506" xr:uid="{00000000-0005-0000-0000-0000A33B0000}"/>
    <cellStyle name="1_tree_구로리총괄내역_일위대가_내역서" xfId="12507" xr:uid="{00000000-0005-0000-0000-0000A43B0000}"/>
    <cellStyle name="1_tree_구로리총괄내역_일위대가_내역서(070320)" xfId="12508" xr:uid="{00000000-0005-0000-0000-0000A53B0000}"/>
    <cellStyle name="1_tree_구로리총괄내역_일위대가_선투입비 본사보고" xfId="3476" xr:uid="{00000000-0005-0000-0000-0000A63B0000}"/>
    <cellStyle name="1_tree_구로리총괄내역_일위대가_선투입비 본사보고_선투입비 본사보고" xfId="3477" xr:uid="{00000000-0005-0000-0000-0000A73B0000}"/>
    <cellStyle name="1_tree_구로리총괄내역_일위대가_선투입비 본사보고_선투입비 본사보고-0330" xfId="3478" xr:uid="{00000000-0005-0000-0000-0000A83B0000}"/>
    <cellStyle name="1_tree_구로리총괄내역_일위대가_설계서(수서)" xfId="12509" xr:uid="{00000000-0005-0000-0000-0000A93B0000}"/>
    <cellStyle name="1_tree_구로리총괄내역_일위대가_설계서,공사원가계산(노후시설물정비)" xfId="44851" xr:uid="{00000000-0005-0000-0000-0000AA3B0000}"/>
    <cellStyle name="1_tree_구로리총괄내역_일위대가_준공정산내역서(의정부)091103" xfId="12510" xr:uid="{00000000-0005-0000-0000-0000AB3B0000}"/>
    <cellStyle name="1_tree_구로리총괄내역_일위대가_참고자료(경비산정)_2" xfId="44852" xr:uid="{00000000-0005-0000-0000-0000AC3B0000}"/>
    <cellStyle name="1_tree_구로리총괄내역_자재단가표" xfId="3479" xr:uid="{00000000-0005-0000-0000-0000AD3B0000}"/>
    <cellStyle name="1_tree_구로리총괄내역_자재단가표_03-설계서,공사원가계산" xfId="44853" xr:uid="{00000000-0005-0000-0000-0000AE3B0000}"/>
    <cellStyle name="1_tree_구로리총괄내역_자재단가표_공사양식(050308)" xfId="12511" xr:uid="{00000000-0005-0000-0000-0000AF3B0000}"/>
    <cellStyle name="1_tree_구로리총괄내역_자재단가표_내역서" xfId="12512" xr:uid="{00000000-0005-0000-0000-0000B03B0000}"/>
    <cellStyle name="1_tree_구로리총괄내역_자재단가표_내역서(070320)" xfId="12513" xr:uid="{00000000-0005-0000-0000-0000B13B0000}"/>
    <cellStyle name="1_tree_구로리총괄내역_자재단가표_선투입비 본사보고" xfId="3480" xr:uid="{00000000-0005-0000-0000-0000B23B0000}"/>
    <cellStyle name="1_tree_구로리총괄내역_자재단가표_선투입비 본사보고_선투입비 본사보고" xfId="3481" xr:uid="{00000000-0005-0000-0000-0000B33B0000}"/>
    <cellStyle name="1_tree_구로리총괄내역_자재단가표_선투입비 본사보고_선투입비 본사보고-0330" xfId="3482" xr:uid="{00000000-0005-0000-0000-0000B43B0000}"/>
    <cellStyle name="1_tree_구로리총괄내역_자재단가표_설계서(수서)" xfId="12514" xr:uid="{00000000-0005-0000-0000-0000B53B0000}"/>
    <cellStyle name="1_tree_구로리총괄내역_자재단가표_설계서,공사원가계산(노후시설물정비)" xfId="44854" xr:uid="{00000000-0005-0000-0000-0000B63B0000}"/>
    <cellStyle name="1_tree_구로리총괄내역_자재단가표_준공정산내역서(의정부)091103" xfId="12515" xr:uid="{00000000-0005-0000-0000-0000B73B0000}"/>
    <cellStyle name="1_tree_구로리총괄내역_자재단가표_참고자료(경비산정)_2" xfId="44855" xr:uid="{00000000-0005-0000-0000-0000B83B0000}"/>
    <cellStyle name="1_tree_구로리총괄내역_장안초등학교내역0814" xfId="3483" xr:uid="{00000000-0005-0000-0000-0000B93B0000}"/>
    <cellStyle name="1_tree_구로리총괄내역_장안초등학교내역0814_03-설계서,공사원가계산" xfId="44856" xr:uid="{00000000-0005-0000-0000-0000BA3B0000}"/>
    <cellStyle name="1_tree_구로리총괄내역_장안초등학교내역0814_공사양식(050308)" xfId="12516" xr:uid="{00000000-0005-0000-0000-0000BB3B0000}"/>
    <cellStyle name="1_tree_구로리총괄내역_장안초등학교내역0814_내역서" xfId="12517" xr:uid="{00000000-0005-0000-0000-0000BC3B0000}"/>
    <cellStyle name="1_tree_구로리총괄내역_장안초등학교내역0814_내역서(070320)" xfId="12518" xr:uid="{00000000-0005-0000-0000-0000BD3B0000}"/>
    <cellStyle name="1_tree_구로리총괄내역_장안초등학교내역0814_선투입비 본사보고" xfId="3484" xr:uid="{00000000-0005-0000-0000-0000BE3B0000}"/>
    <cellStyle name="1_tree_구로리총괄내역_장안초등학교내역0814_선투입비 본사보고_선투입비 본사보고" xfId="3485" xr:uid="{00000000-0005-0000-0000-0000BF3B0000}"/>
    <cellStyle name="1_tree_구로리총괄내역_장안초등학교내역0814_선투입비 본사보고_선투입비 본사보고-0330" xfId="3486" xr:uid="{00000000-0005-0000-0000-0000C03B0000}"/>
    <cellStyle name="1_tree_구로리총괄내역_장안초등학교내역0814_설계서(수서)" xfId="12519" xr:uid="{00000000-0005-0000-0000-0000C13B0000}"/>
    <cellStyle name="1_tree_구로리총괄내역_장안초등학교내역0814_설계서,공사원가계산(노후시설물정비)" xfId="44857" xr:uid="{00000000-0005-0000-0000-0000C23B0000}"/>
    <cellStyle name="1_tree_구로리총괄내역_장안초등학교내역0814_준공정산내역서(의정부)091103" xfId="12520" xr:uid="{00000000-0005-0000-0000-0000C33B0000}"/>
    <cellStyle name="1_tree_구로리총괄내역_장안초등학교내역0814_참고자료(경비산정)_2" xfId="44858" xr:uid="{00000000-0005-0000-0000-0000C43B0000}"/>
    <cellStyle name="1_tree_구로리총괄내역_준공정산내역서(의정부)091103" xfId="12521" xr:uid="{00000000-0005-0000-0000-0000C53B0000}"/>
    <cellStyle name="1_tree_구로리총괄내역_참고자료(경비산정)_2" xfId="44859" xr:uid="{00000000-0005-0000-0000-0000C63B0000}"/>
    <cellStyle name="1_tree_구조물,조형물,수목보호" xfId="44860" xr:uid="{00000000-0005-0000-0000-0000C73B0000}"/>
    <cellStyle name="1_tree_구조물,조형물,수목보호_단위수량" xfId="44861" xr:uid="{00000000-0005-0000-0000-0000C83B0000}"/>
    <cellStyle name="1_tree_구조물,조형물,수목보호_단위수량_단위수량산출서" xfId="44862" xr:uid="{00000000-0005-0000-0000-0000C93B0000}"/>
    <cellStyle name="1_tree_구조물,조형물,수목보호_단위수량1" xfId="44863" xr:uid="{00000000-0005-0000-0000-0000CA3B0000}"/>
    <cellStyle name="1_tree_구조물,조형물,수목보호_단위수량1_단위수량산출서" xfId="44864" xr:uid="{00000000-0005-0000-0000-0000CB3B0000}"/>
    <cellStyle name="1_tree_구조물,조형물,수목보호_단위수량산출서" xfId="44865" xr:uid="{00000000-0005-0000-0000-0000CC3B0000}"/>
    <cellStyle name="1_tree_구조물,조형물,수목보호_도곡단위수량" xfId="44866" xr:uid="{00000000-0005-0000-0000-0000CD3B0000}"/>
    <cellStyle name="1_tree_구조물,조형물,수목보호_도곡단위수량_단위수량산출서" xfId="44867" xr:uid="{00000000-0005-0000-0000-0000CE3B0000}"/>
    <cellStyle name="1_tree_구조물,조형물,수목보호_수량산출서-11.25" xfId="44868" xr:uid="{00000000-0005-0000-0000-0000CF3B0000}"/>
    <cellStyle name="1_tree_구조물,조형물,수목보호_수량산출서-11.25_단위수량" xfId="44869" xr:uid="{00000000-0005-0000-0000-0000D03B0000}"/>
    <cellStyle name="1_tree_구조물,조형물,수목보호_수량산출서-11.25_단위수량_단위수량산출서" xfId="44870" xr:uid="{00000000-0005-0000-0000-0000D13B0000}"/>
    <cellStyle name="1_tree_구조물,조형물,수목보호_수량산출서-11.25_단위수량1" xfId="44871" xr:uid="{00000000-0005-0000-0000-0000D23B0000}"/>
    <cellStyle name="1_tree_구조물,조형물,수목보호_수량산출서-11.25_단위수량1_단위수량산출서" xfId="44872" xr:uid="{00000000-0005-0000-0000-0000D33B0000}"/>
    <cellStyle name="1_tree_구조물,조형물,수목보호_수량산출서-11.25_단위수량산출서" xfId="44873" xr:uid="{00000000-0005-0000-0000-0000D43B0000}"/>
    <cellStyle name="1_tree_구조물,조형물,수목보호_수량산출서-11.25_도곡단위수량" xfId="44874" xr:uid="{00000000-0005-0000-0000-0000D53B0000}"/>
    <cellStyle name="1_tree_구조물,조형물,수목보호_수량산출서-11.25_도곡단위수량_단위수량산출서" xfId="44875" xr:uid="{00000000-0005-0000-0000-0000D63B0000}"/>
    <cellStyle name="1_tree_구조물,조형물,수목보호_수량산출서-11.25_철거단위수량" xfId="44876" xr:uid="{00000000-0005-0000-0000-0000D73B0000}"/>
    <cellStyle name="1_tree_구조물,조형물,수목보호_수량산출서-11.25_철거단위수량_단위수량산출서" xfId="44877" xr:uid="{00000000-0005-0000-0000-0000D83B0000}"/>
    <cellStyle name="1_tree_구조물,조형물,수목보호_수량산출서-11.25_한수단위수량" xfId="44878" xr:uid="{00000000-0005-0000-0000-0000D93B0000}"/>
    <cellStyle name="1_tree_구조물,조형물,수목보호_수량산출서-11.25_한수단위수량_단위수량산출서" xfId="44879" xr:uid="{00000000-0005-0000-0000-0000DA3B0000}"/>
    <cellStyle name="1_tree_구조물,조형물,수목보호_수량산출서-1201" xfId="44880" xr:uid="{00000000-0005-0000-0000-0000DB3B0000}"/>
    <cellStyle name="1_tree_구조물,조형물,수목보호_수량산출서-1201_단위수량" xfId="44881" xr:uid="{00000000-0005-0000-0000-0000DC3B0000}"/>
    <cellStyle name="1_tree_구조물,조형물,수목보호_수량산출서-1201_단위수량_단위수량산출서" xfId="44882" xr:uid="{00000000-0005-0000-0000-0000DD3B0000}"/>
    <cellStyle name="1_tree_구조물,조형물,수목보호_수량산출서-1201_단위수량1" xfId="44883" xr:uid="{00000000-0005-0000-0000-0000DE3B0000}"/>
    <cellStyle name="1_tree_구조물,조형물,수목보호_수량산출서-1201_단위수량1_단위수량산출서" xfId="44884" xr:uid="{00000000-0005-0000-0000-0000DF3B0000}"/>
    <cellStyle name="1_tree_구조물,조형물,수목보호_수량산출서-1201_단위수량산출서" xfId="44885" xr:uid="{00000000-0005-0000-0000-0000E03B0000}"/>
    <cellStyle name="1_tree_구조물,조형물,수목보호_수량산출서-1201_도곡단위수량" xfId="44886" xr:uid="{00000000-0005-0000-0000-0000E13B0000}"/>
    <cellStyle name="1_tree_구조물,조형물,수목보호_수량산출서-1201_도곡단위수량_단위수량산출서" xfId="44887" xr:uid="{00000000-0005-0000-0000-0000E23B0000}"/>
    <cellStyle name="1_tree_구조물,조형물,수목보호_수량산출서-1201_철거단위수량" xfId="44888" xr:uid="{00000000-0005-0000-0000-0000E33B0000}"/>
    <cellStyle name="1_tree_구조물,조형물,수목보호_수량산출서-1201_철거단위수량_단위수량산출서" xfId="44889" xr:uid="{00000000-0005-0000-0000-0000E43B0000}"/>
    <cellStyle name="1_tree_구조물,조형물,수목보호_수량산출서-1201_한수단위수량" xfId="44890" xr:uid="{00000000-0005-0000-0000-0000E53B0000}"/>
    <cellStyle name="1_tree_구조물,조형물,수목보호_수량산출서-1201_한수단위수량_단위수량산출서" xfId="44891" xr:uid="{00000000-0005-0000-0000-0000E63B0000}"/>
    <cellStyle name="1_tree_구조물,조형물,수목보호_시설물단위수량" xfId="44892" xr:uid="{00000000-0005-0000-0000-0000E73B0000}"/>
    <cellStyle name="1_tree_구조물,조형물,수목보호_시설물단위수량_단위수량산출서" xfId="44893" xr:uid="{00000000-0005-0000-0000-0000E83B0000}"/>
    <cellStyle name="1_tree_구조물,조형물,수목보호_시설물단위수량1" xfId="44894" xr:uid="{00000000-0005-0000-0000-0000E93B0000}"/>
    <cellStyle name="1_tree_구조물,조형물,수목보호_시설물단위수량1_단위수량산출서" xfId="44895" xr:uid="{00000000-0005-0000-0000-0000EA3B0000}"/>
    <cellStyle name="1_tree_구조물,조형물,수목보호_시설물단위수량1_시설물단위수량" xfId="44896" xr:uid="{00000000-0005-0000-0000-0000EB3B0000}"/>
    <cellStyle name="1_tree_구조물,조형물,수목보호_시설물단위수량1_시설물단위수량_단위수량산출서" xfId="44897" xr:uid="{00000000-0005-0000-0000-0000EC3B0000}"/>
    <cellStyle name="1_tree_구조물,조형물,수목보호_오창수량산출서" xfId="44898" xr:uid="{00000000-0005-0000-0000-0000ED3B0000}"/>
    <cellStyle name="1_tree_구조물,조형물,수목보호_오창수량산출서_단위수량" xfId="44899" xr:uid="{00000000-0005-0000-0000-0000EE3B0000}"/>
    <cellStyle name="1_tree_구조물,조형물,수목보호_오창수량산출서_단위수량_단위수량산출서" xfId="44900" xr:uid="{00000000-0005-0000-0000-0000EF3B0000}"/>
    <cellStyle name="1_tree_구조물,조형물,수목보호_오창수량산출서_단위수량1" xfId="44901" xr:uid="{00000000-0005-0000-0000-0000F03B0000}"/>
    <cellStyle name="1_tree_구조물,조형물,수목보호_오창수량산출서_단위수량1_단위수량산출서" xfId="44902" xr:uid="{00000000-0005-0000-0000-0000F13B0000}"/>
    <cellStyle name="1_tree_구조물,조형물,수목보호_오창수량산출서_단위수량산출서" xfId="44903" xr:uid="{00000000-0005-0000-0000-0000F23B0000}"/>
    <cellStyle name="1_tree_구조물,조형물,수목보호_오창수량산출서_도곡단위수량" xfId="44904" xr:uid="{00000000-0005-0000-0000-0000F33B0000}"/>
    <cellStyle name="1_tree_구조물,조형물,수목보호_오창수량산출서_도곡단위수량_단위수량산출서" xfId="44905" xr:uid="{00000000-0005-0000-0000-0000F43B0000}"/>
    <cellStyle name="1_tree_구조물,조형물,수목보호_오창수량산출서_수량산출서-11.25" xfId="44906" xr:uid="{00000000-0005-0000-0000-0000F53B0000}"/>
    <cellStyle name="1_tree_구조물,조형물,수목보호_오창수량산출서_수량산출서-11.25_단위수량" xfId="44907" xr:uid="{00000000-0005-0000-0000-0000F63B0000}"/>
    <cellStyle name="1_tree_구조물,조형물,수목보호_오창수량산출서_수량산출서-11.25_단위수량_단위수량산출서" xfId="44908" xr:uid="{00000000-0005-0000-0000-0000F73B0000}"/>
    <cellStyle name="1_tree_구조물,조형물,수목보호_오창수량산출서_수량산출서-11.25_단위수량1" xfId="44909" xr:uid="{00000000-0005-0000-0000-0000F83B0000}"/>
    <cellStyle name="1_tree_구조물,조형물,수목보호_오창수량산출서_수량산출서-11.25_단위수량1_단위수량산출서" xfId="44910" xr:uid="{00000000-0005-0000-0000-0000F93B0000}"/>
    <cellStyle name="1_tree_구조물,조형물,수목보호_오창수량산출서_수량산출서-11.25_단위수량산출서" xfId="44911" xr:uid="{00000000-0005-0000-0000-0000FA3B0000}"/>
    <cellStyle name="1_tree_구조물,조형물,수목보호_오창수량산출서_수량산출서-11.25_도곡단위수량" xfId="44912" xr:uid="{00000000-0005-0000-0000-0000FB3B0000}"/>
    <cellStyle name="1_tree_구조물,조형물,수목보호_오창수량산출서_수량산출서-11.25_도곡단위수량_단위수량산출서" xfId="44913" xr:uid="{00000000-0005-0000-0000-0000FC3B0000}"/>
    <cellStyle name="1_tree_구조물,조형물,수목보호_오창수량산출서_수량산출서-11.25_철거단위수량" xfId="44914" xr:uid="{00000000-0005-0000-0000-0000FD3B0000}"/>
    <cellStyle name="1_tree_구조물,조형물,수목보호_오창수량산출서_수량산출서-11.25_철거단위수량_단위수량산출서" xfId="44915" xr:uid="{00000000-0005-0000-0000-0000FE3B0000}"/>
    <cellStyle name="1_tree_구조물,조형물,수목보호_오창수량산출서_수량산출서-11.25_한수단위수량" xfId="44916" xr:uid="{00000000-0005-0000-0000-0000FF3B0000}"/>
    <cellStyle name="1_tree_구조물,조형물,수목보호_오창수량산출서_수량산출서-11.25_한수단위수량_단위수량산출서" xfId="44917" xr:uid="{00000000-0005-0000-0000-0000003C0000}"/>
    <cellStyle name="1_tree_구조물,조형물,수목보호_오창수량산출서_수량산출서-1201" xfId="44918" xr:uid="{00000000-0005-0000-0000-0000013C0000}"/>
    <cellStyle name="1_tree_구조물,조형물,수목보호_오창수량산출서_수량산출서-1201_단위수량" xfId="44919" xr:uid="{00000000-0005-0000-0000-0000023C0000}"/>
    <cellStyle name="1_tree_구조물,조형물,수목보호_오창수량산출서_수량산출서-1201_단위수량_단위수량산출서" xfId="44920" xr:uid="{00000000-0005-0000-0000-0000033C0000}"/>
    <cellStyle name="1_tree_구조물,조형물,수목보호_오창수량산출서_수량산출서-1201_단위수량1" xfId="44921" xr:uid="{00000000-0005-0000-0000-0000043C0000}"/>
    <cellStyle name="1_tree_구조물,조형물,수목보호_오창수량산출서_수량산출서-1201_단위수량1_단위수량산출서" xfId="44922" xr:uid="{00000000-0005-0000-0000-0000053C0000}"/>
    <cellStyle name="1_tree_구조물,조형물,수목보호_오창수량산출서_수량산출서-1201_단위수량산출서" xfId="44923" xr:uid="{00000000-0005-0000-0000-0000063C0000}"/>
    <cellStyle name="1_tree_구조물,조형물,수목보호_오창수량산출서_수량산출서-1201_도곡단위수량" xfId="44924" xr:uid="{00000000-0005-0000-0000-0000073C0000}"/>
    <cellStyle name="1_tree_구조물,조형물,수목보호_오창수량산출서_수량산출서-1201_도곡단위수량_단위수량산출서" xfId="44925" xr:uid="{00000000-0005-0000-0000-0000083C0000}"/>
    <cellStyle name="1_tree_구조물,조형물,수목보호_오창수량산출서_수량산출서-1201_철거단위수량" xfId="44926" xr:uid="{00000000-0005-0000-0000-0000093C0000}"/>
    <cellStyle name="1_tree_구조물,조형물,수목보호_오창수량산출서_수량산출서-1201_철거단위수량_단위수량산출서" xfId="44927" xr:uid="{00000000-0005-0000-0000-00000A3C0000}"/>
    <cellStyle name="1_tree_구조물,조형물,수목보호_오창수량산출서_수량산출서-1201_한수단위수량" xfId="44928" xr:uid="{00000000-0005-0000-0000-00000B3C0000}"/>
    <cellStyle name="1_tree_구조물,조형물,수목보호_오창수량산출서_수량산출서-1201_한수단위수량_단위수량산출서" xfId="44929" xr:uid="{00000000-0005-0000-0000-00000C3C0000}"/>
    <cellStyle name="1_tree_구조물,조형물,수목보호_오창수량산출서_시설물단위수량" xfId="44930" xr:uid="{00000000-0005-0000-0000-00000D3C0000}"/>
    <cellStyle name="1_tree_구조물,조형물,수목보호_오창수량산출서_시설물단위수량_단위수량산출서" xfId="44931" xr:uid="{00000000-0005-0000-0000-00000E3C0000}"/>
    <cellStyle name="1_tree_구조물,조형물,수목보호_오창수량산출서_시설물단위수량1" xfId="44932" xr:uid="{00000000-0005-0000-0000-00000F3C0000}"/>
    <cellStyle name="1_tree_구조물,조형물,수목보호_오창수량산출서_시설물단위수량1_단위수량산출서" xfId="44933" xr:uid="{00000000-0005-0000-0000-0000103C0000}"/>
    <cellStyle name="1_tree_구조물,조형물,수목보호_오창수량산출서_시설물단위수량1_시설물단위수량" xfId="44934" xr:uid="{00000000-0005-0000-0000-0000113C0000}"/>
    <cellStyle name="1_tree_구조물,조형물,수목보호_오창수량산출서_시설물단위수량1_시설물단위수량_단위수량산출서" xfId="44935" xr:uid="{00000000-0005-0000-0000-0000123C0000}"/>
    <cellStyle name="1_tree_구조물,조형물,수목보호_오창수량산출서_철거단위수량" xfId="44936" xr:uid="{00000000-0005-0000-0000-0000133C0000}"/>
    <cellStyle name="1_tree_구조물,조형물,수목보호_오창수량산출서_철거단위수량_단위수량산출서" xfId="44937" xr:uid="{00000000-0005-0000-0000-0000143C0000}"/>
    <cellStyle name="1_tree_구조물,조형물,수목보호_오창수량산출서_한수단위수량" xfId="44938" xr:uid="{00000000-0005-0000-0000-0000153C0000}"/>
    <cellStyle name="1_tree_구조물,조형물,수목보호_오창수량산출서_한수단위수량_단위수량산출서" xfId="44939" xr:uid="{00000000-0005-0000-0000-0000163C0000}"/>
    <cellStyle name="1_tree_구조물,조형물,수목보호_철거단위수량" xfId="44940" xr:uid="{00000000-0005-0000-0000-0000173C0000}"/>
    <cellStyle name="1_tree_구조물,조형물,수목보호_철거단위수량_단위수량산출서" xfId="44941" xr:uid="{00000000-0005-0000-0000-0000183C0000}"/>
    <cellStyle name="1_tree_구조물,조형물,수목보호_한수단위수량" xfId="44942" xr:uid="{00000000-0005-0000-0000-0000193C0000}"/>
    <cellStyle name="1_tree_구조물,조형물,수목보호_한수단위수량_단위수량산출서" xfId="44943" xr:uid="{00000000-0005-0000-0000-00001A3C0000}"/>
    <cellStyle name="1_tree_내역서" xfId="12522" xr:uid="{00000000-0005-0000-0000-00001B3C0000}"/>
    <cellStyle name="1_tree_내역서(070320)" xfId="12523" xr:uid="{00000000-0005-0000-0000-00001C3C0000}"/>
    <cellStyle name="1_tree_단위1" xfId="44944" xr:uid="{00000000-0005-0000-0000-00001D3C0000}"/>
    <cellStyle name="1_tree_단위수량" xfId="44945" xr:uid="{00000000-0005-0000-0000-00001E3C0000}"/>
    <cellStyle name="1_tree_단위수량_단위수량산출서" xfId="44946" xr:uid="{00000000-0005-0000-0000-00001F3C0000}"/>
    <cellStyle name="1_tree_단위수량1" xfId="44947" xr:uid="{00000000-0005-0000-0000-0000203C0000}"/>
    <cellStyle name="1_tree_단위수량1_단위수량산출서" xfId="44948" xr:uid="{00000000-0005-0000-0000-0000213C0000}"/>
    <cellStyle name="1_tree_단위수량산출" xfId="44949" xr:uid="{00000000-0005-0000-0000-0000223C0000}"/>
    <cellStyle name="1_tree_단위수량산출_단위수량" xfId="44950" xr:uid="{00000000-0005-0000-0000-0000233C0000}"/>
    <cellStyle name="1_tree_단위수량산출_단위수량_단위수량산출서" xfId="44951" xr:uid="{00000000-0005-0000-0000-0000243C0000}"/>
    <cellStyle name="1_tree_단위수량산출_단위수량1" xfId="44952" xr:uid="{00000000-0005-0000-0000-0000253C0000}"/>
    <cellStyle name="1_tree_단위수량산출_단위수량1_단위수량산출서" xfId="44953" xr:uid="{00000000-0005-0000-0000-0000263C0000}"/>
    <cellStyle name="1_tree_단위수량산출_단위수량산출서" xfId="44954" xr:uid="{00000000-0005-0000-0000-0000273C0000}"/>
    <cellStyle name="1_tree_단위수량산출_도곡단위수량" xfId="44955" xr:uid="{00000000-0005-0000-0000-0000283C0000}"/>
    <cellStyle name="1_tree_단위수량산출_도곡단위수량_단위수량산출서" xfId="44956" xr:uid="{00000000-0005-0000-0000-0000293C0000}"/>
    <cellStyle name="1_tree_단위수량산출_수량산출서-11.25" xfId="44957" xr:uid="{00000000-0005-0000-0000-00002A3C0000}"/>
    <cellStyle name="1_tree_단위수량산출_수량산출서-11.25_단위수량" xfId="44958" xr:uid="{00000000-0005-0000-0000-00002B3C0000}"/>
    <cellStyle name="1_tree_단위수량산출_수량산출서-11.25_단위수량_단위수량산출서" xfId="44959" xr:uid="{00000000-0005-0000-0000-00002C3C0000}"/>
    <cellStyle name="1_tree_단위수량산출_수량산출서-11.25_단위수량1" xfId="44960" xr:uid="{00000000-0005-0000-0000-00002D3C0000}"/>
    <cellStyle name="1_tree_단위수량산출_수량산출서-11.25_단위수량1_단위수량산출서" xfId="44961" xr:uid="{00000000-0005-0000-0000-00002E3C0000}"/>
    <cellStyle name="1_tree_단위수량산출_수량산출서-11.25_단위수량산출서" xfId="44962" xr:uid="{00000000-0005-0000-0000-00002F3C0000}"/>
    <cellStyle name="1_tree_단위수량산출_수량산출서-11.25_도곡단위수량" xfId="44963" xr:uid="{00000000-0005-0000-0000-0000303C0000}"/>
    <cellStyle name="1_tree_단위수량산출_수량산출서-11.25_도곡단위수량_단위수량산출서" xfId="44964" xr:uid="{00000000-0005-0000-0000-0000313C0000}"/>
    <cellStyle name="1_tree_단위수량산출_수량산출서-11.25_철거단위수량" xfId="44965" xr:uid="{00000000-0005-0000-0000-0000323C0000}"/>
    <cellStyle name="1_tree_단위수량산출_수량산출서-11.25_철거단위수량_단위수량산출서" xfId="44966" xr:uid="{00000000-0005-0000-0000-0000333C0000}"/>
    <cellStyle name="1_tree_단위수량산출_수량산출서-11.25_한수단위수량" xfId="44967" xr:uid="{00000000-0005-0000-0000-0000343C0000}"/>
    <cellStyle name="1_tree_단위수량산출_수량산출서-11.25_한수단위수량_단위수량산출서" xfId="44968" xr:uid="{00000000-0005-0000-0000-0000353C0000}"/>
    <cellStyle name="1_tree_단위수량산출_수량산출서-1201" xfId="44969" xr:uid="{00000000-0005-0000-0000-0000363C0000}"/>
    <cellStyle name="1_tree_단위수량산출_수량산출서-1201_단위수량" xfId="44970" xr:uid="{00000000-0005-0000-0000-0000373C0000}"/>
    <cellStyle name="1_tree_단위수량산출_수량산출서-1201_단위수량_단위수량산출서" xfId="44971" xr:uid="{00000000-0005-0000-0000-0000383C0000}"/>
    <cellStyle name="1_tree_단위수량산출_수량산출서-1201_단위수량1" xfId="44972" xr:uid="{00000000-0005-0000-0000-0000393C0000}"/>
    <cellStyle name="1_tree_단위수량산출_수량산출서-1201_단위수량1_단위수량산출서" xfId="44973" xr:uid="{00000000-0005-0000-0000-00003A3C0000}"/>
    <cellStyle name="1_tree_단위수량산출_수량산출서-1201_단위수량산출서" xfId="44974" xr:uid="{00000000-0005-0000-0000-00003B3C0000}"/>
    <cellStyle name="1_tree_단위수량산출_수량산출서-1201_도곡단위수량" xfId="44975" xr:uid="{00000000-0005-0000-0000-00003C3C0000}"/>
    <cellStyle name="1_tree_단위수량산출_수량산출서-1201_도곡단위수량_단위수량산출서" xfId="44976" xr:uid="{00000000-0005-0000-0000-00003D3C0000}"/>
    <cellStyle name="1_tree_단위수량산출_수량산출서-1201_철거단위수량" xfId="44977" xr:uid="{00000000-0005-0000-0000-00003E3C0000}"/>
    <cellStyle name="1_tree_단위수량산출_수량산출서-1201_철거단위수량_단위수량산출서" xfId="44978" xr:uid="{00000000-0005-0000-0000-00003F3C0000}"/>
    <cellStyle name="1_tree_단위수량산출_수량산출서-1201_한수단위수량" xfId="44979" xr:uid="{00000000-0005-0000-0000-0000403C0000}"/>
    <cellStyle name="1_tree_단위수량산출_수량산출서-1201_한수단위수량_단위수량산출서" xfId="44980" xr:uid="{00000000-0005-0000-0000-0000413C0000}"/>
    <cellStyle name="1_tree_단위수량산출_시설물단위수량" xfId="44981" xr:uid="{00000000-0005-0000-0000-0000423C0000}"/>
    <cellStyle name="1_tree_단위수량산출_시설물단위수량_단위수량산출서" xfId="44982" xr:uid="{00000000-0005-0000-0000-0000433C0000}"/>
    <cellStyle name="1_tree_단위수량산출_시설물단위수량1" xfId="44983" xr:uid="{00000000-0005-0000-0000-0000443C0000}"/>
    <cellStyle name="1_tree_단위수량산출_시설물단위수량1_단위수량산출서" xfId="44984" xr:uid="{00000000-0005-0000-0000-0000453C0000}"/>
    <cellStyle name="1_tree_단위수량산출_시설물단위수량1_시설물단위수량" xfId="44985" xr:uid="{00000000-0005-0000-0000-0000463C0000}"/>
    <cellStyle name="1_tree_단위수량산출_시설물단위수량1_시설물단위수량_단위수량산출서" xfId="44986" xr:uid="{00000000-0005-0000-0000-0000473C0000}"/>
    <cellStyle name="1_tree_단위수량산출_오창수량산출서" xfId="44987" xr:uid="{00000000-0005-0000-0000-0000483C0000}"/>
    <cellStyle name="1_tree_단위수량산출_오창수량산출서_단위수량" xfId="44988" xr:uid="{00000000-0005-0000-0000-0000493C0000}"/>
    <cellStyle name="1_tree_단위수량산출_오창수량산출서_단위수량_단위수량산출서" xfId="44989" xr:uid="{00000000-0005-0000-0000-00004A3C0000}"/>
    <cellStyle name="1_tree_단위수량산출_오창수량산출서_단위수량1" xfId="44990" xr:uid="{00000000-0005-0000-0000-00004B3C0000}"/>
    <cellStyle name="1_tree_단위수량산출_오창수량산출서_단위수량1_단위수량산출서" xfId="44991" xr:uid="{00000000-0005-0000-0000-00004C3C0000}"/>
    <cellStyle name="1_tree_단위수량산출_오창수량산출서_단위수량산출서" xfId="44992" xr:uid="{00000000-0005-0000-0000-00004D3C0000}"/>
    <cellStyle name="1_tree_단위수량산출_오창수량산출서_도곡단위수량" xfId="44993" xr:uid="{00000000-0005-0000-0000-00004E3C0000}"/>
    <cellStyle name="1_tree_단위수량산출_오창수량산출서_도곡단위수량_단위수량산출서" xfId="44994" xr:uid="{00000000-0005-0000-0000-00004F3C0000}"/>
    <cellStyle name="1_tree_단위수량산출_오창수량산출서_수량산출서-11.25" xfId="44995" xr:uid="{00000000-0005-0000-0000-0000503C0000}"/>
    <cellStyle name="1_tree_단위수량산출_오창수량산출서_수량산출서-11.25_단위수량" xfId="44996" xr:uid="{00000000-0005-0000-0000-0000513C0000}"/>
    <cellStyle name="1_tree_단위수량산출_오창수량산출서_수량산출서-11.25_단위수량_단위수량산출서" xfId="44997" xr:uid="{00000000-0005-0000-0000-0000523C0000}"/>
    <cellStyle name="1_tree_단위수량산출_오창수량산출서_수량산출서-11.25_단위수량1" xfId="44998" xr:uid="{00000000-0005-0000-0000-0000533C0000}"/>
    <cellStyle name="1_tree_단위수량산출_오창수량산출서_수량산출서-11.25_단위수량1_단위수량산출서" xfId="44999" xr:uid="{00000000-0005-0000-0000-0000543C0000}"/>
    <cellStyle name="1_tree_단위수량산출_오창수량산출서_수량산출서-11.25_단위수량산출서" xfId="45000" xr:uid="{00000000-0005-0000-0000-0000553C0000}"/>
    <cellStyle name="1_tree_단위수량산출_오창수량산출서_수량산출서-11.25_도곡단위수량" xfId="45001" xr:uid="{00000000-0005-0000-0000-0000563C0000}"/>
    <cellStyle name="1_tree_단위수량산출_오창수량산출서_수량산출서-11.25_도곡단위수량_단위수량산출서" xfId="45002" xr:uid="{00000000-0005-0000-0000-0000573C0000}"/>
    <cellStyle name="1_tree_단위수량산출_오창수량산출서_수량산출서-11.25_철거단위수량" xfId="45003" xr:uid="{00000000-0005-0000-0000-0000583C0000}"/>
    <cellStyle name="1_tree_단위수량산출_오창수량산출서_수량산출서-11.25_철거단위수량_단위수량산출서" xfId="45004" xr:uid="{00000000-0005-0000-0000-0000593C0000}"/>
    <cellStyle name="1_tree_단위수량산출_오창수량산출서_수량산출서-11.25_한수단위수량" xfId="45005" xr:uid="{00000000-0005-0000-0000-00005A3C0000}"/>
    <cellStyle name="1_tree_단위수량산출_오창수량산출서_수량산출서-11.25_한수단위수량_단위수량산출서" xfId="45006" xr:uid="{00000000-0005-0000-0000-00005B3C0000}"/>
    <cellStyle name="1_tree_단위수량산출_오창수량산출서_수량산출서-1201" xfId="45007" xr:uid="{00000000-0005-0000-0000-00005C3C0000}"/>
    <cellStyle name="1_tree_단위수량산출_오창수량산출서_수량산출서-1201_단위수량" xfId="45008" xr:uid="{00000000-0005-0000-0000-00005D3C0000}"/>
    <cellStyle name="1_tree_단위수량산출_오창수량산출서_수량산출서-1201_단위수량_단위수량산출서" xfId="45009" xr:uid="{00000000-0005-0000-0000-00005E3C0000}"/>
    <cellStyle name="1_tree_단위수량산출_오창수량산출서_수량산출서-1201_단위수량1" xfId="45010" xr:uid="{00000000-0005-0000-0000-00005F3C0000}"/>
    <cellStyle name="1_tree_단위수량산출_오창수량산출서_수량산출서-1201_단위수량1_단위수량산출서" xfId="45011" xr:uid="{00000000-0005-0000-0000-0000603C0000}"/>
    <cellStyle name="1_tree_단위수량산출_오창수량산출서_수량산출서-1201_단위수량산출서" xfId="45012" xr:uid="{00000000-0005-0000-0000-0000613C0000}"/>
    <cellStyle name="1_tree_단위수량산출_오창수량산출서_수량산출서-1201_도곡단위수량" xfId="45013" xr:uid="{00000000-0005-0000-0000-0000623C0000}"/>
    <cellStyle name="1_tree_단위수량산출_오창수량산출서_수량산출서-1201_도곡단위수량_단위수량산출서" xfId="45014" xr:uid="{00000000-0005-0000-0000-0000633C0000}"/>
    <cellStyle name="1_tree_단위수량산출_오창수량산출서_수량산출서-1201_철거단위수량" xfId="45015" xr:uid="{00000000-0005-0000-0000-0000643C0000}"/>
    <cellStyle name="1_tree_단위수량산출_오창수량산출서_수량산출서-1201_철거단위수량_단위수량산출서" xfId="45016" xr:uid="{00000000-0005-0000-0000-0000653C0000}"/>
    <cellStyle name="1_tree_단위수량산출_오창수량산출서_수량산출서-1201_한수단위수량" xfId="45017" xr:uid="{00000000-0005-0000-0000-0000663C0000}"/>
    <cellStyle name="1_tree_단위수량산출_오창수량산출서_수량산출서-1201_한수단위수량_단위수량산출서" xfId="45018" xr:uid="{00000000-0005-0000-0000-0000673C0000}"/>
    <cellStyle name="1_tree_단위수량산출_오창수량산출서_시설물단위수량" xfId="45019" xr:uid="{00000000-0005-0000-0000-0000683C0000}"/>
    <cellStyle name="1_tree_단위수량산출_오창수량산출서_시설물단위수량_단위수량산출서" xfId="45020" xr:uid="{00000000-0005-0000-0000-0000693C0000}"/>
    <cellStyle name="1_tree_단위수량산출_오창수량산출서_시설물단위수량1" xfId="45021" xr:uid="{00000000-0005-0000-0000-00006A3C0000}"/>
    <cellStyle name="1_tree_단위수량산출_오창수량산출서_시설물단위수량1_단위수량산출서" xfId="45022" xr:uid="{00000000-0005-0000-0000-00006B3C0000}"/>
    <cellStyle name="1_tree_단위수량산출_오창수량산출서_시설물단위수량1_시설물단위수량" xfId="45023" xr:uid="{00000000-0005-0000-0000-00006C3C0000}"/>
    <cellStyle name="1_tree_단위수량산출_오창수량산출서_시설물단위수량1_시설물단위수량_단위수량산출서" xfId="45024" xr:uid="{00000000-0005-0000-0000-00006D3C0000}"/>
    <cellStyle name="1_tree_단위수량산출_오창수량산출서_철거단위수량" xfId="45025" xr:uid="{00000000-0005-0000-0000-00006E3C0000}"/>
    <cellStyle name="1_tree_단위수량산출_오창수량산출서_철거단위수량_단위수량산출서" xfId="45026" xr:uid="{00000000-0005-0000-0000-00006F3C0000}"/>
    <cellStyle name="1_tree_단위수량산출_오창수량산출서_한수단위수량" xfId="45027" xr:uid="{00000000-0005-0000-0000-0000703C0000}"/>
    <cellStyle name="1_tree_단위수량산출_오창수량산출서_한수단위수량_단위수량산출서" xfId="45028" xr:uid="{00000000-0005-0000-0000-0000713C0000}"/>
    <cellStyle name="1_tree_단위수량산출_철거단위수량" xfId="45029" xr:uid="{00000000-0005-0000-0000-0000723C0000}"/>
    <cellStyle name="1_tree_단위수량산출_철거단위수량_단위수량산출서" xfId="45030" xr:uid="{00000000-0005-0000-0000-0000733C0000}"/>
    <cellStyle name="1_tree_단위수량산출_포장단위수량" xfId="45031" xr:uid="{00000000-0005-0000-0000-0000743C0000}"/>
    <cellStyle name="1_tree_단위수량산출_포장단위수량_단위수량산출서" xfId="45032" xr:uid="{00000000-0005-0000-0000-0000753C0000}"/>
    <cellStyle name="1_tree_단위수량산출_한수단위수량" xfId="45033" xr:uid="{00000000-0005-0000-0000-0000763C0000}"/>
    <cellStyle name="1_tree_단위수량산출_한수단위수량_단위수량산출서" xfId="45034" xr:uid="{00000000-0005-0000-0000-0000773C0000}"/>
    <cellStyle name="1_tree_단위수량산출1" xfId="45035" xr:uid="{00000000-0005-0000-0000-0000783C0000}"/>
    <cellStyle name="1_tree_단위수량산출-1" xfId="45036" xr:uid="{00000000-0005-0000-0000-0000793C0000}"/>
    <cellStyle name="1_tree_단위수량산출1_단위수량" xfId="45037" xr:uid="{00000000-0005-0000-0000-00007A3C0000}"/>
    <cellStyle name="1_tree_단위수량산출-1_단위수량" xfId="45038" xr:uid="{00000000-0005-0000-0000-00007B3C0000}"/>
    <cellStyle name="1_tree_단위수량산출1_단위수량_단위수량산출서" xfId="45039" xr:uid="{00000000-0005-0000-0000-00007C3C0000}"/>
    <cellStyle name="1_tree_단위수량산출-1_단위수량_단위수량산출서" xfId="45040" xr:uid="{00000000-0005-0000-0000-00007D3C0000}"/>
    <cellStyle name="1_tree_단위수량산출1_단위수량1" xfId="45041" xr:uid="{00000000-0005-0000-0000-00007E3C0000}"/>
    <cellStyle name="1_tree_단위수량산출-1_단위수량1" xfId="45042" xr:uid="{00000000-0005-0000-0000-00007F3C0000}"/>
    <cellStyle name="1_tree_단위수량산출1_단위수량1_단위수량산출서" xfId="45043" xr:uid="{00000000-0005-0000-0000-0000803C0000}"/>
    <cellStyle name="1_tree_단위수량산출-1_단위수량1_단위수량산출서" xfId="45044" xr:uid="{00000000-0005-0000-0000-0000813C0000}"/>
    <cellStyle name="1_tree_단위수량산출1_단위수량산출서" xfId="45045" xr:uid="{00000000-0005-0000-0000-0000823C0000}"/>
    <cellStyle name="1_tree_단위수량산출-1_단위수량산출서" xfId="45046" xr:uid="{00000000-0005-0000-0000-0000833C0000}"/>
    <cellStyle name="1_tree_단위수량산출1_도곡단위수량" xfId="45047" xr:uid="{00000000-0005-0000-0000-0000843C0000}"/>
    <cellStyle name="1_tree_단위수량산출-1_도곡단위수량" xfId="45048" xr:uid="{00000000-0005-0000-0000-0000853C0000}"/>
    <cellStyle name="1_tree_단위수량산출1_도곡단위수량_단위수량산출서" xfId="45049" xr:uid="{00000000-0005-0000-0000-0000863C0000}"/>
    <cellStyle name="1_tree_단위수량산출-1_도곡단위수량_단위수량산출서" xfId="45050" xr:uid="{00000000-0005-0000-0000-0000873C0000}"/>
    <cellStyle name="1_tree_단위수량산출1_수량산출서-11.25" xfId="45051" xr:uid="{00000000-0005-0000-0000-0000883C0000}"/>
    <cellStyle name="1_tree_단위수량산출-1_수량산출서-11.25" xfId="45052" xr:uid="{00000000-0005-0000-0000-0000893C0000}"/>
    <cellStyle name="1_tree_단위수량산출1_수량산출서-11.25_단위수량" xfId="45053" xr:uid="{00000000-0005-0000-0000-00008A3C0000}"/>
    <cellStyle name="1_tree_단위수량산출-1_수량산출서-11.25_단위수량" xfId="45054" xr:uid="{00000000-0005-0000-0000-00008B3C0000}"/>
    <cellStyle name="1_tree_단위수량산출1_수량산출서-11.25_단위수량_단위수량산출서" xfId="45055" xr:uid="{00000000-0005-0000-0000-00008C3C0000}"/>
    <cellStyle name="1_tree_단위수량산출-1_수량산출서-11.25_단위수량_단위수량산출서" xfId="45056" xr:uid="{00000000-0005-0000-0000-00008D3C0000}"/>
    <cellStyle name="1_tree_단위수량산출1_수량산출서-11.25_단위수량1" xfId="45057" xr:uid="{00000000-0005-0000-0000-00008E3C0000}"/>
    <cellStyle name="1_tree_단위수량산출-1_수량산출서-11.25_단위수량1" xfId="45058" xr:uid="{00000000-0005-0000-0000-00008F3C0000}"/>
    <cellStyle name="1_tree_단위수량산출1_수량산출서-11.25_단위수량1_단위수량산출서" xfId="45059" xr:uid="{00000000-0005-0000-0000-0000903C0000}"/>
    <cellStyle name="1_tree_단위수량산출-1_수량산출서-11.25_단위수량1_단위수량산출서" xfId="45060" xr:uid="{00000000-0005-0000-0000-0000913C0000}"/>
    <cellStyle name="1_tree_단위수량산출1_수량산출서-11.25_단위수량산출서" xfId="45061" xr:uid="{00000000-0005-0000-0000-0000923C0000}"/>
    <cellStyle name="1_tree_단위수량산출-1_수량산출서-11.25_단위수량산출서" xfId="45062" xr:uid="{00000000-0005-0000-0000-0000933C0000}"/>
    <cellStyle name="1_tree_단위수량산출1_수량산출서-11.25_도곡단위수량" xfId="45063" xr:uid="{00000000-0005-0000-0000-0000943C0000}"/>
    <cellStyle name="1_tree_단위수량산출-1_수량산출서-11.25_도곡단위수량" xfId="45064" xr:uid="{00000000-0005-0000-0000-0000953C0000}"/>
    <cellStyle name="1_tree_단위수량산출1_수량산출서-11.25_도곡단위수량_단위수량산출서" xfId="45065" xr:uid="{00000000-0005-0000-0000-0000963C0000}"/>
    <cellStyle name="1_tree_단위수량산출-1_수량산출서-11.25_도곡단위수량_단위수량산출서" xfId="45066" xr:uid="{00000000-0005-0000-0000-0000973C0000}"/>
    <cellStyle name="1_tree_단위수량산출1_수량산출서-11.25_철거단위수량" xfId="45067" xr:uid="{00000000-0005-0000-0000-0000983C0000}"/>
    <cellStyle name="1_tree_단위수량산출-1_수량산출서-11.25_철거단위수량" xfId="45068" xr:uid="{00000000-0005-0000-0000-0000993C0000}"/>
    <cellStyle name="1_tree_단위수량산출1_수량산출서-11.25_철거단위수량_단위수량산출서" xfId="45069" xr:uid="{00000000-0005-0000-0000-00009A3C0000}"/>
    <cellStyle name="1_tree_단위수량산출-1_수량산출서-11.25_철거단위수량_단위수량산출서" xfId="45070" xr:uid="{00000000-0005-0000-0000-00009B3C0000}"/>
    <cellStyle name="1_tree_단위수량산출1_수량산출서-11.25_한수단위수량" xfId="45071" xr:uid="{00000000-0005-0000-0000-00009C3C0000}"/>
    <cellStyle name="1_tree_단위수량산출-1_수량산출서-11.25_한수단위수량" xfId="45072" xr:uid="{00000000-0005-0000-0000-00009D3C0000}"/>
    <cellStyle name="1_tree_단위수량산출1_수량산출서-11.25_한수단위수량_단위수량산출서" xfId="45073" xr:uid="{00000000-0005-0000-0000-00009E3C0000}"/>
    <cellStyle name="1_tree_단위수량산출-1_수량산출서-11.25_한수단위수량_단위수량산출서" xfId="45074" xr:uid="{00000000-0005-0000-0000-00009F3C0000}"/>
    <cellStyle name="1_tree_단위수량산출1_수량산출서-1201" xfId="45075" xr:uid="{00000000-0005-0000-0000-0000A03C0000}"/>
    <cellStyle name="1_tree_단위수량산출-1_수량산출서-1201" xfId="45076" xr:uid="{00000000-0005-0000-0000-0000A13C0000}"/>
    <cellStyle name="1_tree_단위수량산출1_수량산출서-1201_단위수량" xfId="45077" xr:uid="{00000000-0005-0000-0000-0000A23C0000}"/>
    <cellStyle name="1_tree_단위수량산출-1_수량산출서-1201_단위수량" xfId="45078" xr:uid="{00000000-0005-0000-0000-0000A33C0000}"/>
    <cellStyle name="1_tree_단위수량산출1_수량산출서-1201_단위수량_단위수량산출서" xfId="45079" xr:uid="{00000000-0005-0000-0000-0000A43C0000}"/>
    <cellStyle name="1_tree_단위수량산출-1_수량산출서-1201_단위수량_단위수량산출서" xfId="45080" xr:uid="{00000000-0005-0000-0000-0000A53C0000}"/>
    <cellStyle name="1_tree_단위수량산출1_수량산출서-1201_단위수량1" xfId="45081" xr:uid="{00000000-0005-0000-0000-0000A63C0000}"/>
    <cellStyle name="1_tree_단위수량산출-1_수량산출서-1201_단위수량1" xfId="45082" xr:uid="{00000000-0005-0000-0000-0000A73C0000}"/>
    <cellStyle name="1_tree_단위수량산출1_수량산출서-1201_단위수량1_단위수량산출서" xfId="45083" xr:uid="{00000000-0005-0000-0000-0000A83C0000}"/>
    <cellStyle name="1_tree_단위수량산출-1_수량산출서-1201_단위수량1_단위수량산출서" xfId="45084" xr:uid="{00000000-0005-0000-0000-0000A93C0000}"/>
    <cellStyle name="1_tree_단위수량산출1_수량산출서-1201_단위수량산출서" xfId="45085" xr:uid="{00000000-0005-0000-0000-0000AA3C0000}"/>
    <cellStyle name="1_tree_단위수량산출-1_수량산출서-1201_단위수량산출서" xfId="45086" xr:uid="{00000000-0005-0000-0000-0000AB3C0000}"/>
    <cellStyle name="1_tree_단위수량산출1_수량산출서-1201_도곡단위수량" xfId="45087" xr:uid="{00000000-0005-0000-0000-0000AC3C0000}"/>
    <cellStyle name="1_tree_단위수량산출-1_수량산출서-1201_도곡단위수량" xfId="45088" xr:uid="{00000000-0005-0000-0000-0000AD3C0000}"/>
    <cellStyle name="1_tree_단위수량산출1_수량산출서-1201_도곡단위수량_단위수량산출서" xfId="45089" xr:uid="{00000000-0005-0000-0000-0000AE3C0000}"/>
    <cellStyle name="1_tree_단위수량산출-1_수량산출서-1201_도곡단위수량_단위수량산출서" xfId="45090" xr:uid="{00000000-0005-0000-0000-0000AF3C0000}"/>
    <cellStyle name="1_tree_단위수량산출1_수량산출서-1201_철거단위수량" xfId="45091" xr:uid="{00000000-0005-0000-0000-0000B03C0000}"/>
    <cellStyle name="1_tree_단위수량산출-1_수량산출서-1201_철거단위수량" xfId="45092" xr:uid="{00000000-0005-0000-0000-0000B13C0000}"/>
    <cellStyle name="1_tree_단위수량산출1_수량산출서-1201_철거단위수량_단위수량산출서" xfId="45093" xr:uid="{00000000-0005-0000-0000-0000B23C0000}"/>
    <cellStyle name="1_tree_단위수량산출-1_수량산출서-1201_철거단위수량_단위수량산출서" xfId="45094" xr:uid="{00000000-0005-0000-0000-0000B33C0000}"/>
    <cellStyle name="1_tree_단위수량산출1_수량산출서-1201_한수단위수량" xfId="45095" xr:uid="{00000000-0005-0000-0000-0000B43C0000}"/>
    <cellStyle name="1_tree_단위수량산출-1_수량산출서-1201_한수단위수량" xfId="45096" xr:uid="{00000000-0005-0000-0000-0000B53C0000}"/>
    <cellStyle name="1_tree_단위수량산출1_수량산출서-1201_한수단위수량_단위수량산출서" xfId="45097" xr:uid="{00000000-0005-0000-0000-0000B63C0000}"/>
    <cellStyle name="1_tree_단위수량산출-1_수량산출서-1201_한수단위수량_단위수량산출서" xfId="45098" xr:uid="{00000000-0005-0000-0000-0000B73C0000}"/>
    <cellStyle name="1_tree_단위수량산출1_시설물단위수량" xfId="45099" xr:uid="{00000000-0005-0000-0000-0000B83C0000}"/>
    <cellStyle name="1_tree_단위수량산출-1_시설물단위수량" xfId="45100" xr:uid="{00000000-0005-0000-0000-0000B93C0000}"/>
    <cellStyle name="1_tree_단위수량산출1_시설물단위수량_단위수량산출서" xfId="45101" xr:uid="{00000000-0005-0000-0000-0000BA3C0000}"/>
    <cellStyle name="1_tree_단위수량산출-1_시설물단위수량_단위수량산출서" xfId="45102" xr:uid="{00000000-0005-0000-0000-0000BB3C0000}"/>
    <cellStyle name="1_tree_단위수량산출1_시설물단위수량1" xfId="45103" xr:uid="{00000000-0005-0000-0000-0000BC3C0000}"/>
    <cellStyle name="1_tree_단위수량산출-1_시설물단위수량1" xfId="45104" xr:uid="{00000000-0005-0000-0000-0000BD3C0000}"/>
    <cellStyle name="1_tree_단위수량산출1_시설물단위수량1_단위수량산출서" xfId="45105" xr:uid="{00000000-0005-0000-0000-0000BE3C0000}"/>
    <cellStyle name="1_tree_단위수량산출-1_시설물단위수량1_단위수량산출서" xfId="45106" xr:uid="{00000000-0005-0000-0000-0000BF3C0000}"/>
    <cellStyle name="1_tree_단위수량산출1_시설물단위수량1_시설물단위수량" xfId="45107" xr:uid="{00000000-0005-0000-0000-0000C03C0000}"/>
    <cellStyle name="1_tree_단위수량산출-1_시설물단위수량1_시설물단위수량" xfId="45108" xr:uid="{00000000-0005-0000-0000-0000C13C0000}"/>
    <cellStyle name="1_tree_단위수량산출1_시설물단위수량1_시설물단위수량_단위수량산출서" xfId="45109" xr:uid="{00000000-0005-0000-0000-0000C23C0000}"/>
    <cellStyle name="1_tree_단위수량산출-1_시설물단위수량1_시설물단위수량_단위수량산출서" xfId="45110" xr:uid="{00000000-0005-0000-0000-0000C33C0000}"/>
    <cellStyle name="1_tree_단위수량산출1_오창수량산출서" xfId="45111" xr:uid="{00000000-0005-0000-0000-0000C43C0000}"/>
    <cellStyle name="1_tree_단위수량산출-1_오창수량산출서" xfId="45112" xr:uid="{00000000-0005-0000-0000-0000C53C0000}"/>
    <cellStyle name="1_tree_단위수량산출1_오창수량산출서_단위수량" xfId="45113" xr:uid="{00000000-0005-0000-0000-0000C63C0000}"/>
    <cellStyle name="1_tree_단위수량산출-1_오창수량산출서_단위수량" xfId="45114" xr:uid="{00000000-0005-0000-0000-0000C73C0000}"/>
    <cellStyle name="1_tree_단위수량산출1_오창수량산출서_단위수량_단위수량산출서" xfId="45115" xr:uid="{00000000-0005-0000-0000-0000C83C0000}"/>
    <cellStyle name="1_tree_단위수량산출-1_오창수량산출서_단위수량_단위수량산출서" xfId="45116" xr:uid="{00000000-0005-0000-0000-0000C93C0000}"/>
    <cellStyle name="1_tree_단위수량산출1_오창수량산출서_단위수량1" xfId="45117" xr:uid="{00000000-0005-0000-0000-0000CA3C0000}"/>
    <cellStyle name="1_tree_단위수량산출-1_오창수량산출서_단위수량1" xfId="45118" xr:uid="{00000000-0005-0000-0000-0000CB3C0000}"/>
    <cellStyle name="1_tree_단위수량산출1_오창수량산출서_단위수량1_단위수량산출서" xfId="45119" xr:uid="{00000000-0005-0000-0000-0000CC3C0000}"/>
    <cellStyle name="1_tree_단위수량산출-1_오창수량산출서_단위수량1_단위수량산출서" xfId="45120" xr:uid="{00000000-0005-0000-0000-0000CD3C0000}"/>
    <cellStyle name="1_tree_단위수량산출1_오창수량산출서_단위수량산출서" xfId="45121" xr:uid="{00000000-0005-0000-0000-0000CE3C0000}"/>
    <cellStyle name="1_tree_단위수량산출-1_오창수량산출서_단위수량산출서" xfId="45122" xr:uid="{00000000-0005-0000-0000-0000CF3C0000}"/>
    <cellStyle name="1_tree_단위수량산출1_오창수량산출서_도곡단위수량" xfId="45123" xr:uid="{00000000-0005-0000-0000-0000D03C0000}"/>
    <cellStyle name="1_tree_단위수량산출-1_오창수량산출서_도곡단위수량" xfId="45124" xr:uid="{00000000-0005-0000-0000-0000D13C0000}"/>
    <cellStyle name="1_tree_단위수량산출1_오창수량산출서_도곡단위수량_단위수량산출서" xfId="45125" xr:uid="{00000000-0005-0000-0000-0000D23C0000}"/>
    <cellStyle name="1_tree_단위수량산출-1_오창수량산출서_도곡단위수량_단위수량산출서" xfId="45126" xr:uid="{00000000-0005-0000-0000-0000D33C0000}"/>
    <cellStyle name="1_tree_단위수량산출1_오창수량산출서_수량산출서-11.25" xfId="45127" xr:uid="{00000000-0005-0000-0000-0000D43C0000}"/>
    <cellStyle name="1_tree_단위수량산출-1_오창수량산출서_수량산출서-11.25" xfId="45128" xr:uid="{00000000-0005-0000-0000-0000D53C0000}"/>
    <cellStyle name="1_tree_단위수량산출1_오창수량산출서_수량산출서-11.25_단위수량" xfId="45129" xr:uid="{00000000-0005-0000-0000-0000D63C0000}"/>
    <cellStyle name="1_tree_단위수량산출-1_오창수량산출서_수량산출서-11.25_단위수량" xfId="45130" xr:uid="{00000000-0005-0000-0000-0000D73C0000}"/>
    <cellStyle name="1_tree_단위수량산출1_오창수량산출서_수량산출서-11.25_단위수량_단위수량산출서" xfId="45131" xr:uid="{00000000-0005-0000-0000-0000D83C0000}"/>
    <cellStyle name="1_tree_단위수량산출-1_오창수량산출서_수량산출서-11.25_단위수량_단위수량산출서" xfId="45132" xr:uid="{00000000-0005-0000-0000-0000D93C0000}"/>
    <cellStyle name="1_tree_단위수량산출1_오창수량산출서_수량산출서-11.25_단위수량1" xfId="45133" xr:uid="{00000000-0005-0000-0000-0000DA3C0000}"/>
    <cellStyle name="1_tree_단위수량산출-1_오창수량산출서_수량산출서-11.25_단위수량1" xfId="45134" xr:uid="{00000000-0005-0000-0000-0000DB3C0000}"/>
    <cellStyle name="1_tree_단위수량산출1_오창수량산출서_수량산출서-11.25_단위수량1_단위수량산출서" xfId="45135" xr:uid="{00000000-0005-0000-0000-0000DC3C0000}"/>
    <cellStyle name="1_tree_단위수량산출-1_오창수량산출서_수량산출서-11.25_단위수량1_단위수량산출서" xfId="45136" xr:uid="{00000000-0005-0000-0000-0000DD3C0000}"/>
    <cellStyle name="1_tree_단위수량산출1_오창수량산출서_수량산출서-11.25_단위수량산출서" xfId="45137" xr:uid="{00000000-0005-0000-0000-0000DE3C0000}"/>
    <cellStyle name="1_tree_단위수량산출-1_오창수량산출서_수량산출서-11.25_단위수량산출서" xfId="45138" xr:uid="{00000000-0005-0000-0000-0000DF3C0000}"/>
    <cellStyle name="1_tree_단위수량산출1_오창수량산출서_수량산출서-11.25_도곡단위수량" xfId="45139" xr:uid="{00000000-0005-0000-0000-0000E03C0000}"/>
    <cellStyle name="1_tree_단위수량산출-1_오창수량산출서_수량산출서-11.25_도곡단위수량" xfId="45140" xr:uid="{00000000-0005-0000-0000-0000E13C0000}"/>
    <cellStyle name="1_tree_단위수량산출1_오창수량산출서_수량산출서-11.25_도곡단위수량_단위수량산출서" xfId="45141" xr:uid="{00000000-0005-0000-0000-0000E23C0000}"/>
    <cellStyle name="1_tree_단위수량산출-1_오창수량산출서_수량산출서-11.25_도곡단위수량_단위수량산출서" xfId="45142" xr:uid="{00000000-0005-0000-0000-0000E33C0000}"/>
    <cellStyle name="1_tree_단위수량산출1_오창수량산출서_수량산출서-11.25_철거단위수량" xfId="45143" xr:uid="{00000000-0005-0000-0000-0000E43C0000}"/>
    <cellStyle name="1_tree_단위수량산출-1_오창수량산출서_수량산출서-11.25_철거단위수량" xfId="45144" xr:uid="{00000000-0005-0000-0000-0000E53C0000}"/>
    <cellStyle name="1_tree_단위수량산출1_오창수량산출서_수량산출서-11.25_철거단위수량_단위수량산출서" xfId="45145" xr:uid="{00000000-0005-0000-0000-0000E63C0000}"/>
    <cellStyle name="1_tree_단위수량산출-1_오창수량산출서_수량산출서-11.25_철거단위수량_단위수량산출서" xfId="45146" xr:uid="{00000000-0005-0000-0000-0000E73C0000}"/>
    <cellStyle name="1_tree_단위수량산출1_오창수량산출서_수량산출서-11.25_한수단위수량" xfId="45147" xr:uid="{00000000-0005-0000-0000-0000E83C0000}"/>
    <cellStyle name="1_tree_단위수량산출-1_오창수량산출서_수량산출서-11.25_한수단위수량" xfId="45148" xr:uid="{00000000-0005-0000-0000-0000E93C0000}"/>
    <cellStyle name="1_tree_단위수량산출1_오창수량산출서_수량산출서-11.25_한수단위수량_단위수량산출서" xfId="45149" xr:uid="{00000000-0005-0000-0000-0000EA3C0000}"/>
    <cellStyle name="1_tree_단위수량산출-1_오창수량산출서_수량산출서-11.25_한수단위수량_단위수량산출서" xfId="45150" xr:uid="{00000000-0005-0000-0000-0000EB3C0000}"/>
    <cellStyle name="1_tree_단위수량산출1_오창수량산출서_수량산출서-1201" xfId="45151" xr:uid="{00000000-0005-0000-0000-0000EC3C0000}"/>
    <cellStyle name="1_tree_단위수량산출-1_오창수량산출서_수량산출서-1201" xfId="45152" xr:uid="{00000000-0005-0000-0000-0000ED3C0000}"/>
    <cellStyle name="1_tree_단위수량산출1_오창수량산출서_수량산출서-1201_단위수량" xfId="45153" xr:uid="{00000000-0005-0000-0000-0000EE3C0000}"/>
    <cellStyle name="1_tree_단위수량산출-1_오창수량산출서_수량산출서-1201_단위수량" xfId="45154" xr:uid="{00000000-0005-0000-0000-0000EF3C0000}"/>
    <cellStyle name="1_tree_단위수량산출1_오창수량산출서_수량산출서-1201_단위수량_단위수량산출서" xfId="45155" xr:uid="{00000000-0005-0000-0000-0000F03C0000}"/>
    <cellStyle name="1_tree_단위수량산출-1_오창수량산출서_수량산출서-1201_단위수량_단위수량산출서" xfId="45156" xr:uid="{00000000-0005-0000-0000-0000F13C0000}"/>
    <cellStyle name="1_tree_단위수량산출1_오창수량산출서_수량산출서-1201_단위수량1" xfId="45157" xr:uid="{00000000-0005-0000-0000-0000F23C0000}"/>
    <cellStyle name="1_tree_단위수량산출-1_오창수량산출서_수량산출서-1201_단위수량1" xfId="45158" xr:uid="{00000000-0005-0000-0000-0000F33C0000}"/>
    <cellStyle name="1_tree_단위수량산출1_오창수량산출서_수량산출서-1201_단위수량1_단위수량산출서" xfId="45159" xr:uid="{00000000-0005-0000-0000-0000F43C0000}"/>
    <cellStyle name="1_tree_단위수량산출-1_오창수량산출서_수량산출서-1201_단위수량1_단위수량산출서" xfId="45160" xr:uid="{00000000-0005-0000-0000-0000F53C0000}"/>
    <cellStyle name="1_tree_단위수량산출1_오창수량산출서_수량산출서-1201_단위수량산출서" xfId="45161" xr:uid="{00000000-0005-0000-0000-0000F63C0000}"/>
    <cellStyle name="1_tree_단위수량산출-1_오창수량산출서_수량산출서-1201_단위수량산출서" xfId="45162" xr:uid="{00000000-0005-0000-0000-0000F73C0000}"/>
    <cellStyle name="1_tree_단위수량산출1_오창수량산출서_수량산출서-1201_도곡단위수량" xfId="45163" xr:uid="{00000000-0005-0000-0000-0000F83C0000}"/>
    <cellStyle name="1_tree_단위수량산출-1_오창수량산출서_수량산출서-1201_도곡단위수량" xfId="45164" xr:uid="{00000000-0005-0000-0000-0000F93C0000}"/>
    <cellStyle name="1_tree_단위수량산출1_오창수량산출서_수량산출서-1201_도곡단위수량_단위수량산출서" xfId="45165" xr:uid="{00000000-0005-0000-0000-0000FA3C0000}"/>
    <cellStyle name="1_tree_단위수량산출-1_오창수량산출서_수량산출서-1201_도곡단위수량_단위수량산출서" xfId="45166" xr:uid="{00000000-0005-0000-0000-0000FB3C0000}"/>
    <cellStyle name="1_tree_단위수량산출1_오창수량산출서_수량산출서-1201_철거단위수량" xfId="45167" xr:uid="{00000000-0005-0000-0000-0000FC3C0000}"/>
    <cellStyle name="1_tree_단위수량산출-1_오창수량산출서_수량산출서-1201_철거단위수량" xfId="45168" xr:uid="{00000000-0005-0000-0000-0000FD3C0000}"/>
    <cellStyle name="1_tree_단위수량산출1_오창수량산출서_수량산출서-1201_철거단위수량_단위수량산출서" xfId="45169" xr:uid="{00000000-0005-0000-0000-0000FE3C0000}"/>
    <cellStyle name="1_tree_단위수량산출-1_오창수량산출서_수량산출서-1201_철거단위수량_단위수량산출서" xfId="45170" xr:uid="{00000000-0005-0000-0000-0000FF3C0000}"/>
    <cellStyle name="1_tree_단위수량산출1_오창수량산출서_수량산출서-1201_한수단위수량" xfId="45171" xr:uid="{00000000-0005-0000-0000-0000003D0000}"/>
    <cellStyle name="1_tree_단위수량산출-1_오창수량산출서_수량산출서-1201_한수단위수량" xfId="45172" xr:uid="{00000000-0005-0000-0000-0000013D0000}"/>
    <cellStyle name="1_tree_단위수량산출1_오창수량산출서_수량산출서-1201_한수단위수량_단위수량산출서" xfId="45173" xr:uid="{00000000-0005-0000-0000-0000023D0000}"/>
    <cellStyle name="1_tree_단위수량산출-1_오창수량산출서_수량산출서-1201_한수단위수량_단위수량산출서" xfId="45174" xr:uid="{00000000-0005-0000-0000-0000033D0000}"/>
    <cellStyle name="1_tree_단위수량산출1_오창수량산출서_시설물단위수량" xfId="45175" xr:uid="{00000000-0005-0000-0000-0000043D0000}"/>
    <cellStyle name="1_tree_단위수량산출-1_오창수량산출서_시설물단위수량" xfId="45176" xr:uid="{00000000-0005-0000-0000-0000053D0000}"/>
    <cellStyle name="1_tree_단위수량산출1_오창수량산출서_시설물단위수량_단위수량산출서" xfId="45177" xr:uid="{00000000-0005-0000-0000-0000063D0000}"/>
    <cellStyle name="1_tree_단위수량산출-1_오창수량산출서_시설물단위수량_단위수량산출서" xfId="45178" xr:uid="{00000000-0005-0000-0000-0000073D0000}"/>
    <cellStyle name="1_tree_단위수량산출1_오창수량산출서_시설물단위수량1" xfId="45179" xr:uid="{00000000-0005-0000-0000-0000083D0000}"/>
    <cellStyle name="1_tree_단위수량산출-1_오창수량산출서_시설물단위수량1" xfId="45180" xr:uid="{00000000-0005-0000-0000-0000093D0000}"/>
    <cellStyle name="1_tree_단위수량산출1_오창수량산출서_시설물단위수량1_단위수량산출서" xfId="45181" xr:uid="{00000000-0005-0000-0000-00000A3D0000}"/>
    <cellStyle name="1_tree_단위수량산출-1_오창수량산출서_시설물단위수량1_단위수량산출서" xfId="45182" xr:uid="{00000000-0005-0000-0000-00000B3D0000}"/>
    <cellStyle name="1_tree_단위수량산출1_오창수량산출서_시설물단위수량1_시설물단위수량" xfId="45183" xr:uid="{00000000-0005-0000-0000-00000C3D0000}"/>
    <cellStyle name="1_tree_단위수량산출-1_오창수량산출서_시설물단위수량1_시설물단위수량" xfId="45184" xr:uid="{00000000-0005-0000-0000-00000D3D0000}"/>
    <cellStyle name="1_tree_단위수량산출1_오창수량산출서_시설물단위수량1_시설물단위수량_단위수량산출서" xfId="45185" xr:uid="{00000000-0005-0000-0000-00000E3D0000}"/>
    <cellStyle name="1_tree_단위수량산출-1_오창수량산출서_시설물단위수량1_시설물단위수량_단위수량산출서" xfId="45186" xr:uid="{00000000-0005-0000-0000-00000F3D0000}"/>
    <cellStyle name="1_tree_단위수량산출1_오창수량산출서_철거단위수량" xfId="45187" xr:uid="{00000000-0005-0000-0000-0000103D0000}"/>
    <cellStyle name="1_tree_단위수량산출-1_오창수량산출서_철거단위수량" xfId="45188" xr:uid="{00000000-0005-0000-0000-0000113D0000}"/>
    <cellStyle name="1_tree_단위수량산출1_오창수량산출서_철거단위수량_단위수량산출서" xfId="45189" xr:uid="{00000000-0005-0000-0000-0000123D0000}"/>
    <cellStyle name="1_tree_단위수량산출-1_오창수량산출서_철거단위수량_단위수량산출서" xfId="45190" xr:uid="{00000000-0005-0000-0000-0000133D0000}"/>
    <cellStyle name="1_tree_단위수량산출1_오창수량산출서_한수단위수량" xfId="45191" xr:uid="{00000000-0005-0000-0000-0000143D0000}"/>
    <cellStyle name="1_tree_단위수량산출-1_오창수량산출서_한수단위수량" xfId="45192" xr:uid="{00000000-0005-0000-0000-0000153D0000}"/>
    <cellStyle name="1_tree_단위수량산출1_오창수량산출서_한수단위수량_단위수량산출서" xfId="45193" xr:uid="{00000000-0005-0000-0000-0000163D0000}"/>
    <cellStyle name="1_tree_단위수량산출-1_오창수량산출서_한수단위수량_단위수량산출서" xfId="45194" xr:uid="{00000000-0005-0000-0000-0000173D0000}"/>
    <cellStyle name="1_tree_단위수량산출1_철거단위수량" xfId="45195" xr:uid="{00000000-0005-0000-0000-0000183D0000}"/>
    <cellStyle name="1_tree_단위수량산출-1_철거단위수량" xfId="45196" xr:uid="{00000000-0005-0000-0000-0000193D0000}"/>
    <cellStyle name="1_tree_단위수량산출1_철거단위수량_단위수량산출서" xfId="45197" xr:uid="{00000000-0005-0000-0000-00001A3D0000}"/>
    <cellStyle name="1_tree_단위수량산출-1_철거단위수량_단위수량산출서" xfId="45198" xr:uid="{00000000-0005-0000-0000-00001B3D0000}"/>
    <cellStyle name="1_tree_단위수량산출-1_포장단위수량" xfId="45199" xr:uid="{00000000-0005-0000-0000-00001C3D0000}"/>
    <cellStyle name="1_tree_단위수량산출-1_포장단위수량_단위수량산출서" xfId="45200" xr:uid="{00000000-0005-0000-0000-00001D3D0000}"/>
    <cellStyle name="1_tree_단위수량산출1_한수단위수량" xfId="45201" xr:uid="{00000000-0005-0000-0000-00001E3D0000}"/>
    <cellStyle name="1_tree_단위수량산출-1_한수단위수량" xfId="45202" xr:uid="{00000000-0005-0000-0000-00001F3D0000}"/>
    <cellStyle name="1_tree_단위수량산출1_한수단위수량_단위수량산출서" xfId="45203" xr:uid="{00000000-0005-0000-0000-0000203D0000}"/>
    <cellStyle name="1_tree_단위수량산출-1_한수단위수량_단위수량산출서" xfId="45204" xr:uid="{00000000-0005-0000-0000-0000213D0000}"/>
    <cellStyle name="1_tree_단위수량산출2" xfId="45205" xr:uid="{00000000-0005-0000-0000-0000223D0000}"/>
    <cellStyle name="1_tree_단위수량산출2_단위수량" xfId="45206" xr:uid="{00000000-0005-0000-0000-0000233D0000}"/>
    <cellStyle name="1_tree_단위수량산출2_단위수량_단위수량산출서" xfId="45207" xr:uid="{00000000-0005-0000-0000-0000243D0000}"/>
    <cellStyle name="1_tree_단위수량산출2_단위수량1" xfId="45208" xr:uid="{00000000-0005-0000-0000-0000253D0000}"/>
    <cellStyle name="1_tree_단위수량산출2_단위수량1_단위수량산출서" xfId="45209" xr:uid="{00000000-0005-0000-0000-0000263D0000}"/>
    <cellStyle name="1_tree_단위수량산출2_단위수량산출서" xfId="45210" xr:uid="{00000000-0005-0000-0000-0000273D0000}"/>
    <cellStyle name="1_tree_단위수량산출2_도곡단위수량" xfId="45211" xr:uid="{00000000-0005-0000-0000-0000283D0000}"/>
    <cellStyle name="1_tree_단위수량산출2_도곡단위수량_단위수량산출서" xfId="45212" xr:uid="{00000000-0005-0000-0000-0000293D0000}"/>
    <cellStyle name="1_tree_단위수량산출2_수량산출서-11.25" xfId="45213" xr:uid="{00000000-0005-0000-0000-00002A3D0000}"/>
    <cellStyle name="1_tree_단위수량산출2_수량산출서-11.25_단위수량" xfId="45214" xr:uid="{00000000-0005-0000-0000-00002B3D0000}"/>
    <cellStyle name="1_tree_단위수량산출2_수량산출서-11.25_단위수량_단위수량산출서" xfId="45215" xr:uid="{00000000-0005-0000-0000-00002C3D0000}"/>
    <cellStyle name="1_tree_단위수량산출2_수량산출서-11.25_단위수량1" xfId="45216" xr:uid="{00000000-0005-0000-0000-00002D3D0000}"/>
    <cellStyle name="1_tree_단위수량산출2_수량산출서-11.25_단위수량1_단위수량산출서" xfId="45217" xr:uid="{00000000-0005-0000-0000-00002E3D0000}"/>
    <cellStyle name="1_tree_단위수량산출2_수량산출서-11.25_단위수량산출서" xfId="45218" xr:uid="{00000000-0005-0000-0000-00002F3D0000}"/>
    <cellStyle name="1_tree_단위수량산출2_수량산출서-11.25_도곡단위수량" xfId="45219" xr:uid="{00000000-0005-0000-0000-0000303D0000}"/>
    <cellStyle name="1_tree_단위수량산출2_수량산출서-11.25_도곡단위수량_단위수량산출서" xfId="45220" xr:uid="{00000000-0005-0000-0000-0000313D0000}"/>
    <cellStyle name="1_tree_단위수량산출2_수량산출서-11.25_철거단위수량" xfId="45221" xr:uid="{00000000-0005-0000-0000-0000323D0000}"/>
    <cellStyle name="1_tree_단위수량산출2_수량산출서-11.25_철거단위수량_단위수량산출서" xfId="45222" xr:uid="{00000000-0005-0000-0000-0000333D0000}"/>
    <cellStyle name="1_tree_단위수량산출2_수량산출서-11.25_한수단위수량" xfId="45223" xr:uid="{00000000-0005-0000-0000-0000343D0000}"/>
    <cellStyle name="1_tree_단위수량산출2_수량산출서-11.25_한수단위수량_단위수량산출서" xfId="45224" xr:uid="{00000000-0005-0000-0000-0000353D0000}"/>
    <cellStyle name="1_tree_단위수량산출2_수량산출서-1201" xfId="45225" xr:uid="{00000000-0005-0000-0000-0000363D0000}"/>
    <cellStyle name="1_tree_단위수량산출2_수량산출서-1201_단위수량" xfId="45226" xr:uid="{00000000-0005-0000-0000-0000373D0000}"/>
    <cellStyle name="1_tree_단위수량산출2_수량산출서-1201_단위수량_단위수량산출서" xfId="45227" xr:uid="{00000000-0005-0000-0000-0000383D0000}"/>
    <cellStyle name="1_tree_단위수량산출2_수량산출서-1201_단위수량1" xfId="45228" xr:uid="{00000000-0005-0000-0000-0000393D0000}"/>
    <cellStyle name="1_tree_단위수량산출2_수량산출서-1201_단위수량1_단위수량산출서" xfId="45229" xr:uid="{00000000-0005-0000-0000-00003A3D0000}"/>
    <cellStyle name="1_tree_단위수량산출2_수량산출서-1201_단위수량산출서" xfId="45230" xr:uid="{00000000-0005-0000-0000-00003B3D0000}"/>
    <cellStyle name="1_tree_단위수량산출2_수량산출서-1201_도곡단위수량" xfId="45231" xr:uid="{00000000-0005-0000-0000-00003C3D0000}"/>
    <cellStyle name="1_tree_단위수량산출2_수량산출서-1201_도곡단위수량_단위수량산출서" xfId="45232" xr:uid="{00000000-0005-0000-0000-00003D3D0000}"/>
    <cellStyle name="1_tree_단위수량산출2_수량산출서-1201_철거단위수량" xfId="45233" xr:uid="{00000000-0005-0000-0000-00003E3D0000}"/>
    <cellStyle name="1_tree_단위수량산출2_수량산출서-1201_철거단위수량_단위수량산출서" xfId="45234" xr:uid="{00000000-0005-0000-0000-00003F3D0000}"/>
    <cellStyle name="1_tree_단위수량산출2_수량산출서-1201_한수단위수량" xfId="45235" xr:uid="{00000000-0005-0000-0000-0000403D0000}"/>
    <cellStyle name="1_tree_단위수량산출2_수량산출서-1201_한수단위수량_단위수량산출서" xfId="45236" xr:uid="{00000000-0005-0000-0000-0000413D0000}"/>
    <cellStyle name="1_tree_단위수량산출2_시설물단위수량" xfId="45237" xr:uid="{00000000-0005-0000-0000-0000423D0000}"/>
    <cellStyle name="1_tree_단위수량산출2_시설물단위수량_단위수량산출서" xfId="45238" xr:uid="{00000000-0005-0000-0000-0000433D0000}"/>
    <cellStyle name="1_tree_단위수량산출2_시설물단위수량1" xfId="45239" xr:uid="{00000000-0005-0000-0000-0000443D0000}"/>
    <cellStyle name="1_tree_단위수량산출2_시설물단위수량1_단위수량산출서" xfId="45240" xr:uid="{00000000-0005-0000-0000-0000453D0000}"/>
    <cellStyle name="1_tree_단위수량산출2_시설물단위수량1_시설물단위수량" xfId="45241" xr:uid="{00000000-0005-0000-0000-0000463D0000}"/>
    <cellStyle name="1_tree_단위수량산출2_시설물단위수량1_시설물단위수량_단위수량산출서" xfId="45242" xr:uid="{00000000-0005-0000-0000-0000473D0000}"/>
    <cellStyle name="1_tree_단위수량산출2_오창수량산출서" xfId="45243" xr:uid="{00000000-0005-0000-0000-0000483D0000}"/>
    <cellStyle name="1_tree_단위수량산출2_오창수량산출서_단위수량" xfId="45244" xr:uid="{00000000-0005-0000-0000-0000493D0000}"/>
    <cellStyle name="1_tree_단위수량산출2_오창수량산출서_단위수량_단위수량산출서" xfId="45245" xr:uid="{00000000-0005-0000-0000-00004A3D0000}"/>
    <cellStyle name="1_tree_단위수량산출2_오창수량산출서_단위수량1" xfId="45246" xr:uid="{00000000-0005-0000-0000-00004B3D0000}"/>
    <cellStyle name="1_tree_단위수량산출2_오창수량산출서_단위수량1_단위수량산출서" xfId="45247" xr:uid="{00000000-0005-0000-0000-00004C3D0000}"/>
    <cellStyle name="1_tree_단위수량산출2_오창수량산출서_단위수량산출서" xfId="45248" xr:uid="{00000000-0005-0000-0000-00004D3D0000}"/>
    <cellStyle name="1_tree_단위수량산출2_오창수량산출서_도곡단위수량" xfId="45249" xr:uid="{00000000-0005-0000-0000-00004E3D0000}"/>
    <cellStyle name="1_tree_단위수량산출2_오창수량산출서_도곡단위수량_단위수량산출서" xfId="45250" xr:uid="{00000000-0005-0000-0000-00004F3D0000}"/>
    <cellStyle name="1_tree_단위수량산출2_오창수량산출서_수량산출서-11.25" xfId="45251" xr:uid="{00000000-0005-0000-0000-0000503D0000}"/>
    <cellStyle name="1_tree_단위수량산출2_오창수량산출서_수량산출서-11.25_단위수량" xfId="45252" xr:uid="{00000000-0005-0000-0000-0000513D0000}"/>
    <cellStyle name="1_tree_단위수량산출2_오창수량산출서_수량산출서-11.25_단위수량_단위수량산출서" xfId="45253" xr:uid="{00000000-0005-0000-0000-0000523D0000}"/>
    <cellStyle name="1_tree_단위수량산출2_오창수량산출서_수량산출서-11.25_단위수량1" xfId="45254" xr:uid="{00000000-0005-0000-0000-0000533D0000}"/>
    <cellStyle name="1_tree_단위수량산출2_오창수량산출서_수량산출서-11.25_단위수량1_단위수량산출서" xfId="45255" xr:uid="{00000000-0005-0000-0000-0000543D0000}"/>
    <cellStyle name="1_tree_단위수량산출2_오창수량산출서_수량산출서-11.25_단위수량산출서" xfId="45256" xr:uid="{00000000-0005-0000-0000-0000553D0000}"/>
    <cellStyle name="1_tree_단위수량산출2_오창수량산출서_수량산출서-11.25_도곡단위수량" xfId="45257" xr:uid="{00000000-0005-0000-0000-0000563D0000}"/>
    <cellStyle name="1_tree_단위수량산출2_오창수량산출서_수량산출서-11.25_도곡단위수량_단위수량산출서" xfId="45258" xr:uid="{00000000-0005-0000-0000-0000573D0000}"/>
    <cellStyle name="1_tree_단위수량산출2_오창수량산출서_수량산출서-11.25_철거단위수량" xfId="45259" xr:uid="{00000000-0005-0000-0000-0000583D0000}"/>
    <cellStyle name="1_tree_단위수량산출2_오창수량산출서_수량산출서-11.25_철거단위수량_단위수량산출서" xfId="45260" xr:uid="{00000000-0005-0000-0000-0000593D0000}"/>
    <cellStyle name="1_tree_단위수량산출2_오창수량산출서_수량산출서-11.25_한수단위수량" xfId="45261" xr:uid="{00000000-0005-0000-0000-00005A3D0000}"/>
    <cellStyle name="1_tree_단위수량산출2_오창수량산출서_수량산출서-11.25_한수단위수량_단위수량산출서" xfId="45262" xr:uid="{00000000-0005-0000-0000-00005B3D0000}"/>
    <cellStyle name="1_tree_단위수량산출2_오창수량산출서_수량산출서-1201" xfId="45263" xr:uid="{00000000-0005-0000-0000-00005C3D0000}"/>
    <cellStyle name="1_tree_단위수량산출2_오창수량산출서_수량산출서-1201_단위수량" xfId="45264" xr:uid="{00000000-0005-0000-0000-00005D3D0000}"/>
    <cellStyle name="1_tree_단위수량산출2_오창수량산출서_수량산출서-1201_단위수량_단위수량산출서" xfId="45265" xr:uid="{00000000-0005-0000-0000-00005E3D0000}"/>
    <cellStyle name="1_tree_단위수량산출2_오창수량산출서_수량산출서-1201_단위수량1" xfId="45266" xr:uid="{00000000-0005-0000-0000-00005F3D0000}"/>
    <cellStyle name="1_tree_단위수량산출2_오창수량산출서_수량산출서-1201_단위수량1_단위수량산출서" xfId="45267" xr:uid="{00000000-0005-0000-0000-0000603D0000}"/>
    <cellStyle name="1_tree_단위수량산출2_오창수량산출서_수량산출서-1201_단위수량산출서" xfId="45268" xr:uid="{00000000-0005-0000-0000-0000613D0000}"/>
    <cellStyle name="1_tree_단위수량산출2_오창수량산출서_수량산출서-1201_도곡단위수량" xfId="45269" xr:uid="{00000000-0005-0000-0000-0000623D0000}"/>
    <cellStyle name="1_tree_단위수량산출2_오창수량산출서_수량산출서-1201_도곡단위수량_단위수량산출서" xfId="45270" xr:uid="{00000000-0005-0000-0000-0000633D0000}"/>
    <cellStyle name="1_tree_단위수량산출2_오창수량산출서_수량산출서-1201_철거단위수량" xfId="45271" xr:uid="{00000000-0005-0000-0000-0000643D0000}"/>
    <cellStyle name="1_tree_단위수량산출2_오창수량산출서_수량산출서-1201_철거단위수량_단위수량산출서" xfId="45272" xr:uid="{00000000-0005-0000-0000-0000653D0000}"/>
    <cellStyle name="1_tree_단위수량산출2_오창수량산출서_수량산출서-1201_한수단위수량" xfId="45273" xr:uid="{00000000-0005-0000-0000-0000663D0000}"/>
    <cellStyle name="1_tree_단위수량산출2_오창수량산출서_수량산출서-1201_한수단위수량_단위수량산출서" xfId="45274" xr:uid="{00000000-0005-0000-0000-0000673D0000}"/>
    <cellStyle name="1_tree_단위수량산출2_오창수량산출서_시설물단위수량" xfId="45275" xr:uid="{00000000-0005-0000-0000-0000683D0000}"/>
    <cellStyle name="1_tree_단위수량산출2_오창수량산출서_시설물단위수량_단위수량산출서" xfId="45276" xr:uid="{00000000-0005-0000-0000-0000693D0000}"/>
    <cellStyle name="1_tree_단위수량산출2_오창수량산출서_시설물단위수량1" xfId="45277" xr:uid="{00000000-0005-0000-0000-00006A3D0000}"/>
    <cellStyle name="1_tree_단위수량산출2_오창수량산출서_시설물단위수량1_단위수량산출서" xfId="45278" xr:uid="{00000000-0005-0000-0000-00006B3D0000}"/>
    <cellStyle name="1_tree_단위수량산출2_오창수량산출서_시설물단위수량1_시설물단위수량" xfId="45279" xr:uid="{00000000-0005-0000-0000-00006C3D0000}"/>
    <cellStyle name="1_tree_단위수량산출2_오창수량산출서_시설물단위수량1_시설물단위수량_단위수량산출서" xfId="45280" xr:uid="{00000000-0005-0000-0000-00006D3D0000}"/>
    <cellStyle name="1_tree_단위수량산출2_오창수량산출서_철거단위수량" xfId="45281" xr:uid="{00000000-0005-0000-0000-00006E3D0000}"/>
    <cellStyle name="1_tree_단위수량산출2_오창수량산출서_철거단위수량_단위수량산출서" xfId="45282" xr:uid="{00000000-0005-0000-0000-00006F3D0000}"/>
    <cellStyle name="1_tree_단위수량산출2_오창수량산출서_한수단위수량" xfId="45283" xr:uid="{00000000-0005-0000-0000-0000703D0000}"/>
    <cellStyle name="1_tree_단위수량산출2_오창수량산출서_한수단위수량_단위수량산출서" xfId="45284" xr:uid="{00000000-0005-0000-0000-0000713D0000}"/>
    <cellStyle name="1_tree_단위수량산출2_철거단위수량" xfId="45285" xr:uid="{00000000-0005-0000-0000-0000723D0000}"/>
    <cellStyle name="1_tree_단위수량산출2_철거단위수량_단위수량산출서" xfId="45286" xr:uid="{00000000-0005-0000-0000-0000733D0000}"/>
    <cellStyle name="1_tree_단위수량산출2_한수단위수량" xfId="45287" xr:uid="{00000000-0005-0000-0000-0000743D0000}"/>
    <cellStyle name="1_tree_단위수량산출2_한수단위수량_단위수량산출서" xfId="45288" xr:uid="{00000000-0005-0000-0000-0000753D0000}"/>
    <cellStyle name="1_tree_단위수량산출서" xfId="45289" xr:uid="{00000000-0005-0000-0000-0000763D0000}"/>
    <cellStyle name="1_tree_도곡단위수량" xfId="45290" xr:uid="{00000000-0005-0000-0000-0000773D0000}"/>
    <cellStyle name="1_tree_도곡단위수량_단위수량산출서" xfId="45291" xr:uid="{00000000-0005-0000-0000-0000783D0000}"/>
    <cellStyle name="1_tree_도급내역서" xfId="45292" xr:uid="{00000000-0005-0000-0000-0000793D0000}"/>
    <cellStyle name="1_tree_도급내역서_03-설계서,공사원가계산" xfId="45293" xr:uid="{00000000-0005-0000-0000-00007A3D0000}"/>
    <cellStyle name="1_tree_도급내역서_변경내역서" xfId="45294" xr:uid="{00000000-0005-0000-0000-00007B3D0000}"/>
    <cellStyle name="1_tree_도급내역서_변경내역서_03-설계서,공사원가계산" xfId="45295" xr:uid="{00000000-0005-0000-0000-00007C3D0000}"/>
    <cellStyle name="1_tree_도급내역서_변경내역서_설계서,공사원가계산(노후시설물정비)" xfId="45296" xr:uid="{00000000-0005-0000-0000-00007D3D0000}"/>
    <cellStyle name="1_tree_도급내역서_설계서,공사원가계산(노후시설물정비)" xfId="45297" xr:uid="{00000000-0005-0000-0000-00007E3D0000}"/>
    <cellStyle name="1_tree_목동내역" xfId="45298" xr:uid="{00000000-0005-0000-0000-00007F3D0000}"/>
    <cellStyle name="1_tree_목동내역_03-설계서,공사원가계산" xfId="45299" xr:uid="{00000000-0005-0000-0000-0000803D0000}"/>
    <cellStyle name="1_tree_목동내역_관악고수량산출서" xfId="45300" xr:uid="{00000000-0005-0000-0000-0000813D0000}"/>
    <cellStyle name="1_tree_목동내역_관악고수량산출서_03-설계서,공사원가계산" xfId="45301" xr:uid="{00000000-0005-0000-0000-0000823D0000}"/>
    <cellStyle name="1_tree_목동내역_관악고수량산출서_설계서,공사원가계산(노후시설물정비)" xfId="45302" xr:uid="{00000000-0005-0000-0000-0000833D0000}"/>
    <cellStyle name="1_tree_목동내역_설계서,공사원가계산(노후시설물정비)" xfId="45303" xr:uid="{00000000-0005-0000-0000-0000843D0000}"/>
    <cellStyle name="1_tree_목동내역_원가계산" xfId="45304" xr:uid="{00000000-0005-0000-0000-0000853D0000}"/>
    <cellStyle name="1_tree_목동내역_원가계산_03-설계서,공사원가계산" xfId="45305" xr:uid="{00000000-0005-0000-0000-0000863D0000}"/>
    <cellStyle name="1_tree_목동내역_원가계산_관악고수량산출서" xfId="45306" xr:uid="{00000000-0005-0000-0000-0000873D0000}"/>
    <cellStyle name="1_tree_목동내역_원가계산_관악고수량산출서_03-설계서,공사원가계산" xfId="45307" xr:uid="{00000000-0005-0000-0000-0000883D0000}"/>
    <cellStyle name="1_tree_목동내역_원가계산_관악고수량산출서_설계서,공사원가계산(노후시설물정비)" xfId="45308" xr:uid="{00000000-0005-0000-0000-0000893D0000}"/>
    <cellStyle name="1_tree_목동내역_원가계산_설계서,공사원가계산(노후시설물정비)" xfId="45309" xr:uid="{00000000-0005-0000-0000-00008A3D0000}"/>
    <cellStyle name="1_tree_목동내역_폐기물집계" xfId="45310" xr:uid="{00000000-0005-0000-0000-00008B3D0000}"/>
    <cellStyle name="1_tree_목동내역_폐기물집계_03-설계서,공사원가계산" xfId="45311" xr:uid="{00000000-0005-0000-0000-00008C3D0000}"/>
    <cellStyle name="1_tree_목동내역_폐기물집계_관악고수량산출서" xfId="45312" xr:uid="{00000000-0005-0000-0000-00008D3D0000}"/>
    <cellStyle name="1_tree_목동내역_폐기물집계_관악고수량산출서_03-설계서,공사원가계산" xfId="45313" xr:uid="{00000000-0005-0000-0000-00008E3D0000}"/>
    <cellStyle name="1_tree_목동내역_폐기물집계_관악고수량산출서_설계서,공사원가계산(노후시설물정비)" xfId="45314" xr:uid="{00000000-0005-0000-0000-00008F3D0000}"/>
    <cellStyle name="1_tree_목동내역_폐기물집계_설계서,공사원가계산(노후시설물정비)" xfId="45315" xr:uid="{00000000-0005-0000-0000-0000903D0000}"/>
    <cellStyle name="1_tree_목동내역_폐기물집계_원가계산" xfId="45316" xr:uid="{00000000-0005-0000-0000-0000913D0000}"/>
    <cellStyle name="1_tree_목동내역_폐기물집계_원가계산_03-설계서,공사원가계산" xfId="45317" xr:uid="{00000000-0005-0000-0000-0000923D0000}"/>
    <cellStyle name="1_tree_목동내역_폐기물집계_원가계산_관악고수량산출서" xfId="45318" xr:uid="{00000000-0005-0000-0000-0000933D0000}"/>
    <cellStyle name="1_tree_목동내역_폐기물집계_원가계산_관악고수량산출서_03-설계서,공사원가계산" xfId="45319" xr:uid="{00000000-0005-0000-0000-0000943D0000}"/>
    <cellStyle name="1_tree_목동내역_폐기물집계_원가계산_관악고수량산출서_설계서,공사원가계산(노후시설물정비)" xfId="45320" xr:uid="{00000000-0005-0000-0000-0000953D0000}"/>
    <cellStyle name="1_tree_목동내역_폐기물집계_원가계산_설계서,공사원가계산(노후시설물정비)" xfId="45321" xr:uid="{00000000-0005-0000-0000-0000963D0000}"/>
    <cellStyle name="1_tree_문래수량집계" xfId="45322" xr:uid="{00000000-0005-0000-0000-0000973D0000}"/>
    <cellStyle name="1_tree_배밭계약내역" xfId="45323" xr:uid="{00000000-0005-0000-0000-0000983D0000}"/>
    <cellStyle name="1_tree_배밭계약내역_03 인공폭포데크,운동공간데크" xfId="45324" xr:uid="{00000000-0005-0000-0000-0000993D0000}"/>
    <cellStyle name="1_tree_사본 - 노량진근린공원" xfId="45325" xr:uid="{00000000-0005-0000-0000-00009A3D0000}"/>
    <cellStyle name="1_tree_샛별변경내역서" xfId="45326" xr:uid="{00000000-0005-0000-0000-00009B3D0000}"/>
    <cellStyle name="1_tree_샛별변경내역서_03-설계서,공사원가계산" xfId="45327" xr:uid="{00000000-0005-0000-0000-00009C3D0000}"/>
    <cellStyle name="1_tree_샛별변경내역서_설계서,공사원가계산(노후시설물정비)" xfId="45328" xr:uid="{00000000-0005-0000-0000-00009D3D0000}"/>
    <cellStyle name="1_tree_선투입비 본사보고" xfId="3487" xr:uid="{00000000-0005-0000-0000-00009E3D0000}"/>
    <cellStyle name="1_tree_선투입비 본사보고_선투입비 본사보고" xfId="3488" xr:uid="{00000000-0005-0000-0000-00009F3D0000}"/>
    <cellStyle name="1_tree_선투입비 본사보고_선투입비 본사보고-0330" xfId="3489" xr:uid="{00000000-0005-0000-0000-0000A03D0000}"/>
    <cellStyle name="1_tree_설계내역서" xfId="45329" xr:uid="{00000000-0005-0000-0000-0000A13D0000}"/>
    <cellStyle name="1_tree_설계내역서_03 인공폭포데크,운동공간데크" xfId="45330" xr:uid="{00000000-0005-0000-0000-0000A23D0000}"/>
    <cellStyle name="1_tree_설계서(수서)" xfId="12524" xr:uid="{00000000-0005-0000-0000-0000A33D0000}"/>
    <cellStyle name="1_tree_설계서,공사원가계산(노후시설물정비)" xfId="45331" xr:uid="{00000000-0005-0000-0000-0000A43D0000}"/>
    <cellStyle name="1_tree_수량산출" xfId="3490" xr:uid="{00000000-0005-0000-0000-0000A53D0000}"/>
    <cellStyle name="1_tree_수량산출_### (초절전 l 제출 009) (진화ENG)(천리포 수목원 생태교육관 건립) 07.05.23  ((제출 ))" xfId="3491" xr:uid="{00000000-0005-0000-0000-0000A63D0000}"/>
    <cellStyle name="1_tree_수량산출_### (초절전 l 제출 009) (진화ENG)(천리포 수목원 생태교육관 건립) 07.05.23  ((제출 ))_### (초절전 l 제출 010) (진천 수모텔)(CF모텔 난방(초절전..) 보수) 07.05.25 ((제출 21.816.584))" xfId="3492" xr:uid="{00000000-0005-0000-0000-0000A73D0000}"/>
    <cellStyle name="1_tree_수량산출_### (초절전 l 제출 009) (진화ENG)(천리포 수목원 생태교육관 건립) 07.05.23  ((제출 ))_(설계견적)(제출 037)(대원ENC)(제자들교회 신축)(2007.08.01)((제출 19.633.963))(김현정)" xfId="3493" xr:uid="{00000000-0005-0000-0000-0000A83D0000}"/>
    <cellStyle name="1_tree_수량산출_00-예산서양식100" xfId="45332" xr:uid="{00000000-0005-0000-0000-0000A93D0000}"/>
    <cellStyle name="1_tree_수량산출_00-예산서양식100_03-설계서,공사원가계산" xfId="45333" xr:uid="{00000000-0005-0000-0000-0000AA3D0000}"/>
    <cellStyle name="1_tree_수량산출_00-예산서양식100_대전가오-설계서" xfId="45334" xr:uid="{00000000-0005-0000-0000-0000AB3D0000}"/>
    <cellStyle name="1_tree_수량산출_00-예산서양식100_대전가오-설계서(관리)" xfId="45335" xr:uid="{00000000-0005-0000-0000-0000AC3D0000}"/>
    <cellStyle name="1_tree_수량산출_00-예산서양식100_대전가오-설계서(관리)_03-설계서,공사원가계산" xfId="45336" xr:uid="{00000000-0005-0000-0000-0000AD3D0000}"/>
    <cellStyle name="1_tree_수량산출_00-예산서양식100_대전가오-설계서(관리)_설계서,공사원가계산(노후시설물정비)" xfId="45337" xr:uid="{00000000-0005-0000-0000-0000AE3D0000}"/>
    <cellStyle name="1_tree_수량산출_00-예산서양식100_대전가오-설계서_03-설계서,공사원가계산" xfId="45338" xr:uid="{00000000-0005-0000-0000-0000AF3D0000}"/>
    <cellStyle name="1_tree_수량산출_00-예산서양식100_대전가오-설계서_설계서,공사원가계산(노후시설물정비)" xfId="45339" xr:uid="{00000000-0005-0000-0000-0000B03D0000}"/>
    <cellStyle name="1_tree_수량산출_00-예산서양식100_대전가오-설계서1" xfId="45340" xr:uid="{00000000-0005-0000-0000-0000B13D0000}"/>
    <cellStyle name="1_tree_수량산출_00-예산서양식100_대전가오-설계서1_03-설계서,공사원가계산" xfId="45341" xr:uid="{00000000-0005-0000-0000-0000B23D0000}"/>
    <cellStyle name="1_tree_수량산출_00-예산서양식100_대전가오-설계서1_설계서,공사원가계산(노후시설물정비)" xfId="45342" xr:uid="{00000000-0005-0000-0000-0000B33D0000}"/>
    <cellStyle name="1_tree_수량산출_00-예산서양식100_설계서,공사원가계산(노후시설물정비)" xfId="45343" xr:uid="{00000000-0005-0000-0000-0000B43D0000}"/>
    <cellStyle name="1_tree_수량산출_00-예산서양식100_신사은행나무공원" xfId="45344" xr:uid="{00000000-0005-0000-0000-0000B53D0000}"/>
    <cellStyle name="1_tree_수량산출_00-예산서양식100_신사은행나무공원_03-설계서,공사원가계산" xfId="45345" xr:uid="{00000000-0005-0000-0000-0000B63D0000}"/>
    <cellStyle name="1_tree_수량산출_00-예산서양식100_신사은행나무공원_설계서,공사원가계산(노후시설물정비)" xfId="45346" xr:uid="{00000000-0005-0000-0000-0000B73D0000}"/>
    <cellStyle name="1_tree_수량산출_00-표지예정공정표" xfId="45347" xr:uid="{00000000-0005-0000-0000-0000B83D0000}"/>
    <cellStyle name="1_tree_수량산출_00-표지예정공정표_03-설계서,공사원가계산" xfId="45348" xr:uid="{00000000-0005-0000-0000-0000B93D0000}"/>
    <cellStyle name="1_tree_수량산출_00-표지예정공정표_설계서,공사원가계산(노후시설물정비)" xfId="45349" xr:uid="{00000000-0005-0000-0000-0000BA3D0000}"/>
    <cellStyle name="1_tree_수량산출_00-표지예정공정표_신사은행나무공원" xfId="45350" xr:uid="{00000000-0005-0000-0000-0000BB3D0000}"/>
    <cellStyle name="1_tree_수량산출_00-표지예정공정표_신사은행나무공원_03-설계서,공사원가계산" xfId="45351" xr:uid="{00000000-0005-0000-0000-0000BC3D0000}"/>
    <cellStyle name="1_tree_수량산출_00-표지예정공정표_신사은행나무공원_설계서,공사원가계산(노후시설물정비)" xfId="45352" xr:uid="{00000000-0005-0000-0000-0000BD3D0000}"/>
    <cellStyle name="1_tree_수량산출_03 인공폭포데크,운동공간데크" xfId="45353" xr:uid="{00000000-0005-0000-0000-0000BE3D0000}"/>
    <cellStyle name="1_tree_수량산출_03-설계서,공사원가계산" xfId="45354" xr:uid="{00000000-0005-0000-0000-0000BF3D0000}"/>
    <cellStyle name="1_tree_수량산출_개략공사비계산용" xfId="3494" xr:uid="{00000000-0005-0000-0000-0000C03D0000}"/>
    <cellStyle name="1_tree_수량산출_개략공사비계산용_### (초절전 l 제출 009) (진화ENG)(천리포 수목원 생태교육관 건립) 07.05.23  ((제출 ))" xfId="3495" xr:uid="{00000000-0005-0000-0000-0000C13D0000}"/>
    <cellStyle name="1_tree_수량산출_개략공사비계산용_### (초절전 l 제출 009) (진화ENG)(천리포 수목원 생태교육관 건립) 07.05.23  ((제출 ))_### (초절전 l 제출 010) (진천 수모텔)(CF모텔 난방(초절전..) 보수) 07.05.25 ((제출 21.816.584))" xfId="3496" xr:uid="{00000000-0005-0000-0000-0000C23D0000}"/>
    <cellStyle name="1_tree_수량산출_개략공사비계산용_### (초절전 l 제출 009) (진화ENG)(천리포 수목원 생태교육관 건립) 07.05.23  ((제출 ))_(설계견적)(제출 037)(대원ENC)(제자들교회 신축)(2007.08.01)((제출 19.633.963))(김현정)" xfId="3497" xr:uid="{00000000-0005-0000-0000-0000C33D0000}"/>
    <cellStyle name="1_tree_수량산출_공사양식(050308)" xfId="12525" xr:uid="{00000000-0005-0000-0000-0000C43D0000}"/>
    <cellStyle name="1_tree_수량산출_관악고수량산출서" xfId="45355" xr:uid="{00000000-0005-0000-0000-0000C53D0000}"/>
    <cellStyle name="1_tree_수량산출_관악고수량산출서_03-설계서,공사원가계산" xfId="45356" xr:uid="{00000000-0005-0000-0000-0000C63D0000}"/>
    <cellStyle name="1_tree_수량산출_관악고수량산출서_설계서,공사원가계산(노후시설물정비)" xfId="45357" xr:uid="{00000000-0005-0000-0000-0000C73D0000}"/>
    <cellStyle name="1_tree_수량산출_구로리총괄내역" xfId="3498" xr:uid="{00000000-0005-0000-0000-0000C83D0000}"/>
    <cellStyle name="1_tree_수량산출_구로리총괄내역_03 인공폭포데크,운동공간데크" xfId="45358" xr:uid="{00000000-0005-0000-0000-0000C93D0000}"/>
    <cellStyle name="1_tree_수량산출_구로리총괄내역_03-설계서,공사원가계산" xfId="45359" xr:uid="{00000000-0005-0000-0000-0000CA3D0000}"/>
    <cellStyle name="1_tree_수량산출_구로리총괄내역_공사양식(050308)" xfId="12526" xr:uid="{00000000-0005-0000-0000-0000CB3D0000}"/>
    <cellStyle name="1_tree_수량산출_구로리총괄내역_구로리설계예산서1029" xfId="3499" xr:uid="{00000000-0005-0000-0000-0000CC3D0000}"/>
    <cellStyle name="1_tree_수량산출_구로리총괄내역_구로리설계예산서1029_03-설계서,공사원가계산" xfId="45360" xr:uid="{00000000-0005-0000-0000-0000CD3D0000}"/>
    <cellStyle name="1_tree_수량산출_구로리총괄내역_구로리설계예산서1029_선투입비 본사보고" xfId="3500" xr:uid="{00000000-0005-0000-0000-0000CE3D0000}"/>
    <cellStyle name="1_tree_수량산출_구로리총괄내역_구로리설계예산서1029_선투입비 본사보고_선투입비 본사보고" xfId="3501" xr:uid="{00000000-0005-0000-0000-0000CF3D0000}"/>
    <cellStyle name="1_tree_수량산출_구로리총괄내역_구로리설계예산서1029_선투입비 본사보고_선투입비 본사보고-0330" xfId="3502" xr:uid="{00000000-0005-0000-0000-0000D03D0000}"/>
    <cellStyle name="1_tree_수량산출_구로리총괄내역_구로리설계예산서1029_설계서,공사원가계산(노후시설물정비)" xfId="45361" xr:uid="{00000000-0005-0000-0000-0000D13D0000}"/>
    <cellStyle name="1_tree_수량산출_구로리총괄내역_구로리설계예산서1029_참고자료(경비산정)_2" xfId="45362" xr:uid="{00000000-0005-0000-0000-0000D23D0000}"/>
    <cellStyle name="1_tree_수량산출_구로리총괄내역_구로리설계예산서1118준공" xfId="3503" xr:uid="{00000000-0005-0000-0000-0000D33D0000}"/>
    <cellStyle name="1_tree_수량산출_구로리총괄내역_구로리설계예산서1118준공_03-설계서,공사원가계산" xfId="45363" xr:uid="{00000000-0005-0000-0000-0000D43D0000}"/>
    <cellStyle name="1_tree_수량산출_구로리총괄내역_구로리설계예산서1118준공_선투입비 본사보고" xfId="3504" xr:uid="{00000000-0005-0000-0000-0000D53D0000}"/>
    <cellStyle name="1_tree_수량산출_구로리총괄내역_구로리설계예산서1118준공_선투입비 본사보고_선투입비 본사보고" xfId="3505" xr:uid="{00000000-0005-0000-0000-0000D63D0000}"/>
    <cellStyle name="1_tree_수량산출_구로리총괄내역_구로리설계예산서1118준공_선투입비 본사보고_선투입비 본사보고-0330" xfId="3506" xr:uid="{00000000-0005-0000-0000-0000D73D0000}"/>
    <cellStyle name="1_tree_수량산출_구로리총괄내역_구로리설계예산서1118준공_설계서,공사원가계산(노후시설물정비)" xfId="45364" xr:uid="{00000000-0005-0000-0000-0000D83D0000}"/>
    <cellStyle name="1_tree_수량산출_구로리총괄내역_구로리설계예산서1118준공_참고자료(경비산정)_2" xfId="45365" xr:uid="{00000000-0005-0000-0000-0000D93D0000}"/>
    <cellStyle name="1_tree_수량산출_구로리총괄내역_구로리설계예산서조경" xfId="3507" xr:uid="{00000000-0005-0000-0000-0000DA3D0000}"/>
    <cellStyle name="1_tree_수량산출_구로리총괄내역_구로리설계예산서조경_03-설계서,공사원가계산" xfId="45366" xr:uid="{00000000-0005-0000-0000-0000DB3D0000}"/>
    <cellStyle name="1_tree_수량산출_구로리총괄내역_구로리설계예산서조경_선투입비 본사보고" xfId="3508" xr:uid="{00000000-0005-0000-0000-0000DC3D0000}"/>
    <cellStyle name="1_tree_수량산출_구로리총괄내역_구로리설계예산서조경_선투입비 본사보고_선투입비 본사보고" xfId="3509" xr:uid="{00000000-0005-0000-0000-0000DD3D0000}"/>
    <cellStyle name="1_tree_수량산출_구로리총괄내역_구로리설계예산서조경_선투입비 본사보고_선투입비 본사보고-0330" xfId="3510" xr:uid="{00000000-0005-0000-0000-0000DE3D0000}"/>
    <cellStyle name="1_tree_수량산출_구로리총괄내역_구로리설계예산서조경_설계서,공사원가계산(노후시설물정비)" xfId="45367" xr:uid="{00000000-0005-0000-0000-0000DF3D0000}"/>
    <cellStyle name="1_tree_수량산출_구로리총괄내역_구로리설계예산서조경_참고자료(경비산정)_2" xfId="45368" xr:uid="{00000000-0005-0000-0000-0000E03D0000}"/>
    <cellStyle name="1_tree_수량산출_구로리총괄내역_구로리어린이공원예산서(조경)1125" xfId="3511" xr:uid="{00000000-0005-0000-0000-0000E13D0000}"/>
    <cellStyle name="1_tree_수량산출_구로리총괄내역_구로리어린이공원예산서(조경)1125_03-설계서,공사원가계산" xfId="45369" xr:uid="{00000000-0005-0000-0000-0000E23D0000}"/>
    <cellStyle name="1_tree_수량산출_구로리총괄내역_구로리어린이공원예산서(조경)1125_선투입비 본사보고" xfId="3512" xr:uid="{00000000-0005-0000-0000-0000E33D0000}"/>
    <cellStyle name="1_tree_수량산출_구로리총괄내역_구로리어린이공원예산서(조경)1125_선투입비 본사보고_선투입비 본사보고" xfId="3513" xr:uid="{00000000-0005-0000-0000-0000E43D0000}"/>
    <cellStyle name="1_tree_수량산출_구로리총괄내역_구로리어린이공원예산서(조경)1125_선투입비 본사보고_선투입비 본사보고-0330" xfId="3514" xr:uid="{00000000-0005-0000-0000-0000E53D0000}"/>
    <cellStyle name="1_tree_수량산출_구로리총괄내역_구로리어린이공원예산서(조경)1125_설계서,공사원가계산(노후시설물정비)" xfId="45370" xr:uid="{00000000-0005-0000-0000-0000E63D0000}"/>
    <cellStyle name="1_tree_수량산출_구로리총괄내역_구로리어린이공원예산서(조경)1125_참고자료(경비산정)_2" xfId="45371" xr:uid="{00000000-0005-0000-0000-0000E73D0000}"/>
    <cellStyle name="1_tree_수량산출_구로리총괄내역_내역서" xfId="3515" xr:uid="{00000000-0005-0000-0000-0000E83D0000}"/>
    <cellStyle name="1_tree_수량산출_구로리총괄내역_내역서(070320)" xfId="12527" xr:uid="{00000000-0005-0000-0000-0000E93D0000}"/>
    <cellStyle name="1_tree_수량산출_구로리총괄내역_내역서_03-설계서,공사원가계산" xfId="45372" xr:uid="{00000000-0005-0000-0000-0000EA3D0000}"/>
    <cellStyle name="1_tree_수량산출_구로리총괄내역_내역서_선투입비 본사보고" xfId="3516" xr:uid="{00000000-0005-0000-0000-0000EB3D0000}"/>
    <cellStyle name="1_tree_수량산출_구로리총괄내역_내역서_선투입비 본사보고_선투입비 본사보고" xfId="3517" xr:uid="{00000000-0005-0000-0000-0000EC3D0000}"/>
    <cellStyle name="1_tree_수량산출_구로리총괄내역_내역서_선투입비 본사보고_선투입비 본사보고-0330" xfId="3518" xr:uid="{00000000-0005-0000-0000-0000ED3D0000}"/>
    <cellStyle name="1_tree_수량산출_구로리총괄내역_내역서_설계서,공사원가계산(노후시설물정비)" xfId="45373" xr:uid="{00000000-0005-0000-0000-0000EE3D0000}"/>
    <cellStyle name="1_tree_수량산출_구로리총괄내역_내역서_참고자료(경비산정)_2" xfId="45374" xr:uid="{00000000-0005-0000-0000-0000EF3D0000}"/>
    <cellStyle name="1_tree_수량산출_구로리총괄내역_노임단가표" xfId="3519" xr:uid="{00000000-0005-0000-0000-0000F03D0000}"/>
    <cellStyle name="1_tree_수량산출_구로리총괄내역_노임단가표_03-설계서,공사원가계산" xfId="45375" xr:uid="{00000000-0005-0000-0000-0000F13D0000}"/>
    <cellStyle name="1_tree_수량산출_구로리총괄내역_노임단가표_선투입비 본사보고" xfId="3520" xr:uid="{00000000-0005-0000-0000-0000F23D0000}"/>
    <cellStyle name="1_tree_수량산출_구로리총괄내역_노임단가표_선투입비 본사보고_선투입비 본사보고" xfId="3521" xr:uid="{00000000-0005-0000-0000-0000F33D0000}"/>
    <cellStyle name="1_tree_수량산출_구로리총괄내역_노임단가표_선투입비 본사보고_선투입비 본사보고-0330" xfId="3522" xr:uid="{00000000-0005-0000-0000-0000F43D0000}"/>
    <cellStyle name="1_tree_수량산출_구로리총괄내역_노임단가표_설계서,공사원가계산(노후시설물정비)" xfId="45376" xr:uid="{00000000-0005-0000-0000-0000F53D0000}"/>
    <cellStyle name="1_tree_수량산출_구로리총괄내역_노임단가표_참고자료(경비산정)_2" xfId="45377" xr:uid="{00000000-0005-0000-0000-0000F63D0000}"/>
    <cellStyle name="1_tree_수량산출_구로리총괄내역_배밭계약내역" xfId="45378" xr:uid="{00000000-0005-0000-0000-0000F73D0000}"/>
    <cellStyle name="1_tree_수량산출_구로리총괄내역_배밭계약내역_03 인공폭포데크,운동공간데크" xfId="45379" xr:uid="{00000000-0005-0000-0000-0000F83D0000}"/>
    <cellStyle name="1_tree_수량산출_구로리총괄내역_선투입비 본사보고" xfId="3523" xr:uid="{00000000-0005-0000-0000-0000F93D0000}"/>
    <cellStyle name="1_tree_수량산출_구로리총괄내역_선투입비 본사보고_선투입비 본사보고" xfId="3524" xr:uid="{00000000-0005-0000-0000-0000FA3D0000}"/>
    <cellStyle name="1_tree_수량산출_구로리총괄내역_선투입비 본사보고_선투입비 본사보고-0330" xfId="3525" xr:uid="{00000000-0005-0000-0000-0000FB3D0000}"/>
    <cellStyle name="1_tree_수량산출_구로리총괄내역_설계내역서" xfId="45380" xr:uid="{00000000-0005-0000-0000-0000FC3D0000}"/>
    <cellStyle name="1_tree_수량산출_구로리총괄내역_설계내역서_03 인공폭포데크,운동공간데크" xfId="45381" xr:uid="{00000000-0005-0000-0000-0000FD3D0000}"/>
    <cellStyle name="1_tree_수량산출_구로리총괄내역_설계서(수서)" xfId="12528" xr:uid="{00000000-0005-0000-0000-0000FE3D0000}"/>
    <cellStyle name="1_tree_수량산출_구로리총괄내역_설계서,공사원가계산(노후시설물정비)" xfId="45382" xr:uid="{00000000-0005-0000-0000-0000FF3D0000}"/>
    <cellStyle name="1_tree_수량산출_구로리총괄내역_수도권매립지" xfId="3526" xr:uid="{00000000-0005-0000-0000-0000003E0000}"/>
    <cellStyle name="1_tree_수량산출_구로리총괄내역_수도권매립지_03-설계서,공사원가계산" xfId="45383" xr:uid="{00000000-0005-0000-0000-0000013E0000}"/>
    <cellStyle name="1_tree_수량산출_구로리총괄내역_수도권매립지_공사양식(050308)" xfId="12529" xr:uid="{00000000-0005-0000-0000-0000023E0000}"/>
    <cellStyle name="1_tree_수량산출_구로리총괄내역_수도권매립지_내역서" xfId="12530" xr:uid="{00000000-0005-0000-0000-0000033E0000}"/>
    <cellStyle name="1_tree_수량산출_구로리총괄내역_수도권매립지_내역서(070320)" xfId="12531" xr:uid="{00000000-0005-0000-0000-0000043E0000}"/>
    <cellStyle name="1_tree_수량산출_구로리총괄내역_수도권매립지_선투입비 본사보고" xfId="3527" xr:uid="{00000000-0005-0000-0000-0000053E0000}"/>
    <cellStyle name="1_tree_수량산출_구로리총괄내역_수도권매립지_선투입비 본사보고_선투입비 본사보고" xfId="3528" xr:uid="{00000000-0005-0000-0000-0000063E0000}"/>
    <cellStyle name="1_tree_수량산출_구로리총괄내역_수도권매립지_선투입비 본사보고_선투입비 본사보고-0330" xfId="3529" xr:uid="{00000000-0005-0000-0000-0000073E0000}"/>
    <cellStyle name="1_tree_수량산출_구로리총괄내역_수도권매립지_설계서(수서)" xfId="12532" xr:uid="{00000000-0005-0000-0000-0000083E0000}"/>
    <cellStyle name="1_tree_수량산출_구로리총괄내역_수도권매립지_설계서,공사원가계산(노후시설물정비)" xfId="45384" xr:uid="{00000000-0005-0000-0000-0000093E0000}"/>
    <cellStyle name="1_tree_수량산출_구로리총괄내역_수도권매립지_준공정산내역서(의정부)091103" xfId="12533" xr:uid="{00000000-0005-0000-0000-00000A3E0000}"/>
    <cellStyle name="1_tree_수량산출_구로리총괄내역_수도권매립지_참고자료(경비산정)_2" xfId="45385" xr:uid="{00000000-0005-0000-0000-00000B3E0000}"/>
    <cellStyle name="1_tree_수량산출_구로리총괄내역_수도권매립지1004(발주용)" xfId="3530" xr:uid="{00000000-0005-0000-0000-00000C3E0000}"/>
    <cellStyle name="1_tree_수량산출_구로리총괄내역_수도권매립지1004(발주용)_03-설계서,공사원가계산" xfId="45386" xr:uid="{00000000-0005-0000-0000-00000D3E0000}"/>
    <cellStyle name="1_tree_수량산출_구로리총괄내역_수도권매립지1004(발주용)_선투입비 본사보고" xfId="3531" xr:uid="{00000000-0005-0000-0000-00000E3E0000}"/>
    <cellStyle name="1_tree_수량산출_구로리총괄내역_수도권매립지1004(발주용)_선투입비 본사보고_선투입비 본사보고" xfId="3532" xr:uid="{00000000-0005-0000-0000-00000F3E0000}"/>
    <cellStyle name="1_tree_수량산출_구로리총괄내역_수도권매립지1004(발주용)_선투입비 본사보고_선투입비 본사보고-0330" xfId="3533" xr:uid="{00000000-0005-0000-0000-0000103E0000}"/>
    <cellStyle name="1_tree_수량산출_구로리총괄내역_수도권매립지1004(발주용)_설계서,공사원가계산(노후시설물정비)" xfId="45387" xr:uid="{00000000-0005-0000-0000-0000113E0000}"/>
    <cellStyle name="1_tree_수량산출_구로리총괄내역_수도권매립지1004(발주용)_참고자료(경비산정)_2" xfId="45388" xr:uid="{00000000-0005-0000-0000-0000123E0000}"/>
    <cellStyle name="1_tree_수량산출_구로리총괄내역_일신건영설계예산서(0211)" xfId="3534" xr:uid="{00000000-0005-0000-0000-0000133E0000}"/>
    <cellStyle name="1_tree_수량산출_구로리총괄내역_일신건영설계예산서(0211)_03-설계서,공사원가계산" xfId="45389" xr:uid="{00000000-0005-0000-0000-0000143E0000}"/>
    <cellStyle name="1_tree_수량산출_구로리총괄내역_일신건영설계예산서(0211)_선투입비 본사보고" xfId="3535" xr:uid="{00000000-0005-0000-0000-0000153E0000}"/>
    <cellStyle name="1_tree_수량산출_구로리총괄내역_일신건영설계예산서(0211)_선투입비 본사보고_선투입비 본사보고" xfId="3536" xr:uid="{00000000-0005-0000-0000-0000163E0000}"/>
    <cellStyle name="1_tree_수량산출_구로리총괄내역_일신건영설계예산서(0211)_선투입비 본사보고_선투입비 본사보고-0330" xfId="3537" xr:uid="{00000000-0005-0000-0000-0000173E0000}"/>
    <cellStyle name="1_tree_수량산출_구로리총괄내역_일신건영설계예산서(0211)_설계서,공사원가계산(노후시설물정비)" xfId="45390" xr:uid="{00000000-0005-0000-0000-0000183E0000}"/>
    <cellStyle name="1_tree_수량산출_구로리총괄내역_일신건영설계예산서(0211)_참고자료(경비산정)_2" xfId="45391" xr:uid="{00000000-0005-0000-0000-0000193E0000}"/>
    <cellStyle name="1_tree_수량산출_구로리총괄내역_일위대가" xfId="3538" xr:uid="{00000000-0005-0000-0000-00001A3E0000}"/>
    <cellStyle name="1_tree_수량산출_구로리총괄내역_일위대가_03-설계서,공사원가계산" xfId="45392" xr:uid="{00000000-0005-0000-0000-00001B3E0000}"/>
    <cellStyle name="1_tree_수량산출_구로리총괄내역_일위대가_공사양식(050308)" xfId="12534" xr:uid="{00000000-0005-0000-0000-00001C3E0000}"/>
    <cellStyle name="1_tree_수량산출_구로리총괄내역_일위대가_내역서" xfId="12535" xr:uid="{00000000-0005-0000-0000-00001D3E0000}"/>
    <cellStyle name="1_tree_수량산출_구로리총괄내역_일위대가_내역서(070320)" xfId="12536" xr:uid="{00000000-0005-0000-0000-00001E3E0000}"/>
    <cellStyle name="1_tree_수량산출_구로리총괄내역_일위대가_선투입비 본사보고" xfId="3539" xr:uid="{00000000-0005-0000-0000-00001F3E0000}"/>
    <cellStyle name="1_tree_수량산출_구로리총괄내역_일위대가_선투입비 본사보고_선투입비 본사보고" xfId="3540" xr:uid="{00000000-0005-0000-0000-0000203E0000}"/>
    <cellStyle name="1_tree_수량산출_구로리총괄내역_일위대가_선투입비 본사보고_선투입비 본사보고-0330" xfId="3541" xr:uid="{00000000-0005-0000-0000-0000213E0000}"/>
    <cellStyle name="1_tree_수량산출_구로리총괄내역_일위대가_설계서(수서)" xfId="12537" xr:uid="{00000000-0005-0000-0000-0000223E0000}"/>
    <cellStyle name="1_tree_수량산출_구로리총괄내역_일위대가_설계서,공사원가계산(노후시설물정비)" xfId="45393" xr:uid="{00000000-0005-0000-0000-0000233E0000}"/>
    <cellStyle name="1_tree_수량산출_구로리총괄내역_일위대가_준공정산내역서(의정부)091103" xfId="12538" xr:uid="{00000000-0005-0000-0000-0000243E0000}"/>
    <cellStyle name="1_tree_수량산출_구로리총괄내역_일위대가_참고자료(경비산정)_2" xfId="45394" xr:uid="{00000000-0005-0000-0000-0000253E0000}"/>
    <cellStyle name="1_tree_수량산출_구로리총괄내역_자재단가표" xfId="3542" xr:uid="{00000000-0005-0000-0000-0000263E0000}"/>
    <cellStyle name="1_tree_수량산출_구로리총괄내역_자재단가표_03-설계서,공사원가계산" xfId="45395" xr:uid="{00000000-0005-0000-0000-0000273E0000}"/>
    <cellStyle name="1_tree_수량산출_구로리총괄내역_자재단가표_공사양식(050308)" xfId="12539" xr:uid="{00000000-0005-0000-0000-0000283E0000}"/>
    <cellStyle name="1_tree_수량산출_구로리총괄내역_자재단가표_내역서" xfId="12540" xr:uid="{00000000-0005-0000-0000-0000293E0000}"/>
    <cellStyle name="1_tree_수량산출_구로리총괄내역_자재단가표_내역서(070320)" xfId="12541" xr:uid="{00000000-0005-0000-0000-00002A3E0000}"/>
    <cellStyle name="1_tree_수량산출_구로리총괄내역_자재단가표_선투입비 본사보고" xfId="3543" xr:uid="{00000000-0005-0000-0000-00002B3E0000}"/>
    <cellStyle name="1_tree_수량산출_구로리총괄내역_자재단가표_선투입비 본사보고_선투입비 본사보고" xfId="3544" xr:uid="{00000000-0005-0000-0000-00002C3E0000}"/>
    <cellStyle name="1_tree_수량산출_구로리총괄내역_자재단가표_선투입비 본사보고_선투입비 본사보고-0330" xfId="3545" xr:uid="{00000000-0005-0000-0000-00002D3E0000}"/>
    <cellStyle name="1_tree_수량산출_구로리총괄내역_자재단가표_설계서(수서)" xfId="12542" xr:uid="{00000000-0005-0000-0000-00002E3E0000}"/>
    <cellStyle name="1_tree_수량산출_구로리총괄내역_자재단가표_설계서,공사원가계산(노후시설물정비)" xfId="45396" xr:uid="{00000000-0005-0000-0000-00002F3E0000}"/>
    <cellStyle name="1_tree_수량산출_구로리총괄내역_자재단가표_준공정산내역서(의정부)091103" xfId="12543" xr:uid="{00000000-0005-0000-0000-0000303E0000}"/>
    <cellStyle name="1_tree_수량산출_구로리총괄내역_자재단가표_참고자료(경비산정)_2" xfId="45397" xr:uid="{00000000-0005-0000-0000-0000313E0000}"/>
    <cellStyle name="1_tree_수량산출_구로리총괄내역_장안초등학교내역0814" xfId="3546" xr:uid="{00000000-0005-0000-0000-0000323E0000}"/>
    <cellStyle name="1_tree_수량산출_구로리총괄내역_장안초등학교내역0814_03-설계서,공사원가계산" xfId="45398" xr:uid="{00000000-0005-0000-0000-0000333E0000}"/>
    <cellStyle name="1_tree_수량산출_구로리총괄내역_장안초등학교내역0814_공사양식(050308)" xfId="12544" xr:uid="{00000000-0005-0000-0000-0000343E0000}"/>
    <cellStyle name="1_tree_수량산출_구로리총괄내역_장안초등학교내역0814_내역서" xfId="12545" xr:uid="{00000000-0005-0000-0000-0000353E0000}"/>
    <cellStyle name="1_tree_수량산출_구로리총괄내역_장안초등학교내역0814_내역서(070320)" xfId="12546" xr:uid="{00000000-0005-0000-0000-0000363E0000}"/>
    <cellStyle name="1_tree_수량산출_구로리총괄내역_장안초등학교내역0814_선투입비 본사보고" xfId="3547" xr:uid="{00000000-0005-0000-0000-0000373E0000}"/>
    <cellStyle name="1_tree_수량산출_구로리총괄내역_장안초등학교내역0814_선투입비 본사보고_선투입비 본사보고" xfId="3548" xr:uid="{00000000-0005-0000-0000-0000383E0000}"/>
    <cellStyle name="1_tree_수량산출_구로리총괄내역_장안초등학교내역0814_선투입비 본사보고_선투입비 본사보고-0330" xfId="3549" xr:uid="{00000000-0005-0000-0000-0000393E0000}"/>
    <cellStyle name="1_tree_수량산출_구로리총괄내역_장안초등학교내역0814_설계서(수서)" xfId="12547" xr:uid="{00000000-0005-0000-0000-00003A3E0000}"/>
    <cellStyle name="1_tree_수량산출_구로리총괄내역_장안초등학교내역0814_설계서,공사원가계산(노후시설물정비)" xfId="45399" xr:uid="{00000000-0005-0000-0000-00003B3E0000}"/>
    <cellStyle name="1_tree_수량산출_구로리총괄내역_장안초등학교내역0814_준공정산내역서(의정부)091103" xfId="12548" xr:uid="{00000000-0005-0000-0000-00003C3E0000}"/>
    <cellStyle name="1_tree_수량산출_구로리총괄내역_장안초등학교내역0814_참고자료(경비산정)_2" xfId="45400" xr:uid="{00000000-0005-0000-0000-00003D3E0000}"/>
    <cellStyle name="1_tree_수량산출_구로리총괄내역_준공정산내역서(의정부)091103" xfId="12549" xr:uid="{00000000-0005-0000-0000-00003E3E0000}"/>
    <cellStyle name="1_tree_수량산출_구로리총괄내역_참고자료(경비산정)_2" xfId="45401" xr:uid="{00000000-0005-0000-0000-00003F3E0000}"/>
    <cellStyle name="1_tree_수량산출_내역서" xfId="12550" xr:uid="{00000000-0005-0000-0000-0000403E0000}"/>
    <cellStyle name="1_tree_수량산출_내역서(070320)" xfId="12551" xr:uid="{00000000-0005-0000-0000-0000413E0000}"/>
    <cellStyle name="1_tree_수량산출_도급내역서" xfId="45402" xr:uid="{00000000-0005-0000-0000-0000423E0000}"/>
    <cellStyle name="1_tree_수량산출_도급내역서_03-설계서,공사원가계산" xfId="45403" xr:uid="{00000000-0005-0000-0000-0000433E0000}"/>
    <cellStyle name="1_tree_수량산출_도급내역서_변경내역서" xfId="45404" xr:uid="{00000000-0005-0000-0000-0000443E0000}"/>
    <cellStyle name="1_tree_수량산출_도급내역서_변경내역서_03-설계서,공사원가계산" xfId="45405" xr:uid="{00000000-0005-0000-0000-0000453E0000}"/>
    <cellStyle name="1_tree_수량산출_도급내역서_변경내역서_설계서,공사원가계산(노후시설물정비)" xfId="45406" xr:uid="{00000000-0005-0000-0000-0000463E0000}"/>
    <cellStyle name="1_tree_수량산출_도급내역서_설계서,공사원가계산(노후시설물정비)" xfId="45407" xr:uid="{00000000-0005-0000-0000-0000473E0000}"/>
    <cellStyle name="1_tree_수량산출_목동내역" xfId="45408" xr:uid="{00000000-0005-0000-0000-0000483E0000}"/>
    <cellStyle name="1_tree_수량산출_목동내역_03-설계서,공사원가계산" xfId="45409" xr:uid="{00000000-0005-0000-0000-0000493E0000}"/>
    <cellStyle name="1_tree_수량산출_목동내역_관악고수량산출서" xfId="45410" xr:uid="{00000000-0005-0000-0000-00004A3E0000}"/>
    <cellStyle name="1_tree_수량산출_목동내역_관악고수량산출서_03-설계서,공사원가계산" xfId="45411" xr:uid="{00000000-0005-0000-0000-00004B3E0000}"/>
    <cellStyle name="1_tree_수량산출_목동내역_관악고수량산출서_설계서,공사원가계산(노후시설물정비)" xfId="45412" xr:uid="{00000000-0005-0000-0000-00004C3E0000}"/>
    <cellStyle name="1_tree_수량산출_목동내역_설계서,공사원가계산(노후시설물정비)" xfId="45413" xr:uid="{00000000-0005-0000-0000-00004D3E0000}"/>
    <cellStyle name="1_tree_수량산출_목동내역_원가계산" xfId="45414" xr:uid="{00000000-0005-0000-0000-00004E3E0000}"/>
    <cellStyle name="1_tree_수량산출_목동내역_원가계산_03-설계서,공사원가계산" xfId="45415" xr:uid="{00000000-0005-0000-0000-00004F3E0000}"/>
    <cellStyle name="1_tree_수량산출_목동내역_원가계산_관악고수량산출서" xfId="45416" xr:uid="{00000000-0005-0000-0000-0000503E0000}"/>
    <cellStyle name="1_tree_수량산출_목동내역_원가계산_관악고수량산출서_03-설계서,공사원가계산" xfId="45417" xr:uid="{00000000-0005-0000-0000-0000513E0000}"/>
    <cellStyle name="1_tree_수량산출_목동내역_원가계산_관악고수량산출서_설계서,공사원가계산(노후시설물정비)" xfId="45418" xr:uid="{00000000-0005-0000-0000-0000523E0000}"/>
    <cellStyle name="1_tree_수량산출_목동내역_원가계산_설계서,공사원가계산(노후시설물정비)" xfId="45419" xr:uid="{00000000-0005-0000-0000-0000533E0000}"/>
    <cellStyle name="1_tree_수량산출_목동내역_폐기물집계" xfId="45420" xr:uid="{00000000-0005-0000-0000-0000543E0000}"/>
    <cellStyle name="1_tree_수량산출_목동내역_폐기물집계_03-설계서,공사원가계산" xfId="45421" xr:uid="{00000000-0005-0000-0000-0000553E0000}"/>
    <cellStyle name="1_tree_수량산출_목동내역_폐기물집계_관악고수량산출서" xfId="45422" xr:uid="{00000000-0005-0000-0000-0000563E0000}"/>
    <cellStyle name="1_tree_수량산출_목동내역_폐기물집계_관악고수량산출서_03-설계서,공사원가계산" xfId="45423" xr:uid="{00000000-0005-0000-0000-0000573E0000}"/>
    <cellStyle name="1_tree_수량산출_목동내역_폐기물집계_관악고수량산출서_설계서,공사원가계산(노후시설물정비)" xfId="45424" xr:uid="{00000000-0005-0000-0000-0000583E0000}"/>
    <cellStyle name="1_tree_수량산출_목동내역_폐기물집계_설계서,공사원가계산(노후시설물정비)" xfId="45425" xr:uid="{00000000-0005-0000-0000-0000593E0000}"/>
    <cellStyle name="1_tree_수량산출_목동내역_폐기물집계_원가계산" xfId="45426" xr:uid="{00000000-0005-0000-0000-00005A3E0000}"/>
    <cellStyle name="1_tree_수량산출_목동내역_폐기물집계_원가계산_03-설계서,공사원가계산" xfId="45427" xr:uid="{00000000-0005-0000-0000-00005B3E0000}"/>
    <cellStyle name="1_tree_수량산출_목동내역_폐기물집계_원가계산_관악고수량산출서" xfId="45428" xr:uid="{00000000-0005-0000-0000-00005C3E0000}"/>
    <cellStyle name="1_tree_수량산출_목동내역_폐기물집계_원가계산_관악고수량산출서_03-설계서,공사원가계산" xfId="45429" xr:uid="{00000000-0005-0000-0000-00005D3E0000}"/>
    <cellStyle name="1_tree_수량산출_목동내역_폐기물집계_원가계산_관악고수량산출서_설계서,공사원가계산(노후시설물정비)" xfId="45430" xr:uid="{00000000-0005-0000-0000-00005E3E0000}"/>
    <cellStyle name="1_tree_수량산출_목동내역_폐기물집계_원가계산_설계서,공사원가계산(노후시설물정비)" xfId="45431" xr:uid="{00000000-0005-0000-0000-00005F3E0000}"/>
    <cellStyle name="1_tree_수량산출_배밭계약내역" xfId="45432" xr:uid="{00000000-0005-0000-0000-0000603E0000}"/>
    <cellStyle name="1_tree_수량산출_배밭계약내역_03 인공폭포데크,운동공간데크" xfId="45433" xr:uid="{00000000-0005-0000-0000-0000613E0000}"/>
    <cellStyle name="1_tree_수량산출_사본 - 노량진근린공원" xfId="45434" xr:uid="{00000000-0005-0000-0000-0000623E0000}"/>
    <cellStyle name="1_tree_수량산출_샛별변경내역서" xfId="45435" xr:uid="{00000000-0005-0000-0000-0000633E0000}"/>
    <cellStyle name="1_tree_수량산출_샛별변경내역서_03-설계서,공사원가계산" xfId="45436" xr:uid="{00000000-0005-0000-0000-0000643E0000}"/>
    <cellStyle name="1_tree_수량산출_샛별변경내역서_설계서,공사원가계산(노후시설물정비)" xfId="45437" xr:uid="{00000000-0005-0000-0000-0000653E0000}"/>
    <cellStyle name="1_tree_수량산출_선투입비 본사보고" xfId="3550" xr:uid="{00000000-0005-0000-0000-0000663E0000}"/>
    <cellStyle name="1_tree_수량산출_선투입비 본사보고_선투입비 본사보고" xfId="3551" xr:uid="{00000000-0005-0000-0000-0000673E0000}"/>
    <cellStyle name="1_tree_수량산출_선투입비 본사보고_선투입비 본사보고-0330" xfId="3552" xr:uid="{00000000-0005-0000-0000-0000683E0000}"/>
    <cellStyle name="1_tree_수량산출_설계내역서" xfId="45438" xr:uid="{00000000-0005-0000-0000-0000693E0000}"/>
    <cellStyle name="1_tree_수량산출_설계내역서_03 인공폭포데크,운동공간데크" xfId="45439" xr:uid="{00000000-0005-0000-0000-00006A3E0000}"/>
    <cellStyle name="1_tree_수량산출_설계서(수서)" xfId="12552" xr:uid="{00000000-0005-0000-0000-00006B3E0000}"/>
    <cellStyle name="1_tree_수량산출_설계서,공사원가계산(노후시설물정비)" xfId="45440" xr:uid="{00000000-0005-0000-0000-00006C3E0000}"/>
    <cellStyle name="1_tree_수량산출_원가계산" xfId="45441" xr:uid="{00000000-0005-0000-0000-00006D3E0000}"/>
    <cellStyle name="1_tree_수량산출_원가계산_03-설계서,공사원가계산" xfId="45442" xr:uid="{00000000-0005-0000-0000-00006E3E0000}"/>
    <cellStyle name="1_tree_수량산출_원가계산_관악고수량산출서" xfId="45443" xr:uid="{00000000-0005-0000-0000-00006F3E0000}"/>
    <cellStyle name="1_tree_수량산출_원가계산_관악고수량산출서_03-설계서,공사원가계산" xfId="45444" xr:uid="{00000000-0005-0000-0000-0000703E0000}"/>
    <cellStyle name="1_tree_수량산출_원가계산_관악고수량산출서_설계서,공사원가계산(노후시설물정비)" xfId="45445" xr:uid="{00000000-0005-0000-0000-0000713E0000}"/>
    <cellStyle name="1_tree_수량산출_원가계산_설계서,공사원가계산(노후시설물정비)" xfId="45446" xr:uid="{00000000-0005-0000-0000-0000723E0000}"/>
    <cellStyle name="1_tree_수량산출_준공정산내역서(의정부)091103" xfId="12553" xr:uid="{00000000-0005-0000-0000-0000733E0000}"/>
    <cellStyle name="1_tree_수량산출_참고자료(경비산정)_2" xfId="45447" xr:uid="{00000000-0005-0000-0000-0000743E0000}"/>
    <cellStyle name="1_tree_수량산출_총괄내역0518" xfId="3553" xr:uid="{00000000-0005-0000-0000-0000753E0000}"/>
    <cellStyle name="1_tree_수량산출_총괄내역0518_03 인공폭포데크,운동공간데크" xfId="45448" xr:uid="{00000000-0005-0000-0000-0000763E0000}"/>
    <cellStyle name="1_tree_수량산출_총괄내역0518_03-설계서,공사원가계산" xfId="45449" xr:uid="{00000000-0005-0000-0000-0000773E0000}"/>
    <cellStyle name="1_tree_수량산출_총괄내역0518_공사양식(050308)" xfId="12554" xr:uid="{00000000-0005-0000-0000-0000783E0000}"/>
    <cellStyle name="1_tree_수량산출_총괄내역0518_구로리설계예산서1029" xfId="3554" xr:uid="{00000000-0005-0000-0000-0000793E0000}"/>
    <cellStyle name="1_tree_수량산출_총괄내역0518_구로리설계예산서1029_03-설계서,공사원가계산" xfId="45450" xr:uid="{00000000-0005-0000-0000-00007A3E0000}"/>
    <cellStyle name="1_tree_수량산출_총괄내역0518_구로리설계예산서1029_선투입비 본사보고" xfId="3555" xr:uid="{00000000-0005-0000-0000-00007B3E0000}"/>
    <cellStyle name="1_tree_수량산출_총괄내역0518_구로리설계예산서1029_선투입비 본사보고_선투입비 본사보고" xfId="3556" xr:uid="{00000000-0005-0000-0000-00007C3E0000}"/>
    <cellStyle name="1_tree_수량산출_총괄내역0518_구로리설계예산서1029_선투입비 본사보고_선투입비 본사보고-0330" xfId="3557" xr:uid="{00000000-0005-0000-0000-00007D3E0000}"/>
    <cellStyle name="1_tree_수량산출_총괄내역0518_구로리설계예산서1029_설계서,공사원가계산(노후시설물정비)" xfId="45451" xr:uid="{00000000-0005-0000-0000-00007E3E0000}"/>
    <cellStyle name="1_tree_수량산출_총괄내역0518_구로리설계예산서1029_참고자료(경비산정)_2" xfId="45452" xr:uid="{00000000-0005-0000-0000-00007F3E0000}"/>
    <cellStyle name="1_tree_수량산출_총괄내역0518_구로리설계예산서1118준공" xfId="3558" xr:uid="{00000000-0005-0000-0000-0000803E0000}"/>
    <cellStyle name="1_tree_수량산출_총괄내역0518_구로리설계예산서1118준공_03-설계서,공사원가계산" xfId="45453" xr:uid="{00000000-0005-0000-0000-0000813E0000}"/>
    <cellStyle name="1_tree_수량산출_총괄내역0518_구로리설계예산서1118준공_선투입비 본사보고" xfId="3559" xr:uid="{00000000-0005-0000-0000-0000823E0000}"/>
    <cellStyle name="1_tree_수량산출_총괄내역0518_구로리설계예산서1118준공_선투입비 본사보고_선투입비 본사보고" xfId="3560" xr:uid="{00000000-0005-0000-0000-0000833E0000}"/>
    <cellStyle name="1_tree_수량산출_총괄내역0518_구로리설계예산서1118준공_선투입비 본사보고_선투입비 본사보고-0330" xfId="3561" xr:uid="{00000000-0005-0000-0000-0000843E0000}"/>
    <cellStyle name="1_tree_수량산출_총괄내역0518_구로리설계예산서1118준공_설계서,공사원가계산(노후시설물정비)" xfId="45454" xr:uid="{00000000-0005-0000-0000-0000853E0000}"/>
    <cellStyle name="1_tree_수량산출_총괄내역0518_구로리설계예산서1118준공_참고자료(경비산정)_2" xfId="45455" xr:uid="{00000000-0005-0000-0000-0000863E0000}"/>
    <cellStyle name="1_tree_수량산출_총괄내역0518_구로리설계예산서조경" xfId="3562" xr:uid="{00000000-0005-0000-0000-0000873E0000}"/>
    <cellStyle name="1_tree_수량산출_총괄내역0518_구로리설계예산서조경_03-설계서,공사원가계산" xfId="45456" xr:uid="{00000000-0005-0000-0000-0000883E0000}"/>
    <cellStyle name="1_tree_수량산출_총괄내역0518_구로리설계예산서조경_선투입비 본사보고" xfId="3563" xr:uid="{00000000-0005-0000-0000-0000893E0000}"/>
    <cellStyle name="1_tree_수량산출_총괄내역0518_구로리설계예산서조경_선투입비 본사보고_선투입비 본사보고" xfId="3564" xr:uid="{00000000-0005-0000-0000-00008A3E0000}"/>
    <cellStyle name="1_tree_수량산출_총괄내역0518_구로리설계예산서조경_선투입비 본사보고_선투입비 본사보고-0330" xfId="3565" xr:uid="{00000000-0005-0000-0000-00008B3E0000}"/>
    <cellStyle name="1_tree_수량산출_총괄내역0518_구로리설계예산서조경_설계서,공사원가계산(노후시설물정비)" xfId="45457" xr:uid="{00000000-0005-0000-0000-00008C3E0000}"/>
    <cellStyle name="1_tree_수량산출_총괄내역0518_구로리설계예산서조경_참고자료(경비산정)_2" xfId="45458" xr:uid="{00000000-0005-0000-0000-00008D3E0000}"/>
    <cellStyle name="1_tree_수량산출_총괄내역0518_구로리어린이공원예산서(조경)1125" xfId="3566" xr:uid="{00000000-0005-0000-0000-00008E3E0000}"/>
    <cellStyle name="1_tree_수량산출_총괄내역0518_구로리어린이공원예산서(조경)1125_03-설계서,공사원가계산" xfId="45459" xr:uid="{00000000-0005-0000-0000-00008F3E0000}"/>
    <cellStyle name="1_tree_수량산출_총괄내역0518_구로리어린이공원예산서(조경)1125_선투입비 본사보고" xfId="3567" xr:uid="{00000000-0005-0000-0000-0000903E0000}"/>
    <cellStyle name="1_tree_수량산출_총괄내역0518_구로리어린이공원예산서(조경)1125_선투입비 본사보고_선투입비 본사보고" xfId="3568" xr:uid="{00000000-0005-0000-0000-0000913E0000}"/>
    <cellStyle name="1_tree_수량산출_총괄내역0518_구로리어린이공원예산서(조경)1125_선투입비 본사보고_선투입비 본사보고-0330" xfId="3569" xr:uid="{00000000-0005-0000-0000-0000923E0000}"/>
    <cellStyle name="1_tree_수량산출_총괄내역0518_구로리어린이공원예산서(조경)1125_설계서,공사원가계산(노후시설물정비)" xfId="45460" xr:uid="{00000000-0005-0000-0000-0000933E0000}"/>
    <cellStyle name="1_tree_수량산출_총괄내역0518_구로리어린이공원예산서(조경)1125_참고자료(경비산정)_2" xfId="45461" xr:uid="{00000000-0005-0000-0000-0000943E0000}"/>
    <cellStyle name="1_tree_수량산출_총괄내역0518_내역서" xfId="3570" xr:uid="{00000000-0005-0000-0000-0000953E0000}"/>
    <cellStyle name="1_tree_수량산출_총괄내역0518_내역서(070320)" xfId="12555" xr:uid="{00000000-0005-0000-0000-0000963E0000}"/>
    <cellStyle name="1_tree_수량산출_총괄내역0518_내역서_03-설계서,공사원가계산" xfId="45462" xr:uid="{00000000-0005-0000-0000-0000973E0000}"/>
    <cellStyle name="1_tree_수량산출_총괄내역0518_내역서_선투입비 본사보고" xfId="3571" xr:uid="{00000000-0005-0000-0000-0000983E0000}"/>
    <cellStyle name="1_tree_수량산출_총괄내역0518_내역서_선투입비 본사보고_선투입비 본사보고" xfId="3572" xr:uid="{00000000-0005-0000-0000-0000993E0000}"/>
    <cellStyle name="1_tree_수량산출_총괄내역0518_내역서_선투입비 본사보고_선투입비 본사보고-0330" xfId="3573" xr:uid="{00000000-0005-0000-0000-00009A3E0000}"/>
    <cellStyle name="1_tree_수량산출_총괄내역0518_내역서_설계서,공사원가계산(노후시설물정비)" xfId="45463" xr:uid="{00000000-0005-0000-0000-00009B3E0000}"/>
    <cellStyle name="1_tree_수량산출_총괄내역0518_내역서_참고자료(경비산정)_2" xfId="45464" xr:uid="{00000000-0005-0000-0000-00009C3E0000}"/>
    <cellStyle name="1_tree_수량산출_총괄내역0518_노임단가표" xfId="3574" xr:uid="{00000000-0005-0000-0000-00009D3E0000}"/>
    <cellStyle name="1_tree_수량산출_총괄내역0518_노임단가표_03-설계서,공사원가계산" xfId="45465" xr:uid="{00000000-0005-0000-0000-00009E3E0000}"/>
    <cellStyle name="1_tree_수량산출_총괄내역0518_노임단가표_선투입비 본사보고" xfId="3575" xr:uid="{00000000-0005-0000-0000-00009F3E0000}"/>
    <cellStyle name="1_tree_수량산출_총괄내역0518_노임단가표_선투입비 본사보고_선투입비 본사보고" xfId="3576" xr:uid="{00000000-0005-0000-0000-0000A03E0000}"/>
    <cellStyle name="1_tree_수량산출_총괄내역0518_노임단가표_선투입비 본사보고_선투입비 본사보고-0330" xfId="3577" xr:uid="{00000000-0005-0000-0000-0000A13E0000}"/>
    <cellStyle name="1_tree_수량산출_총괄내역0518_노임단가표_설계서,공사원가계산(노후시설물정비)" xfId="45466" xr:uid="{00000000-0005-0000-0000-0000A23E0000}"/>
    <cellStyle name="1_tree_수량산출_총괄내역0518_노임단가표_참고자료(경비산정)_2" xfId="45467" xr:uid="{00000000-0005-0000-0000-0000A33E0000}"/>
    <cellStyle name="1_tree_수량산출_총괄내역0518_배밭계약내역" xfId="45468" xr:uid="{00000000-0005-0000-0000-0000A43E0000}"/>
    <cellStyle name="1_tree_수량산출_총괄내역0518_배밭계약내역_03 인공폭포데크,운동공간데크" xfId="45469" xr:uid="{00000000-0005-0000-0000-0000A53E0000}"/>
    <cellStyle name="1_tree_수량산출_총괄내역0518_선투입비 본사보고" xfId="3578" xr:uid="{00000000-0005-0000-0000-0000A63E0000}"/>
    <cellStyle name="1_tree_수량산출_총괄내역0518_선투입비 본사보고_선투입비 본사보고" xfId="3579" xr:uid="{00000000-0005-0000-0000-0000A73E0000}"/>
    <cellStyle name="1_tree_수량산출_총괄내역0518_선투입비 본사보고_선투입비 본사보고-0330" xfId="3580" xr:uid="{00000000-0005-0000-0000-0000A83E0000}"/>
    <cellStyle name="1_tree_수량산출_총괄내역0518_설계내역서" xfId="45470" xr:uid="{00000000-0005-0000-0000-0000A93E0000}"/>
    <cellStyle name="1_tree_수량산출_총괄내역0518_설계내역서_03 인공폭포데크,운동공간데크" xfId="45471" xr:uid="{00000000-0005-0000-0000-0000AA3E0000}"/>
    <cellStyle name="1_tree_수량산출_총괄내역0518_설계서(수서)" xfId="12556" xr:uid="{00000000-0005-0000-0000-0000AB3E0000}"/>
    <cellStyle name="1_tree_수량산출_총괄내역0518_설계서,공사원가계산(노후시설물정비)" xfId="45472" xr:uid="{00000000-0005-0000-0000-0000AC3E0000}"/>
    <cellStyle name="1_tree_수량산출_총괄내역0518_수도권매립지" xfId="3581" xr:uid="{00000000-0005-0000-0000-0000AD3E0000}"/>
    <cellStyle name="1_tree_수량산출_총괄내역0518_수도권매립지_03-설계서,공사원가계산" xfId="45473" xr:uid="{00000000-0005-0000-0000-0000AE3E0000}"/>
    <cellStyle name="1_tree_수량산출_총괄내역0518_수도권매립지_공사양식(050308)" xfId="12557" xr:uid="{00000000-0005-0000-0000-0000AF3E0000}"/>
    <cellStyle name="1_tree_수량산출_총괄내역0518_수도권매립지_내역서" xfId="12558" xr:uid="{00000000-0005-0000-0000-0000B03E0000}"/>
    <cellStyle name="1_tree_수량산출_총괄내역0518_수도권매립지_내역서(070320)" xfId="12559" xr:uid="{00000000-0005-0000-0000-0000B13E0000}"/>
    <cellStyle name="1_tree_수량산출_총괄내역0518_수도권매립지_선투입비 본사보고" xfId="3582" xr:uid="{00000000-0005-0000-0000-0000B23E0000}"/>
    <cellStyle name="1_tree_수량산출_총괄내역0518_수도권매립지_선투입비 본사보고_선투입비 본사보고" xfId="3583" xr:uid="{00000000-0005-0000-0000-0000B33E0000}"/>
    <cellStyle name="1_tree_수량산출_총괄내역0518_수도권매립지_선투입비 본사보고_선투입비 본사보고-0330" xfId="3584" xr:uid="{00000000-0005-0000-0000-0000B43E0000}"/>
    <cellStyle name="1_tree_수량산출_총괄내역0518_수도권매립지_설계서(수서)" xfId="12560" xr:uid="{00000000-0005-0000-0000-0000B53E0000}"/>
    <cellStyle name="1_tree_수량산출_총괄내역0518_수도권매립지_설계서,공사원가계산(노후시설물정비)" xfId="45474" xr:uid="{00000000-0005-0000-0000-0000B63E0000}"/>
    <cellStyle name="1_tree_수량산출_총괄내역0518_수도권매립지_준공정산내역서(의정부)091103" xfId="12561" xr:uid="{00000000-0005-0000-0000-0000B73E0000}"/>
    <cellStyle name="1_tree_수량산출_총괄내역0518_수도권매립지_참고자료(경비산정)_2" xfId="45475" xr:uid="{00000000-0005-0000-0000-0000B83E0000}"/>
    <cellStyle name="1_tree_수량산출_총괄내역0518_수도권매립지1004(발주용)" xfId="3585" xr:uid="{00000000-0005-0000-0000-0000B93E0000}"/>
    <cellStyle name="1_tree_수량산출_총괄내역0518_수도권매립지1004(발주용)_03-설계서,공사원가계산" xfId="45476" xr:uid="{00000000-0005-0000-0000-0000BA3E0000}"/>
    <cellStyle name="1_tree_수량산출_총괄내역0518_수도권매립지1004(발주용)_선투입비 본사보고" xfId="3586" xr:uid="{00000000-0005-0000-0000-0000BB3E0000}"/>
    <cellStyle name="1_tree_수량산출_총괄내역0518_수도권매립지1004(발주용)_선투입비 본사보고_선투입비 본사보고" xfId="3587" xr:uid="{00000000-0005-0000-0000-0000BC3E0000}"/>
    <cellStyle name="1_tree_수량산출_총괄내역0518_수도권매립지1004(발주용)_선투입비 본사보고_선투입비 본사보고-0330" xfId="3588" xr:uid="{00000000-0005-0000-0000-0000BD3E0000}"/>
    <cellStyle name="1_tree_수량산출_총괄내역0518_수도권매립지1004(발주용)_설계서,공사원가계산(노후시설물정비)" xfId="45477" xr:uid="{00000000-0005-0000-0000-0000BE3E0000}"/>
    <cellStyle name="1_tree_수량산출_총괄내역0518_수도권매립지1004(발주용)_참고자료(경비산정)_2" xfId="45478" xr:uid="{00000000-0005-0000-0000-0000BF3E0000}"/>
    <cellStyle name="1_tree_수량산출_총괄내역0518_일신건영설계예산서(0211)" xfId="3589" xr:uid="{00000000-0005-0000-0000-0000C03E0000}"/>
    <cellStyle name="1_tree_수량산출_총괄내역0518_일신건영설계예산서(0211)_03-설계서,공사원가계산" xfId="45479" xr:uid="{00000000-0005-0000-0000-0000C13E0000}"/>
    <cellStyle name="1_tree_수량산출_총괄내역0518_일신건영설계예산서(0211)_선투입비 본사보고" xfId="3590" xr:uid="{00000000-0005-0000-0000-0000C23E0000}"/>
    <cellStyle name="1_tree_수량산출_총괄내역0518_일신건영설계예산서(0211)_선투입비 본사보고_선투입비 본사보고" xfId="3591" xr:uid="{00000000-0005-0000-0000-0000C33E0000}"/>
    <cellStyle name="1_tree_수량산출_총괄내역0518_일신건영설계예산서(0211)_선투입비 본사보고_선투입비 본사보고-0330" xfId="3592" xr:uid="{00000000-0005-0000-0000-0000C43E0000}"/>
    <cellStyle name="1_tree_수량산출_총괄내역0518_일신건영설계예산서(0211)_설계서,공사원가계산(노후시설물정비)" xfId="45480" xr:uid="{00000000-0005-0000-0000-0000C53E0000}"/>
    <cellStyle name="1_tree_수량산출_총괄내역0518_일신건영설계예산서(0211)_참고자료(경비산정)_2" xfId="45481" xr:uid="{00000000-0005-0000-0000-0000C63E0000}"/>
    <cellStyle name="1_tree_수량산출_총괄내역0518_일위대가" xfId="3593" xr:uid="{00000000-0005-0000-0000-0000C73E0000}"/>
    <cellStyle name="1_tree_수량산출_총괄내역0518_일위대가_03-설계서,공사원가계산" xfId="45482" xr:uid="{00000000-0005-0000-0000-0000C83E0000}"/>
    <cellStyle name="1_tree_수량산출_총괄내역0518_일위대가_공사양식(050308)" xfId="12562" xr:uid="{00000000-0005-0000-0000-0000C93E0000}"/>
    <cellStyle name="1_tree_수량산출_총괄내역0518_일위대가_내역서" xfId="12563" xr:uid="{00000000-0005-0000-0000-0000CA3E0000}"/>
    <cellStyle name="1_tree_수량산출_총괄내역0518_일위대가_내역서(070320)" xfId="12564" xr:uid="{00000000-0005-0000-0000-0000CB3E0000}"/>
    <cellStyle name="1_tree_수량산출_총괄내역0518_일위대가_선투입비 본사보고" xfId="3594" xr:uid="{00000000-0005-0000-0000-0000CC3E0000}"/>
    <cellStyle name="1_tree_수량산출_총괄내역0518_일위대가_선투입비 본사보고_선투입비 본사보고" xfId="3595" xr:uid="{00000000-0005-0000-0000-0000CD3E0000}"/>
    <cellStyle name="1_tree_수량산출_총괄내역0518_일위대가_선투입비 본사보고_선투입비 본사보고-0330" xfId="3596" xr:uid="{00000000-0005-0000-0000-0000CE3E0000}"/>
    <cellStyle name="1_tree_수량산출_총괄내역0518_일위대가_설계서(수서)" xfId="12565" xr:uid="{00000000-0005-0000-0000-0000CF3E0000}"/>
    <cellStyle name="1_tree_수량산출_총괄내역0518_일위대가_설계서,공사원가계산(노후시설물정비)" xfId="45483" xr:uid="{00000000-0005-0000-0000-0000D03E0000}"/>
    <cellStyle name="1_tree_수량산출_총괄내역0518_일위대가_준공정산내역서(의정부)091103" xfId="12566" xr:uid="{00000000-0005-0000-0000-0000D13E0000}"/>
    <cellStyle name="1_tree_수량산출_총괄내역0518_일위대가_참고자료(경비산정)_2" xfId="45484" xr:uid="{00000000-0005-0000-0000-0000D23E0000}"/>
    <cellStyle name="1_tree_수량산출_총괄내역0518_자재단가표" xfId="3597" xr:uid="{00000000-0005-0000-0000-0000D33E0000}"/>
    <cellStyle name="1_tree_수량산출_총괄내역0518_자재단가표_03-설계서,공사원가계산" xfId="45485" xr:uid="{00000000-0005-0000-0000-0000D43E0000}"/>
    <cellStyle name="1_tree_수량산출_총괄내역0518_자재단가표_공사양식(050308)" xfId="12567" xr:uid="{00000000-0005-0000-0000-0000D53E0000}"/>
    <cellStyle name="1_tree_수량산출_총괄내역0518_자재단가표_내역서" xfId="12568" xr:uid="{00000000-0005-0000-0000-0000D63E0000}"/>
    <cellStyle name="1_tree_수량산출_총괄내역0518_자재단가표_내역서(070320)" xfId="12569" xr:uid="{00000000-0005-0000-0000-0000D73E0000}"/>
    <cellStyle name="1_tree_수량산출_총괄내역0518_자재단가표_선투입비 본사보고" xfId="3598" xr:uid="{00000000-0005-0000-0000-0000D83E0000}"/>
    <cellStyle name="1_tree_수량산출_총괄내역0518_자재단가표_선투입비 본사보고_선투입비 본사보고" xfId="3599" xr:uid="{00000000-0005-0000-0000-0000D93E0000}"/>
    <cellStyle name="1_tree_수량산출_총괄내역0518_자재단가표_선투입비 본사보고_선투입비 본사보고-0330" xfId="3600" xr:uid="{00000000-0005-0000-0000-0000DA3E0000}"/>
    <cellStyle name="1_tree_수량산출_총괄내역0518_자재단가표_설계서(수서)" xfId="12570" xr:uid="{00000000-0005-0000-0000-0000DB3E0000}"/>
    <cellStyle name="1_tree_수량산출_총괄내역0518_자재단가표_설계서,공사원가계산(노후시설물정비)" xfId="45486" xr:uid="{00000000-0005-0000-0000-0000DC3E0000}"/>
    <cellStyle name="1_tree_수량산출_총괄내역0518_자재단가표_준공정산내역서(의정부)091103" xfId="12571" xr:uid="{00000000-0005-0000-0000-0000DD3E0000}"/>
    <cellStyle name="1_tree_수량산출_총괄내역0518_자재단가표_참고자료(경비산정)_2" xfId="45487" xr:uid="{00000000-0005-0000-0000-0000DE3E0000}"/>
    <cellStyle name="1_tree_수량산출_총괄내역0518_장안초등학교내역0814" xfId="3601" xr:uid="{00000000-0005-0000-0000-0000DF3E0000}"/>
    <cellStyle name="1_tree_수량산출_총괄내역0518_장안초등학교내역0814_03-설계서,공사원가계산" xfId="45488" xr:uid="{00000000-0005-0000-0000-0000E03E0000}"/>
    <cellStyle name="1_tree_수량산출_총괄내역0518_장안초등학교내역0814_공사양식(050308)" xfId="12572" xr:uid="{00000000-0005-0000-0000-0000E13E0000}"/>
    <cellStyle name="1_tree_수량산출_총괄내역0518_장안초등학교내역0814_내역서" xfId="12573" xr:uid="{00000000-0005-0000-0000-0000E23E0000}"/>
    <cellStyle name="1_tree_수량산출_총괄내역0518_장안초등학교내역0814_내역서(070320)" xfId="12574" xr:uid="{00000000-0005-0000-0000-0000E33E0000}"/>
    <cellStyle name="1_tree_수량산출_총괄내역0518_장안초등학교내역0814_선투입비 본사보고" xfId="3602" xr:uid="{00000000-0005-0000-0000-0000E43E0000}"/>
    <cellStyle name="1_tree_수량산출_총괄내역0518_장안초등학교내역0814_선투입비 본사보고_선투입비 본사보고" xfId="3603" xr:uid="{00000000-0005-0000-0000-0000E53E0000}"/>
    <cellStyle name="1_tree_수량산출_총괄내역0518_장안초등학교내역0814_선투입비 본사보고_선투입비 본사보고-0330" xfId="3604" xr:uid="{00000000-0005-0000-0000-0000E63E0000}"/>
    <cellStyle name="1_tree_수량산출_총괄내역0518_장안초등학교내역0814_설계서(수서)" xfId="12575" xr:uid="{00000000-0005-0000-0000-0000E73E0000}"/>
    <cellStyle name="1_tree_수량산출_총괄내역0518_장안초등학교내역0814_설계서,공사원가계산(노후시설물정비)" xfId="45489" xr:uid="{00000000-0005-0000-0000-0000E83E0000}"/>
    <cellStyle name="1_tree_수량산출_총괄내역0518_장안초등학교내역0814_준공정산내역서(의정부)091103" xfId="12576" xr:uid="{00000000-0005-0000-0000-0000E93E0000}"/>
    <cellStyle name="1_tree_수량산출_총괄내역0518_장안초등학교내역0814_참고자료(경비산정)_2" xfId="45490" xr:uid="{00000000-0005-0000-0000-0000EA3E0000}"/>
    <cellStyle name="1_tree_수량산출_총괄내역0518_준공정산내역서(의정부)091103" xfId="12577" xr:uid="{00000000-0005-0000-0000-0000EB3E0000}"/>
    <cellStyle name="1_tree_수량산출_총괄내역0518_참고자료(경비산정)_2" xfId="45491" xr:uid="{00000000-0005-0000-0000-0000EC3E0000}"/>
    <cellStyle name="1_tree_수량산출_현충묘지-예산서(조경)" xfId="45492" xr:uid="{00000000-0005-0000-0000-0000ED3E0000}"/>
    <cellStyle name="1_tree_수량산출_현충묘지-예산서(조경)_00-표지예정공정표" xfId="45493" xr:uid="{00000000-0005-0000-0000-0000EE3E0000}"/>
    <cellStyle name="1_tree_수량산출_현충묘지-예산서(조경)_00-표지예정공정표_03-설계서,공사원가계산" xfId="45494" xr:uid="{00000000-0005-0000-0000-0000EF3E0000}"/>
    <cellStyle name="1_tree_수량산출_현충묘지-예산서(조경)_00-표지예정공정표_관악고수량산출서" xfId="45495" xr:uid="{00000000-0005-0000-0000-0000F03E0000}"/>
    <cellStyle name="1_tree_수량산출_현충묘지-예산서(조경)_00-표지예정공정표_관악고수량산출서_03-설계서,공사원가계산" xfId="45496" xr:uid="{00000000-0005-0000-0000-0000F13E0000}"/>
    <cellStyle name="1_tree_수량산출_현충묘지-예산서(조경)_00-표지예정공정표_관악고수량산출서_설계서,공사원가계산(노후시설물정비)" xfId="45497" xr:uid="{00000000-0005-0000-0000-0000F23E0000}"/>
    <cellStyle name="1_tree_수량산출_현충묘지-예산서(조경)_00-표지예정공정표_설계서,공사원가계산(노후시설물정비)" xfId="45498" xr:uid="{00000000-0005-0000-0000-0000F33E0000}"/>
    <cellStyle name="1_tree_수량산출_현충묘지-예산서(조경)_03-설계서,공사원가계산" xfId="45499" xr:uid="{00000000-0005-0000-0000-0000F43E0000}"/>
    <cellStyle name="1_tree_수량산출_현충묘지-예산서(조경)_관악고수량산출서" xfId="45500" xr:uid="{00000000-0005-0000-0000-0000F53E0000}"/>
    <cellStyle name="1_tree_수량산출_현충묘지-예산서(조경)_관악고수량산출서_03-설계서,공사원가계산" xfId="45501" xr:uid="{00000000-0005-0000-0000-0000F63E0000}"/>
    <cellStyle name="1_tree_수량산출_현충묘지-예산서(조경)_관악고수량산출서_설계서,공사원가계산(노후시설물정비)" xfId="45502" xr:uid="{00000000-0005-0000-0000-0000F73E0000}"/>
    <cellStyle name="1_tree_수량산출_현충묘지-예산서(조경)_까르프-표지예정공정표" xfId="45503" xr:uid="{00000000-0005-0000-0000-0000F83E0000}"/>
    <cellStyle name="1_tree_수량산출_현충묘지-예산서(조경)_까르프-표지예정공정표_03-설계서,공사원가계산" xfId="45504" xr:uid="{00000000-0005-0000-0000-0000F93E0000}"/>
    <cellStyle name="1_tree_수량산출_현충묘지-예산서(조경)_까르프-표지예정공정표_관악고수량산출서" xfId="45505" xr:uid="{00000000-0005-0000-0000-0000FA3E0000}"/>
    <cellStyle name="1_tree_수량산출_현충묘지-예산서(조경)_까르프-표지예정공정표_관악고수량산출서_03-설계서,공사원가계산" xfId="45506" xr:uid="{00000000-0005-0000-0000-0000FB3E0000}"/>
    <cellStyle name="1_tree_수량산출_현충묘지-예산서(조경)_까르프-표지예정공정표_관악고수량산출서_설계서,공사원가계산(노후시설물정비)" xfId="45507" xr:uid="{00000000-0005-0000-0000-0000FC3E0000}"/>
    <cellStyle name="1_tree_수량산출_현충묘지-예산서(조경)_까르프-표지예정공정표_설계서,공사원가계산(노후시설물정비)" xfId="45508" xr:uid="{00000000-0005-0000-0000-0000FD3E0000}"/>
    <cellStyle name="1_tree_수량산출_현충묘지-예산서(조경)_까르프-표지예정공정표_신사동공원폐기물" xfId="45509" xr:uid="{00000000-0005-0000-0000-0000FE3E0000}"/>
    <cellStyle name="1_tree_수량산출_현충묘지-예산서(조경)_까르프-표지예정공정표_신사동공원폐기물_03-설계서,공사원가계산" xfId="45510" xr:uid="{00000000-0005-0000-0000-0000FF3E0000}"/>
    <cellStyle name="1_tree_수량산출_현충묘지-예산서(조경)_까르프-표지예정공정표_신사동공원폐기물_설계서,공사원가계산(노후시설물정비)" xfId="45511" xr:uid="{00000000-0005-0000-0000-0000003F0000}"/>
    <cellStyle name="1_tree_수량산출_현충묘지-예산서(조경)_까르프-표지예정공정표_신사은행나무공원" xfId="45512" xr:uid="{00000000-0005-0000-0000-0000013F0000}"/>
    <cellStyle name="1_tree_수량산출_현충묘지-예산서(조경)_까르프-표지예정공정표_신사은행나무공원_03-설계서,공사원가계산" xfId="45513" xr:uid="{00000000-0005-0000-0000-0000023F0000}"/>
    <cellStyle name="1_tree_수량산출_현충묘지-예산서(조경)_까르프-표지예정공정표_신사은행나무공원_설계서,공사원가계산(노후시설물정비)" xfId="45514" xr:uid="{00000000-0005-0000-0000-0000033F0000}"/>
    <cellStyle name="1_tree_수량산출_현충묘지-예산서(조경)_대전가오-설계서" xfId="45515" xr:uid="{00000000-0005-0000-0000-0000043F0000}"/>
    <cellStyle name="1_tree_수량산출_현충묘지-예산서(조경)_대전가오-설계서(관리)" xfId="45516" xr:uid="{00000000-0005-0000-0000-0000053F0000}"/>
    <cellStyle name="1_tree_수량산출_현충묘지-예산서(조경)_대전가오-설계서(관리)_03-설계서,공사원가계산" xfId="45517" xr:uid="{00000000-0005-0000-0000-0000063F0000}"/>
    <cellStyle name="1_tree_수량산출_현충묘지-예산서(조경)_대전가오-설계서(관리)_설계서,공사원가계산(노후시설물정비)" xfId="45518" xr:uid="{00000000-0005-0000-0000-0000073F0000}"/>
    <cellStyle name="1_tree_수량산출_현충묘지-예산서(조경)_대전가오-설계서_03-설계서,공사원가계산" xfId="45519" xr:uid="{00000000-0005-0000-0000-0000083F0000}"/>
    <cellStyle name="1_tree_수량산출_현충묘지-예산서(조경)_대전가오-설계서_설계서,공사원가계산(노후시설물정비)" xfId="45520" xr:uid="{00000000-0005-0000-0000-0000093F0000}"/>
    <cellStyle name="1_tree_수량산출_현충묘지-예산서(조경)_대전가오-설계서1" xfId="45521" xr:uid="{00000000-0005-0000-0000-00000A3F0000}"/>
    <cellStyle name="1_tree_수량산출_현충묘지-예산서(조경)_대전가오-설계서1_03-설계서,공사원가계산" xfId="45522" xr:uid="{00000000-0005-0000-0000-00000B3F0000}"/>
    <cellStyle name="1_tree_수량산출_현충묘지-예산서(조경)_대전가오-설계서1_설계서,공사원가계산(노후시설물정비)" xfId="45523" xr:uid="{00000000-0005-0000-0000-00000C3F0000}"/>
    <cellStyle name="1_tree_수량산출_현충묘지-예산서(조경)_목동내역" xfId="45524" xr:uid="{00000000-0005-0000-0000-00000D3F0000}"/>
    <cellStyle name="1_tree_수량산출_현충묘지-예산서(조경)_목동내역_03-설계서,공사원가계산" xfId="45525" xr:uid="{00000000-0005-0000-0000-00000E3F0000}"/>
    <cellStyle name="1_tree_수량산출_현충묘지-예산서(조경)_목동내역_관악고수량산출서" xfId="45526" xr:uid="{00000000-0005-0000-0000-00000F3F0000}"/>
    <cellStyle name="1_tree_수량산출_현충묘지-예산서(조경)_목동내역_관악고수량산출서_03-설계서,공사원가계산" xfId="45527" xr:uid="{00000000-0005-0000-0000-0000103F0000}"/>
    <cellStyle name="1_tree_수량산출_현충묘지-예산서(조경)_목동내역_관악고수량산출서_설계서,공사원가계산(노후시설물정비)" xfId="45528" xr:uid="{00000000-0005-0000-0000-0000113F0000}"/>
    <cellStyle name="1_tree_수량산출_현충묘지-예산서(조경)_목동내역_설계서,공사원가계산(노후시설물정비)" xfId="45529" xr:uid="{00000000-0005-0000-0000-0000123F0000}"/>
    <cellStyle name="1_tree_수량산출_현충묘지-예산서(조경)_목동내역_원가계산" xfId="45530" xr:uid="{00000000-0005-0000-0000-0000133F0000}"/>
    <cellStyle name="1_tree_수량산출_현충묘지-예산서(조경)_목동내역_원가계산_03-설계서,공사원가계산" xfId="45531" xr:uid="{00000000-0005-0000-0000-0000143F0000}"/>
    <cellStyle name="1_tree_수량산출_현충묘지-예산서(조경)_목동내역_원가계산_관악고수량산출서" xfId="45532" xr:uid="{00000000-0005-0000-0000-0000153F0000}"/>
    <cellStyle name="1_tree_수량산출_현충묘지-예산서(조경)_목동내역_원가계산_관악고수량산출서_03-설계서,공사원가계산" xfId="45533" xr:uid="{00000000-0005-0000-0000-0000163F0000}"/>
    <cellStyle name="1_tree_수량산출_현충묘지-예산서(조경)_목동내역_원가계산_관악고수량산출서_설계서,공사원가계산(노후시설물정비)" xfId="45534" xr:uid="{00000000-0005-0000-0000-0000173F0000}"/>
    <cellStyle name="1_tree_수량산출_현충묘지-예산서(조경)_목동내역_원가계산_설계서,공사원가계산(노후시설물정비)" xfId="45535" xr:uid="{00000000-0005-0000-0000-0000183F0000}"/>
    <cellStyle name="1_tree_수량산출_현충묘지-예산서(조경)_목동내역_폐기물집계" xfId="45536" xr:uid="{00000000-0005-0000-0000-0000193F0000}"/>
    <cellStyle name="1_tree_수량산출_현충묘지-예산서(조경)_목동내역_폐기물집계_03-설계서,공사원가계산" xfId="45537" xr:uid="{00000000-0005-0000-0000-00001A3F0000}"/>
    <cellStyle name="1_tree_수량산출_현충묘지-예산서(조경)_목동내역_폐기물집계_관악고수량산출서" xfId="45538" xr:uid="{00000000-0005-0000-0000-00001B3F0000}"/>
    <cellStyle name="1_tree_수량산출_현충묘지-예산서(조경)_목동내역_폐기물집계_관악고수량산출서_03-설계서,공사원가계산" xfId="45539" xr:uid="{00000000-0005-0000-0000-00001C3F0000}"/>
    <cellStyle name="1_tree_수량산출_현충묘지-예산서(조경)_목동내역_폐기물집계_관악고수량산출서_설계서,공사원가계산(노후시설물정비)" xfId="45540" xr:uid="{00000000-0005-0000-0000-00001D3F0000}"/>
    <cellStyle name="1_tree_수량산출_현충묘지-예산서(조경)_목동내역_폐기물집계_설계서,공사원가계산(노후시설물정비)" xfId="45541" xr:uid="{00000000-0005-0000-0000-00001E3F0000}"/>
    <cellStyle name="1_tree_수량산출_현충묘지-예산서(조경)_목동내역_폐기물집계_원가계산" xfId="45542" xr:uid="{00000000-0005-0000-0000-00001F3F0000}"/>
    <cellStyle name="1_tree_수량산출_현충묘지-예산서(조경)_목동내역_폐기물집계_원가계산_03-설계서,공사원가계산" xfId="45543" xr:uid="{00000000-0005-0000-0000-0000203F0000}"/>
    <cellStyle name="1_tree_수량산출_현충묘지-예산서(조경)_목동내역_폐기물집계_원가계산_관악고수량산출서" xfId="45544" xr:uid="{00000000-0005-0000-0000-0000213F0000}"/>
    <cellStyle name="1_tree_수량산출_현충묘지-예산서(조경)_목동내역_폐기물집계_원가계산_관악고수량산출서_03-설계서,공사원가계산" xfId="45545" xr:uid="{00000000-0005-0000-0000-0000223F0000}"/>
    <cellStyle name="1_tree_수량산출_현충묘지-예산서(조경)_목동내역_폐기물집계_원가계산_관악고수량산출서_설계서,공사원가계산(노후시설물정비)" xfId="45546" xr:uid="{00000000-0005-0000-0000-0000233F0000}"/>
    <cellStyle name="1_tree_수량산출_현충묘지-예산서(조경)_목동내역_폐기물집계_원가계산_설계서,공사원가계산(노후시설물정비)" xfId="45547" xr:uid="{00000000-0005-0000-0000-0000243F0000}"/>
    <cellStyle name="1_tree_수량산출_현충묘지-예산서(조경)_미아2지구어린이공원-예산서" xfId="45548" xr:uid="{00000000-0005-0000-0000-0000253F0000}"/>
    <cellStyle name="1_tree_수량산출_현충묘지-예산서(조경)_미아-예산서(조경)990" xfId="45549" xr:uid="{00000000-0005-0000-0000-0000263F0000}"/>
    <cellStyle name="1_tree_수량산출_현충묘지-예산서(조경)_변경내역서" xfId="45550" xr:uid="{00000000-0005-0000-0000-0000273F0000}"/>
    <cellStyle name="1_tree_수량산출_현충묘지-예산서(조경)_변경내역서_03-설계서,공사원가계산" xfId="45551" xr:uid="{00000000-0005-0000-0000-0000283F0000}"/>
    <cellStyle name="1_tree_수량산출_현충묘지-예산서(조경)_변경내역서_설계서,공사원가계산(노후시설물정비)" xfId="45552" xr:uid="{00000000-0005-0000-0000-0000293F0000}"/>
    <cellStyle name="1_tree_수량산출_현충묘지-예산서(조경)_샛별변경내역서" xfId="45553" xr:uid="{00000000-0005-0000-0000-00002A3F0000}"/>
    <cellStyle name="1_tree_수량산출_현충묘지-예산서(조경)_샛별변경내역서_03-설계서,공사원가계산" xfId="45554" xr:uid="{00000000-0005-0000-0000-00002B3F0000}"/>
    <cellStyle name="1_tree_수량산출_현충묘지-예산서(조경)_샛별변경내역서_설계서,공사원가계산(노후시설물정비)" xfId="45555" xr:uid="{00000000-0005-0000-0000-00002C3F0000}"/>
    <cellStyle name="1_tree_수량산출_현충묘지-예산서(조경)_설계서,공사원가계산(노후시설물정비)" xfId="45556" xr:uid="{00000000-0005-0000-0000-00002D3F0000}"/>
    <cellStyle name="1_tree_수량산출_현충묘지-예산서(조경)_신사동공원폐기물" xfId="45557" xr:uid="{00000000-0005-0000-0000-00002E3F0000}"/>
    <cellStyle name="1_tree_수량산출_현충묘지-예산서(조경)_신사동공원폐기물_03-설계서,공사원가계산" xfId="45558" xr:uid="{00000000-0005-0000-0000-00002F3F0000}"/>
    <cellStyle name="1_tree_수량산출_현충묘지-예산서(조경)_신사동공원폐기물_설계서,공사원가계산(노후시설물정비)" xfId="45559" xr:uid="{00000000-0005-0000-0000-0000303F0000}"/>
    <cellStyle name="1_tree_수량산출_현충묘지-예산서(조경)_신사은행나무공원" xfId="45560" xr:uid="{00000000-0005-0000-0000-0000313F0000}"/>
    <cellStyle name="1_tree_수량산출_현충묘지-예산서(조경)_신사은행나무공원_03-설계서,공사원가계산" xfId="45561" xr:uid="{00000000-0005-0000-0000-0000323F0000}"/>
    <cellStyle name="1_tree_수량산출_현충묘지-예산서(조경)_신사은행나무공원_설계서,공사원가계산(노후시설물정비)" xfId="45562" xr:uid="{00000000-0005-0000-0000-0000333F0000}"/>
    <cellStyle name="1_tree_수량산출_현충묘지-예산서(조경)_예산서-엑셀변환양식100" xfId="45563" xr:uid="{00000000-0005-0000-0000-0000343F0000}"/>
    <cellStyle name="1_tree_수량산출_현충묘지-예산서(조경)_예산서-엑셀변환양식100_00-예산서양식100" xfId="45564" xr:uid="{00000000-0005-0000-0000-0000353F0000}"/>
    <cellStyle name="1_tree_수량산출_현충묘지-예산서(조경)_예산서-엑셀변환양식100_00-예산서양식100_03-설계서,공사원가계산" xfId="45565" xr:uid="{00000000-0005-0000-0000-0000363F0000}"/>
    <cellStyle name="1_tree_수량산출_현충묘지-예산서(조경)_예산서-엑셀변환양식100_00-예산서양식100_대전가오-설계서" xfId="45566" xr:uid="{00000000-0005-0000-0000-0000373F0000}"/>
    <cellStyle name="1_tree_수량산출_현충묘지-예산서(조경)_예산서-엑셀변환양식100_00-예산서양식100_대전가오-설계서(관리)" xfId="45567" xr:uid="{00000000-0005-0000-0000-0000383F0000}"/>
    <cellStyle name="1_tree_수량산출_현충묘지-예산서(조경)_예산서-엑셀변환양식100_00-예산서양식100_대전가오-설계서(관리)_03-설계서,공사원가계산" xfId="45568" xr:uid="{00000000-0005-0000-0000-0000393F0000}"/>
    <cellStyle name="1_tree_수량산출_현충묘지-예산서(조경)_예산서-엑셀변환양식100_00-예산서양식100_대전가오-설계서(관리)_설계서,공사원가계산(노후시설물정비)" xfId="45569" xr:uid="{00000000-0005-0000-0000-00003A3F0000}"/>
    <cellStyle name="1_tree_수량산출_현충묘지-예산서(조경)_예산서-엑셀변환양식100_00-예산서양식100_대전가오-설계서_03-설계서,공사원가계산" xfId="45570" xr:uid="{00000000-0005-0000-0000-00003B3F0000}"/>
    <cellStyle name="1_tree_수량산출_현충묘지-예산서(조경)_예산서-엑셀변환양식100_00-예산서양식100_대전가오-설계서_설계서,공사원가계산(노후시설물정비)" xfId="45571" xr:uid="{00000000-0005-0000-0000-00003C3F0000}"/>
    <cellStyle name="1_tree_수량산출_현충묘지-예산서(조경)_예산서-엑셀변환양식100_00-예산서양식100_대전가오-설계서1" xfId="45572" xr:uid="{00000000-0005-0000-0000-00003D3F0000}"/>
    <cellStyle name="1_tree_수량산출_현충묘지-예산서(조경)_예산서-엑셀변환양식100_00-예산서양식100_대전가오-설계서1_03-설계서,공사원가계산" xfId="45573" xr:uid="{00000000-0005-0000-0000-00003E3F0000}"/>
    <cellStyle name="1_tree_수량산출_현충묘지-예산서(조경)_예산서-엑셀변환양식100_00-예산서양식100_대전가오-설계서1_설계서,공사원가계산(노후시설물정비)" xfId="45574" xr:uid="{00000000-0005-0000-0000-00003F3F0000}"/>
    <cellStyle name="1_tree_수량산출_현충묘지-예산서(조경)_예산서-엑셀변환양식100_00-예산서양식100_설계서,공사원가계산(노후시설물정비)" xfId="45575" xr:uid="{00000000-0005-0000-0000-0000403F0000}"/>
    <cellStyle name="1_tree_수량산출_현충묘지-예산서(조경)_예산서-엑셀변환양식100_00-예산서양식100_신사은행나무공원" xfId="45576" xr:uid="{00000000-0005-0000-0000-0000413F0000}"/>
    <cellStyle name="1_tree_수량산출_현충묘지-예산서(조경)_예산서-엑셀변환양식100_00-예산서양식100_신사은행나무공원_03-설계서,공사원가계산" xfId="45577" xr:uid="{00000000-0005-0000-0000-0000423F0000}"/>
    <cellStyle name="1_tree_수량산출_현충묘지-예산서(조경)_예산서-엑셀변환양식100_00-예산서양식100_신사은행나무공원_설계서,공사원가계산(노후시설물정비)" xfId="45578" xr:uid="{00000000-0005-0000-0000-0000433F0000}"/>
    <cellStyle name="1_tree_수량산출_현충묘지-예산서(조경)_예산서-엑셀변환양식100_00-표지예정공정표" xfId="45579" xr:uid="{00000000-0005-0000-0000-0000443F0000}"/>
    <cellStyle name="1_tree_수량산출_현충묘지-예산서(조경)_예산서-엑셀변환양식100_00-표지예정공정표_03-설계서,공사원가계산" xfId="45580" xr:uid="{00000000-0005-0000-0000-0000453F0000}"/>
    <cellStyle name="1_tree_수량산출_현충묘지-예산서(조경)_예산서-엑셀변환양식100_00-표지예정공정표_설계서,공사원가계산(노후시설물정비)" xfId="45581" xr:uid="{00000000-0005-0000-0000-0000463F0000}"/>
    <cellStyle name="1_tree_수량산출_현충묘지-예산서(조경)_예산서-엑셀변환양식100_00-표지예정공정표_신사은행나무공원" xfId="45582" xr:uid="{00000000-0005-0000-0000-0000473F0000}"/>
    <cellStyle name="1_tree_수량산출_현충묘지-예산서(조경)_예산서-엑셀변환양식100_00-표지예정공정표_신사은행나무공원_03-설계서,공사원가계산" xfId="45583" xr:uid="{00000000-0005-0000-0000-0000483F0000}"/>
    <cellStyle name="1_tree_수량산출_현충묘지-예산서(조경)_예산서-엑셀변환양식100_00-표지예정공정표_신사은행나무공원_설계서,공사원가계산(노후시설물정비)" xfId="45584" xr:uid="{00000000-0005-0000-0000-0000493F0000}"/>
    <cellStyle name="1_tree_수량산출_현충묘지-예산서(조경)_예산서-엑셀변환양식100_03-설계서,공사원가계산" xfId="45585" xr:uid="{00000000-0005-0000-0000-00004A3F0000}"/>
    <cellStyle name="1_tree_수량산출_현충묘지-예산서(조경)_예산서-엑셀변환양식100_관악고수량산출서" xfId="45586" xr:uid="{00000000-0005-0000-0000-00004B3F0000}"/>
    <cellStyle name="1_tree_수량산출_현충묘지-예산서(조경)_예산서-엑셀변환양식100_관악고수량산출서_03-설계서,공사원가계산" xfId="45587" xr:uid="{00000000-0005-0000-0000-00004C3F0000}"/>
    <cellStyle name="1_tree_수량산출_현충묘지-예산서(조경)_예산서-엑셀변환양식100_관악고수량산출서_설계서,공사원가계산(노후시설물정비)" xfId="45588" xr:uid="{00000000-0005-0000-0000-00004D3F0000}"/>
    <cellStyle name="1_tree_수량산출_현충묘지-예산서(조경)_예산서-엑셀변환양식100_도급내역서" xfId="45589" xr:uid="{00000000-0005-0000-0000-00004E3F0000}"/>
    <cellStyle name="1_tree_수량산출_현충묘지-예산서(조경)_예산서-엑셀변환양식100_도급내역서_03-설계서,공사원가계산" xfId="45590" xr:uid="{00000000-0005-0000-0000-00004F3F0000}"/>
    <cellStyle name="1_tree_수량산출_현충묘지-예산서(조경)_예산서-엑셀변환양식100_도급내역서_변경내역서" xfId="45591" xr:uid="{00000000-0005-0000-0000-0000503F0000}"/>
    <cellStyle name="1_tree_수량산출_현충묘지-예산서(조경)_예산서-엑셀변환양식100_도급내역서_변경내역서_03-설계서,공사원가계산" xfId="45592" xr:uid="{00000000-0005-0000-0000-0000513F0000}"/>
    <cellStyle name="1_tree_수량산출_현충묘지-예산서(조경)_예산서-엑셀변환양식100_도급내역서_변경내역서_설계서,공사원가계산(노후시설물정비)" xfId="45593" xr:uid="{00000000-0005-0000-0000-0000523F0000}"/>
    <cellStyle name="1_tree_수량산출_현충묘지-예산서(조경)_예산서-엑셀변환양식100_도급내역서_설계서,공사원가계산(노후시설물정비)" xfId="45594" xr:uid="{00000000-0005-0000-0000-0000533F0000}"/>
    <cellStyle name="1_tree_수량산출_현충묘지-예산서(조경)_예산서-엑셀변환양식100_목동내역" xfId="45595" xr:uid="{00000000-0005-0000-0000-0000543F0000}"/>
    <cellStyle name="1_tree_수량산출_현충묘지-예산서(조경)_예산서-엑셀변환양식100_목동내역_03-설계서,공사원가계산" xfId="45596" xr:uid="{00000000-0005-0000-0000-0000553F0000}"/>
    <cellStyle name="1_tree_수량산출_현충묘지-예산서(조경)_예산서-엑셀변환양식100_목동내역_관악고수량산출서" xfId="45597" xr:uid="{00000000-0005-0000-0000-0000563F0000}"/>
    <cellStyle name="1_tree_수량산출_현충묘지-예산서(조경)_예산서-엑셀변환양식100_목동내역_관악고수량산출서_03-설계서,공사원가계산" xfId="45598" xr:uid="{00000000-0005-0000-0000-0000573F0000}"/>
    <cellStyle name="1_tree_수량산출_현충묘지-예산서(조경)_예산서-엑셀변환양식100_목동내역_관악고수량산출서_설계서,공사원가계산(노후시설물정비)" xfId="45599" xr:uid="{00000000-0005-0000-0000-0000583F0000}"/>
    <cellStyle name="1_tree_수량산출_현충묘지-예산서(조경)_예산서-엑셀변환양식100_목동내역_설계서,공사원가계산(노후시설물정비)" xfId="45600" xr:uid="{00000000-0005-0000-0000-0000593F0000}"/>
    <cellStyle name="1_tree_수량산출_현충묘지-예산서(조경)_예산서-엑셀변환양식100_목동내역_원가계산" xfId="45601" xr:uid="{00000000-0005-0000-0000-00005A3F0000}"/>
    <cellStyle name="1_tree_수량산출_현충묘지-예산서(조경)_예산서-엑셀변환양식100_목동내역_원가계산_03-설계서,공사원가계산" xfId="45602" xr:uid="{00000000-0005-0000-0000-00005B3F0000}"/>
    <cellStyle name="1_tree_수량산출_현충묘지-예산서(조경)_예산서-엑셀변환양식100_목동내역_원가계산_관악고수량산출서" xfId="45603" xr:uid="{00000000-0005-0000-0000-00005C3F0000}"/>
    <cellStyle name="1_tree_수량산출_현충묘지-예산서(조경)_예산서-엑셀변환양식100_목동내역_원가계산_관악고수량산출서_03-설계서,공사원가계산" xfId="45604" xr:uid="{00000000-0005-0000-0000-00005D3F0000}"/>
    <cellStyle name="1_tree_수량산출_현충묘지-예산서(조경)_예산서-엑셀변환양식100_목동내역_원가계산_관악고수량산출서_설계서,공사원가계산(노후시설물정비)" xfId="45605" xr:uid="{00000000-0005-0000-0000-00005E3F0000}"/>
    <cellStyle name="1_tree_수량산출_현충묘지-예산서(조경)_예산서-엑셀변환양식100_목동내역_원가계산_설계서,공사원가계산(노후시설물정비)" xfId="45606" xr:uid="{00000000-0005-0000-0000-00005F3F0000}"/>
    <cellStyle name="1_tree_수량산출_현충묘지-예산서(조경)_예산서-엑셀변환양식100_목동내역_폐기물집계" xfId="45607" xr:uid="{00000000-0005-0000-0000-0000603F0000}"/>
    <cellStyle name="1_tree_수량산출_현충묘지-예산서(조경)_예산서-엑셀변환양식100_목동내역_폐기물집계_03-설계서,공사원가계산" xfId="45608" xr:uid="{00000000-0005-0000-0000-0000613F0000}"/>
    <cellStyle name="1_tree_수량산출_현충묘지-예산서(조경)_예산서-엑셀변환양식100_목동내역_폐기물집계_관악고수량산출서" xfId="45609" xr:uid="{00000000-0005-0000-0000-0000623F0000}"/>
    <cellStyle name="1_tree_수량산출_현충묘지-예산서(조경)_예산서-엑셀변환양식100_목동내역_폐기물집계_관악고수량산출서_03-설계서,공사원가계산" xfId="45610" xr:uid="{00000000-0005-0000-0000-0000633F0000}"/>
    <cellStyle name="1_tree_수량산출_현충묘지-예산서(조경)_예산서-엑셀변환양식100_목동내역_폐기물집계_관악고수량산출서_설계서,공사원가계산(노후시설물정비)" xfId="45611" xr:uid="{00000000-0005-0000-0000-0000643F0000}"/>
    <cellStyle name="1_tree_수량산출_현충묘지-예산서(조경)_예산서-엑셀변환양식100_목동내역_폐기물집계_설계서,공사원가계산(노후시설물정비)" xfId="45612" xr:uid="{00000000-0005-0000-0000-0000653F0000}"/>
    <cellStyle name="1_tree_수량산출_현충묘지-예산서(조경)_예산서-엑셀변환양식100_목동내역_폐기물집계_원가계산" xfId="45613" xr:uid="{00000000-0005-0000-0000-0000663F0000}"/>
    <cellStyle name="1_tree_수량산출_현충묘지-예산서(조경)_예산서-엑셀변환양식100_목동내역_폐기물집계_원가계산_03-설계서,공사원가계산" xfId="45614" xr:uid="{00000000-0005-0000-0000-0000673F0000}"/>
    <cellStyle name="1_tree_수량산출_현충묘지-예산서(조경)_예산서-엑셀변환양식100_목동내역_폐기물집계_원가계산_관악고수량산출서" xfId="45615" xr:uid="{00000000-0005-0000-0000-0000683F0000}"/>
    <cellStyle name="1_tree_수량산출_현충묘지-예산서(조경)_예산서-엑셀변환양식100_목동내역_폐기물집계_원가계산_관악고수량산출서_03-설계서,공사원가계산" xfId="45616" xr:uid="{00000000-0005-0000-0000-0000693F0000}"/>
    <cellStyle name="1_tree_수량산출_현충묘지-예산서(조경)_예산서-엑셀변환양식100_목동내역_폐기물집계_원가계산_관악고수량산출서_설계서,공사원가계산(노후시설물정비)" xfId="45617" xr:uid="{00000000-0005-0000-0000-00006A3F0000}"/>
    <cellStyle name="1_tree_수량산출_현충묘지-예산서(조경)_예산서-엑셀변환양식100_목동내역_폐기물집계_원가계산_설계서,공사원가계산(노후시설물정비)" xfId="45618" xr:uid="{00000000-0005-0000-0000-00006B3F0000}"/>
    <cellStyle name="1_tree_수량산출_현충묘지-예산서(조경)_예산서-엑셀변환양식100_샛별변경내역서" xfId="45619" xr:uid="{00000000-0005-0000-0000-00006C3F0000}"/>
    <cellStyle name="1_tree_수량산출_현충묘지-예산서(조경)_예산서-엑셀변환양식100_샛별변경내역서_03-설계서,공사원가계산" xfId="45620" xr:uid="{00000000-0005-0000-0000-00006D3F0000}"/>
    <cellStyle name="1_tree_수량산출_현충묘지-예산서(조경)_예산서-엑셀변환양식100_샛별변경내역서_설계서,공사원가계산(노후시설물정비)" xfId="45621" xr:uid="{00000000-0005-0000-0000-00006E3F0000}"/>
    <cellStyle name="1_tree_수량산출_현충묘지-예산서(조경)_예산서-엑셀변환양식100_설계서,공사원가계산(노후시설물정비)" xfId="45622" xr:uid="{00000000-0005-0000-0000-00006F3F0000}"/>
    <cellStyle name="1_tree_수량산출_현충묘지-예산서(조경)_예산서-엑셀변환양식100_원가계산" xfId="45623" xr:uid="{00000000-0005-0000-0000-0000703F0000}"/>
    <cellStyle name="1_tree_수량산출_현충묘지-예산서(조경)_예산서-엑셀변환양식100_원가계산_03-설계서,공사원가계산" xfId="45624" xr:uid="{00000000-0005-0000-0000-0000713F0000}"/>
    <cellStyle name="1_tree_수량산출_현충묘지-예산서(조경)_예산서-엑셀변환양식100_원가계산_관악고수량산출서" xfId="45625" xr:uid="{00000000-0005-0000-0000-0000723F0000}"/>
    <cellStyle name="1_tree_수량산출_현충묘지-예산서(조경)_예산서-엑셀변환양식100_원가계산_관악고수량산출서_03-설계서,공사원가계산" xfId="45626" xr:uid="{00000000-0005-0000-0000-0000733F0000}"/>
    <cellStyle name="1_tree_수량산출_현충묘지-예산서(조경)_예산서-엑셀변환양식100_원가계산_관악고수량산출서_설계서,공사원가계산(노후시설물정비)" xfId="45627" xr:uid="{00000000-0005-0000-0000-0000743F0000}"/>
    <cellStyle name="1_tree_수량산출_현충묘지-예산서(조경)_예산서-엑셀변환양식100_원가계산_설계서,공사원가계산(노후시설물정비)" xfId="45628" xr:uid="{00000000-0005-0000-0000-0000753F0000}"/>
    <cellStyle name="1_tree_수량산출_현충묘지-예산서(조경)_원가계산" xfId="45629" xr:uid="{00000000-0005-0000-0000-0000763F0000}"/>
    <cellStyle name="1_tree_수량산출_현충묘지-예산서(조경)_원가계산_03-설계서,공사원가계산" xfId="45630" xr:uid="{00000000-0005-0000-0000-0000773F0000}"/>
    <cellStyle name="1_tree_수량산출_현충묘지-예산서(조경)_원가계산_관악고수량산출서" xfId="45631" xr:uid="{00000000-0005-0000-0000-0000783F0000}"/>
    <cellStyle name="1_tree_수량산출_현충묘지-예산서(조경)_원가계산_관악고수량산출서_03-설계서,공사원가계산" xfId="45632" xr:uid="{00000000-0005-0000-0000-0000793F0000}"/>
    <cellStyle name="1_tree_수량산출_현충묘지-예산서(조경)_원가계산_관악고수량산출서_설계서,공사원가계산(노후시설물정비)" xfId="45633" xr:uid="{00000000-0005-0000-0000-00007A3F0000}"/>
    <cellStyle name="1_tree_수량산출_현충묘지-예산서(조경)_원가계산_설계서,공사원가계산(노후시설물정비)" xfId="45634" xr:uid="{00000000-0005-0000-0000-00007B3F0000}"/>
    <cellStyle name="1_tree_수량산출_현충묘지-예산서(조경)_표지-공정표" xfId="45635" xr:uid="{00000000-0005-0000-0000-00007C3F0000}"/>
    <cellStyle name="1_tree_수량산출_현충묘지-예산서(조경)_표지-공정표_03-설계서,공사원가계산" xfId="45636" xr:uid="{00000000-0005-0000-0000-00007D3F0000}"/>
    <cellStyle name="1_tree_수량산출_현충묘지-예산서(조경)_표지-공정표_관악고수량산출서" xfId="45637" xr:uid="{00000000-0005-0000-0000-00007E3F0000}"/>
    <cellStyle name="1_tree_수량산출_현충묘지-예산서(조경)_표지-공정표_관악고수량산출서_03-설계서,공사원가계산" xfId="45638" xr:uid="{00000000-0005-0000-0000-00007F3F0000}"/>
    <cellStyle name="1_tree_수량산출_현충묘지-예산서(조경)_표지-공정표_관악고수량산출서_설계서,공사원가계산(노후시설물정비)" xfId="45639" xr:uid="{00000000-0005-0000-0000-0000803F0000}"/>
    <cellStyle name="1_tree_수량산출_현충묘지-예산서(조경)_표지-공정표_설계서,공사원가계산(노후시설물정비)" xfId="45640" xr:uid="{00000000-0005-0000-0000-0000813F0000}"/>
    <cellStyle name="1_tree_수량산출_현충묘지-예산서(조경)_표지예정공정표" xfId="45641" xr:uid="{00000000-0005-0000-0000-0000823F0000}"/>
    <cellStyle name="1_tree_수량산출_현충묘지-예산서(조경)_-표지예정공정표" xfId="45642" xr:uid="{00000000-0005-0000-0000-0000833F0000}"/>
    <cellStyle name="1_tree_수량산출_현충묘지-예산서(조경)_표지예정공정표_03-설계서,공사원가계산" xfId="45643" xr:uid="{00000000-0005-0000-0000-0000843F0000}"/>
    <cellStyle name="1_tree_수량산출_현충묘지-예산서(조경)_-표지예정공정표_03-설계서,공사원가계산" xfId="45644" xr:uid="{00000000-0005-0000-0000-0000853F0000}"/>
    <cellStyle name="1_tree_수량산출_현충묘지-예산서(조경)_표지예정공정표_관악고수량산출서" xfId="45645" xr:uid="{00000000-0005-0000-0000-0000863F0000}"/>
    <cellStyle name="1_tree_수량산출_현충묘지-예산서(조경)_-표지예정공정표_관악고수량산출서" xfId="45646" xr:uid="{00000000-0005-0000-0000-0000873F0000}"/>
    <cellStyle name="1_tree_수량산출_현충묘지-예산서(조경)_표지예정공정표_관악고수량산출서_03-설계서,공사원가계산" xfId="45647" xr:uid="{00000000-0005-0000-0000-0000883F0000}"/>
    <cellStyle name="1_tree_수량산출_현충묘지-예산서(조경)_-표지예정공정표_관악고수량산출서_03-설계서,공사원가계산" xfId="45648" xr:uid="{00000000-0005-0000-0000-0000893F0000}"/>
    <cellStyle name="1_tree_수량산출_현충묘지-예산서(조경)_표지예정공정표_관악고수량산출서_설계서,공사원가계산(노후시설물정비)" xfId="45649" xr:uid="{00000000-0005-0000-0000-00008A3F0000}"/>
    <cellStyle name="1_tree_수량산출_현충묘지-예산서(조경)_-표지예정공정표_관악고수량산출서_설계서,공사원가계산(노후시설물정비)" xfId="45650" xr:uid="{00000000-0005-0000-0000-00008B3F0000}"/>
    <cellStyle name="1_tree_수량산출_현충묘지-예산서(조경)_표지예정공정표_설계서,공사원가계산(노후시설물정비)" xfId="45651" xr:uid="{00000000-0005-0000-0000-00008C3F0000}"/>
    <cellStyle name="1_tree_수량산출_현충묘지-예산서(조경)_-표지예정공정표_설계서,공사원가계산(노후시설물정비)" xfId="45652" xr:uid="{00000000-0005-0000-0000-00008D3F0000}"/>
    <cellStyle name="1_tree_수량산출_현충묘지-예산서(조경)_표지예정공정표_신사동공원폐기물" xfId="45653" xr:uid="{00000000-0005-0000-0000-00008E3F0000}"/>
    <cellStyle name="1_tree_수량산출_현충묘지-예산서(조경)_-표지예정공정표_신사동공원폐기물" xfId="45654" xr:uid="{00000000-0005-0000-0000-00008F3F0000}"/>
    <cellStyle name="1_tree_수량산출_현충묘지-예산서(조경)_표지예정공정표_신사동공원폐기물_03-설계서,공사원가계산" xfId="45655" xr:uid="{00000000-0005-0000-0000-0000903F0000}"/>
    <cellStyle name="1_tree_수량산출_현충묘지-예산서(조경)_-표지예정공정표_신사동공원폐기물_03-설계서,공사원가계산" xfId="45656" xr:uid="{00000000-0005-0000-0000-0000913F0000}"/>
    <cellStyle name="1_tree_수량산출_현충묘지-예산서(조경)_표지예정공정표_신사동공원폐기물_설계서,공사원가계산(노후시설물정비)" xfId="45657" xr:uid="{00000000-0005-0000-0000-0000923F0000}"/>
    <cellStyle name="1_tree_수량산출_현충묘지-예산서(조경)_-표지예정공정표_신사동공원폐기물_설계서,공사원가계산(노후시설물정비)" xfId="45658" xr:uid="{00000000-0005-0000-0000-0000933F0000}"/>
    <cellStyle name="1_tree_수량산출_현충묘지-예산서(조경)_표지예정공정표_신사은행나무공원" xfId="45659" xr:uid="{00000000-0005-0000-0000-0000943F0000}"/>
    <cellStyle name="1_tree_수량산출_현충묘지-예산서(조경)_-표지예정공정표_신사은행나무공원" xfId="45660" xr:uid="{00000000-0005-0000-0000-0000953F0000}"/>
    <cellStyle name="1_tree_수량산출_현충묘지-예산서(조경)_표지예정공정표_신사은행나무공원_03-설계서,공사원가계산" xfId="45661" xr:uid="{00000000-0005-0000-0000-0000963F0000}"/>
    <cellStyle name="1_tree_수량산출_현충묘지-예산서(조경)_-표지예정공정표_신사은행나무공원_03-설계서,공사원가계산" xfId="45662" xr:uid="{00000000-0005-0000-0000-0000973F0000}"/>
    <cellStyle name="1_tree_수량산출_현충묘지-예산서(조경)_표지예정공정표_신사은행나무공원_설계서,공사원가계산(노후시설물정비)" xfId="45663" xr:uid="{00000000-0005-0000-0000-0000983F0000}"/>
    <cellStyle name="1_tree_수량산출_현충묘지-예산서(조경)_-표지예정공정표_신사은행나무공원_설계서,공사원가계산(노후시설물정비)" xfId="45664" xr:uid="{00000000-0005-0000-0000-0000993F0000}"/>
    <cellStyle name="1_tree_수량산출서-11.25" xfId="45665" xr:uid="{00000000-0005-0000-0000-00009A3F0000}"/>
    <cellStyle name="1_tree_수량산출서-11.25_단위수량" xfId="45666" xr:uid="{00000000-0005-0000-0000-00009B3F0000}"/>
    <cellStyle name="1_tree_수량산출서-11.25_단위수량_단위수량산출서" xfId="45667" xr:uid="{00000000-0005-0000-0000-00009C3F0000}"/>
    <cellStyle name="1_tree_수량산출서-11.25_단위수량1" xfId="45668" xr:uid="{00000000-0005-0000-0000-00009D3F0000}"/>
    <cellStyle name="1_tree_수량산출서-11.25_단위수량1_단위수량산출서" xfId="45669" xr:uid="{00000000-0005-0000-0000-00009E3F0000}"/>
    <cellStyle name="1_tree_수량산출서-11.25_단위수량산출서" xfId="45670" xr:uid="{00000000-0005-0000-0000-00009F3F0000}"/>
    <cellStyle name="1_tree_수량산출서-11.25_도곡단위수량" xfId="45671" xr:uid="{00000000-0005-0000-0000-0000A03F0000}"/>
    <cellStyle name="1_tree_수량산출서-11.25_도곡단위수량_단위수량산출서" xfId="45672" xr:uid="{00000000-0005-0000-0000-0000A13F0000}"/>
    <cellStyle name="1_tree_수량산출서-11.25_철거단위수량" xfId="45673" xr:uid="{00000000-0005-0000-0000-0000A23F0000}"/>
    <cellStyle name="1_tree_수량산출서-11.25_철거단위수량_단위수량산출서" xfId="45674" xr:uid="{00000000-0005-0000-0000-0000A33F0000}"/>
    <cellStyle name="1_tree_수량산출서-11.25_한수단위수량" xfId="45675" xr:uid="{00000000-0005-0000-0000-0000A43F0000}"/>
    <cellStyle name="1_tree_수량산출서-11.25_한수단위수량_단위수량산출서" xfId="45676" xr:uid="{00000000-0005-0000-0000-0000A53F0000}"/>
    <cellStyle name="1_tree_수량산출서-1201" xfId="45677" xr:uid="{00000000-0005-0000-0000-0000A63F0000}"/>
    <cellStyle name="1_tree_수량산출서-1201_단위수량" xfId="45678" xr:uid="{00000000-0005-0000-0000-0000A73F0000}"/>
    <cellStyle name="1_tree_수량산출서-1201_단위수량_단위수량산출서" xfId="45679" xr:uid="{00000000-0005-0000-0000-0000A83F0000}"/>
    <cellStyle name="1_tree_수량산출서-1201_단위수량1" xfId="45680" xr:uid="{00000000-0005-0000-0000-0000A93F0000}"/>
    <cellStyle name="1_tree_수량산출서-1201_단위수량1_단위수량산출서" xfId="45681" xr:uid="{00000000-0005-0000-0000-0000AA3F0000}"/>
    <cellStyle name="1_tree_수량산출서-1201_단위수량산출서" xfId="45682" xr:uid="{00000000-0005-0000-0000-0000AB3F0000}"/>
    <cellStyle name="1_tree_수량산출서-1201_도곡단위수량" xfId="45683" xr:uid="{00000000-0005-0000-0000-0000AC3F0000}"/>
    <cellStyle name="1_tree_수량산출서-1201_도곡단위수량_단위수량산출서" xfId="45684" xr:uid="{00000000-0005-0000-0000-0000AD3F0000}"/>
    <cellStyle name="1_tree_수량산출서-1201_철거단위수량" xfId="45685" xr:uid="{00000000-0005-0000-0000-0000AE3F0000}"/>
    <cellStyle name="1_tree_수량산출서-1201_철거단위수량_단위수량산출서" xfId="45686" xr:uid="{00000000-0005-0000-0000-0000AF3F0000}"/>
    <cellStyle name="1_tree_수량산출서-1201_한수단위수량" xfId="45687" xr:uid="{00000000-0005-0000-0000-0000B03F0000}"/>
    <cellStyle name="1_tree_수량산출서-1201_한수단위수량_단위수량산출서" xfId="45688" xr:uid="{00000000-0005-0000-0000-0000B13F0000}"/>
    <cellStyle name="1_tree_수량집계표" xfId="45689" xr:uid="{00000000-0005-0000-0000-0000B23F0000}"/>
    <cellStyle name="1_tree_수량총괄표" xfId="45690" xr:uid="{00000000-0005-0000-0000-0000B33F0000}"/>
    <cellStyle name="1_tree_수원1차" xfId="45691" xr:uid="{00000000-0005-0000-0000-0000B43F0000}"/>
    <cellStyle name="1_tree_수원변경수량산출" xfId="45692" xr:uid="{00000000-0005-0000-0000-0000B53F0000}"/>
    <cellStyle name="1_tree_수원변경수량산출_단위수량산출서" xfId="45693" xr:uid="{00000000-0005-0000-0000-0000B63F0000}"/>
    <cellStyle name="1_tree_수원수량집계(7.13)" xfId="45694" xr:uid="{00000000-0005-0000-0000-0000B73F0000}"/>
    <cellStyle name="1_tree_수원수량집계(7.31)" xfId="45695" xr:uid="{00000000-0005-0000-0000-0000B83F0000}"/>
    <cellStyle name="1_tree_시설물단위수량" xfId="45696" xr:uid="{00000000-0005-0000-0000-0000B93F0000}"/>
    <cellStyle name="1_tree_시설물단위수량_단위수량산출서" xfId="45697" xr:uid="{00000000-0005-0000-0000-0000BA3F0000}"/>
    <cellStyle name="1_tree_시설물단위수량1" xfId="45698" xr:uid="{00000000-0005-0000-0000-0000BB3F0000}"/>
    <cellStyle name="1_tree_시설물단위수량1_단위수량산출서" xfId="45699" xr:uid="{00000000-0005-0000-0000-0000BC3F0000}"/>
    <cellStyle name="1_tree_시설물단위수량1_시설물단위수량" xfId="45700" xr:uid="{00000000-0005-0000-0000-0000BD3F0000}"/>
    <cellStyle name="1_tree_시설물단위수량1_시설물단위수량_단위수량산출서" xfId="45701" xr:uid="{00000000-0005-0000-0000-0000BE3F0000}"/>
    <cellStyle name="1_tree_쌍용" xfId="45702" xr:uid="{00000000-0005-0000-0000-0000BF3F0000}"/>
    <cellStyle name="1_tree_쌍용_단위수량" xfId="45703" xr:uid="{00000000-0005-0000-0000-0000C03F0000}"/>
    <cellStyle name="1_tree_쌍용_단위수량_단위수량산출서" xfId="45704" xr:uid="{00000000-0005-0000-0000-0000C13F0000}"/>
    <cellStyle name="1_tree_쌍용_단위수량1" xfId="45705" xr:uid="{00000000-0005-0000-0000-0000C23F0000}"/>
    <cellStyle name="1_tree_쌍용_단위수량1_단위수량산출서" xfId="45706" xr:uid="{00000000-0005-0000-0000-0000C33F0000}"/>
    <cellStyle name="1_tree_쌍용_단위수량산출서" xfId="45707" xr:uid="{00000000-0005-0000-0000-0000C43F0000}"/>
    <cellStyle name="1_tree_쌍용_도곡단위수량" xfId="45708" xr:uid="{00000000-0005-0000-0000-0000C53F0000}"/>
    <cellStyle name="1_tree_쌍용_도곡단위수량_단위수량산출서" xfId="45709" xr:uid="{00000000-0005-0000-0000-0000C63F0000}"/>
    <cellStyle name="1_tree_쌍용_수량산출서-11.25" xfId="45710" xr:uid="{00000000-0005-0000-0000-0000C73F0000}"/>
    <cellStyle name="1_tree_쌍용_수량산출서-11.25_단위수량" xfId="45711" xr:uid="{00000000-0005-0000-0000-0000C83F0000}"/>
    <cellStyle name="1_tree_쌍용_수량산출서-11.25_단위수량_단위수량산출서" xfId="45712" xr:uid="{00000000-0005-0000-0000-0000C93F0000}"/>
    <cellStyle name="1_tree_쌍용_수량산출서-11.25_단위수량1" xfId="45713" xr:uid="{00000000-0005-0000-0000-0000CA3F0000}"/>
    <cellStyle name="1_tree_쌍용_수량산출서-11.25_단위수량1_단위수량산출서" xfId="45714" xr:uid="{00000000-0005-0000-0000-0000CB3F0000}"/>
    <cellStyle name="1_tree_쌍용_수량산출서-11.25_단위수량산출서" xfId="45715" xr:uid="{00000000-0005-0000-0000-0000CC3F0000}"/>
    <cellStyle name="1_tree_쌍용_수량산출서-11.25_도곡단위수량" xfId="45716" xr:uid="{00000000-0005-0000-0000-0000CD3F0000}"/>
    <cellStyle name="1_tree_쌍용_수량산출서-11.25_도곡단위수량_단위수량산출서" xfId="45717" xr:uid="{00000000-0005-0000-0000-0000CE3F0000}"/>
    <cellStyle name="1_tree_쌍용_수량산출서-11.25_철거단위수량" xfId="45718" xr:uid="{00000000-0005-0000-0000-0000CF3F0000}"/>
    <cellStyle name="1_tree_쌍용_수량산출서-11.25_철거단위수량_단위수량산출서" xfId="45719" xr:uid="{00000000-0005-0000-0000-0000D03F0000}"/>
    <cellStyle name="1_tree_쌍용_수량산출서-11.25_한수단위수량" xfId="45720" xr:uid="{00000000-0005-0000-0000-0000D13F0000}"/>
    <cellStyle name="1_tree_쌍용_수량산출서-11.25_한수단위수량_단위수량산출서" xfId="45721" xr:uid="{00000000-0005-0000-0000-0000D23F0000}"/>
    <cellStyle name="1_tree_쌍용_수량산출서-1201" xfId="45722" xr:uid="{00000000-0005-0000-0000-0000D33F0000}"/>
    <cellStyle name="1_tree_쌍용_수량산출서-1201_단위수량" xfId="45723" xr:uid="{00000000-0005-0000-0000-0000D43F0000}"/>
    <cellStyle name="1_tree_쌍용_수량산출서-1201_단위수량_단위수량산출서" xfId="45724" xr:uid="{00000000-0005-0000-0000-0000D53F0000}"/>
    <cellStyle name="1_tree_쌍용_수량산출서-1201_단위수량1" xfId="45725" xr:uid="{00000000-0005-0000-0000-0000D63F0000}"/>
    <cellStyle name="1_tree_쌍용_수량산출서-1201_단위수량1_단위수량산출서" xfId="45726" xr:uid="{00000000-0005-0000-0000-0000D73F0000}"/>
    <cellStyle name="1_tree_쌍용_수량산출서-1201_단위수량산출서" xfId="45727" xr:uid="{00000000-0005-0000-0000-0000D83F0000}"/>
    <cellStyle name="1_tree_쌍용_수량산출서-1201_도곡단위수량" xfId="45728" xr:uid="{00000000-0005-0000-0000-0000D93F0000}"/>
    <cellStyle name="1_tree_쌍용_수량산출서-1201_도곡단위수량_단위수량산출서" xfId="45729" xr:uid="{00000000-0005-0000-0000-0000DA3F0000}"/>
    <cellStyle name="1_tree_쌍용_수량산출서-1201_철거단위수량" xfId="45730" xr:uid="{00000000-0005-0000-0000-0000DB3F0000}"/>
    <cellStyle name="1_tree_쌍용_수량산출서-1201_철거단위수량_단위수량산출서" xfId="45731" xr:uid="{00000000-0005-0000-0000-0000DC3F0000}"/>
    <cellStyle name="1_tree_쌍용_수량산출서-1201_한수단위수량" xfId="45732" xr:uid="{00000000-0005-0000-0000-0000DD3F0000}"/>
    <cellStyle name="1_tree_쌍용_수량산출서-1201_한수단위수량_단위수량산출서" xfId="45733" xr:uid="{00000000-0005-0000-0000-0000DE3F0000}"/>
    <cellStyle name="1_tree_쌍용_시설물단위수량" xfId="45734" xr:uid="{00000000-0005-0000-0000-0000DF3F0000}"/>
    <cellStyle name="1_tree_쌍용_시설물단위수량_단위수량산출서" xfId="45735" xr:uid="{00000000-0005-0000-0000-0000E03F0000}"/>
    <cellStyle name="1_tree_쌍용_시설물단위수량1" xfId="45736" xr:uid="{00000000-0005-0000-0000-0000E13F0000}"/>
    <cellStyle name="1_tree_쌍용_시설물단위수량1_단위수량산출서" xfId="45737" xr:uid="{00000000-0005-0000-0000-0000E23F0000}"/>
    <cellStyle name="1_tree_쌍용_시설물단위수량1_시설물단위수량" xfId="45738" xr:uid="{00000000-0005-0000-0000-0000E33F0000}"/>
    <cellStyle name="1_tree_쌍용_시설물단위수량1_시설물단위수량_단위수량산출서" xfId="45739" xr:uid="{00000000-0005-0000-0000-0000E43F0000}"/>
    <cellStyle name="1_tree_쌍용_오창수량산출서" xfId="45740" xr:uid="{00000000-0005-0000-0000-0000E53F0000}"/>
    <cellStyle name="1_tree_쌍용_오창수량산출서_단위수량" xfId="45741" xr:uid="{00000000-0005-0000-0000-0000E63F0000}"/>
    <cellStyle name="1_tree_쌍용_오창수량산출서_단위수량_단위수량산출서" xfId="45742" xr:uid="{00000000-0005-0000-0000-0000E73F0000}"/>
    <cellStyle name="1_tree_쌍용_오창수량산출서_단위수량1" xfId="45743" xr:uid="{00000000-0005-0000-0000-0000E83F0000}"/>
    <cellStyle name="1_tree_쌍용_오창수량산출서_단위수량1_단위수량산출서" xfId="45744" xr:uid="{00000000-0005-0000-0000-0000E93F0000}"/>
    <cellStyle name="1_tree_쌍용_오창수량산출서_단위수량산출서" xfId="45745" xr:uid="{00000000-0005-0000-0000-0000EA3F0000}"/>
    <cellStyle name="1_tree_쌍용_오창수량산출서_도곡단위수량" xfId="45746" xr:uid="{00000000-0005-0000-0000-0000EB3F0000}"/>
    <cellStyle name="1_tree_쌍용_오창수량산출서_도곡단위수량_단위수량산출서" xfId="45747" xr:uid="{00000000-0005-0000-0000-0000EC3F0000}"/>
    <cellStyle name="1_tree_쌍용_오창수량산출서_수량산출서-11.25" xfId="45748" xr:uid="{00000000-0005-0000-0000-0000ED3F0000}"/>
    <cellStyle name="1_tree_쌍용_오창수량산출서_수량산출서-11.25_단위수량" xfId="45749" xr:uid="{00000000-0005-0000-0000-0000EE3F0000}"/>
    <cellStyle name="1_tree_쌍용_오창수량산출서_수량산출서-11.25_단위수량_단위수량산출서" xfId="45750" xr:uid="{00000000-0005-0000-0000-0000EF3F0000}"/>
    <cellStyle name="1_tree_쌍용_오창수량산출서_수량산출서-11.25_단위수량1" xfId="45751" xr:uid="{00000000-0005-0000-0000-0000F03F0000}"/>
    <cellStyle name="1_tree_쌍용_오창수량산출서_수량산출서-11.25_단위수량1_단위수량산출서" xfId="45752" xr:uid="{00000000-0005-0000-0000-0000F13F0000}"/>
    <cellStyle name="1_tree_쌍용_오창수량산출서_수량산출서-11.25_단위수량산출서" xfId="45753" xr:uid="{00000000-0005-0000-0000-0000F23F0000}"/>
    <cellStyle name="1_tree_쌍용_오창수량산출서_수량산출서-11.25_도곡단위수량" xfId="45754" xr:uid="{00000000-0005-0000-0000-0000F33F0000}"/>
    <cellStyle name="1_tree_쌍용_오창수량산출서_수량산출서-11.25_도곡단위수량_단위수량산출서" xfId="45755" xr:uid="{00000000-0005-0000-0000-0000F43F0000}"/>
    <cellStyle name="1_tree_쌍용_오창수량산출서_수량산출서-11.25_철거단위수량" xfId="45756" xr:uid="{00000000-0005-0000-0000-0000F53F0000}"/>
    <cellStyle name="1_tree_쌍용_오창수량산출서_수량산출서-11.25_철거단위수량_단위수량산출서" xfId="45757" xr:uid="{00000000-0005-0000-0000-0000F63F0000}"/>
    <cellStyle name="1_tree_쌍용_오창수량산출서_수량산출서-11.25_한수단위수량" xfId="45758" xr:uid="{00000000-0005-0000-0000-0000F73F0000}"/>
    <cellStyle name="1_tree_쌍용_오창수량산출서_수량산출서-11.25_한수단위수량_단위수량산출서" xfId="45759" xr:uid="{00000000-0005-0000-0000-0000F83F0000}"/>
    <cellStyle name="1_tree_쌍용_오창수량산출서_수량산출서-1201" xfId="45760" xr:uid="{00000000-0005-0000-0000-0000F93F0000}"/>
    <cellStyle name="1_tree_쌍용_오창수량산출서_수량산출서-1201_단위수량" xfId="45761" xr:uid="{00000000-0005-0000-0000-0000FA3F0000}"/>
    <cellStyle name="1_tree_쌍용_오창수량산출서_수량산출서-1201_단위수량_단위수량산출서" xfId="45762" xr:uid="{00000000-0005-0000-0000-0000FB3F0000}"/>
    <cellStyle name="1_tree_쌍용_오창수량산출서_수량산출서-1201_단위수량1" xfId="45763" xr:uid="{00000000-0005-0000-0000-0000FC3F0000}"/>
    <cellStyle name="1_tree_쌍용_오창수량산출서_수량산출서-1201_단위수량1_단위수량산출서" xfId="45764" xr:uid="{00000000-0005-0000-0000-0000FD3F0000}"/>
    <cellStyle name="1_tree_쌍용_오창수량산출서_수량산출서-1201_단위수량산출서" xfId="45765" xr:uid="{00000000-0005-0000-0000-0000FE3F0000}"/>
    <cellStyle name="1_tree_쌍용_오창수량산출서_수량산출서-1201_도곡단위수량" xfId="45766" xr:uid="{00000000-0005-0000-0000-0000FF3F0000}"/>
    <cellStyle name="1_tree_쌍용_오창수량산출서_수량산출서-1201_도곡단위수량_단위수량산출서" xfId="45767" xr:uid="{00000000-0005-0000-0000-000000400000}"/>
    <cellStyle name="1_tree_쌍용_오창수량산출서_수량산출서-1201_철거단위수량" xfId="45768" xr:uid="{00000000-0005-0000-0000-000001400000}"/>
    <cellStyle name="1_tree_쌍용_오창수량산출서_수량산출서-1201_철거단위수량_단위수량산출서" xfId="45769" xr:uid="{00000000-0005-0000-0000-000002400000}"/>
    <cellStyle name="1_tree_쌍용_오창수량산출서_수량산출서-1201_한수단위수량" xfId="45770" xr:uid="{00000000-0005-0000-0000-000003400000}"/>
    <cellStyle name="1_tree_쌍용_오창수량산출서_수량산출서-1201_한수단위수량_단위수량산출서" xfId="45771" xr:uid="{00000000-0005-0000-0000-000004400000}"/>
    <cellStyle name="1_tree_쌍용_오창수량산출서_시설물단위수량" xfId="45772" xr:uid="{00000000-0005-0000-0000-000005400000}"/>
    <cellStyle name="1_tree_쌍용_오창수량산출서_시설물단위수량_단위수량산출서" xfId="45773" xr:uid="{00000000-0005-0000-0000-000006400000}"/>
    <cellStyle name="1_tree_쌍용_오창수량산출서_시설물단위수량1" xfId="45774" xr:uid="{00000000-0005-0000-0000-000007400000}"/>
    <cellStyle name="1_tree_쌍용_오창수량산출서_시설물단위수량1_단위수량산출서" xfId="45775" xr:uid="{00000000-0005-0000-0000-000008400000}"/>
    <cellStyle name="1_tree_쌍용_오창수량산출서_시설물단위수량1_시설물단위수량" xfId="45776" xr:uid="{00000000-0005-0000-0000-000009400000}"/>
    <cellStyle name="1_tree_쌍용_오창수량산출서_시설물단위수량1_시설물단위수량_단위수량산출서" xfId="45777" xr:uid="{00000000-0005-0000-0000-00000A400000}"/>
    <cellStyle name="1_tree_쌍용_오창수량산출서_철거단위수량" xfId="45778" xr:uid="{00000000-0005-0000-0000-00000B400000}"/>
    <cellStyle name="1_tree_쌍용_오창수량산출서_철거단위수량_단위수량산출서" xfId="45779" xr:uid="{00000000-0005-0000-0000-00000C400000}"/>
    <cellStyle name="1_tree_쌍용_오창수량산출서_한수단위수량" xfId="45780" xr:uid="{00000000-0005-0000-0000-00000D400000}"/>
    <cellStyle name="1_tree_쌍용_오창수량산출서_한수단위수량_단위수량산출서" xfId="45781" xr:uid="{00000000-0005-0000-0000-00000E400000}"/>
    <cellStyle name="1_tree_쌍용_철거단위수량" xfId="45782" xr:uid="{00000000-0005-0000-0000-00000F400000}"/>
    <cellStyle name="1_tree_쌍용_철거단위수량_단위수량산출서" xfId="45783" xr:uid="{00000000-0005-0000-0000-000010400000}"/>
    <cellStyle name="1_tree_쌍용_한수단위수량" xfId="45784" xr:uid="{00000000-0005-0000-0000-000011400000}"/>
    <cellStyle name="1_tree_쌍용_한수단위수량_단위수량산출서" xfId="45785" xr:uid="{00000000-0005-0000-0000-000012400000}"/>
    <cellStyle name="1_tree_쌍용수량0905" xfId="45786" xr:uid="{00000000-0005-0000-0000-000013400000}"/>
    <cellStyle name="1_tree_쌍용수량0905_단위수량산출서" xfId="45787" xr:uid="{00000000-0005-0000-0000-000014400000}"/>
    <cellStyle name="1_tree_쌍용수량집계" xfId="45788" xr:uid="{00000000-0005-0000-0000-000015400000}"/>
    <cellStyle name="1_tree_오창수량산출서" xfId="45789" xr:uid="{00000000-0005-0000-0000-000016400000}"/>
    <cellStyle name="1_tree_오창수량산출서_단위수량" xfId="45790" xr:uid="{00000000-0005-0000-0000-000017400000}"/>
    <cellStyle name="1_tree_오창수량산출서_단위수량_단위수량산출서" xfId="45791" xr:uid="{00000000-0005-0000-0000-000018400000}"/>
    <cellStyle name="1_tree_오창수량산출서_단위수량1" xfId="45792" xr:uid="{00000000-0005-0000-0000-000019400000}"/>
    <cellStyle name="1_tree_오창수량산출서_단위수량1_단위수량산출서" xfId="45793" xr:uid="{00000000-0005-0000-0000-00001A400000}"/>
    <cellStyle name="1_tree_오창수량산출서_단위수량산출서" xfId="45794" xr:uid="{00000000-0005-0000-0000-00001B400000}"/>
    <cellStyle name="1_tree_오창수량산출서_도곡단위수량" xfId="45795" xr:uid="{00000000-0005-0000-0000-00001C400000}"/>
    <cellStyle name="1_tree_오창수량산출서_도곡단위수량_단위수량산출서" xfId="45796" xr:uid="{00000000-0005-0000-0000-00001D400000}"/>
    <cellStyle name="1_tree_오창수량산출서_수량산출서-11.25" xfId="45797" xr:uid="{00000000-0005-0000-0000-00001E400000}"/>
    <cellStyle name="1_tree_오창수량산출서_수량산출서-11.25_단위수량" xfId="45798" xr:uid="{00000000-0005-0000-0000-00001F400000}"/>
    <cellStyle name="1_tree_오창수량산출서_수량산출서-11.25_단위수량_단위수량산출서" xfId="45799" xr:uid="{00000000-0005-0000-0000-000020400000}"/>
    <cellStyle name="1_tree_오창수량산출서_수량산출서-11.25_단위수량1" xfId="45800" xr:uid="{00000000-0005-0000-0000-000021400000}"/>
    <cellStyle name="1_tree_오창수량산출서_수량산출서-11.25_단위수량1_단위수량산출서" xfId="45801" xr:uid="{00000000-0005-0000-0000-000022400000}"/>
    <cellStyle name="1_tree_오창수량산출서_수량산출서-11.25_단위수량산출서" xfId="45802" xr:uid="{00000000-0005-0000-0000-000023400000}"/>
    <cellStyle name="1_tree_오창수량산출서_수량산출서-11.25_도곡단위수량" xfId="45803" xr:uid="{00000000-0005-0000-0000-000024400000}"/>
    <cellStyle name="1_tree_오창수량산출서_수량산출서-11.25_도곡단위수량_단위수량산출서" xfId="45804" xr:uid="{00000000-0005-0000-0000-000025400000}"/>
    <cellStyle name="1_tree_오창수량산출서_수량산출서-11.25_철거단위수량" xfId="45805" xr:uid="{00000000-0005-0000-0000-000026400000}"/>
    <cellStyle name="1_tree_오창수량산출서_수량산출서-11.25_철거단위수량_단위수량산출서" xfId="45806" xr:uid="{00000000-0005-0000-0000-000027400000}"/>
    <cellStyle name="1_tree_오창수량산출서_수량산출서-11.25_한수단위수량" xfId="45807" xr:uid="{00000000-0005-0000-0000-000028400000}"/>
    <cellStyle name="1_tree_오창수량산출서_수량산출서-11.25_한수단위수량_단위수량산출서" xfId="45808" xr:uid="{00000000-0005-0000-0000-000029400000}"/>
    <cellStyle name="1_tree_오창수량산출서_수량산출서-1201" xfId="45809" xr:uid="{00000000-0005-0000-0000-00002A400000}"/>
    <cellStyle name="1_tree_오창수량산출서_수량산출서-1201_단위수량" xfId="45810" xr:uid="{00000000-0005-0000-0000-00002B400000}"/>
    <cellStyle name="1_tree_오창수량산출서_수량산출서-1201_단위수량_단위수량산출서" xfId="45811" xr:uid="{00000000-0005-0000-0000-00002C400000}"/>
    <cellStyle name="1_tree_오창수량산출서_수량산출서-1201_단위수량1" xfId="45812" xr:uid="{00000000-0005-0000-0000-00002D400000}"/>
    <cellStyle name="1_tree_오창수량산출서_수량산출서-1201_단위수량1_단위수량산출서" xfId="45813" xr:uid="{00000000-0005-0000-0000-00002E400000}"/>
    <cellStyle name="1_tree_오창수량산출서_수량산출서-1201_단위수량산출서" xfId="45814" xr:uid="{00000000-0005-0000-0000-00002F400000}"/>
    <cellStyle name="1_tree_오창수량산출서_수량산출서-1201_도곡단위수량" xfId="45815" xr:uid="{00000000-0005-0000-0000-000030400000}"/>
    <cellStyle name="1_tree_오창수량산출서_수량산출서-1201_도곡단위수량_단위수량산출서" xfId="45816" xr:uid="{00000000-0005-0000-0000-000031400000}"/>
    <cellStyle name="1_tree_오창수량산출서_수량산출서-1201_철거단위수량" xfId="45817" xr:uid="{00000000-0005-0000-0000-000032400000}"/>
    <cellStyle name="1_tree_오창수량산출서_수량산출서-1201_철거단위수량_단위수량산출서" xfId="45818" xr:uid="{00000000-0005-0000-0000-000033400000}"/>
    <cellStyle name="1_tree_오창수량산출서_수량산출서-1201_한수단위수량" xfId="45819" xr:uid="{00000000-0005-0000-0000-000034400000}"/>
    <cellStyle name="1_tree_오창수량산출서_수량산출서-1201_한수단위수량_단위수량산출서" xfId="45820" xr:uid="{00000000-0005-0000-0000-000035400000}"/>
    <cellStyle name="1_tree_오창수량산출서_시설물단위수량" xfId="45821" xr:uid="{00000000-0005-0000-0000-000036400000}"/>
    <cellStyle name="1_tree_오창수량산출서_시설물단위수량_단위수량산출서" xfId="45822" xr:uid="{00000000-0005-0000-0000-000037400000}"/>
    <cellStyle name="1_tree_오창수량산출서_시설물단위수량1" xfId="45823" xr:uid="{00000000-0005-0000-0000-000038400000}"/>
    <cellStyle name="1_tree_오창수량산출서_시설물단위수량1_단위수량산출서" xfId="45824" xr:uid="{00000000-0005-0000-0000-000039400000}"/>
    <cellStyle name="1_tree_오창수량산출서_시설물단위수량1_시설물단위수량" xfId="45825" xr:uid="{00000000-0005-0000-0000-00003A400000}"/>
    <cellStyle name="1_tree_오창수량산출서_시설물단위수량1_시설물단위수량_단위수량산출서" xfId="45826" xr:uid="{00000000-0005-0000-0000-00003B400000}"/>
    <cellStyle name="1_tree_오창수량산출서_철거단위수량" xfId="45827" xr:uid="{00000000-0005-0000-0000-00003C400000}"/>
    <cellStyle name="1_tree_오창수량산출서_철거단위수량_단위수량산출서" xfId="45828" xr:uid="{00000000-0005-0000-0000-00003D400000}"/>
    <cellStyle name="1_tree_오창수량산출서_한수단위수량" xfId="45829" xr:uid="{00000000-0005-0000-0000-00003E400000}"/>
    <cellStyle name="1_tree_오창수량산출서_한수단위수량_단위수량산출서" xfId="45830" xr:uid="{00000000-0005-0000-0000-00003F400000}"/>
    <cellStyle name="1_tree_용평수량집계" xfId="45831" xr:uid="{00000000-0005-0000-0000-000040400000}"/>
    <cellStyle name="1_tree_원가계산" xfId="45832" xr:uid="{00000000-0005-0000-0000-000041400000}"/>
    <cellStyle name="1_tree_원가계산_03-설계서,공사원가계산" xfId="45833" xr:uid="{00000000-0005-0000-0000-000042400000}"/>
    <cellStyle name="1_tree_원가계산_관악고수량산출서" xfId="45834" xr:uid="{00000000-0005-0000-0000-000043400000}"/>
    <cellStyle name="1_tree_원가계산_관악고수량산출서_03-설계서,공사원가계산" xfId="45835" xr:uid="{00000000-0005-0000-0000-000044400000}"/>
    <cellStyle name="1_tree_원가계산_관악고수량산출서_설계서,공사원가계산(노후시설물정비)" xfId="45836" xr:uid="{00000000-0005-0000-0000-000045400000}"/>
    <cellStyle name="1_tree_원가계산_설계서,공사원가계산(노후시설물정비)" xfId="45837" xr:uid="{00000000-0005-0000-0000-000046400000}"/>
    <cellStyle name="1_tree_은파단위수량" xfId="45838" xr:uid="{00000000-0005-0000-0000-000047400000}"/>
    <cellStyle name="1_tree_은파단위수량_단위수량" xfId="45839" xr:uid="{00000000-0005-0000-0000-000048400000}"/>
    <cellStyle name="1_tree_은파단위수량_단위수량_단위수량산출서" xfId="45840" xr:uid="{00000000-0005-0000-0000-000049400000}"/>
    <cellStyle name="1_tree_은파단위수량_단위수량1" xfId="45841" xr:uid="{00000000-0005-0000-0000-00004A400000}"/>
    <cellStyle name="1_tree_은파단위수량_단위수량1_단위수량산출서" xfId="45842" xr:uid="{00000000-0005-0000-0000-00004B400000}"/>
    <cellStyle name="1_tree_은파단위수량_단위수량산출서" xfId="45843" xr:uid="{00000000-0005-0000-0000-00004C400000}"/>
    <cellStyle name="1_tree_은파단위수량_도곡단위수량" xfId="45844" xr:uid="{00000000-0005-0000-0000-00004D400000}"/>
    <cellStyle name="1_tree_은파단위수량_도곡단위수량_단위수량산출서" xfId="45845" xr:uid="{00000000-0005-0000-0000-00004E400000}"/>
    <cellStyle name="1_tree_은파단위수량_수량산출서-11.25" xfId="45846" xr:uid="{00000000-0005-0000-0000-00004F400000}"/>
    <cellStyle name="1_tree_은파단위수량_수량산출서-11.25_단위수량" xfId="45847" xr:uid="{00000000-0005-0000-0000-000050400000}"/>
    <cellStyle name="1_tree_은파단위수량_수량산출서-11.25_단위수량_단위수량산출서" xfId="45848" xr:uid="{00000000-0005-0000-0000-000051400000}"/>
    <cellStyle name="1_tree_은파단위수량_수량산출서-11.25_단위수량1" xfId="45849" xr:uid="{00000000-0005-0000-0000-000052400000}"/>
    <cellStyle name="1_tree_은파단위수량_수량산출서-11.25_단위수량1_단위수량산출서" xfId="45850" xr:uid="{00000000-0005-0000-0000-000053400000}"/>
    <cellStyle name="1_tree_은파단위수량_수량산출서-11.25_단위수량산출서" xfId="45851" xr:uid="{00000000-0005-0000-0000-000054400000}"/>
    <cellStyle name="1_tree_은파단위수량_수량산출서-11.25_도곡단위수량" xfId="45852" xr:uid="{00000000-0005-0000-0000-000055400000}"/>
    <cellStyle name="1_tree_은파단위수량_수량산출서-11.25_도곡단위수량_단위수량산출서" xfId="45853" xr:uid="{00000000-0005-0000-0000-000056400000}"/>
    <cellStyle name="1_tree_은파단위수량_수량산출서-11.25_철거단위수량" xfId="45854" xr:uid="{00000000-0005-0000-0000-000057400000}"/>
    <cellStyle name="1_tree_은파단위수량_수량산출서-11.25_철거단위수량_단위수량산출서" xfId="45855" xr:uid="{00000000-0005-0000-0000-000058400000}"/>
    <cellStyle name="1_tree_은파단위수량_수량산출서-11.25_한수단위수량" xfId="45856" xr:uid="{00000000-0005-0000-0000-000059400000}"/>
    <cellStyle name="1_tree_은파단위수량_수량산출서-11.25_한수단위수량_단위수량산출서" xfId="45857" xr:uid="{00000000-0005-0000-0000-00005A400000}"/>
    <cellStyle name="1_tree_은파단위수량_수량산출서-1201" xfId="45858" xr:uid="{00000000-0005-0000-0000-00005B400000}"/>
    <cellStyle name="1_tree_은파단위수량_수량산출서-1201_단위수량" xfId="45859" xr:uid="{00000000-0005-0000-0000-00005C400000}"/>
    <cellStyle name="1_tree_은파단위수량_수량산출서-1201_단위수량_단위수량산출서" xfId="45860" xr:uid="{00000000-0005-0000-0000-00005D400000}"/>
    <cellStyle name="1_tree_은파단위수량_수량산출서-1201_단위수량1" xfId="45861" xr:uid="{00000000-0005-0000-0000-00005E400000}"/>
    <cellStyle name="1_tree_은파단위수량_수량산출서-1201_단위수량1_단위수량산출서" xfId="45862" xr:uid="{00000000-0005-0000-0000-00005F400000}"/>
    <cellStyle name="1_tree_은파단위수량_수량산출서-1201_단위수량산출서" xfId="45863" xr:uid="{00000000-0005-0000-0000-000060400000}"/>
    <cellStyle name="1_tree_은파단위수량_수량산출서-1201_도곡단위수량" xfId="45864" xr:uid="{00000000-0005-0000-0000-000061400000}"/>
    <cellStyle name="1_tree_은파단위수량_수량산출서-1201_도곡단위수량_단위수량산출서" xfId="45865" xr:uid="{00000000-0005-0000-0000-000062400000}"/>
    <cellStyle name="1_tree_은파단위수량_수량산출서-1201_철거단위수량" xfId="45866" xr:uid="{00000000-0005-0000-0000-000063400000}"/>
    <cellStyle name="1_tree_은파단위수량_수량산출서-1201_철거단위수량_단위수량산출서" xfId="45867" xr:uid="{00000000-0005-0000-0000-000064400000}"/>
    <cellStyle name="1_tree_은파단위수량_수량산출서-1201_한수단위수량" xfId="45868" xr:uid="{00000000-0005-0000-0000-000065400000}"/>
    <cellStyle name="1_tree_은파단위수량_수량산출서-1201_한수단위수량_단위수량산출서" xfId="45869" xr:uid="{00000000-0005-0000-0000-000066400000}"/>
    <cellStyle name="1_tree_은파단위수량_시설물단위수량" xfId="45870" xr:uid="{00000000-0005-0000-0000-000067400000}"/>
    <cellStyle name="1_tree_은파단위수량_시설물단위수량_단위수량산출서" xfId="45871" xr:uid="{00000000-0005-0000-0000-000068400000}"/>
    <cellStyle name="1_tree_은파단위수량_시설물단위수량1" xfId="45872" xr:uid="{00000000-0005-0000-0000-000069400000}"/>
    <cellStyle name="1_tree_은파단위수량_시설물단위수량1_단위수량산출서" xfId="45873" xr:uid="{00000000-0005-0000-0000-00006A400000}"/>
    <cellStyle name="1_tree_은파단위수량_시설물단위수량1_시설물단위수량" xfId="45874" xr:uid="{00000000-0005-0000-0000-00006B400000}"/>
    <cellStyle name="1_tree_은파단위수량_시설물단위수량1_시설물단위수량_단위수량산출서" xfId="45875" xr:uid="{00000000-0005-0000-0000-00006C400000}"/>
    <cellStyle name="1_tree_은파단위수량_오창수량산출서" xfId="45876" xr:uid="{00000000-0005-0000-0000-00006D400000}"/>
    <cellStyle name="1_tree_은파단위수량_오창수량산출서_단위수량" xfId="45877" xr:uid="{00000000-0005-0000-0000-00006E400000}"/>
    <cellStyle name="1_tree_은파단위수량_오창수량산출서_단위수량_단위수량산출서" xfId="45878" xr:uid="{00000000-0005-0000-0000-00006F400000}"/>
    <cellStyle name="1_tree_은파단위수량_오창수량산출서_단위수량1" xfId="45879" xr:uid="{00000000-0005-0000-0000-000070400000}"/>
    <cellStyle name="1_tree_은파단위수량_오창수량산출서_단위수량1_단위수량산출서" xfId="45880" xr:uid="{00000000-0005-0000-0000-000071400000}"/>
    <cellStyle name="1_tree_은파단위수량_오창수량산출서_단위수량산출서" xfId="45881" xr:uid="{00000000-0005-0000-0000-000072400000}"/>
    <cellStyle name="1_tree_은파단위수량_오창수량산출서_도곡단위수량" xfId="45882" xr:uid="{00000000-0005-0000-0000-000073400000}"/>
    <cellStyle name="1_tree_은파단위수량_오창수량산출서_도곡단위수량_단위수량산출서" xfId="45883" xr:uid="{00000000-0005-0000-0000-000074400000}"/>
    <cellStyle name="1_tree_은파단위수량_오창수량산출서_수량산출서-11.25" xfId="45884" xr:uid="{00000000-0005-0000-0000-000075400000}"/>
    <cellStyle name="1_tree_은파단위수량_오창수량산출서_수량산출서-11.25_단위수량" xfId="45885" xr:uid="{00000000-0005-0000-0000-000076400000}"/>
    <cellStyle name="1_tree_은파단위수량_오창수량산출서_수량산출서-11.25_단위수량_단위수량산출서" xfId="45886" xr:uid="{00000000-0005-0000-0000-000077400000}"/>
    <cellStyle name="1_tree_은파단위수량_오창수량산출서_수량산출서-11.25_단위수량1" xfId="45887" xr:uid="{00000000-0005-0000-0000-000078400000}"/>
    <cellStyle name="1_tree_은파단위수량_오창수량산출서_수량산출서-11.25_단위수량1_단위수량산출서" xfId="45888" xr:uid="{00000000-0005-0000-0000-000079400000}"/>
    <cellStyle name="1_tree_은파단위수량_오창수량산출서_수량산출서-11.25_단위수량산출서" xfId="45889" xr:uid="{00000000-0005-0000-0000-00007A400000}"/>
    <cellStyle name="1_tree_은파단위수량_오창수량산출서_수량산출서-11.25_도곡단위수량" xfId="45890" xr:uid="{00000000-0005-0000-0000-00007B400000}"/>
    <cellStyle name="1_tree_은파단위수량_오창수량산출서_수량산출서-11.25_도곡단위수량_단위수량산출서" xfId="45891" xr:uid="{00000000-0005-0000-0000-00007C400000}"/>
    <cellStyle name="1_tree_은파단위수량_오창수량산출서_수량산출서-11.25_철거단위수량" xfId="45892" xr:uid="{00000000-0005-0000-0000-00007D400000}"/>
    <cellStyle name="1_tree_은파단위수량_오창수량산출서_수량산출서-11.25_철거단위수량_단위수량산출서" xfId="45893" xr:uid="{00000000-0005-0000-0000-00007E400000}"/>
    <cellStyle name="1_tree_은파단위수량_오창수량산출서_수량산출서-11.25_한수단위수량" xfId="45894" xr:uid="{00000000-0005-0000-0000-00007F400000}"/>
    <cellStyle name="1_tree_은파단위수량_오창수량산출서_수량산출서-11.25_한수단위수량_단위수량산출서" xfId="45895" xr:uid="{00000000-0005-0000-0000-000080400000}"/>
    <cellStyle name="1_tree_은파단위수량_오창수량산출서_수량산출서-1201" xfId="45896" xr:uid="{00000000-0005-0000-0000-000081400000}"/>
    <cellStyle name="1_tree_은파단위수량_오창수량산출서_수량산출서-1201_단위수량" xfId="45897" xr:uid="{00000000-0005-0000-0000-000082400000}"/>
    <cellStyle name="1_tree_은파단위수량_오창수량산출서_수량산출서-1201_단위수량_단위수량산출서" xfId="45898" xr:uid="{00000000-0005-0000-0000-000083400000}"/>
    <cellStyle name="1_tree_은파단위수량_오창수량산출서_수량산출서-1201_단위수량1" xfId="45899" xr:uid="{00000000-0005-0000-0000-000084400000}"/>
    <cellStyle name="1_tree_은파단위수량_오창수량산출서_수량산출서-1201_단위수량1_단위수량산출서" xfId="45900" xr:uid="{00000000-0005-0000-0000-000085400000}"/>
    <cellStyle name="1_tree_은파단위수량_오창수량산출서_수량산출서-1201_단위수량산출서" xfId="45901" xr:uid="{00000000-0005-0000-0000-000086400000}"/>
    <cellStyle name="1_tree_은파단위수량_오창수량산출서_수량산출서-1201_도곡단위수량" xfId="45902" xr:uid="{00000000-0005-0000-0000-000087400000}"/>
    <cellStyle name="1_tree_은파단위수량_오창수량산출서_수량산출서-1201_도곡단위수량_단위수량산출서" xfId="45903" xr:uid="{00000000-0005-0000-0000-000088400000}"/>
    <cellStyle name="1_tree_은파단위수량_오창수량산출서_수량산출서-1201_철거단위수량" xfId="45904" xr:uid="{00000000-0005-0000-0000-000089400000}"/>
    <cellStyle name="1_tree_은파단위수량_오창수량산출서_수량산출서-1201_철거단위수량_단위수량산출서" xfId="45905" xr:uid="{00000000-0005-0000-0000-00008A400000}"/>
    <cellStyle name="1_tree_은파단위수량_오창수량산출서_수량산출서-1201_한수단위수량" xfId="45906" xr:uid="{00000000-0005-0000-0000-00008B400000}"/>
    <cellStyle name="1_tree_은파단위수량_오창수량산출서_수량산출서-1201_한수단위수량_단위수량산출서" xfId="45907" xr:uid="{00000000-0005-0000-0000-00008C400000}"/>
    <cellStyle name="1_tree_은파단위수량_오창수량산출서_시설물단위수량" xfId="45908" xr:uid="{00000000-0005-0000-0000-00008D400000}"/>
    <cellStyle name="1_tree_은파단위수량_오창수량산출서_시설물단위수량_단위수량산출서" xfId="45909" xr:uid="{00000000-0005-0000-0000-00008E400000}"/>
    <cellStyle name="1_tree_은파단위수량_오창수량산출서_시설물단위수량1" xfId="45910" xr:uid="{00000000-0005-0000-0000-00008F400000}"/>
    <cellStyle name="1_tree_은파단위수량_오창수량산출서_시설물단위수량1_단위수량산출서" xfId="45911" xr:uid="{00000000-0005-0000-0000-000090400000}"/>
    <cellStyle name="1_tree_은파단위수량_오창수량산출서_시설물단위수량1_시설물단위수량" xfId="45912" xr:uid="{00000000-0005-0000-0000-000091400000}"/>
    <cellStyle name="1_tree_은파단위수량_오창수량산출서_시설물단위수량1_시설물단위수량_단위수량산출서" xfId="45913" xr:uid="{00000000-0005-0000-0000-000092400000}"/>
    <cellStyle name="1_tree_은파단위수량_오창수량산출서_철거단위수량" xfId="45914" xr:uid="{00000000-0005-0000-0000-000093400000}"/>
    <cellStyle name="1_tree_은파단위수량_오창수량산출서_철거단위수량_단위수량산출서" xfId="45915" xr:uid="{00000000-0005-0000-0000-000094400000}"/>
    <cellStyle name="1_tree_은파단위수량_오창수량산출서_한수단위수량" xfId="45916" xr:uid="{00000000-0005-0000-0000-000095400000}"/>
    <cellStyle name="1_tree_은파단위수량_오창수량산출서_한수단위수량_단위수량산출서" xfId="45917" xr:uid="{00000000-0005-0000-0000-000096400000}"/>
    <cellStyle name="1_tree_은파단위수량_철거단위수량" xfId="45918" xr:uid="{00000000-0005-0000-0000-000097400000}"/>
    <cellStyle name="1_tree_은파단위수량_철거단위수량_단위수량산출서" xfId="45919" xr:uid="{00000000-0005-0000-0000-000098400000}"/>
    <cellStyle name="1_tree_은파단위수량_포장단위수량" xfId="45920" xr:uid="{00000000-0005-0000-0000-000099400000}"/>
    <cellStyle name="1_tree_은파단위수량_포장단위수량_단위수량산출서" xfId="45921" xr:uid="{00000000-0005-0000-0000-00009A400000}"/>
    <cellStyle name="1_tree_은파단위수량_한수단위수량" xfId="45922" xr:uid="{00000000-0005-0000-0000-00009B400000}"/>
    <cellStyle name="1_tree_은파단위수량_한수단위수량_단위수량산출서" xfId="45923" xr:uid="{00000000-0005-0000-0000-00009C400000}"/>
    <cellStyle name="1_tree_은파수량집계" xfId="45924" xr:uid="{00000000-0005-0000-0000-00009D400000}"/>
    <cellStyle name="1_tree_은파수량집계_단위수량산출서" xfId="45925" xr:uid="{00000000-0005-0000-0000-00009E400000}"/>
    <cellStyle name="1_tree_이식수목수량산출" xfId="45926" xr:uid="{00000000-0005-0000-0000-00009F400000}"/>
    <cellStyle name="1_tree_이식수목수량산출_단위수량산출서" xfId="45927" xr:uid="{00000000-0005-0000-0000-0000A0400000}"/>
    <cellStyle name="1_tree_조경포장,관로시설" xfId="45928" xr:uid="{00000000-0005-0000-0000-0000A1400000}"/>
    <cellStyle name="1_tree_조경포장,관로시설_단위수량" xfId="45929" xr:uid="{00000000-0005-0000-0000-0000A2400000}"/>
    <cellStyle name="1_tree_조경포장,관로시설_단위수량_단위수량산출서" xfId="45930" xr:uid="{00000000-0005-0000-0000-0000A3400000}"/>
    <cellStyle name="1_tree_조경포장,관로시설_단위수량1" xfId="45931" xr:uid="{00000000-0005-0000-0000-0000A4400000}"/>
    <cellStyle name="1_tree_조경포장,관로시설_단위수량1_단위수량산출서" xfId="45932" xr:uid="{00000000-0005-0000-0000-0000A5400000}"/>
    <cellStyle name="1_tree_조경포장,관로시설_단위수량산출서" xfId="45933" xr:uid="{00000000-0005-0000-0000-0000A6400000}"/>
    <cellStyle name="1_tree_조경포장,관로시설_도곡단위수량" xfId="45934" xr:uid="{00000000-0005-0000-0000-0000A7400000}"/>
    <cellStyle name="1_tree_조경포장,관로시설_도곡단위수량_단위수량산출서" xfId="45935" xr:uid="{00000000-0005-0000-0000-0000A8400000}"/>
    <cellStyle name="1_tree_조경포장,관로시설_수량산출서-11.25" xfId="45936" xr:uid="{00000000-0005-0000-0000-0000A9400000}"/>
    <cellStyle name="1_tree_조경포장,관로시설_수량산출서-11.25_단위수량" xfId="45937" xr:uid="{00000000-0005-0000-0000-0000AA400000}"/>
    <cellStyle name="1_tree_조경포장,관로시설_수량산출서-11.25_단위수량_단위수량산출서" xfId="45938" xr:uid="{00000000-0005-0000-0000-0000AB400000}"/>
    <cellStyle name="1_tree_조경포장,관로시설_수량산출서-11.25_단위수량1" xfId="45939" xr:uid="{00000000-0005-0000-0000-0000AC400000}"/>
    <cellStyle name="1_tree_조경포장,관로시설_수량산출서-11.25_단위수량1_단위수량산출서" xfId="45940" xr:uid="{00000000-0005-0000-0000-0000AD400000}"/>
    <cellStyle name="1_tree_조경포장,관로시설_수량산출서-11.25_단위수량산출서" xfId="45941" xr:uid="{00000000-0005-0000-0000-0000AE400000}"/>
    <cellStyle name="1_tree_조경포장,관로시설_수량산출서-11.25_도곡단위수량" xfId="45942" xr:uid="{00000000-0005-0000-0000-0000AF400000}"/>
    <cellStyle name="1_tree_조경포장,관로시설_수량산출서-11.25_도곡단위수량_단위수량산출서" xfId="45943" xr:uid="{00000000-0005-0000-0000-0000B0400000}"/>
    <cellStyle name="1_tree_조경포장,관로시설_수량산출서-11.25_철거단위수량" xfId="45944" xr:uid="{00000000-0005-0000-0000-0000B1400000}"/>
    <cellStyle name="1_tree_조경포장,관로시설_수량산출서-11.25_철거단위수량_단위수량산출서" xfId="45945" xr:uid="{00000000-0005-0000-0000-0000B2400000}"/>
    <cellStyle name="1_tree_조경포장,관로시설_수량산출서-11.25_한수단위수량" xfId="45946" xr:uid="{00000000-0005-0000-0000-0000B3400000}"/>
    <cellStyle name="1_tree_조경포장,관로시설_수량산출서-11.25_한수단위수량_단위수량산출서" xfId="45947" xr:uid="{00000000-0005-0000-0000-0000B4400000}"/>
    <cellStyle name="1_tree_조경포장,관로시설_수량산출서-1201" xfId="45948" xr:uid="{00000000-0005-0000-0000-0000B5400000}"/>
    <cellStyle name="1_tree_조경포장,관로시설_수량산출서-1201_단위수량" xfId="45949" xr:uid="{00000000-0005-0000-0000-0000B6400000}"/>
    <cellStyle name="1_tree_조경포장,관로시설_수량산출서-1201_단위수량_단위수량산출서" xfId="45950" xr:uid="{00000000-0005-0000-0000-0000B7400000}"/>
    <cellStyle name="1_tree_조경포장,관로시설_수량산출서-1201_단위수량1" xfId="45951" xr:uid="{00000000-0005-0000-0000-0000B8400000}"/>
    <cellStyle name="1_tree_조경포장,관로시설_수량산출서-1201_단위수량1_단위수량산출서" xfId="45952" xr:uid="{00000000-0005-0000-0000-0000B9400000}"/>
    <cellStyle name="1_tree_조경포장,관로시설_수량산출서-1201_단위수량산출서" xfId="45953" xr:uid="{00000000-0005-0000-0000-0000BA400000}"/>
    <cellStyle name="1_tree_조경포장,관로시설_수량산출서-1201_도곡단위수량" xfId="45954" xr:uid="{00000000-0005-0000-0000-0000BB400000}"/>
    <cellStyle name="1_tree_조경포장,관로시설_수량산출서-1201_도곡단위수량_단위수량산출서" xfId="45955" xr:uid="{00000000-0005-0000-0000-0000BC400000}"/>
    <cellStyle name="1_tree_조경포장,관로시설_수량산출서-1201_철거단위수량" xfId="45956" xr:uid="{00000000-0005-0000-0000-0000BD400000}"/>
    <cellStyle name="1_tree_조경포장,관로시설_수량산출서-1201_철거단위수량_단위수량산출서" xfId="45957" xr:uid="{00000000-0005-0000-0000-0000BE400000}"/>
    <cellStyle name="1_tree_조경포장,관로시설_수량산출서-1201_한수단위수량" xfId="45958" xr:uid="{00000000-0005-0000-0000-0000BF400000}"/>
    <cellStyle name="1_tree_조경포장,관로시설_수량산출서-1201_한수단위수량_단위수량산출서" xfId="45959" xr:uid="{00000000-0005-0000-0000-0000C0400000}"/>
    <cellStyle name="1_tree_조경포장,관로시설_시설물단위수량" xfId="45960" xr:uid="{00000000-0005-0000-0000-0000C1400000}"/>
    <cellStyle name="1_tree_조경포장,관로시설_시설물단위수량_단위수량산출서" xfId="45961" xr:uid="{00000000-0005-0000-0000-0000C2400000}"/>
    <cellStyle name="1_tree_조경포장,관로시설_시설물단위수량1" xfId="45962" xr:uid="{00000000-0005-0000-0000-0000C3400000}"/>
    <cellStyle name="1_tree_조경포장,관로시설_시설물단위수량1_단위수량산출서" xfId="45963" xr:uid="{00000000-0005-0000-0000-0000C4400000}"/>
    <cellStyle name="1_tree_조경포장,관로시설_시설물단위수량1_시설물단위수량" xfId="45964" xr:uid="{00000000-0005-0000-0000-0000C5400000}"/>
    <cellStyle name="1_tree_조경포장,관로시설_시설물단위수량1_시설물단위수량_단위수량산출서" xfId="45965" xr:uid="{00000000-0005-0000-0000-0000C6400000}"/>
    <cellStyle name="1_tree_조경포장,관로시설_오창수량산출서" xfId="45966" xr:uid="{00000000-0005-0000-0000-0000C7400000}"/>
    <cellStyle name="1_tree_조경포장,관로시설_오창수량산출서_단위수량" xfId="45967" xr:uid="{00000000-0005-0000-0000-0000C8400000}"/>
    <cellStyle name="1_tree_조경포장,관로시설_오창수량산출서_단위수량_단위수량산출서" xfId="45968" xr:uid="{00000000-0005-0000-0000-0000C9400000}"/>
    <cellStyle name="1_tree_조경포장,관로시설_오창수량산출서_단위수량1" xfId="45969" xr:uid="{00000000-0005-0000-0000-0000CA400000}"/>
    <cellStyle name="1_tree_조경포장,관로시설_오창수량산출서_단위수량1_단위수량산출서" xfId="45970" xr:uid="{00000000-0005-0000-0000-0000CB400000}"/>
    <cellStyle name="1_tree_조경포장,관로시설_오창수량산출서_단위수량산출서" xfId="45971" xr:uid="{00000000-0005-0000-0000-0000CC400000}"/>
    <cellStyle name="1_tree_조경포장,관로시설_오창수량산출서_도곡단위수량" xfId="45972" xr:uid="{00000000-0005-0000-0000-0000CD400000}"/>
    <cellStyle name="1_tree_조경포장,관로시설_오창수량산출서_도곡단위수량_단위수량산출서" xfId="45973" xr:uid="{00000000-0005-0000-0000-0000CE400000}"/>
    <cellStyle name="1_tree_조경포장,관로시설_오창수량산출서_수량산출서-11.25" xfId="45974" xr:uid="{00000000-0005-0000-0000-0000CF400000}"/>
    <cellStyle name="1_tree_조경포장,관로시설_오창수량산출서_수량산출서-11.25_단위수량" xfId="45975" xr:uid="{00000000-0005-0000-0000-0000D0400000}"/>
    <cellStyle name="1_tree_조경포장,관로시설_오창수량산출서_수량산출서-11.25_단위수량_단위수량산출서" xfId="45976" xr:uid="{00000000-0005-0000-0000-0000D1400000}"/>
    <cellStyle name="1_tree_조경포장,관로시설_오창수량산출서_수량산출서-11.25_단위수량1" xfId="45977" xr:uid="{00000000-0005-0000-0000-0000D2400000}"/>
    <cellStyle name="1_tree_조경포장,관로시설_오창수량산출서_수량산출서-11.25_단위수량1_단위수량산출서" xfId="45978" xr:uid="{00000000-0005-0000-0000-0000D3400000}"/>
    <cellStyle name="1_tree_조경포장,관로시설_오창수량산출서_수량산출서-11.25_단위수량산출서" xfId="45979" xr:uid="{00000000-0005-0000-0000-0000D4400000}"/>
    <cellStyle name="1_tree_조경포장,관로시설_오창수량산출서_수량산출서-11.25_도곡단위수량" xfId="45980" xr:uid="{00000000-0005-0000-0000-0000D5400000}"/>
    <cellStyle name="1_tree_조경포장,관로시설_오창수량산출서_수량산출서-11.25_도곡단위수량_단위수량산출서" xfId="45981" xr:uid="{00000000-0005-0000-0000-0000D6400000}"/>
    <cellStyle name="1_tree_조경포장,관로시설_오창수량산출서_수량산출서-11.25_철거단위수량" xfId="45982" xr:uid="{00000000-0005-0000-0000-0000D7400000}"/>
    <cellStyle name="1_tree_조경포장,관로시설_오창수량산출서_수량산출서-11.25_철거단위수량_단위수량산출서" xfId="45983" xr:uid="{00000000-0005-0000-0000-0000D8400000}"/>
    <cellStyle name="1_tree_조경포장,관로시설_오창수량산출서_수량산출서-11.25_한수단위수량" xfId="45984" xr:uid="{00000000-0005-0000-0000-0000D9400000}"/>
    <cellStyle name="1_tree_조경포장,관로시설_오창수량산출서_수량산출서-11.25_한수단위수량_단위수량산출서" xfId="45985" xr:uid="{00000000-0005-0000-0000-0000DA400000}"/>
    <cellStyle name="1_tree_조경포장,관로시설_오창수량산출서_수량산출서-1201" xfId="45986" xr:uid="{00000000-0005-0000-0000-0000DB400000}"/>
    <cellStyle name="1_tree_조경포장,관로시설_오창수량산출서_수량산출서-1201_단위수량" xfId="45987" xr:uid="{00000000-0005-0000-0000-0000DC400000}"/>
    <cellStyle name="1_tree_조경포장,관로시설_오창수량산출서_수량산출서-1201_단위수량_단위수량산출서" xfId="45988" xr:uid="{00000000-0005-0000-0000-0000DD400000}"/>
    <cellStyle name="1_tree_조경포장,관로시설_오창수량산출서_수량산출서-1201_단위수량1" xfId="45989" xr:uid="{00000000-0005-0000-0000-0000DE400000}"/>
    <cellStyle name="1_tree_조경포장,관로시설_오창수량산출서_수량산출서-1201_단위수량1_단위수량산출서" xfId="45990" xr:uid="{00000000-0005-0000-0000-0000DF400000}"/>
    <cellStyle name="1_tree_조경포장,관로시설_오창수량산출서_수량산출서-1201_단위수량산출서" xfId="45991" xr:uid="{00000000-0005-0000-0000-0000E0400000}"/>
    <cellStyle name="1_tree_조경포장,관로시설_오창수량산출서_수량산출서-1201_도곡단위수량" xfId="45992" xr:uid="{00000000-0005-0000-0000-0000E1400000}"/>
    <cellStyle name="1_tree_조경포장,관로시설_오창수량산출서_수량산출서-1201_도곡단위수량_단위수량산출서" xfId="45993" xr:uid="{00000000-0005-0000-0000-0000E2400000}"/>
    <cellStyle name="1_tree_조경포장,관로시설_오창수량산출서_수량산출서-1201_철거단위수량" xfId="45994" xr:uid="{00000000-0005-0000-0000-0000E3400000}"/>
    <cellStyle name="1_tree_조경포장,관로시설_오창수량산출서_수량산출서-1201_철거단위수량_단위수량산출서" xfId="45995" xr:uid="{00000000-0005-0000-0000-0000E4400000}"/>
    <cellStyle name="1_tree_조경포장,관로시설_오창수량산출서_수량산출서-1201_한수단위수량" xfId="45996" xr:uid="{00000000-0005-0000-0000-0000E5400000}"/>
    <cellStyle name="1_tree_조경포장,관로시설_오창수량산출서_수량산출서-1201_한수단위수량_단위수량산출서" xfId="45997" xr:uid="{00000000-0005-0000-0000-0000E6400000}"/>
    <cellStyle name="1_tree_조경포장,관로시설_오창수량산출서_시설물단위수량" xfId="45998" xr:uid="{00000000-0005-0000-0000-0000E7400000}"/>
    <cellStyle name="1_tree_조경포장,관로시설_오창수량산출서_시설물단위수량_단위수량산출서" xfId="45999" xr:uid="{00000000-0005-0000-0000-0000E8400000}"/>
    <cellStyle name="1_tree_조경포장,관로시설_오창수량산출서_시설물단위수량1" xfId="46000" xr:uid="{00000000-0005-0000-0000-0000E9400000}"/>
    <cellStyle name="1_tree_조경포장,관로시설_오창수량산출서_시설물단위수량1_단위수량산출서" xfId="46001" xr:uid="{00000000-0005-0000-0000-0000EA400000}"/>
    <cellStyle name="1_tree_조경포장,관로시설_오창수량산출서_시설물단위수량1_시설물단위수량" xfId="46002" xr:uid="{00000000-0005-0000-0000-0000EB400000}"/>
    <cellStyle name="1_tree_조경포장,관로시설_오창수량산출서_시설물단위수량1_시설물단위수량_단위수량산출서" xfId="46003" xr:uid="{00000000-0005-0000-0000-0000EC400000}"/>
    <cellStyle name="1_tree_조경포장,관로시설_오창수량산출서_철거단위수량" xfId="46004" xr:uid="{00000000-0005-0000-0000-0000ED400000}"/>
    <cellStyle name="1_tree_조경포장,관로시설_오창수량산출서_철거단위수량_단위수량산출서" xfId="46005" xr:uid="{00000000-0005-0000-0000-0000EE400000}"/>
    <cellStyle name="1_tree_조경포장,관로시설_오창수량산출서_한수단위수량" xfId="46006" xr:uid="{00000000-0005-0000-0000-0000EF400000}"/>
    <cellStyle name="1_tree_조경포장,관로시설_오창수량산출서_한수단위수량_단위수량산출서" xfId="46007" xr:uid="{00000000-0005-0000-0000-0000F0400000}"/>
    <cellStyle name="1_tree_조경포장,관로시설_철거단위수량" xfId="46008" xr:uid="{00000000-0005-0000-0000-0000F1400000}"/>
    <cellStyle name="1_tree_조경포장,관로시설_철거단위수량_단위수량산출서" xfId="46009" xr:uid="{00000000-0005-0000-0000-0000F2400000}"/>
    <cellStyle name="1_tree_조경포장,관로시설_한수단위수량" xfId="46010" xr:uid="{00000000-0005-0000-0000-0000F3400000}"/>
    <cellStyle name="1_tree_조경포장,관로시설_한수단위수량_단위수량산출서" xfId="46011" xr:uid="{00000000-0005-0000-0000-0000F4400000}"/>
    <cellStyle name="1_tree_준공정산내역서(의정부)091103" xfId="12578" xr:uid="{00000000-0005-0000-0000-0000F5400000}"/>
    <cellStyle name="1_tree_참고자료(경비산정)_2" xfId="46012" xr:uid="{00000000-0005-0000-0000-0000F6400000}"/>
    <cellStyle name="1_tree_철거단위수량" xfId="46013" xr:uid="{00000000-0005-0000-0000-0000F7400000}"/>
    <cellStyle name="1_tree_철거단위수량_단위수량산출서" xfId="46014" xr:uid="{00000000-0005-0000-0000-0000F8400000}"/>
    <cellStyle name="1_tree_총괄" xfId="46015" xr:uid="{00000000-0005-0000-0000-0000F9400000}"/>
    <cellStyle name="1_tree_총괄내역0518" xfId="3605" xr:uid="{00000000-0005-0000-0000-0000FA400000}"/>
    <cellStyle name="1_tree_총괄내역0518_03 인공폭포데크,운동공간데크" xfId="46016" xr:uid="{00000000-0005-0000-0000-0000FB400000}"/>
    <cellStyle name="1_tree_총괄내역0518_03-설계서,공사원가계산" xfId="46017" xr:uid="{00000000-0005-0000-0000-0000FC400000}"/>
    <cellStyle name="1_tree_총괄내역0518_공사양식(050308)" xfId="12579" xr:uid="{00000000-0005-0000-0000-0000FD400000}"/>
    <cellStyle name="1_tree_총괄내역0518_구로리설계예산서1029" xfId="3606" xr:uid="{00000000-0005-0000-0000-0000FE400000}"/>
    <cellStyle name="1_tree_총괄내역0518_구로리설계예산서1029_03-설계서,공사원가계산" xfId="46018" xr:uid="{00000000-0005-0000-0000-0000FF400000}"/>
    <cellStyle name="1_tree_총괄내역0518_구로리설계예산서1029_선투입비 본사보고" xfId="3607" xr:uid="{00000000-0005-0000-0000-000000410000}"/>
    <cellStyle name="1_tree_총괄내역0518_구로리설계예산서1029_선투입비 본사보고_선투입비 본사보고" xfId="3608" xr:uid="{00000000-0005-0000-0000-000001410000}"/>
    <cellStyle name="1_tree_총괄내역0518_구로리설계예산서1029_선투입비 본사보고_선투입비 본사보고-0330" xfId="3609" xr:uid="{00000000-0005-0000-0000-000002410000}"/>
    <cellStyle name="1_tree_총괄내역0518_구로리설계예산서1029_설계서,공사원가계산(노후시설물정비)" xfId="46019" xr:uid="{00000000-0005-0000-0000-000003410000}"/>
    <cellStyle name="1_tree_총괄내역0518_구로리설계예산서1029_참고자료(경비산정)_2" xfId="46020" xr:uid="{00000000-0005-0000-0000-000004410000}"/>
    <cellStyle name="1_tree_총괄내역0518_구로리설계예산서1118준공" xfId="3610" xr:uid="{00000000-0005-0000-0000-000005410000}"/>
    <cellStyle name="1_tree_총괄내역0518_구로리설계예산서1118준공_03-설계서,공사원가계산" xfId="46021" xr:uid="{00000000-0005-0000-0000-000006410000}"/>
    <cellStyle name="1_tree_총괄내역0518_구로리설계예산서1118준공_선투입비 본사보고" xfId="3611" xr:uid="{00000000-0005-0000-0000-000007410000}"/>
    <cellStyle name="1_tree_총괄내역0518_구로리설계예산서1118준공_선투입비 본사보고_선투입비 본사보고" xfId="3612" xr:uid="{00000000-0005-0000-0000-000008410000}"/>
    <cellStyle name="1_tree_총괄내역0518_구로리설계예산서1118준공_선투입비 본사보고_선투입비 본사보고-0330" xfId="3613" xr:uid="{00000000-0005-0000-0000-000009410000}"/>
    <cellStyle name="1_tree_총괄내역0518_구로리설계예산서1118준공_설계서,공사원가계산(노후시설물정비)" xfId="46022" xr:uid="{00000000-0005-0000-0000-00000A410000}"/>
    <cellStyle name="1_tree_총괄내역0518_구로리설계예산서1118준공_참고자료(경비산정)_2" xfId="46023" xr:uid="{00000000-0005-0000-0000-00000B410000}"/>
    <cellStyle name="1_tree_총괄내역0518_구로리설계예산서조경" xfId="3614" xr:uid="{00000000-0005-0000-0000-00000C410000}"/>
    <cellStyle name="1_tree_총괄내역0518_구로리설계예산서조경_03-설계서,공사원가계산" xfId="46024" xr:uid="{00000000-0005-0000-0000-00000D410000}"/>
    <cellStyle name="1_tree_총괄내역0518_구로리설계예산서조경_선투입비 본사보고" xfId="3615" xr:uid="{00000000-0005-0000-0000-00000E410000}"/>
    <cellStyle name="1_tree_총괄내역0518_구로리설계예산서조경_선투입비 본사보고_선투입비 본사보고" xfId="3616" xr:uid="{00000000-0005-0000-0000-00000F410000}"/>
    <cellStyle name="1_tree_총괄내역0518_구로리설계예산서조경_선투입비 본사보고_선투입비 본사보고-0330" xfId="3617" xr:uid="{00000000-0005-0000-0000-000010410000}"/>
    <cellStyle name="1_tree_총괄내역0518_구로리설계예산서조경_설계서,공사원가계산(노후시설물정비)" xfId="46025" xr:uid="{00000000-0005-0000-0000-000011410000}"/>
    <cellStyle name="1_tree_총괄내역0518_구로리설계예산서조경_참고자료(경비산정)_2" xfId="46026" xr:uid="{00000000-0005-0000-0000-000012410000}"/>
    <cellStyle name="1_tree_총괄내역0518_구로리어린이공원예산서(조경)1125" xfId="3618" xr:uid="{00000000-0005-0000-0000-000013410000}"/>
    <cellStyle name="1_tree_총괄내역0518_구로리어린이공원예산서(조경)1125_03-설계서,공사원가계산" xfId="46027" xr:uid="{00000000-0005-0000-0000-000014410000}"/>
    <cellStyle name="1_tree_총괄내역0518_구로리어린이공원예산서(조경)1125_선투입비 본사보고" xfId="3619" xr:uid="{00000000-0005-0000-0000-000015410000}"/>
    <cellStyle name="1_tree_총괄내역0518_구로리어린이공원예산서(조경)1125_선투입비 본사보고_선투입비 본사보고" xfId="3620" xr:uid="{00000000-0005-0000-0000-000016410000}"/>
    <cellStyle name="1_tree_총괄내역0518_구로리어린이공원예산서(조경)1125_선투입비 본사보고_선투입비 본사보고-0330" xfId="3621" xr:uid="{00000000-0005-0000-0000-000017410000}"/>
    <cellStyle name="1_tree_총괄내역0518_구로리어린이공원예산서(조경)1125_설계서,공사원가계산(노후시설물정비)" xfId="46028" xr:uid="{00000000-0005-0000-0000-000018410000}"/>
    <cellStyle name="1_tree_총괄내역0518_구로리어린이공원예산서(조경)1125_참고자료(경비산정)_2" xfId="46029" xr:uid="{00000000-0005-0000-0000-000019410000}"/>
    <cellStyle name="1_tree_총괄내역0518_내역서" xfId="3622" xr:uid="{00000000-0005-0000-0000-00001A410000}"/>
    <cellStyle name="1_tree_총괄내역0518_내역서(070320)" xfId="12580" xr:uid="{00000000-0005-0000-0000-00001B410000}"/>
    <cellStyle name="1_tree_총괄내역0518_내역서_03-설계서,공사원가계산" xfId="46030" xr:uid="{00000000-0005-0000-0000-00001C410000}"/>
    <cellStyle name="1_tree_총괄내역0518_내역서_선투입비 본사보고" xfId="3623" xr:uid="{00000000-0005-0000-0000-00001D410000}"/>
    <cellStyle name="1_tree_총괄내역0518_내역서_선투입비 본사보고_선투입비 본사보고" xfId="3624" xr:uid="{00000000-0005-0000-0000-00001E410000}"/>
    <cellStyle name="1_tree_총괄내역0518_내역서_선투입비 본사보고_선투입비 본사보고-0330" xfId="3625" xr:uid="{00000000-0005-0000-0000-00001F410000}"/>
    <cellStyle name="1_tree_총괄내역0518_내역서_설계서,공사원가계산(노후시설물정비)" xfId="46031" xr:uid="{00000000-0005-0000-0000-000020410000}"/>
    <cellStyle name="1_tree_총괄내역0518_내역서_참고자료(경비산정)_2" xfId="46032" xr:uid="{00000000-0005-0000-0000-000021410000}"/>
    <cellStyle name="1_tree_총괄내역0518_노임단가표" xfId="3626" xr:uid="{00000000-0005-0000-0000-000022410000}"/>
    <cellStyle name="1_tree_총괄내역0518_노임단가표_03-설계서,공사원가계산" xfId="46033" xr:uid="{00000000-0005-0000-0000-000023410000}"/>
    <cellStyle name="1_tree_총괄내역0518_노임단가표_선투입비 본사보고" xfId="3627" xr:uid="{00000000-0005-0000-0000-000024410000}"/>
    <cellStyle name="1_tree_총괄내역0518_노임단가표_선투입비 본사보고_선투입비 본사보고" xfId="3628" xr:uid="{00000000-0005-0000-0000-000025410000}"/>
    <cellStyle name="1_tree_총괄내역0518_노임단가표_선투입비 본사보고_선투입비 본사보고-0330" xfId="3629" xr:uid="{00000000-0005-0000-0000-000026410000}"/>
    <cellStyle name="1_tree_총괄내역0518_노임단가표_설계서,공사원가계산(노후시설물정비)" xfId="46034" xr:uid="{00000000-0005-0000-0000-000027410000}"/>
    <cellStyle name="1_tree_총괄내역0518_노임단가표_참고자료(경비산정)_2" xfId="46035" xr:uid="{00000000-0005-0000-0000-000028410000}"/>
    <cellStyle name="1_tree_총괄내역0518_배밭계약내역" xfId="46036" xr:uid="{00000000-0005-0000-0000-000029410000}"/>
    <cellStyle name="1_tree_총괄내역0518_배밭계약내역_03 인공폭포데크,운동공간데크" xfId="46037" xr:uid="{00000000-0005-0000-0000-00002A410000}"/>
    <cellStyle name="1_tree_총괄내역0518_선투입비 본사보고" xfId="3630" xr:uid="{00000000-0005-0000-0000-00002B410000}"/>
    <cellStyle name="1_tree_총괄내역0518_선투입비 본사보고_선투입비 본사보고" xfId="3631" xr:uid="{00000000-0005-0000-0000-00002C410000}"/>
    <cellStyle name="1_tree_총괄내역0518_선투입비 본사보고_선투입비 본사보고-0330" xfId="3632" xr:uid="{00000000-0005-0000-0000-00002D410000}"/>
    <cellStyle name="1_tree_총괄내역0518_설계내역서" xfId="46038" xr:uid="{00000000-0005-0000-0000-00002E410000}"/>
    <cellStyle name="1_tree_총괄내역0518_설계내역서_03 인공폭포데크,운동공간데크" xfId="46039" xr:uid="{00000000-0005-0000-0000-00002F410000}"/>
    <cellStyle name="1_tree_총괄내역0518_설계서(수서)" xfId="12581" xr:uid="{00000000-0005-0000-0000-000030410000}"/>
    <cellStyle name="1_tree_총괄내역0518_설계서,공사원가계산(노후시설물정비)" xfId="46040" xr:uid="{00000000-0005-0000-0000-000031410000}"/>
    <cellStyle name="1_tree_총괄내역0518_수도권매립지" xfId="3633" xr:uid="{00000000-0005-0000-0000-000032410000}"/>
    <cellStyle name="1_tree_총괄내역0518_수도권매립지_03-설계서,공사원가계산" xfId="46041" xr:uid="{00000000-0005-0000-0000-000033410000}"/>
    <cellStyle name="1_tree_총괄내역0518_수도권매립지_공사양식(050308)" xfId="12582" xr:uid="{00000000-0005-0000-0000-000034410000}"/>
    <cellStyle name="1_tree_총괄내역0518_수도권매립지_내역서" xfId="12583" xr:uid="{00000000-0005-0000-0000-000035410000}"/>
    <cellStyle name="1_tree_총괄내역0518_수도권매립지_내역서(070320)" xfId="12584" xr:uid="{00000000-0005-0000-0000-000036410000}"/>
    <cellStyle name="1_tree_총괄내역0518_수도권매립지_선투입비 본사보고" xfId="3634" xr:uid="{00000000-0005-0000-0000-000037410000}"/>
    <cellStyle name="1_tree_총괄내역0518_수도권매립지_선투입비 본사보고_선투입비 본사보고" xfId="3635" xr:uid="{00000000-0005-0000-0000-000038410000}"/>
    <cellStyle name="1_tree_총괄내역0518_수도권매립지_선투입비 본사보고_선투입비 본사보고-0330" xfId="3636" xr:uid="{00000000-0005-0000-0000-000039410000}"/>
    <cellStyle name="1_tree_총괄내역0518_수도권매립지_설계서(수서)" xfId="12585" xr:uid="{00000000-0005-0000-0000-00003A410000}"/>
    <cellStyle name="1_tree_총괄내역0518_수도권매립지_설계서,공사원가계산(노후시설물정비)" xfId="46042" xr:uid="{00000000-0005-0000-0000-00003B410000}"/>
    <cellStyle name="1_tree_총괄내역0518_수도권매립지_준공정산내역서(의정부)091103" xfId="12586" xr:uid="{00000000-0005-0000-0000-00003C410000}"/>
    <cellStyle name="1_tree_총괄내역0518_수도권매립지_참고자료(경비산정)_2" xfId="46043" xr:uid="{00000000-0005-0000-0000-00003D410000}"/>
    <cellStyle name="1_tree_총괄내역0518_수도권매립지1004(발주용)" xfId="3637" xr:uid="{00000000-0005-0000-0000-00003E410000}"/>
    <cellStyle name="1_tree_총괄내역0518_수도권매립지1004(발주용)_03-설계서,공사원가계산" xfId="46044" xr:uid="{00000000-0005-0000-0000-00003F410000}"/>
    <cellStyle name="1_tree_총괄내역0518_수도권매립지1004(발주용)_선투입비 본사보고" xfId="3638" xr:uid="{00000000-0005-0000-0000-000040410000}"/>
    <cellStyle name="1_tree_총괄내역0518_수도권매립지1004(발주용)_선투입비 본사보고_선투입비 본사보고" xfId="3639" xr:uid="{00000000-0005-0000-0000-000041410000}"/>
    <cellStyle name="1_tree_총괄내역0518_수도권매립지1004(발주용)_선투입비 본사보고_선투입비 본사보고-0330" xfId="3640" xr:uid="{00000000-0005-0000-0000-000042410000}"/>
    <cellStyle name="1_tree_총괄내역0518_수도권매립지1004(발주용)_설계서,공사원가계산(노후시설물정비)" xfId="46045" xr:uid="{00000000-0005-0000-0000-000043410000}"/>
    <cellStyle name="1_tree_총괄내역0518_수도권매립지1004(발주용)_참고자료(경비산정)_2" xfId="46046" xr:uid="{00000000-0005-0000-0000-000044410000}"/>
    <cellStyle name="1_tree_총괄내역0518_일신건영설계예산서(0211)" xfId="3641" xr:uid="{00000000-0005-0000-0000-000045410000}"/>
    <cellStyle name="1_tree_총괄내역0518_일신건영설계예산서(0211)_03-설계서,공사원가계산" xfId="46047" xr:uid="{00000000-0005-0000-0000-000046410000}"/>
    <cellStyle name="1_tree_총괄내역0518_일신건영설계예산서(0211)_선투입비 본사보고" xfId="3642" xr:uid="{00000000-0005-0000-0000-000047410000}"/>
    <cellStyle name="1_tree_총괄내역0518_일신건영설계예산서(0211)_선투입비 본사보고_선투입비 본사보고" xfId="3643" xr:uid="{00000000-0005-0000-0000-000048410000}"/>
    <cellStyle name="1_tree_총괄내역0518_일신건영설계예산서(0211)_선투입비 본사보고_선투입비 본사보고-0330" xfId="3644" xr:uid="{00000000-0005-0000-0000-000049410000}"/>
    <cellStyle name="1_tree_총괄내역0518_일신건영설계예산서(0211)_설계서,공사원가계산(노후시설물정비)" xfId="46048" xr:uid="{00000000-0005-0000-0000-00004A410000}"/>
    <cellStyle name="1_tree_총괄내역0518_일신건영설계예산서(0211)_참고자료(경비산정)_2" xfId="46049" xr:uid="{00000000-0005-0000-0000-00004B410000}"/>
    <cellStyle name="1_tree_총괄내역0518_일위대가" xfId="3645" xr:uid="{00000000-0005-0000-0000-00004C410000}"/>
    <cellStyle name="1_tree_총괄내역0518_일위대가_03-설계서,공사원가계산" xfId="46050" xr:uid="{00000000-0005-0000-0000-00004D410000}"/>
    <cellStyle name="1_tree_총괄내역0518_일위대가_공사양식(050308)" xfId="12587" xr:uid="{00000000-0005-0000-0000-00004E410000}"/>
    <cellStyle name="1_tree_총괄내역0518_일위대가_내역서" xfId="12588" xr:uid="{00000000-0005-0000-0000-00004F410000}"/>
    <cellStyle name="1_tree_총괄내역0518_일위대가_내역서(070320)" xfId="12589" xr:uid="{00000000-0005-0000-0000-000050410000}"/>
    <cellStyle name="1_tree_총괄내역0518_일위대가_선투입비 본사보고" xfId="3646" xr:uid="{00000000-0005-0000-0000-000051410000}"/>
    <cellStyle name="1_tree_총괄내역0518_일위대가_선투입비 본사보고_선투입비 본사보고" xfId="3647" xr:uid="{00000000-0005-0000-0000-000052410000}"/>
    <cellStyle name="1_tree_총괄내역0518_일위대가_선투입비 본사보고_선투입비 본사보고-0330" xfId="3648" xr:uid="{00000000-0005-0000-0000-000053410000}"/>
    <cellStyle name="1_tree_총괄내역0518_일위대가_설계서(수서)" xfId="12590" xr:uid="{00000000-0005-0000-0000-000054410000}"/>
    <cellStyle name="1_tree_총괄내역0518_일위대가_설계서,공사원가계산(노후시설물정비)" xfId="46051" xr:uid="{00000000-0005-0000-0000-000055410000}"/>
    <cellStyle name="1_tree_총괄내역0518_일위대가_준공정산내역서(의정부)091103" xfId="12591" xr:uid="{00000000-0005-0000-0000-000056410000}"/>
    <cellStyle name="1_tree_총괄내역0518_일위대가_참고자료(경비산정)_2" xfId="46052" xr:uid="{00000000-0005-0000-0000-000057410000}"/>
    <cellStyle name="1_tree_총괄내역0518_자재단가표" xfId="3649" xr:uid="{00000000-0005-0000-0000-000058410000}"/>
    <cellStyle name="1_tree_총괄내역0518_자재단가표_03-설계서,공사원가계산" xfId="46053" xr:uid="{00000000-0005-0000-0000-000059410000}"/>
    <cellStyle name="1_tree_총괄내역0518_자재단가표_공사양식(050308)" xfId="12592" xr:uid="{00000000-0005-0000-0000-00005A410000}"/>
    <cellStyle name="1_tree_총괄내역0518_자재단가표_내역서" xfId="12593" xr:uid="{00000000-0005-0000-0000-00005B410000}"/>
    <cellStyle name="1_tree_총괄내역0518_자재단가표_내역서(070320)" xfId="12594" xr:uid="{00000000-0005-0000-0000-00005C410000}"/>
    <cellStyle name="1_tree_총괄내역0518_자재단가표_선투입비 본사보고" xfId="3650" xr:uid="{00000000-0005-0000-0000-00005D410000}"/>
    <cellStyle name="1_tree_총괄내역0518_자재단가표_선투입비 본사보고_선투입비 본사보고" xfId="3651" xr:uid="{00000000-0005-0000-0000-00005E410000}"/>
    <cellStyle name="1_tree_총괄내역0518_자재단가표_선투입비 본사보고_선투입비 본사보고-0330" xfId="3652" xr:uid="{00000000-0005-0000-0000-00005F410000}"/>
    <cellStyle name="1_tree_총괄내역0518_자재단가표_설계서(수서)" xfId="12595" xr:uid="{00000000-0005-0000-0000-000060410000}"/>
    <cellStyle name="1_tree_총괄내역0518_자재단가표_설계서,공사원가계산(노후시설물정비)" xfId="46054" xr:uid="{00000000-0005-0000-0000-000061410000}"/>
    <cellStyle name="1_tree_총괄내역0518_자재단가표_준공정산내역서(의정부)091103" xfId="12596" xr:uid="{00000000-0005-0000-0000-000062410000}"/>
    <cellStyle name="1_tree_총괄내역0518_자재단가표_참고자료(경비산정)_2" xfId="46055" xr:uid="{00000000-0005-0000-0000-000063410000}"/>
    <cellStyle name="1_tree_총괄내역0518_장안초등학교내역0814" xfId="3653" xr:uid="{00000000-0005-0000-0000-000064410000}"/>
    <cellStyle name="1_tree_총괄내역0518_장안초등학교내역0814_03-설계서,공사원가계산" xfId="46056" xr:uid="{00000000-0005-0000-0000-000065410000}"/>
    <cellStyle name="1_tree_총괄내역0518_장안초등학교내역0814_공사양식(050308)" xfId="12597" xr:uid="{00000000-0005-0000-0000-000066410000}"/>
    <cellStyle name="1_tree_총괄내역0518_장안초등학교내역0814_내역서" xfId="12598" xr:uid="{00000000-0005-0000-0000-000067410000}"/>
    <cellStyle name="1_tree_총괄내역0518_장안초등학교내역0814_내역서(070320)" xfId="12599" xr:uid="{00000000-0005-0000-0000-000068410000}"/>
    <cellStyle name="1_tree_총괄내역0518_장안초등학교내역0814_선투입비 본사보고" xfId="3654" xr:uid="{00000000-0005-0000-0000-000069410000}"/>
    <cellStyle name="1_tree_총괄내역0518_장안초등학교내역0814_선투입비 본사보고_선투입비 본사보고" xfId="3655" xr:uid="{00000000-0005-0000-0000-00006A410000}"/>
    <cellStyle name="1_tree_총괄내역0518_장안초등학교내역0814_선투입비 본사보고_선투입비 본사보고-0330" xfId="3656" xr:uid="{00000000-0005-0000-0000-00006B410000}"/>
    <cellStyle name="1_tree_총괄내역0518_장안초등학교내역0814_설계서(수서)" xfId="12600" xr:uid="{00000000-0005-0000-0000-00006C410000}"/>
    <cellStyle name="1_tree_총괄내역0518_장안초등학교내역0814_설계서,공사원가계산(노후시설물정비)" xfId="46057" xr:uid="{00000000-0005-0000-0000-00006D410000}"/>
    <cellStyle name="1_tree_총괄내역0518_장안초등학교내역0814_준공정산내역서(의정부)091103" xfId="12601" xr:uid="{00000000-0005-0000-0000-00006E410000}"/>
    <cellStyle name="1_tree_총괄내역0518_장안초등학교내역0814_참고자료(경비산정)_2" xfId="46058" xr:uid="{00000000-0005-0000-0000-00006F410000}"/>
    <cellStyle name="1_tree_총괄내역0518_준공정산내역서(의정부)091103" xfId="12602" xr:uid="{00000000-0005-0000-0000-000070410000}"/>
    <cellStyle name="1_tree_총괄내역0518_참고자료(경비산정)_2" xfId="46059" xr:uid="{00000000-0005-0000-0000-000071410000}"/>
    <cellStyle name="1_tree_최종1스포츠집계" xfId="46060" xr:uid="{00000000-0005-0000-0000-000072410000}"/>
    <cellStyle name="1_tree_터미널1" xfId="46061" xr:uid="{00000000-0005-0000-0000-000073410000}"/>
    <cellStyle name="1_tree_터미널1_1" xfId="46062" xr:uid="{00000000-0005-0000-0000-000074410000}"/>
    <cellStyle name="1_tree_터미널1-0" xfId="46063" xr:uid="{00000000-0005-0000-0000-000075410000}"/>
    <cellStyle name="1_tree_터미널1-0_단위수량산출서" xfId="46064" xr:uid="{00000000-0005-0000-0000-000076410000}"/>
    <cellStyle name="1_tree_터미널1-0_쌍용수량0905" xfId="46065" xr:uid="{00000000-0005-0000-0000-000077410000}"/>
    <cellStyle name="1_tree_터미널1-0_쌍용수량0905_단위수량산출서" xfId="46066" xr:uid="{00000000-0005-0000-0000-000078410000}"/>
    <cellStyle name="1_tree_터미널2" xfId="46067" xr:uid="{00000000-0005-0000-0000-000079410000}"/>
    <cellStyle name="1_tree_터미널2_골프장수목" xfId="46068" xr:uid="{00000000-0005-0000-0000-00007A410000}"/>
    <cellStyle name="1_tree_터미널2_수량집계표" xfId="46069" xr:uid="{00000000-0005-0000-0000-00007B410000}"/>
    <cellStyle name="1_tree_터미널2_수량총괄표" xfId="46070" xr:uid="{00000000-0005-0000-0000-00007C410000}"/>
    <cellStyle name="1_tree_터미널2_용평수량집계" xfId="46071" xr:uid="{00000000-0005-0000-0000-00007D410000}"/>
    <cellStyle name="1_tree_포장단위수량" xfId="46072" xr:uid="{00000000-0005-0000-0000-00007E410000}"/>
    <cellStyle name="1_tree_포장단위수량_단위수량산출서" xfId="46073" xr:uid="{00000000-0005-0000-0000-00007F410000}"/>
    <cellStyle name="1_tree_한수단위수량" xfId="46074" xr:uid="{00000000-0005-0000-0000-000080410000}"/>
    <cellStyle name="1_tree_한수단위수량_단위수량산출서" xfId="46075" xr:uid="{00000000-0005-0000-0000-000081410000}"/>
    <cellStyle name="1_tree_한풍단위수량" xfId="46076" xr:uid="{00000000-0005-0000-0000-000082410000}"/>
    <cellStyle name="1_tree_한풍단위수량_골프장수목" xfId="46077" xr:uid="{00000000-0005-0000-0000-000083410000}"/>
    <cellStyle name="1_tree_한풍단위수량_수량집계표" xfId="46078" xr:uid="{00000000-0005-0000-0000-000084410000}"/>
    <cellStyle name="1_tree_한풍단위수량_수량총괄표" xfId="46079" xr:uid="{00000000-0005-0000-0000-000085410000}"/>
    <cellStyle name="1_tree_한풍단위수량_용평수량집계" xfId="46080" xr:uid="{00000000-0005-0000-0000-000086410000}"/>
    <cellStyle name="1_tree_한풍집계" xfId="46081" xr:uid="{00000000-0005-0000-0000-000087410000}"/>
    <cellStyle name="1_tree_한풍집계_견적대비및수량총괄표" xfId="46082" xr:uid="{00000000-0005-0000-0000-000088410000}"/>
    <cellStyle name="1_tree_한풍집계_골프장수목" xfId="46083" xr:uid="{00000000-0005-0000-0000-000089410000}"/>
    <cellStyle name="1_tree_한풍집계_단위수량산출" xfId="46084" xr:uid="{00000000-0005-0000-0000-00008A410000}"/>
    <cellStyle name="1_tree_한풍집계_수량집계표" xfId="46085" xr:uid="{00000000-0005-0000-0000-00008B410000}"/>
    <cellStyle name="1_tree_한풍집계_수량총괄표" xfId="46086" xr:uid="{00000000-0005-0000-0000-00008C410000}"/>
    <cellStyle name="1_tree_한풍집계_수원수량집계(7.13)" xfId="46087" xr:uid="{00000000-0005-0000-0000-00008D410000}"/>
    <cellStyle name="1_tree_한풍집계_수원수량집계(7.31)" xfId="46088" xr:uid="{00000000-0005-0000-0000-00008E410000}"/>
    <cellStyle name="1_tree_한풍집계_쌍용수량0905" xfId="46089" xr:uid="{00000000-0005-0000-0000-00008F410000}"/>
    <cellStyle name="1_tree_한풍집계_쌍용수량0905_단위수량산출서" xfId="46090" xr:uid="{00000000-0005-0000-0000-000090410000}"/>
    <cellStyle name="1_tree_한풍집계_쌍용수량집계" xfId="46091" xr:uid="{00000000-0005-0000-0000-000091410000}"/>
    <cellStyle name="1_tree_한풍집계_용평수량집계" xfId="46092" xr:uid="{00000000-0005-0000-0000-000092410000}"/>
    <cellStyle name="1_tree_한풍집계_이식수목수량산출" xfId="46093" xr:uid="{00000000-0005-0000-0000-000093410000}"/>
    <cellStyle name="1_tree_한풍집계_이식수목수량산출_단위수량산출서" xfId="46094" xr:uid="{00000000-0005-0000-0000-000094410000}"/>
    <cellStyle name="1_tree_한풍집계_터미널1" xfId="46095" xr:uid="{00000000-0005-0000-0000-000095410000}"/>
    <cellStyle name="1_tree_한풍집계_터미널1_1" xfId="46096" xr:uid="{00000000-0005-0000-0000-000096410000}"/>
    <cellStyle name="1_tree_한풍집계_터미널2" xfId="46097" xr:uid="{00000000-0005-0000-0000-000097410000}"/>
    <cellStyle name="1_tree_한풍집계_터미널2_골프장수목" xfId="46098" xr:uid="{00000000-0005-0000-0000-000098410000}"/>
    <cellStyle name="1_tree_한풍집계_터미널2_수량집계표" xfId="46099" xr:uid="{00000000-0005-0000-0000-000099410000}"/>
    <cellStyle name="1_tree_한풍집계_터미널2_수량총괄표" xfId="46100" xr:uid="{00000000-0005-0000-0000-00009A410000}"/>
    <cellStyle name="1_tree_한풍집계_터미널2_용평수량집계" xfId="46101" xr:uid="{00000000-0005-0000-0000-00009B410000}"/>
    <cellStyle name="1_tree_현충묘지-예산서(조경)" xfId="46102" xr:uid="{00000000-0005-0000-0000-00009C410000}"/>
    <cellStyle name="1_tree_현충묘지-예산서(조경)_00-표지예정공정표" xfId="46103" xr:uid="{00000000-0005-0000-0000-00009D410000}"/>
    <cellStyle name="1_tree_현충묘지-예산서(조경)_00-표지예정공정표_03-설계서,공사원가계산" xfId="46104" xr:uid="{00000000-0005-0000-0000-00009E410000}"/>
    <cellStyle name="1_tree_현충묘지-예산서(조경)_00-표지예정공정표_관악고수량산출서" xfId="46105" xr:uid="{00000000-0005-0000-0000-00009F410000}"/>
    <cellStyle name="1_tree_현충묘지-예산서(조경)_00-표지예정공정표_관악고수량산출서_03-설계서,공사원가계산" xfId="46106" xr:uid="{00000000-0005-0000-0000-0000A0410000}"/>
    <cellStyle name="1_tree_현충묘지-예산서(조경)_00-표지예정공정표_관악고수량산출서_설계서,공사원가계산(노후시설물정비)" xfId="46107" xr:uid="{00000000-0005-0000-0000-0000A1410000}"/>
    <cellStyle name="1_tree_현충묘지-예산서(조경)_00-표지예정공정표_설계서,공사원가계산(노후시설물정비)" xfId="46108" xr:uid="{00000000-0005-0000-0000-0000A2410000}"/>
    <cellStyle name="1_tree_현충묘지-예산서(조경)_03-설계서,공사원가계산" xfId="46109" xr:uid="{00000000-0005-0000-0000-0000A3410000}"/>
    <cellStyle name="1_tree_현충묘지-예산서(조경)_관악고수량산출서" xfId="46110" xr:uid="{00000000-0005-0000-0000-0000A4410000}"/>
    <cellStyle name="1_tree_현충묘지-예산서(조경)_관악고수량산출서_03-설계서,공사원가계산" xfId="46111" xr:uid="{00000000-0005-0000-0000-0000A5410000}"/>
    <cellStyle name="1_tree_현충묘지-예산서(조경)_관악고수량산출서_설계서,공사원가계산(노후시설물정비)" xfId="46112" xr:uid="{00000000-0005-0000-0000-0000A6410000}"/>
    <cellStyle name="1_tree_현충묘지-예산서(조경)_까르프-표지예정공정표" xfId="46113" xr:uid="{00000000-0005-0000-0000-0000A7410000}"/>
    <cellStyle name="1_tree_현충묘지-예산서(조경)_까르프-표지예정공정표_03-설계서,공사원가계산" xfId="46114" xr:uid="{00000000-0005-0000-0000-0000A8410000}"/>
    <cellStyle name="1_tree_현충묘지-예산서(조경)_까르프-표지예정공정표_관악고수량산출서" xfId="46115" xr:uid="{00000000-0005-0000-0000-0000A9410000}"/>
    <cellStyle name="1_tree_현충묘지-예산서(조경)_까르프-표지예정공정표_관악고수량산출서_03-설계서,공사원가계산" xfId="46116" xr:uid="{00000000-0005-0000-0000-0000AA410000}"/>
    <cellStyle name="1_tree_현충묘지-예산서(조경)_까르프-표지예정공정표_관악고수량산출서_설계서,공사원가계산(노후시설물정비)" xfId="46117" xr:uid="{00000000-0005-0000-0000-0000AB410000}"/>
    <cellStyle name="1_tree_현충묘지-예산서(조경)_까르프-표지예정공정표_설계서,공사원가계산(노후시설물정비)" xfId="46118" xr:uid="{00000000-0005-0000-0000-0000AC410000}"/>
    <cellStyle name="1_tree_현충묘지-예산서(조경)_까르프-표지예정공정표_신사동공원폐기물" xfId="46119" xr:uid="{00000000-0005-0000-0000-0000AD410000}"/>
    <cellStyle name="1_tree_현충묘지-예산서(조경)_까르프-표지예정공정표_신사동공원폐기물_03-설계서,공사원가계산" xfId="46120" xr:uid="{00000000-0005-0000-0000-0000AE410000}"/>
    <cellStyle name="1_tree_현충묘지-예산서(조경)_까르프-표지예정공정표_신사동공원폐기물_설계서,공사원가계산(노후시설물정비)" xfId="46121" xr:uid="{00000000-0005-0000-0000-0000AF410000}"/>
    <cellStyle name="1_tree_현충묘지-예산서(조경)_까르프-표지예정공정표_신사은행나무공원" xfId="46122" xr:uid="{00000000-0005-0000-0000-0000B0410000}"/>
    <cellStyle name="1_tree_현충묘지-예산서(조경)_까르프-표지예정공정표_신사은행나무공원_03-설계서,공사원가계산" xfId="46123" xr:uid="{00000000-0005-0000-0000-0000B1410000}"/>
    <cellStyle name="1_tree_현충묘지-예산서(조경)_까르프-표지예정공정표_신사은행나무공원_설계서,공사원가계산(노후시설물정비)" xfId="46124" xr:uid="{00000000-0005-0000-0000-0000B2410000}"/>
    <cellStyle name="1_tree_현충묘지-예산서(조경)_대전가오-설계서" xfId="46125" xr:uid="{00000000-0005-0000-0000-0000B3410000}"/>
    <cellStyle name="1_tree_현충묘지-예산서(조경)_대전가오-설계서(관리)" xfId="46126" xr:uid="{00000000-0005-0000-0000-0000B4410000}"/>
    <cellStyle name="1_tree_현충묘지-예산서(조경)_대전가오-설계서(관리)_03-설계서,공사원가계산" xfId="46127" xr:uid="{00000000-0005-0000-0000-0000B5410000}"/>
    <cellStyle name="1_tree_현충묘지-예산서(조경)_대전가오-설계서(관리)_설계서,공사원가계산(노후시설물정비)" xfId="46128" xr:uid="{00000000-0005-0000-0000-0000B6410000}"/>
    <cellStyle name="1_tree_현충묘지-예산서(조경)_대전가오-설계서_03-설계서,공사원가계산" xfId="46129" xr:uid="{00000000-0005-0000-0000-0000B7410000}"/>
    <cellStyle name="1_tree_현충묘지-예산서(조경)_대전가오-설계서_설계서,공사원가계산(노후시설물정비)" xfId="46130" xr:uid="{00000000-0005-0000-0000-0000B8410000}"/>
    <cellStyle name="1_tree_현충묘지-예산서(조경)_대전가오-설계서1" xfId="46131" xr:uid="{00000000-0005-0000-0000-0000B9410000}"/>
    <cellStyle name="1_tree_현충묘지-예산서(조경)_대전가오-설계서1_03-설계서,공사원가계산" xfId="46132" xr:uid="{00000000-0005-0000-0000-0000BA410000}"/>
    <cellStyle name="1_tree_현충묘지-예산서(조경)_대전가오-설계서1_설계서,공사원가계산(노후시설물정비)" xfId="46133" xr:uid="{00000000-0005-0000-0000-0000BB410000}"/>
    <cellStyle name="1_tree_현충묘지-예산서(조경)_목동내역" xfId="46134" xr:uid="{00000000-0005-0000-0000-0000BC410000}"/>
    <cellStyle name="1_tree_현충묘지-예산서(조경)_목동내역_03-설계서,공사원가계산" xfId="46135" xr:uid="{00000000-0005-0000-0000-0000BD410000}"/>
    <cellStyle name="1_tree_현충묘지-예산서(조경)_목동내역_관악고수량산출서" xfId="46136" xr:uid="{00000000-0005-0000-0000-0000BE410000}"/>
    <cellStyle name="1_tree_현충묘지-예산서(조경)_목동내역_관악고수량산출서_03-설계서,공사원가계산" xfId="46137" xr:uid="{00000000-0005-0000-0000-0000BF410000}"/>
    <cellStyle name="1_tree_현충묘지-예산서(조경)_목동내역_관악고수량산출서_설계서,공사원가계산(노후시설물정비)" xfId="46138" xr:uid="{00000000-0005-0000-0000-0000C0410000}"/>
    <cellStyle name="1_tree_현충묘지-예산서(조경)_목동내역_설계서,공사원가계산(노후시설물정비)" xfId="46139" xr:uid="{00000000-0005-0000-0000-0000C1410000}"/>
    <cellStyle name="1_tree_현충묘지-예산서(조경)_목동내역_원가계산" xfId="46140" xr:uid="{00000000-0005-0000-0000-0000C2410000}"/>
    <cellStyle name="1_tree_현충묘지-예산서(조경)_목동내역_원가계산_03-설계서,공사원가계산" xfId="46141" xr:uid="{00000000-0005-0000-0000-0000C3410000}"/>
    <cellStyle name="1_tree_현충묘지-예산서(조경)_목동내역_원가계산_관악고수량산출서" xfId="46142" xr:uid="{00000000-0005-0000-0000-0000C4410000}"/>
    <cellStyle name="1_tree_현충묘지-예산서(조경)_목동내역_원가계산_관악고수량산출서_03-설계서,공사원가계산" xfId="46143" xr:uid="{00000000-0005-0000-0000-0000C5410000}"/>
    <cellStyle name="1_tree_현충묘지-예산서(조경)_목동내역_원가계산_관악고수량산출서_설계서,공사원가계산(노후시설물정비)" xfId="46144" xr:uid="{00000000-0005-0000-0000-0000C6410000}"/>
    <cellStyle name="1_tree_현충묘지-예산서(조경)_목동내역_원가계산_설계서,공사원가계산(노후시설물정비)" xfId="46145" xr:uid="{00000000-0005-0000-0000-0000C7410000}"/>
    <cellStyle name="1_tree_현충묘지-예산서(조경)_목동내역_폐기물집계" xfId="46146" xr:uid="{00000000-0005-0000-0000-0000C8410000}"/>
    <cellStyle name="1_tree_현충묘지-예산서(조경)_목동내역_폐기물집계_03-설계서,공사원가계산" xfId="46147" xr:uid="{00000000-0005-0000-0000-0000C9410000}"/>
    <cellStyle name="1_tree_현충묘지-예산서(조경)_목동내역_폐기물집계_관악고수량산출서" xfId="46148" xr:uid="{00000000-0005-0000-0000-0000CA410000}"/>
    <cellStyle name="1_tree_현충묘지-예산서(조경)_목동내역_폐기물집계_관악고수량산출서_03-설계서,공사원가계산" xfId="46149" xr:uid="{00000000-0005-0000-0000-0000CB410000}"/>
    <cellStyle name="1_tree_현충묘지-예산서(조경)_목동내역_폐기물집계_관악고수량산출서_설계서,공사원가계산(노후시설물정비)" xfId="46150" xr:uid="{00000000-0005-0000-0000-0000CC410000}"/>
    <cellStyle name="1_tree_현충묘지-예산서(조경)_목동내역_폐기물집계_설계서,공사원가계산(노후시설물정비)" xfId="46151" xr:uid="{00000000-0005-0000-0000-0000CD410000}"/>
    <cellStyle name="1_tree_현충묘지-예산서(조경)_목동내역_폐기물집계_원가계산" xfId="46152" xr:uid="{00000000-0005-0000-0000-0000CE410000}"/>
    <cellStyle name="1_tree_현충묘지-예산서(조경)_목동내역_폐기물집계_원가계산_03-설계서,공사원가계산" xfId="46153" xr:uid="{00000000-0005-0000-0000-0000CF410000}"/>
    <cellStyle name="1_tree_현충묘지-예산서(조경)_목동내역_폐기물집계_원가계산_관악고수량산출서" xfId="46154" xr:uid="{00000000-0005-0000-0000-0000D0410000}"/>
    <cellStyle name="1_tree_현충묘지-예산서(조경)_목동내역_폐기물집계_원가계산_관악고수량산출서_03-설계서,공사원가계산" xfId="46155" xr:uid="{00000000-0005-0000-0000-0000D1410000}"/>
    <cellStyle name="1_tree_현충묘지-예산서(조경)_목동내역_폐기물집계_원가계산_관악고수량산출서_설계서,공사원가계산(노후시설물정비)" xfId="46156" xr:uid="{00000000-0005-0000-0000-0000D2410000}"/>
    <cellStyle name="1_tree_현충묘지-예산서(조경)_목동내역_폐기물집계_원가계산_설계서,공사원가계산(노후시설물정비)" xfId="46157" xr:uid="{00000000-0005-0000-0000-0000D3410000}"/>
    <cellStyle name="1_tree_현충묘지-예산서(조경)_미아2지구어린이공원-예산서" xfId="46158" xr:uid="{00000000-0005-0000-0000-0000D4410000}"/>
    <cellStyle name="1_tree_현충묘지-예산서(조경)_미아-예산서(조경)990" xfId="46159" xr:uid="{00000000-0005-0000-0000-0000D5410000}"/>
    <cellStyle name="1_tree_현충묘지-예산서(조경)_변경내역서" xfId="46160" xr:uid="{00000000-0005-0000-0000-0000D6410000}"/>
    <cellStyle name="1_tree_현충묘지-예산서(조경)_변경내역서_03-설계서,공사원가계산" xfId="46161" xr:uid="{00000000-0005-0000-0000-0000D7410000}"/>
    <cellStyle name="1_tree_현충묘지-예산서(조경)_변경내역서_설계서,공사원가계산(노후시설물정비)" xfId="46162" xr:uid="{00000000-0005-0000-0000-0000D8410000}"/>
    <cellStyle name="1_tree_현충묘지-예산서(조경)_샛별변경내역서" xfId="46163" xr:uid="{00000000-0005-0000-0000-0000D9410000}"/>
    <cellStyle name="1_tree_현충묘지-예산서(조경)_샛별변경내역서_03-설계서,공사원가계산" xfId="46164" xr:uid="{00000000-0005-0000-0000-0000DA410000}"/>
    <cellStyle name="1_tree_현충묘지-예산서(조경)_샛별변경내역서_설계서,공사원가계산(노후시설물정비)" xfId="46165" xr:uid="{00000000-0005-0000-0000-0000DB410000}"/>
    <cellStyle name="1_tree_현충묘지-예산서(조경)_설계서,공사원가계산(노후시설물정비)" xfId="46166" xr:uid="{00000000-0005-0000-0000-0000DC410000}"/>
    <cellStyle name="1_tree_현충묘지-예산서(조경)_신사동공원폐기물" xfId="46167" xr:uid="{00000000-0005-0000-0000-0000DD410000}"/>
    <cellStyle name="1_tree_현충묘지-예산서(조경)_신사동공원폐기물_03-설계서,공사원가계산" xfId="46168" xr:uid="{00000000-0005-0000-0000-0000DE410000}"/>
    <cellStyle name="1_tree_현충묘지-예산서(조경)_신사동공원폐기물_설계서,공사원가계산(노후시설물정비)" xfId="46169" xr:uid="{00000000-0005-0000-0000-0000DF410000}"/>
    <cellStyle name="1_tree_현충묘지-예산서(조경)_신사은행나무공원" xfId="46170" xr:uid="{00000000-0005-0000-0000-0000E0410000}"/>
    <cellStyle name="1_tree_현충묘지-예산서(조경)_신사은행나무공원_03-설계서,공사원가계산" xfId="46171" xr:uid="{00000000-0005-0000-0000-0000E1410000}"/>
    <cellStyle name="1_tree_현충묘지-예산서(조경)_신사은행나무공원_설계서,공사원가계산(노후시설물정비)" xfId="46172" xr:uid="{00000000-0005-0000-0000-0000E2410000}"/>
    <cellStyle name="1_tree_현충묘지-예산서(조경)_예산서-엑셀변환양식100" xfId="46173" xr:uid="{00000000-0005-0000-0000-0000E3410000}"/>
    <cellStyle name="1_tree_현충묘지-예산서(조경)_예산서-엑셀변환양식100_00-예산서양식100" xfId="46174" xr:uid="{00000000-0005-0000-0000-0000E4410000}"/>
    <cellStyle name="1_tree_현충묘지-예산서(조경)_예산서-엑셀변환양식100_00-예산서양식100_03-설계서,공사원가계산" xfId="46175" xr:uid="{00000000-0005-0000-0000-0000E5410000}"/>
    <cellStyle name="1_tree_현충묘지-예산서(조경)_예산서-엑셀변환양식100_00-예산서양식100_대전가오-설계서" xfId="46176" xr:uid="{00000000-0005-0000-0000-0000E6410000}"/>
    <cellStyle name="1_tree_현충묘지-예산서(조경)_예산서-엑셀변환양식100_00-예산서양식100_대전가오-설계서(관리)" xfId="46177" xr:uid="{00000000-0005-0000-0000-0000E7410000}"/>
    <cellStyle name="1_tree_현충묘지-예산서(조경)_예산서-엑셀변환양식100_00-예산서양식100_대전가오-설계서(관리)_03-설계서,공사원가계산" xfId="46178" xr:uid="{00000000-0005-0000-0000-0000E8410000}"/>
    <cellStyle name="1_tree_현충묘지-예산서(조경)_예산서-엑셀변환양식100_00-예산서양식100_대전가오-설계서(관리)_설계서,공사원가계산(노후시설물정비)" xfId="46179" xr:uid="{00000000-0005-0000-0000-0000E9410000}"/>
    <cellStyle name="1_tree_현충묘지-예산서(조경)_예산서-엑셀변환양식100_00-예산서양식100_대전가오-설계서_03-설계서,공사원가계산" xfId="46180" xr:uid="{00000000-0005-0000-0000-0000EA410000}"/>
    <cellStyle name="1_tree_현충묘지-예산서(조경)_예산서-엑셀변환양식100_00-예산서양식100_대전가오-설계서_설계서,공사원가계산(노후시설물정비)" xfId="46181" xr:uid="{00000000-0005-0000-0000-0000EB410000}"/>
    <cellStyle name="1_tree_현충묘지-예산서(조경)_예산서-엑셀변환양식100_00-예산서양식100_대전가오-설계서1" xfId="46182" xr:uid="{00000000-0005-0000-0000-0000EC410000}"/>
    <cellStyle name="1_tree_현충묘지-예산서(조경)_예산서-엑셀변환양식100_00-예산서양식100_대전가오-설계서1_03-설계서,공사원가계산" xfId="46183" xr:uid="{00000000-0005-0000-0000-0000ED410000}"/>
    <cellStyle name="1_tree_현충묘지-예산서(조경)_예산서-엑셀변환양식100_00-예산서양식100_대전가오-설계서1_설계서,공사원가계산(노후시설물정비)" xfId="46184" xr:uid="{00000000-0005-0000-0000-0000EE410000}"/>
    <cellStyle name="1_tree_현충묘지-예산서(조경)_예산서-엑셀변환양식100_00-예산서양식100_설계서,공사원가계산(노후시설물정비)" xfId="46185" xr:uid="{00000000-0005-0000-0000-0000EF410000}"/>
    <cellStyle name="1_tree_현충묘지-예산서(조경)_예산서-엑셀변환양식100_00-예산서양식100_신사은행나무공원" xfId="46186" xr:uid="{00000000-0005-0000-0000-0000F0410000}"/>
    <cellStyle name="1_tree_현충묘지-예산서(조경)_예산서-엑셀변환양식100_00-예산서양식100_신사은행나무공원_03-설계서,공사원가계산" xfId="46187" xr:uid="{00000000-0005-0000-0000-0000F1410000}"/>
    <cellStyle name="1_tree_현충묘지-예산서(조경)_예산서-엑셀변환양식100_00-예산서양식100_신사은행나무공원_설계서,공사원가계산(노후시설물정비)" xfId="46188" xr:uid="{00000000-0005-0000-0000-0000F2410000}"/>
    <cellStyle name="1_tree_현충묘지-예산서(조경)_예산서-엑셀변환양식100_00-표지예정공정표" xfId="46189" xr:uid="{00000000-0005-0000-0000-0000F3410000}"/>
    <cellStyle name="1_tree_현충묘지-예산서(조경)_예산서-엑셀변환양식100_00-표지예정공정표_03-설계서,공사원가계산" xfId="46190" xr:uid="{00000000-0005-0000-0000-0000F4410000}"/>
    <cellStyle name="1_tree_현충묘지-예산서(조경)_예산서-엑셀변환양식100_00-표지예정공정표_설계서,공사원가계산(노후시설물정비)" xfId="46191" xr:uid="{00000000-0005-0000-0000-0000F5410000}"/>
    <cellStyle name="1_tree_현충묘지-예산서(조경)_예산서-엑셀변환양식100_00-표지예정공정표_신사은행나무공원" xfId="46192" xr:uid="{00000000-0005-0000-0000-0000F6410000}"/>
    <cellStyle name="1_tree_현충묘지-예산서(조경)_예산서-엑셀변환양식100_00-표지예정공정표_신사은행나무공원_03-설계서,공사원가계산" xfId="46193" xr:uid="{00000000-0005-0000-0000-0000F7410000}"/>
    <cellStyle name="1_tree_현충묘지-예산서(조경)_예산서-엑셀변환양식100_00-표지예정공정표_신사은행나무공원_설계서,공사원가계산(노후시설물정비)" xfId="46194" xr:uid="{00000000-0005-0000-0000-0000F8410000}"/>
    <cellStyle name="1_tree_현충묘지-예산서(조경)_예산서-엑셀변환양식100_03-설계서,공사원가계산" xfId="46195" xr:uid="{00000000-0005-0000-0000-0000F9410000}"/>
    <cellStyle name="1_tree_현충묘지-예산서(조경)_예산서-엑셀변환양식100_관악고수량산출서" xfId="46196" xr:uid="{00000000-0005-0000-0000-0000FA410000}"/>
    <cellStyle name="1_tree_현충묘지-예산서(조경)_예산서-엑셀변환양식100_관악고수량산출서_03-설계서,공사원가계산" xfId="46197" xr:uid="{00000000-0005-0000-0000-0000FB410000}"/>
    <cellStyle name="1_tree_현충묘지-예산서(조경)_예산서-엑셀변환양식100_관악고수량산출서_설계서,공사원가계산(노후시설물정비)" xfId="46198" xr:uid="{00000000-0005-0000-0000-0000FC410000}"/>
    <cellStyle name="1_tree_현충묘지-예산서(조경)_예산서-엑셀변환양식100_도급내역서" xfId="46199" xr:uid="{00000000-0005-0000-0000-0000FD410000}"/>
    <cellStyle name="1_tree_현충묘지-예산서(조경)_예산서-엑셀변환양식100_도급내역서_03-설계서,공사원가계산" xfId="46200" xr:uid="{00000000-0005-0000-0000-0000FE410000}"/>
    <cellStyle name="1_tree_현충묘지-예산서(조경)_예산서-엑셀변환양식100_도급내역서_변경내역서" xfId="46201" xr:uid="{00000000-0005-0000-0000-0000FF410000}"/>
    <cellStyle name="1_tree_현충묘지-예산서(조경)_예산서-엑셀변환양식100_도급내역서_변경내역서_03-설계서,공사원가계산" xfId="46202" xr:uid="{00000000-0005-0000-0000-000000420000}"/>
    <cellStyle name="1_tree_현충묘지-예산서(조경)_예산서-엑셀변환양식100_도급내역서_변경내역서_설계서,공사원가계산(노후시설물정비)" xfId="46203" xr:uid="{00000000-0005-0000-0000-000001420000}"/>
    <cellStyle name="1_tree_현충묘지-예산서(조경)_예산서-엑셀변환양식100_도급내역서_설계서,공사원가계산(노후시설물정비)" xfId="46204" xr:uid="{00000000-0005-0000-0000-000002420000}"/>
    <cellStyle name="1_tree_현충묘지-예산서(조경)_예산서-엑셀변환양식100_목동내역" xfId="46205" xr:uid="{00000000-0005-0000-0000-000003420000}"/>
    <cellStyle name="1_tree_현충묘지-예산서(조경)_예산서-엑셀변환양식100_목동내역_03-설계서,공사원가계산" xfId="46206" xr:uid="{00000000-0005-0000-0000-000004420000}"/>
    <cellStyle name="1_tree_현충묘지-예산서(조경)_예산서-엑셀변환양식100_목동내역_관악고수량산출서" xfId="46207" xr:uid="{00000000-0005-0000-0000-000005420000}"/>
    <cellStyle name="1_tree_현충묘지-예산서(조경)_예산서-엑셀변환양식100_목동내역_관악고수량산출서_03-설계서,공사원가계산" xfId="46208" xr:uid="{00000000-0005-0000-0000-000006420000}"/>
    <cellStyle name="1_tree_현충묘지-예산서(조경)_예산서-엑셀변환양식100_목동내역_관악고수량산출서_설계서,공사원가계산(노후시설물정비)" xfId="46209" xr:uid="{00000000-0005-0000-0000-000007420000}"/>
    <cellStyle name="1_tree_현충묘지-예산서(조경)_예산서-엑셀변환양식100_목동내역_설계서,공사원가계산(노후시설물정비)" xfId="46210" xr:uid="{00000000-0005-0000-0000-000008420000}"/>
    <cellStyle name="1_tree_현충묘지-예산서(조경)_예산서-엑셀변환양식100_목동내역_원가계산" xfId="46211" xr:uid="{00000000-0005-0000-0000-000009420000}"/>
    <cellStyle name="1_tree_현충묘지-예산서(조경)_예산서-엑셀변환양식100_목동내역_원가계산_03-설계서,공사원가계산" xfId="46212" xr:uid="{00000000-0005-0000-0000-00000A420000}"/>
    <cellStyle name="1_tree_현충묘지-예산서(조경)_예산서-엑셀변환양식100_목동내역_원가계산_관악고수량산출서" xfId="46213" xr:uid="{00000000-0005-0000-0000-00000B420000}"/>
    <cellStyle name="1_tree_현충묘지-예산서(조경)_예산서-엑셀변환양식100_목동내역_원가계산_관악고수량산출서_03-설계서,공사원가계산" xfId="46214" xr:uid="{00000000-0005-0000-0000-00000C420000}"/>
    <cellStyle name="1_tree_현충묘지-예산서(조경)_예산서-엑셀변환양식100_목동내역_원가계산_관악고수량산출서_설계서,공사원가계산(노후시설물정비)" xfId="46215" xr:uid="{00000000-0005-0000-0000-00000D420000}"/>
    <cellStyle name="1_tree_현충묘지-예산서(조경)_예산서-엑셀변환양식100_목동내역_원가계산_설계서,공사원가계산(노후시설물정비)" xfId="46216" xr:uid="{00000000-0005-0000-0000-00000E420000}"/>
    <cellStyle name="1_tree_현충묘지-예산서(조경)_예산서-엑셀변환양식100_목동내역_폐기물집계" xfId="46217" xr:uid="{00000000-0005-0000-0000-00000F420000}"/>
    <cellStyle name="1_tree_현충묘지-예산서(조경)_예산서-엑셀변환양식100_목동내역_폐기물집계_03-설계서,공사원가계산" xfId="46218" xr:uid="{00000000-0005-0000-0000-000010420000}"/>
    <cellStyle name="1_tree_현충묘지-예산서(조경)_예산서-엑셀변환양식100_목동내역_폐기물집계_관악고수량산출서" xfId="46219" xr:uid="{00000000-0005-0000-0000-000011420000}"/>
    <cellStyle name="1_tree_현충묘지-예산서(조경)_예산서-엑셀변환양식100_목동내역_폐기물집계_관악고수량산출서_03-설계서,공사원가계산" xfId="46220" xr:uid="{00000000-0005-0000-0000-000012420000}"/>
    <cellStyle name="1_tree_현충묘지-예산서(조경)_예산서-엑셀변환양식100_목동내역_폐기물집계_관악고수량산출서_설계서,공사원가계산(노후시설물정비)" xfId="46221" xr:uid="{00000000-0005-0000-0000-000013420000}"/>
    <cellStyle name="1_tree_현충묘지-예산서(조경)_예산서-엑셀변환양식100_목동내역_폐기물집계_설계서,공사원가계산(노후시설물정비)" xfId="46222" xr:uid="{00000000-0005-0000-0000-000014420000}"/>
    <cellStyle name="1_tree_현충묘지-예산서(조경)_예산서-엑셀변환양식100_목동내역_폐기물집계_원가계산" xfId="46223" xr:uid="{00000000-0005-0000-0000-000015420000}"/>
    <cellStyle name="1_tree_현충묘지-예산서(조경)_예산서-엑셀변환양식100_목동내역_폐기물집계_원가계산_03-설계서,공사원가계산" xfId="46224" xr:uid="{00000000-0005-0000-0000-000016420000}"/>
    <cellStyle name="1_tree_현충묘지-예산서(조경)_예산서-엑셀변환양식100_목동내역_폐기물집계_원가계산_관악고수량산출서" xfId="46225" xr:uid="{00000000-0005-0000-0000-000017420000}"/>
    <cellStyle name="1_tree_현충묘지-예산서(조경)_예산서-엑셀변환양식100_목동내역_폐기물집계_원가계산_관악고수량산출서_03-설계서,공사원가계산" xfId="46226" xr:uid="{00000000-0005-0000-0000-000018420000}"/>
    <cellStyle name="1_tree_현충묘지-예산서(조경)_예산서-엑셀변환양식100_목동내역_폐기물집계_원가계산_관악고수량산출서_설계서,공사원가계산(노후시설물정비)" xfId="46227" xr:uid="{00000000-0005-0000-0000-000019420000}"/>
    <cellStyle name="1_tree_현충묘지-예산서(조경)_예산서-엑셀변환양식100_목동내역_폐기물집계_원가계산_설계서,공사원가계산(노후시설물정비)" xfId="46228" xr:uid="{00000000-0005-0000-0000-00001A420000}"/>
    <cellStyle name="1_tree_현충묘지-예산서(조경)_예산서-엑셀변환양식100_샛별변경내역서" xfId="46229" xr:uid="{00000000-0005-0000-0000-00001B420000}"/>
    <cellStyle name="1_tree_현충묘지-예산서(조경)_예산서-엑셀변환양식100_샛별변경내역서_03-설계서,공사원가계산" xfId="46230" xr:uid="{00000000-0005-0000-0000-00001C420000}"/>
    <cellStyle name="1_tree_현충묘지-예산서(조경)_예산서-엑셀변환양식100_샛별변경내역서_설계서,공사원가계산(노후시설물정비)" xfId="46231" xr:uid="{00000000-0005-0000-0000-00001D420000}"/>
    <cellStyle name="1_tree_현충묘지-예산서(조경)_예산서-엑셀변환양식100_설계서,공사원가계산(노후시설물정비)" xfId="46232" xr:uid="{00000000-0005-0000-0000-00001E420000}"/>
    <cellStyle name="1_tree_현충묘지-예산서(조경)_예산서-엑셀변환양식100_원가계산" xfId="46233" xr:uid="{00000000-0005-0000-0000-00001F420000}"/>
    <cellStyle name="1_tree_현충묘지-예산서(조경)_예산서-엑셀변환양식100_원가계산_03-설계서,공사원가계산" xfId="46234" xr:uid="{00000000-0005-0000-0000-000020420000}"/>
    <cellStyle name="1_tree_현충묘지-예산서(조경)_예산서-엑셀변환양식100_원가계산_관악고수량산출서" xfId="46235" xr:uid="{00000000-0005-0000-0000-000021420000}"/>
    <cellStyle name="1_tree_현충묘지-예산서(조경)_예산서-엑셀변환양식100_원가계산_관악고수량산출서_03-설계서,공사원가계산" xfId="46236" xr:uid="{00000000-0005-0000-0000-000022420000}"/>
    <cellStyle name="1_tree_현충묘지-예산서(조경)_예산서-엑셀변환양식100_원가계산_관악고수량산출서_설계서,공사원가계산(노후시설물정비)" xfId="46237" xr:uid="{00000000-0005-0000-0000-000023420000}"/>
    <cellStyle name="1_tree_현충묘지-예산서(조경)_예산서-엑셀변환양식100_원가계산_설계서,공사원가계산(노후시설물정비)" xfId="46238" xr:uid="{00000000-0005-0000-0000-000024420000}"/>
    <cellStyle name="1_tree_현충묘지-예산서(조경)_원가계산" xfId="46239" xr:uid="{00000000-0005-0000-0000-000025420000}"/>
    <cellStyle name="1_tree_현충묘지-예산서(조경)_원가계산_03-설계서,공사원가계산" xfId="46240" xr:uid="{00000000-0005-0000-0000-000026420000}"/>
    <cellStyle name="1_tree_현충묘지-예산서(조경)_원가계산_관악고수량산출서" xfId="46241" xr:uid="{00000000-0005-0000-0000-000027420000}"/>
    <cellStyle name="1_tree_현충묘지-예산서(조경)_원가계산_관악고수량산출서_03-설계서,공사원가계산" xfId="46242" xr:uid="{00000000-0005-0000-0000-000028420000}"/>
    <cellStyle name="1_tree_현충묘지-예산서(조경)_원가계산_관악고수량산출서_설계서,공사원가계산(노후시설물정비)" xfId="46243" xr:uid="{00000000-0005-0000-0000-000029420000}"/>
    <cellStyle name="1_tree_현충묘지-예산서(조경)_원가계산_설계서,공사원가계산(노후시설물정비)" xfId="46244" xr:uid="{00000000-0005-0000-0000-00002A420000}"/>
    <cellStyle name="1_tree_현충묘지-예산서(조경)_표지-공정표" xfId="46245" xr:uid="{00000000-0005-0000-0000-00002B420000}"/>
    <cellStyle name="1_tree_현충묘지-예산서(조경)_표지-공정표_03-설계서,공사원가계산" xfId="46246" xr:uid="{00000000-0005-0000-0000-00002C420000}"/>
    <cellStyle name="1_tree_현충묘지-예산서(조경)_표지-공정표_관악고수량산출서" xfId="46247" xr:uid="{00000000-0005-0000-0000-00002D420000}"/>
    <cellStyle name="1_tree_현충묘지-예산서(조경)_표지-공정표_관악고수량산출서_03-설계서,공사원가계산" xfId="46248" xr:uid="{00000000-0005-0000-0000-00002E420000}"/>
    <cellStyle name="1_tree_현충묘지-예산서(조경)_표지-공정표_관악고수량산출서_설계서,공사원가계산(노후시설물정비)" xfId="46249" xr:uid="{00000000-0005-0000-0000-00002F420000}"/>
    <cellStyle name="1_tree_현충묘지-예산서(조경)_표지-공정표_설계서,공사원가계산(노후시설물정비)" xfId="46250" xr:uid="{00000000-0005-0000-0000-000030420000}"/>
    <cellStyle name="1_tree_현충묘지-예산서(조경)_표지예정공정표" xfId="46251" xr:uid="{00000000-0005-0000-0000-000031420000}"/>
    <cellStyle name="1_tree_현충묘지-예산서(조경)_-표지예정공정표" xfId="46252" xr:uid="{00000000-0005-0000-0000-000032420000}"/>
    <cellStyle name="1_tree_현충묘지-예산서(조경)_표지예정공정표_03-설계서,공사원가계산" xfId="46253" xr:uid="{00000000-0005-0000-0000-000033420000}"/>
    <cellStyle name="1_tree_현충묘지-예산서(조경)_-표지예정공정표_03-설계서,공사원가계산" xfId="46254" xr:uid="{00000000-0005-0000-0000-000034420000}"/>
    <cellStyle name="1_tree_현충묘지-예산서(조경)_표지예정공정표_관악고수량산출서" xfId="46255" xr:uid="{00000000-0005-0000-0000-000035420000}"/>
    <cellStyle name="1_tree_현충묘지-예산서(조경)_-표지예정공정표_관악고수량산출서" xfId="46256" xr:uid="{00000000-0005-0000-0000-000036420000}"/>
    <cellStyle name="1_tree_현충묘지-예산서(조경)_표지예정공정표_관악고수량산출서_03-설계서,공사원가계산" xfId="46257" xr:uid="{00000000-0005-0000-0000-000037420000}"/>
    <cellStyle name="1_tree_현충묘지-예산서(조경)_-표지예정공정표_관악고수량산출서_03-설계서,공사원가계산" xfId="46258" xr:uid="{00000000-0005-0000-0000-000038420000}"/>
    <cellStyle name="1_tree_현충묘지-예산서(조경)_표지예정공정표_관악고수량산출서_설계서,공사원가계산(노후시설물정비)" xfId="46259" xr:uid="{00000000-0005-0000-0000-000039420000}"/>
    <cellStyle name="1_tree_현충묘지-예산서(조경)_-표지예정공정표_관악고수량산출서_설계서,공사원가계산(노후시설물정비)" xfId="46260" xr:uid="{00000000-0005-0000-0000-00003A420000}"/>
    <cellStyle name="1_tree_현충묘지-예산서(조경)_표지예정공정표_설계서,공사원가계산(노후시설물정비)" xfId="46261" xr:uid="{00000000-0005-0000-0000-00003B420000}"/>
    <cellStyle name="1_tree_현충묘지-예산서(조경)_-표지예정공정표_설계서,공사원가계산(노후시설물정비)" xfId="46262" xr:uid="{00000000-0005-0000-0000-00003C420000}"/>
    <cellStyle name="1_tree_현충묘지-예산서(조경)_표지예정공정표_신사동공원폐기물" xfId="46263" xr:uid="{00000000-0005-0000-0000-00003D420000}"/>
    <cellStyle name="1_tree_현충묘지-예산서(조경)_-표지예정공정표_신사동공원폐기물" xfId="46264" xr:uid="{00000000-0005-0000-0000-00003E420000}"/>
    <cellStyle name="1_tree_현충묘지-예산서(조경)_표지예정공정표_신사동공원폐기물_03-설계서,공사원가계산" xfId="46265" xr:uid="{00000000-0005-0000-0000-00003F420000}"/>
    <cellStyle name="1_tree_현충묘지-예산서(조경)_-표지예정공정표_신사동공원폐기물_03-설계서,공사원가계산" xfId="46266" xr:uid="{00000000-0005-0000-0000-000040420000}"/>
    <cellStyle name="1_tree_현충묘지-예산서(조경)_표지예정공정표_신사동공원폐기물_설계서,공사원가계산(노후시설물정비)" xfId="46267" xr:uid="{00000000-0005-0000-0000-000041420000}"/>
    <cellStyle name="1_tree_현충묘지-예산서(조경)_-표지예정공정표_신사동공원폐기물_설계서,공사원가계산(노후시설물정비)" xfId="46268" xr:uid="{00000000-0005-0000-0000-000042420000}"/>
    <cellStyle name="1_tree_현충묘지-예산서(조경)_표지예정공정표_신사은행나무공원" xfId="46269" xr:uid="{00000000-0005-0000-0000-000043420000}"/>
    <cellStyle name="1_tree_현충묘지-예산서(조경)_-표지예정공정표_신사은행나무공원" xfId="46270" xr:uid="{00000000-0005-0000-0000-000044420000}"/>
    <cellStyle name="1_tree_현충묘지-예산서(조경)_표지예정공정표_신사은행나무공원_03-설계서,공사원가계산" xfId="46271" xr:uid="{00000000-0005-0000-0000-000045420000}"/>
    <cellStyle name="1_tree_현충묘지-예산서(조경)_-표지예정공정표_신사은행나무공원_03-설계서,공사원가계산" xfId="46272" xr:uid="{00000000-0005-0000-0000-000046420000}"/>
    <cellStyle name="1_tree_현충묘지-예산서(조경)_표지예정공정표_신사은행나무공원_설계서,공사원가계산(노후시설물정비)" xfId="46273" xr:uid="{00000000-0005-0000-0000-000047420000}"/>
    <cellStyle name="1_tree_현충묘지-예산서(조경)_-표지예정공정표_신사은행나무공원_설계서,공사원가계산(노후시설물정비)" xfId="46274" xr:uid="{00000000-0005-0000-0000-000048420000}"/>
    <cellStyle name="1_tree_휴게시설" xfId="46275" xr:uid="{00000000-0005-0000-0000-000049420000}"/>
    <cellStyle name="1_tree_휴게시설_단위수량" xfId="46276" xr:uid="{00000000-0005-0000-0000-00004A420000}"/>
    <cellStyle name="1_tree_휴게시설_단위수량_단위수량산출서" xfId="46277" xr:uid="{00000000-0005-0000-0000-00004B420000}"/>
    <cellStyle name="1_tree_휴게시설_단위수량1" xfId="46278" xr:uid="{00000000-0005-0000-0000-00004C420000}"/>
    <cellStyle name="1_tree_휴게시설_단위수량1_단위수량산출서" xfId="46279" xr:uid="{00000000-0005-0000-0000-00004D420000}"/>
    <cellStyle name="1_tree_휴게시설_단위수량산출서" xfId="46280" xr:uid="{00000000-0005-0000-0000-00004E420000}"/>
    <cellStyle name="1_tree_휴게시설_도곡단위수량" xfId="46281" xr:uid="{00000000-0005-0000-0000-00004F420000}"/>
    <cellStyle name="1_tree_휴게시설_도곡단위수량_단위수량산출서" xfId="46282" xr:uid="{00000000-0005-0000-0000-000050420000}"/>
    <cellStyle name="1_tree_휴게시설_수량산출서-11.25" xfId="46283" xr:uid="{00000000-0005-0000-0000-000051420000}"/>
    <cellStyle name="1_tree_휴게시설_수량산출서-11.25_단위수량" xfId="46284" xr:uid="{00000000-0005-0000-0000-000052420000}"/>
    <cellStyle name="1_tree_휴게시설_수량산출서-11.25_단위수량_단위수량산출서" xfId="46285" xr:uid="{00000000-0005-0000-0000-000053420000}"/>
    <cellStyle name="1_tree_휴게시설_수량산출서-11.25_단위수량1" xfId="46286" xr:uid="{00000000-0005-0000-0000-000054420000}"/>
    <cellStyle name="1_tree_휴게시설_수량산출서-11.25_단위수량1_단위수량산출서" xfId="46287" xr:uid="{00000000-0005-0000-0000-000055420000}"/>
    <cellStyle name="1_tree_휴게시설_수량산출서-11.25_단위수량산출서" xfId="46288" xr:uid="{00000000-0005-0000-0000-000056420000}"/>
    <cellStyle name="1_tree_휴게시설_수량산출서-11.25_도곡단위수량" xfId="46289" xr:uid="{00000000-0005-0000-0000-000057420000}"/>
    <cellStyle name="1_tree_휴게시설_수량산출서-11.25_도곡단위수량_단위수량산출서" xfId="46290" xr:uid="{00000000-0005-0000-0000-000058420000}"/>
    <cellStyle name="1_tree_휴게시설_수량산출서-11.25_철거단위수량" xfId="46291" xr:uid="{00000000-0005-0000-0000-000059420000}"/>
    <cellStyle name="1_tree_휴게시설_수량산출서-11.25_철거단위수량_단위수량산출서" xfId="46292" xr:uid="{00000000-0005-0000-0000-00005A420000}"/>
    <cellStyle name="1_tree_휴게시설_수량산출서-11.25_한수단위수량" xfId="46293" xr:uid="{00000000-0005-0000-0000-00005B420000}"/>
    <cellStyle name="1_tree_휴게시설_수량산출서-11.25_한수단위수량_단위수량산출서" xfId="46294" xr:uid="{00000000-0005-0000-0000-00005C420000}"/>
    <cellStyle name="1_tree_휴게시설_수량산출서-1201" xfId="46295" xr:uid="{00000000-0005-0000-0000-00005D420000}"/>
    <cellStyle name="1_tree_휴게시설_수량산출서-1201_단위수량" xfId="46296" xr:uid="{00000000-0005-0000-0000-00005E420000}"/>
    <cellStyle name="1_tree_휴게시설_수량산출서-1201_단위수량_단위수량산출서" xfId="46297" xr:uid="{00000000-0005-0000-0000-00005F420000}"/>
    <cellStyle name="1_tree_휴게시설_수량산출서-1201_단위수량1" xfId="46298" xr:uid="{00000000-0005-0000-0000-000060420000}"/>
    <cellStyle name="1_tree_휴게시설_수량산출서-1201_단위수량1_단위수량산출서" xfId="46299" xr:uid="{00000000-0005-0000-0000-000061420000}"/>
    <cellStyle name="1_tree_휴게시설_수량산출서-1201_단위수량산출서" xfId="46300" xr:uid="{00000000-0005-0000-0000-000062420000}"/>
    <cellStyle name="1_tree_휴게시설_수량산출서-1201_도곡단위수량" xfId="46301" xr:uid="{00000000-0005-0000-0000-000063420000}"/>
    <cellStyle name="1_tree_휴게시설_수량산출서-1201_도곡단위수량_단위수량산출서" xfId="46302" xr:uid="{00000000-0005-0000-0000-000064420000}"/>
    <cellStyle name="1_tree_휴게시설_수량산출서-1201_철거단위수량" xfId="46303" xr:uid="{00000000-0005-0000-0000-000065420000}"/>
    <cellStyle name="1_tree_휴게시설_수량산출서-1201_철거단위수량_단위수량산출서" xfId="46304" xr:uid="{00000000-0005-0000-0000-000066420000}"/>
    <cellStyle name="1_tree_휴게시설_수량산출서-1201_한수단위수량" xfId="46305" xr:uid="{00000000-0005-0000-0000-000067420000}"/>
    <cellStyle name="1_tree_휴게시설_수량산출서-1201_한수단위수량_단위수량산출서" xfId="46306" xr:uid="{00000000-0005-0000-0000-000068420000}"/>
    <cellStyle name="1_tree_휴게시설_시설물단위수량" xfId="46307" xr:uid="{00000000-0005-0000-0000-000069420000}"/>
    <cellStyle name="1_tree_휴게시설_시설물단위수량_단위수량산출서" xfId="46308" xr:uid="{00000000-0005-0000-0000-00006A420000}"/>
    <cellStyle name="1_tree_휴게시설_시설물단위수량1" xfId="46309" xr:uid="{00000000-0005-0000-0000-00006B420000}"/>
    <cellStyle name="1_tree_휴게시설_시설물단위수량1_단위수량산출서" xfId="46310" xr:uid="{00000000-0005-0000-0000-00006C420000}"/>
    <cellStyle name="1_tree_휴게시설_시설물단위수량1_시설물단위수량" xfId="46311" xr:uid="{00000000-0005-0000-0000-00006D420000}"/>
    <cellStyle name="1_tree_휴게시설_시설물단위수량1_시설물단위수량_단위수량산출서" xfId="46312" xr:uid="{00000000-0005-0000-0000-00006E420000}"/>
    <cellStyle name="1_tree_휴게시설_오창수량산출서" xfId="46313" xr:uid="{00000000-0005-0000-0000-00006F420000}"/>
    <cellStyle name="1_tree_휴게시설_오창수량산출서_단위수량" xfId="46314" xr:uid="{00000000-0005-0000-0000-000070420000}"/>
    <cellStyle name="1_tree_휴게시설_오창수량산출서_단위수량_단위수량산출서" xfId="46315" xr:uid="{00000000-0005-0000-0000-000071420000}"/>
    <cellStyle name="1_tree_휴게시설_오창수량산출서_단위수량1" xfId="46316" xr:uid="{00000000-0005-0000-0000-000072420000}"/>
    <cellStyle name="1_tree_휴게시설_오창수량산출서_단위수량1_단위수량산출서" xfId="46317" xr:uid="{00000000-0005-0000-0000-000073420000}"/>
    <cellStyle name="1_tree_휴게시설_오창수량산출서_단위수량산출서" xfId="46318" xr:uid="{00000000-0005-0000-0000-000074420000}"/>
    <cellStyle name="1_tree_휴게시설_오창수량산출서_도곡단위수량" xfId="46319" xr:uid="{00000000-0005-0000-0000-000075420000}"/>
    <cellStyle name="1_tree_휴게시설_오창수량산출서_도곡단위수량_단위수량산출서" xfId="46320" xr:uid="{00000000-0005-0000-0000-000076420000}"/>
    <cellStyle name="1_tree_휴게시설_오창수량산출서_수량산출서-11.25" xfId="46321" xr:uid="{00000000-0005-0000-0000-000077420000}"/>
    <cellStyle name="1_tree_휴게시설_오창수량산출서_수량산출서-11.25_단위수량" xfId="46322" xr:uid="{00000000-0005-0000-0000-000078420000}"/>
    <cellStyle name="1_tree_휴게시설_오창수량산출서_수량산출서-11.25_단위수량_단위수량산출서" xfId="46323" xr:uid="{00000000-0005-0000-0000-000079420000}"/>
    <cellStyle name="1_tree_휴게시설_오창수량산출서_수량산출서-11.25_단위수량1" xfId="46324" xr:uid="{00000000-0005-0000-0000-00007A420000}"/>
    <cellStyle name="1_tree_휴게시설_오창수량산출서_수량산출서-11.25_단위수량1_단위수량산출서" xfId="46325" xr:uid="{00000000-0005-0000-0000-00007B420000}"/>
    <cellStyle name="1_tree_휴게시설_오창수량산출서_수량산출서-11.25_단위수량산출서" xfId="46326" xr:uid="{00000000-0005-0000-0000-00007C420000}"/>
    <cellStyle name="1_tree_휴게시설_오창수량산출서_수량산출서-11.25_도곡단위수량" xfId="46327" xr:uid="{00000000-0005-0000-0000-00007D420000}"/>
    <cellStyle name="1_tree_휴게시설_오창수량산출서_수량산출서-11.25_도곡단위수량_단위수량산출서" xfId="46328" xr:uid="{00000000-0005-0000-0000-00007E420000}"/>
    <cellStyle name="1_tree_휴게시설_오창수량산출서_수량산출서-11.25_철거단위수량" xfId="46329" xr:uid="{00000000-0005-0000-0000-00007F420000}"/>
    <cellStyle name="1_tree_휴게시설_오창수량산출서_수량산출서-11.25_철거단위수량_단위수량산출서" xfId="46330" xr:uid="{00000000-0005-0000-0000-000080420000}"/>
    <cellStyle name="1_tree_휴게시설_오창수량산출서_수량산출서-11.25_한수단위수량" xfId="46331" xr:uid="{00000000-0005-0000-0000-000081420000}"/>
    <cellStyle name="1_tree_휴게시설_오창수량산출서_수량산출서-11.25_한수단위수량_단위수량산출서" xfId="46332" xr:uid="{00000000-0005-0000-0000-000082420000}"/>
    <cellStyle name="1_tree_휴게시설_오창수량산출서_수량산출서-1201" xfId="46333" xr:uid="{00000000-0005-0000-0000-000083420000}"/>
    <cellStyle name="1_tree_휴게시설_오창수량산출서_수량산출서-1201_단위수량" xfId="46334" xr:uid="{00000000-0005-0000-0000-000084420000}"/>
    <cellStyle name="1_tree_휴게시설_오창수량산출서_수량산출서-1201_단위수량_단위수량산출서" xfId="46335" xr:uid="{00000000-0005-0000-0000-000085420000}"/>
    <cellStyle name="1_tree_휴게시설_오창수량산출서_수량산출서-1201_단위수량1" xfId="46336" xr:uid="{00000000-0005-0000-0000-000086420000}"/>
    <cellStyle name="1_tree_휴게시설_오창수량산출서_수량산출서-1201_단위수량1_단위수량산출서" xfId="46337" xr:uid="{00000000-0005-0000-0000-000087420000}"/>
    <cellStyle name="1_tree_휴게시설_오창수량산출서_수량산출서-1201_단위수량산출서" xfId="46338" xr:uid="{00000000-0005-0000-0000-000088420000}"/>
    <cellStyle name="1_tree_휴게시설_오창수량산출서_수량산출서-1201_도곡단위수량" xfId="46339" xr:uid="{00000000-0005-0000-0000-000089420000}"/>
    <cellStyle name="1_tree_휴게시설_오창수량산출서_수량산출서-1201_도곡단위수량_단위수량산출서" xfId="46340" xr:uid="{00000000-0005-0000-0000-00008A420000}"/>
    <cellStyle name="1_tree_휴게시설_오창수량산출서_수량산출서-1201_철거단위수량" xfId="46341" xr:uid="{00000000-0005-0000-0000-00008B420000}"/>
    <cellStyle name="1_tree_휴게시설_오창수량산출서_수량산출서-1201_철거단위수량_단위수량산출서" xfId="46342" xr:uid="{00000000-0005-0000-0000-00008C420000}"/>
    <cellStyle name="1_tree_휴게시설_오창수량산출서_수량산출서-1201_한수단위수량" xfId="46343" xr:uid="{00000000-0005-0000-0000-00008D420000}"/>
    <cellStyle name="1_tree_휴게시설_오창수량산출서_수량산출서-1201_한수단위수량_단위수량산출서" xfId="46344" xr:uid="{00000000-0005-0000-0000-00008E420000}"/>
    <cellStyle name="1_tree_휴게시설_오창수량산출서_시설물단위수량" xfId="46345" xr:uid="{00000000-0005-0000-0000-00008F420000}"/>
    <cellStyle name="1_tree_휴게시설_오창수량산출서_시설물단위수량_단위수량산출서" xfId="46346" xr:uid="{00000000-0005-0000-0000-000090420000}"/>
    <cellStyle name="1_tree_휴게시설_오창수량산출서_시설물단위수량1" xfId="46347" xr:uid="{00000000-0005-0000-0000-000091420000}"/>
    <cellStyle name="1_tree_휴게시설_오창수량산출서_시설물단위수량1_단위수량산출서" xfId="46348" xr:uid="{00000000-0005-0000-0000-000092420000}"/>
    <cellStyle name="1_tree_휴게시설_오창수량산출서_시설물단위수량1_시설물단위수량" xfId="46349" xr:uid="{00000000-0005-0000-0000-000093420000}"/>
    <cellStyle name="1_tree_휴게시설_오창수량산출서_시설물단위수량1_시설물단위수량_단위수량산출서" xfId="46350" xr:uid="{00000000-0005-0000-0000-000094420000}"/>
    <cellStyle name="1_tree_휴게시설_오창수량산출서_철거단위수량" xfId="46351" xr:uid="{00000000-0005-0000-0000-000095420000}"/>
    <cellStyle name="1_tree_휴게시설_오창수량산출서_철거단위수량_단위수량산출서" xfId="46352" xr:uid="{00000000-0005-0000-0000-000096420000}"/>
    <cellStyle name="1_tree_휴게시설_오창수량산출서_한수단위수량" xfId="46353" xr:uid="{00000000-0005-0000-0000-000097420000}"/>
    <cellStyle name="1_tree_휴게시설_오창수량산출서_한수단위수량_단위수량산출서" xfId="46354" xr:uid="{00000000-0005-0000-0000-000098420000}"/>
    <cellStyle name="1_tree_휴게시설_철거단위수량" xfId="46355" xr:uid="{00000000-0005-0000-0000-000099420000}"/>
    <cellStyle name="1_tree_휴게시설_철거단위수량_단위수량산출서" xfId="46356" xr:uid="{00000000-0005-0000-0000-00009A420000}"/>
    <cellStyle name="1_tree_휴게시설_한수단위수량" xfId="46357" xr:uid="{00000000-0005-0000-0000-00009B420000}"/>
    <cellStyle name="1_tree_휴게시설_한수단위수량_단위수량산출서" xfId="46358" xr:uid="{00000000-0005-0000-0000-00009C420000}"/>
    <cellStyle name="1_가월리배수펌프(04.23)" xfId="1247" xr:uid="{00000000-0005-0000-0000-00009D420000}"/>
    <cellStyle name="1_가월리배수펌프(04.23) 2" xfId="12603" xr:uid="{00000000-0005-0000-0000-00009E420000}"/>
    <cellStyle name="1_가월리배수펌프(04.23) 3" xfId="12604" xr:uid="{00000000-0005-0000-0000-00009F420000}"/>
    <cellStyle name="1_강남폐기물내역" xfId="46359" xr:uid="{00000000-0005-0000-0000-0000A0420000}"/>
    <cellStyle name="1_강릉대학술정보지원센터총괄(월드2낙찰)" xfId="3657" xr:uid="{00000000-0005-0000-0000-0000A1420000}"/>
    <cellStyle name="1_강북중학교(명남하도급)" xfId="3658" xr:uid="{00000000-0005-0000-0000-0000A2420000}"/>
    <cellStyle name="1_건축실행내역서(1)" xfId="12605" xr:uid="{00000000-0005-0000-0000-0000A3420000}"/>
    <cellStyle name="1_견적,내역서(1)" xfId="12606" xr:uid="{00000000-0005-0000-0000-0000A4420000}"/>
    <cellStyle name="1_견적대비표-수정" xfId="46360" xr:uid="{00000000-0005-0000-0000-0000A5420000}"/>
    <cellStyle name="1_경찰청입찰시개략실행(05-09-29)" xfId="12607" xr:uid="{00000000-0005-0000-0000-0000A6420000}"/>
    <cellStyle name="1_계수대로" xfId="1248" xr:uid="{00000000-0005-0000-0000-0000A7420000}"/>
    <cellStyle name="1_계수대로 2" xfId="12608" xr:uid="{00000000-0005-0000-0000-0000A8420000}"/>
    <cellStyle name="1_계수대로 3" xfId="12609" xr:uid="{00000000-0005-0000-0000-0000A9420000}"/>
    <cellStyle name="1_공양식(레인보우스케이프)" xfId="46361" xr:uid="{00000000-0005-0000-0000-0000AA420000}"/>
    <cellStyle name="1_과천수량집계" xfId="46362" xr:uid="{00000000-0005-0000-0000-0000AB420000}"/>
    <cellStyle name="1_금강Ⅱ지구김제2-2공구토목공사(동도)" xfId="3659" xr:uid="{00000000-0005-0000-0000-0000AC420000}"/>
    <cellStyle name="1_기계내역(설비집계표)(07.2.2)" xfId="3660" xr:uid="{00000000-0005-0000-0000-0000AD420000}"/>
    <cellStyle name="1_내역서1105" xfId="3661" xr:uid="{00000000-0005-0000-0000-0000AE420000}"/>
    <cellStyle name="1_내역원하원가양식(샘플)" xfId="12610" xr:uid="{00000000-0005-0000-0000-0000AF420000}"/>
    <cellStyle name="1_녹산~생곡(1공구)대안" xfId="3662" xr:uid="{00000000-0005-0000-0000-0000B0420000}"/>
    <cellStyle name="1_단가조사표" xfId="1249" xr:uid="{00000000-0005-0000-0000-0000B1420000}"/>
    <cellStyle name="1_단가조사표 2" xfId="12611" xr:uid="{00000000-0005-0000-0000-0000B2420000}"/>
    <cellStyle name="1_단가조사표 3" xfId="12612" xr:uid="{00000000-0005-0000-0000-0000B3420000}"/>
    <cellStyle name="1_단가조사표_1011소각" xfId="12613" xr:uid="{00000000-0005-0000-0000-0000B4420000}"/>
    <cellStyle name="1_단가조사표_1011소각_무학봉철거수량산출0511" xfId="46363" xr:uid="{00000000-0005-0000-0000-0000B5420000}"/>
    <cellStyle name="1_단가조사표_1011소각_사본 - 노량진근린공원" xfId="46364" xr:uid="{00000000-0005-0000-0000-0000B6420000}"/>
    <cellStyle name="1_단가조사표_1011소각_폐기물집계" xfId="46365" xr:uid="{00000000-0005-0000-0000-0000B7420000}"/>
    <cellStyle name="1_단가조사표_1011소각_학교-철거시설물집계" xfId="46366" xr:uid="{00000000-0005-0000-0000-0000B8420000}"/>
    <cellStyle name="1_단가조사표_1113교~1" xfId="12614" xr:uid="{00000000-0005-0000-0000-0000B9420000}"/>
    <cellStyle name="1_단가조사표_1113교~1_무학봉철거수량산출0511" xfId="46367" xr:uid="{00000000-0005-0000-0000-0000BA420000}"/>
    <cellStyle name="1_단가조사표_1113교~1_사본 - 노량진근린공원" xfId="46368" xr:uid="{00000000-0005-0000-0000-0000BB420000}"/>
    <cellStyle name="1_단가조사표_1113교~1_폐기물집계" xfId="46369" xr:uid="{00000000-0005-0000-0000-0000BC420000}"/>
    <cellStyle name="1_단가조사표_1113교~1_학교-철거시설물집계" xfId="46370" xr:uid="{00000000-0005-0000-0000-0000BD420000}"/>
    <cellStyle name="1_단가조사표_121내역" xfId="12615" xr:uid="{00000000-0005-0000-0000-0000BE420000}"/>
    <cellStyle name="1_단가조사표_121내역_무학봉철거수량산출0511" xfId="46371" xr:uid="{00000000-0005-0000-0000-0000BF420000}"/>
    <cellStyle name="1_단가조사표_121내역_사본 - 노량진근린공원" xfId="46372" xr:uid="{00000000-0005-0000-0000-0000C0420000}"/>
    <cellStyle name="1_단가조사표_121내역_폐기물집계" xfId="46373" xr:uid="{00000000-0005-0000-0000-0000C1420000}"/>
    <cellStyle name="1_단가조사표_121내역_학교-철거시설물집계" xfId="46374" xr:uid="{00000000-0005-0000-0000-0000C2420000}"/>
    <cellStyle name="1_단가조사표_객토량" xfId="12616" xr:uid="{00000000-0005-0000-0000-0000C3420000}"/>
    <cellStyle name="1_단가조사표_객토량_무학봉철거수량산출0511" xfId="46375" xr:uid="{00000000-0005-0000-0000-0000C4420000}"/>
    <cellStyle name="1_단가조사표_객토량_사본 - 노량진근린공원" xfId="46376" xr:uid="{00000000-0005-0000-0000-0000C5420000}"/>
    <cellStyle name="1_단가조사표_객토량_폐기물집계" xfId="46377" xr:uid="{00000000-0005-0000-0000-0000C6420000}"/>
    <cellStyle name="1_단가조사표_객토량_학교-철거시설물집계" xfId="46378" xr:uid="{00000000-0005-0000-0000-0000C7420000}"/>
    <cellStyle name="1_단가조사표_교통센~1" xfId="12617" xr:uid="{00000000-0005-0000-0000-0000C8420000}"/>
    <cellStyle name="1_단가조사표_교통센~1_무학봉철거수량산출0511" xfId="46379" xr:uid="{00000000-0005-0000-0000-0000C9420000}"/>
    <cellStyle name="1_단가조사표_교통센~1_사본 - 노량진근린공원" xfId="46380" xr:uid="{00000000-0005-0000-0000-0000CA420000}"/>
    <cellStyle name="1_단가조사표_교통센~1_폐기물집계" xfId="46381" xr:uid="{00000000-0005-0000-0000-0000CB420000}"/>
    <cellStyle name="1_단가조사표_교통센~1_학교-철거시설물집계" xfId="46382" xr:uid="{00000000-0005-0000-0000-0000CC420000}"/>
    <cellStyle name="1_단가조사표_교통센터412" xfId="12618" xr:uid="{00000000-0005-0000-0000-0000CD420000}"/>
    <cellStyle name="1_단가조사표_교통센터412_무학봉철거수량산출0511" xfId="46383" xr:uid="{00000000-0005-0000-0000-0000CE420000}"/>
    <cellStyle name="1_단가조사표_교통센터412_사본 - 노량진근린공원" xfId="46384" xr:uid="{00000000-0005-0000-0000-0000CF420000}"/>
    <cellStyle name="1_단가조사표_교통센터412_폐기물집계" xfId="46385" xr:uid="{00000000-0005-0000-0000-0000D0420000}"/>
    <cellStyle name="1_단가조사표_교통센터412_학교-철거시설물집계" xfId="46386" xr:uid="{00000000-0005-0000-0000-0000D1420000}"/>
    <cellStyle name="1_단가조사표_교통수" xfId="12619" xr:uid="{00000000-0005-0000-0000-0000D2420000}"/>
    <cellStyle name="1_단가조사표_교통수_2003학교숲조성(조종초교)수량산출" xfId="46387" xr:uid="{00000000-0005-0000-0000-0000D3420000}"/>
    <cellStyle name="1_단가조사표_교통수_2003학교숲조성(조종초교)수량산출r1" xfId="46388" xr:uid="{00000000-0005-0000-0000-0000D4420000}"/>
    <cellStyle name="1_단가조사표_교통수_2003학교숲조성(조종초교)수량산출r2" xfId="46389" xr:uid="{00000000-0005-0000-0000-0000D5420000}"/>
    <cellStyle name="1_단가조사표_교통수_8.포장공사 수량산출서" xfId="46390" xr:uid="{00000000-0005-0000-0000-0000D6420000}"/>
    <cellStyle name="1_단가조사표_교통수_무학봉철거수량산출0511" xfId="46391" xr:uid="{00000000-0005-0000-0000-0000D7420000}"/>
    <cellStyle name="1_단가조사표_교통수_보수공사" xfId="46392" xr:uid="{00000000-0005-0000-0000-0000D8420000}"/>
    <cellStyle name="1_단가조사표_교통수_사본 - 노량진근린공원" xfId="46393" xr:uid="{00000000-0005-0000-0000-0000D9420000}"/>
    <cellStyle name="1_단가조사표_교통수_시설물설치공사수량산출서" xfId="46394" xr:uid="{00000000-0005-0000-0000-0000DA420000}"/>
    <cellStyle name="1_단가조사표_교통수_이설공사" xfId="46395" xr:uid="{00000000-0005-0000-0000-0000DB420000}"/>
    <cellStyle name="1_단가조사표_교통수_철거r1" xfId="46396" xr:uid="{00000000-0005-0000-0000-0000DC420000}"/>
    <cellStyle name="1_단가조사표_교통수_폐기물집계" xfId="46397" xr:uid="{00000000-0005-0000-0000-0000DD420000}"/>
    <cellStyle name="1_단가조사표_교통수_학교-철거시설물집계" xfId="46398" xr:uid="{00000000-0005-0000-0000-0000DE420000}"/>
    <cellStyle name="1_단가조사표_교통수량산출서" xfId="12620" xr:uid="{00000000-0005-0000-0000-0000DF420000}"/>
    <cellStyle name="1_단가조사표_교통수량산출서_사본 - 노량진근린공원" xfId="46399" xr:uid="{00000000-0005-0000-0000-0000E0420000}"/>
    <cellStyle name="1_단가조사표_구조물대가 (2)" xfId="12621" xr:uid="{00000000-0005-0000-0000-0000E1420000}"/>
    <cellStyle name="1_단가조사표_구조물대가 (2)_사본 - 노량진근린공원" xfId="46400" xr:uid="{00000000-0005-0000-0000-0000E2420000}"/>
    <cellStyle name="1_단가조사표_내역서 (2)" xfId="12622" xr:uid="{00000000-0005-0000-0000-0000E3420000}"/>
    <cellStyle name="1_단가조사표_내역서 (2)_사본 - 노량진근린공원" xfId="46401" xr:uid="{00000000-0005-0000-0000-0000E4420000}"/>
    <cellStyle name="1_단가조사표_대전관저지구" xfId="12623" xr:uid="{00000000-0005-0000-0000-0000E5420000}"/>
    <cellStyle name="1_단가조사표_대전관저지구_사본 - 노량진근린공원" xfId="46402" xr:uid="{00000000-0005-0000-0000-0000E6420000}"/>
    <cellStyle name="1_단가조사표_동측지~1" xfId="12624" xr:uid="{00000000-0005-0000-0000-0000E7420000}"/>
    <cellStyle name="1_단가조사표_동측지~1_사본 - 노량진근린공원" xfId="46403" xr:uid="{00000000-0005-0000-0000-0000E8420000}"/>
    <cellStyle name="1_단가조사표_동측지원422" xfId="12625" xr:uid="{00000000-0005-0000-0000-0000E9420000}"/>
    <cellStyle name="1_단가조사표_동측지원422_사본 - 노량진근린공원" xfId="46404" xr:uid="{00000000-0005-0000-0000-0000EA420000}"/>
    <cellStyle name="1_단가조사표_동측지원512" xfId="12626" xr:uid="{00000000-0005-0000-0000-0000EB420000}"/>
    <cellStyle name="1_단가조사표_동측지원512_사본 - 노량진근린공원" xfId="46405" xr:uid="{00000000-0005-0000-0000-0000EC420000}"/>
    <cellStyle name="1_단가조사표_동측지원524" xfId="12627" xr:uid="{00000000-0005-0000-0000-0000ED420000}"/>
    <cellStyle name="1_단가조사표_동측지원524_사본 - 노량진근린공원" xfId="46406" xr:uid="{00000000-0005-0000-0000-0000EE420000}"/>
    <cellStyle name="1_단가조사표_무학봉철거수량산출0511" xfId="46407" xr:uid="{00000000-0005-0000-0000-0000EF420000}"/>
    <cellStyle name="1_단가조사표_부대422" xfId="12628" xr:uid="{00000000-0005-0000-0000-0000F0420000}"/>
    <cellStyle name="1_단가조사표_부대422_사본 - 노량진근린공원" xfId="46408" xr:uid="{00000000-0005-0000-0000-0000F1420000}"/>
    <cellStyle name="1_단가조사표_부대시설" xfId="12629" xr:uid="{00000000-0005-0000-0000-0000F2420000}"/>
    <cellStyle name="1_단가조사표_부대시설_사본 - 노량진근린공원" xfId="46409" xr:uid="{00000000-0005-0000-0000-0000F3420000}"/>
    <cellStyle name="1_단가조사표_사본 - 노량진근린공원" xfId="46410" xr:uid="{00000000-0005-0000-0000-0000F4420000}"/>
    <cellStyle name="1_단가조사표_소각수~1" xfId="12630" xr:uid="{00000000-0005-0000-0000-0000F5420000}"/>
    <cellStyle name="1_단가조사표_소각수~1_사본 - 노량진근린공원" xfId="46411" xr:uid="{00000000-0005-0000-0000-0000F6420000}"/>
    <cellStyle name="1_단가조사표_소각수내역서" xfId="12631" xr:uid="{00000000-0005-0000-0000-0000F7420000}"/>
    <cellStyle name="1_단가조사표_소각수내역서_사본 - 노량진근린공원" xfId="46412" xr:uid="{00000000-0005-0000-0000-0000F8420000}"/>
    <cellStyle name="1_단가조사표_소각수목2" xfId="12632" xr:uid="{00000000-0005-0000-0000-0000F9420000}"/>
    <cellStyle name="1_단가조사표_소각수목2_사본 - 노량진근린공원" xfId="46413" xr:uid="{00000000-0005-0000-0000-0000FA420000}"/>
    <cellStyle name="1_단가조사표_수량산출서 (2)" xfId="12633" xr:uid="{00000000-0005-0000-0000-0000FB420000}"/>
    <cellStyle name="1_단가조사표_수량산출서 (2)_사본 - 노량진근린공원" xfId="46414" xr:uid="{00000000-0005-0000-0000-0000FC420000}"/>
    <cellStyle name="1_단가조사표_엑스포~1" xfId="12634" xr:uid="{00000000-0005-0000-0000-0000FD420000}"/>
    <cellStyle name="1_단가조사표_엑스포~1_사본 - 노량진근린공원" xfId="46415" xr:uid="{00000000-0005-0000-0000-0000FE420000}"/>
    <cellStyle name="1_단가조사표_엑스포한빛1" xfId="12635" xr:uid="{00000000-0005-0000-0000-0000FF420000}"/>
    <cellStyle name="1_단가조사표_엑스포한빛1_사본 - 노량진근린공원" xfId="46416" xr:uid="{00000000-0005-0000-0000-000000430000}"/>
    <cellStyle name="1_단가조사표_여객터미널331" xfId="12636" xr:uid="{00000000-0005-0000-0000-000001430000}"/>
    <cellStyle name="1_단가조사표_여객터미널331_사본 - 노량진근린공원" xfId="46417" xr:uid="{00000000-0005-0000-0000-000002430000}"/>
    <cellStyle name="1_단가조사표_여객터미널513" xfId="12637" xr:uid="{00000000-0005-0000-0000-000003430000}"/>
    <cellStyle name="1_단가조사표_여객터미널513_사본 - 노량진근린공원" xfId="46418" xr:uid="{00000000-0005-0000-0000-000004430000}"/>
    <cellStyle name="1_단가조사표_여객터미널629" xfId="12638" xr:uid="{00000000-0005-0000-0000-000005430000}"/>
    <cellStyle name="1_단가조사표_여객터미널629_사본 - 노량진근린공원" xfId="46419" xr:uid="{00000000-0005-0000-0000-000006430000}"/>
    <cellStyle name="1_단가조사표_외곽도로616" xfId="12639" xr:uid="{00000000-0005-0000-0000-000007430000}"/>
    <cellStyle name="1_단가조사표_외곽도로616_사본 - 노량진근린공원" xfId="46420" xr:uid="{00000000-0005-0000-0000-000008430000}"/>
    <cellStyle name="1_단가조사표_용인죽전수량" xfId="12640" xr:uid="{00000000-0005-0000-0000-000009430000}"/>
    <cellStyle name="1_단가조사표_원가계~1" xfId="12641" xr:uid="{00000000-0005-0000-0000-00000A430000}"/>
    <cellStyle name="1_단가조사표_원가계~1_사본 - 노량진근린공원" xfId="46421" xr:uid="{00000000-0005-0000-0000-00000B430000}"/>
    <cellStyle name="1_단가조사표_유기질" xfId="12642" xr:uid="{00000000-0005-0000-0000-00000C430000}"/>
    <cellStyle name="1_단가조사표_유기질_사본 - 노량진근린공원" xfId="46422" xr:uid="{00000000-0005-0000-0000-00000D430000}"/>
    <cellStyle name="1_단가조사표_자재조서 (2)" xfId="12643" xr:uid="{00000000-0005-0000-0000-00000E430000}"/>
    <cellStyle name="1_단가조사표_자재조서 (2)_사본 - 노량진근린공원" xfId="46423" xr:uid="{00000000-0005-0000-0000-00000F430000}"/>
    <cellStyle name="1_단가조사표_총괄내역" xfId="12644" xr:uid="{00000000-0005-0000-0000-000010430000}"/>
    <cellStyle name="1_단가조사표_총괄내역 (2)" xfId="12645" xr:uid="{00000000-0005-0000-0000-000011430000}"/>
    <cellStyle name="1_단가조사표_총괄내역 (2)_사본 - 노량진근린공원" xfId="46424" xr:uid="{00000000-0005-0000-0000-000012430000}"/>
    <cellStyle name="1_단가조사표_총괄내역_사본 - 노량진근린공원" xfId="46425" xr:uid="{00000000-0005-0000-0000-000013430000}"/>
    <cellStyle name="1_단가조사표_터미널도로403" xfId="12646" xr:uid="{00000000-0005-0000-0000-000014430000}"/>
    <cellStyle name="1_단가조사표_터미널도로403_사본 - 노량진근린공원" xfId="46426" xr:uid="{00000000-0005-0000-0000-000015430000}"/>
    <cellStyle name="1_단가조사표_터미널도로429" xfId="12647" xr:uid="{00000000-0005-0000-0000-000016430000}"/>
    <cellStyle name="1_단가조사표_터미널도로429_사본 - 노량진근린공원" xfId="46427" xr:uid="{00000000-0005-0000-0000-000017430000}"/>
    <cellStyle name="1_단가조사표_폐기물집계" xfId="46428" xr:uid="{00000000-0005-0000-0000-000018430000}"/>
    <cellStyle name="1_단가조사표_포장일위" xfId="12648" xr:uid="{00000000-0005-0000-0000-000019430000}"/>
    <cellStyle name="1_단가조사표_포장일위_사본 - 노량진근린공원" xfId="46429" xr:uid="{00000000-0005-0000-0000-00001A430000}"/>
    <cellStyle name="1_단가조사표_학교-철거시설물집계" xfId="46430" xr:uid="{00000000-0005-0000-0000-00001B430000}"/>
    <cellStyle name="1_당동(청강)" xfId="3663" xr:uid="{00000000-0005-0000-0000-00001C430000}"/>
    <cellStyle name="1_당동(청강디스켓1)" xfId="3664" xr:uid="{00000000-0005-0000-0000-00001D430000}"/>
    <cellStyle name="1_대전가오-수량산출서" xfId="46431" xr:uid="{00000000-0005-0000-0000-00001E430000}"/>
    <cellStyle name="1_대전목양초" xfId="3665" xr:uid="{00000000-0005-0000-0000-00001F430000}"/>
    <cellStyle name="1_대전서붕고하도급" xfId="3666" xr:uid="{00000000-0005-0000-0000-000020430000}"/>
    <cellStyle name="1_대호지~석문간지방도확포장공사(신일)" xfId="3667" xr:uid="{00000000-0005-0000-0000-000021430000}"/>
    <cellStyle name="1_도봉노폐내역" xfId="46432" xr:uid="{00000000-0005-0000-0000-000022430000}"/>
    <cellStyle name="1_도봉녹지대폐기물내역" xfId="46433" xr:uid="{00000000-0005-0000-0000-000023430000}"/>
    <cellStyle name="1_도암강진(흥산건설)" xfId="1250" xr:uid="{00000000-0005-0000-0000-000024430000}"/>
    <cellStyle name="1_도암강진(흥산건설) 2" xfId="12649" xr:uid="{00000000-0005-0000-0000-000025430000}"/>
    <cellStyle name="1_도암강진(흥산건설) 3" xfId="12650" xr:uid="{00000000-0005-0000-0000-000026430000}"/>
    <cellStyle name="1_두월제하류개수공사(우석)" xfId="3668" xr:uid="{00000000-0005-0000-0000-000027430000}"/>
    <cellStyle name="1_등촌고등총괄(동현하도급)" xfId="3669" xr:uid="{00000000-0005-0000-0000-000028430000}"/>
    <cellStyle name="1_마현~생창국도건설공사" xfId="3670" xr:uid="{00000000-0005-0000-0000-000029430000}"/>
    <cellStyle name="1_명암지-산성간" xfId="3671" xr:uid="{00000000-0005-0000-0000-00002A430000}"/>
    <cellStyle name="1_모아테크 설계내역서(아름)" xfId="12651" xr:uid="{00000000-0005-0000-0000-00002B430000}"/>
    <cellStyle name="1_목동내역" xfId="46434" xr:uid="{00000000-0005-0000-0000-00002C430000}"/>
    <cellStyle name="1_무학봉철거수량산출0511" xfId="46435" xr:uid="{00000000-0005-0000-0000-00002D430000}"/>
    <cellStyle name="1_백석고변경도급교육청제출내역서0430두-1" xfId="12652" xr:uid="{00000000-0005-0000-0000-00002E430000}"/>
    <cellStyle name="1_백제큰길내역서" xfId="1251" xr:uid="{00000000-0005-0000-0000-00002F430000}"/>
    <cellStyle name="1_백제큰길내역서 2" xfId="12653" xr:uid="{00000000-0005-0000-0000-000030430000}"/>
    <cellStyle name="1_백제큰길내역서 3" xfId="12654" xr:uid="{00000000-0005-0000-0000-000031430000}"/>
    <cellStyle name="1_변경내역서-1" xfId="46436" xr:uid="{00000000-0005-0000-0000-000032430000}"/>
    <cellStyle name="1_병목안배수지건설(100%)" xfId="3672" xr:uid="{00000000-0005-0000-0000-000033430000}"/>
    <cellStyle name="1_병천고변경도급교육청제출내역서0430두-1" xfId="12655" xr:uid="{00000000-0005-0000-0000-000034430000}"/>
    <cellStyle name="1_보광배수지(동신)" xfId="3673" xr:uid="{00000000-0005-0000-0000-000035430000}"/>
    <cellStyle name="1_봉곡중총괄(대지완결)" xfId="3674" xr:uid="{00000000-0005-0000-0000-000036430000}"/>
    <cellStyle name="1_부대입찰확약서" xfId="3675" xr:uid="{00000000-0005-0000-0000-000037430000}"/>
    <cellStyle name="1_부안-태인1산출" xfId="1252" xr:uid="{00000000-0005-0000-0000-000038430000}"/>
    <cellStyle name="1_부안-태인1산출 2" xfId="12656" xr:uid="{00000000-0005-0000-0000-000039430000}"/>
    <cellStyle name="1_부안-태인1산출 3" xfId="12657" xr:uid="{00000000-0005-0000-0000-00003A430000}"/>
    <cellStyle name="1_북부지방설계" xfId="12658" xr:uid="{00000000-0005-0000-0000-00003B430000}"/>
    <cellStyle name="1_분수자재단가 및 일위대가표(2007.05.01)-5월" xfId="46437" xr:uid="{00000000-0005-0000-0000-00003C430000}"/>
    <cellStyle name="1_분수자재비 일위대가표(2007.03.20)" xfId="46438" xr:uid="{00000000-0005-0000-0000-00003D430000}"/>
    <cellStyle name="1_사본 - 노량진근린공원" xfId="46439" xr:uid="{00000000-0005-0000-0000-00003E430000}"/>
    <cellStyle name="1_산출내역집계" xfId="3676" xr:uid="{00000000-0005-0000-0000-00003F430000}"/>
    <cellStyle name="1_삼융건설(백제큰길)" xfId="1253" xr:uid="{00000000-0005-0000-0000-000040430000}"/>
    <cellStyle name="1_삼융건설(백제큰길) 2" xfId="12659" xr:uid="{00000000-0005-0000-0000-000041430000}"/>
    <cellStyle name="1_삼융건설(백제큰길) 3" xfId="12660" xr:uid="{00000000-0005-0000-0000-000042430000}"/>
    <cellStyle name="1_새들초등학교(동성)" xfId="3677" xr:uid="{00000000-0005-0000-0000-000043430000}"/>
    <cellStyle name="1_서울대학교사범대교육정보관(에스와이비작업완료)" xfId="3678" xr:uid="{00000000-0005-0000-0000-000044430000}"/>
    <cellStyle name="1_서울화일초(덕동)" xfId="3679" xr:uid="{00000000-0005-0000-0000-000045430000}"/>
    <cellStyle name="1_석남초등기계계약제출" xfId="12661" xr:uid="{00000000-0005-0000-0000-000046430000}"/>
    <cellStyle name="1_석남초등학교신축공사(도급내역)_원가공" xfId="12662" xr:uid="{00000000-0005-0000-0000-000047430000}"/>
    <cellStyle name="1_설계내역서" xfId="46440" xr:uid="{00000000-0005-0000-0000-000048430000}"/>
    <cellStyle name="1_설계서 양식(표준)" xfId="12663" xr:uid="{00000000-0005-0000-0000-000049430000}"/>
    <cellStyle name="1_설비BM" xfId="12664" xr:uid="{00000000-0005-0000-0000-00004A430000}"/>
    <cellStyle name="1_성남판교상록설계" xfId="12665" xr:uid="{00000000-0005-0000-0000-00004B430000}"/>
    <cellStyle name="1_성산배수지건설공사(덕동)" xfId="3680" xr:uid="{00000000-0005-0000-0000-00004C430000}"/>
    <cellStyle name="1_송정리역사(토목완료林)" xfId="1254" xr:uid="{00000000-0005-0000-0000-00004D430000}"/>
    <cellStyle name="1_송정리역사(토목완료林) 2" xfId="12666" xr:uid="{00000000-0005-0000-0000-00004E430000}"/>
    <cellStyle name="1_송정리역사(토목완료林) 3" xfId="12667" xr:uid="{00000000-0005-0000-0000-00004F430000}"/>
    <cellStyle name="1_송정리역사(토목완료林)_15사단 홍콩" xfId="12668" xr:uid="{00000000-0005-0000-0000-000050430000}"/>
    <cellStyle name="1_송정리역사(토목완료林)_2004-1046" xfId="12669" xr:uid="{00000000-0005-0000-0000-000051430000}"/>
    <cellStyle name="1_수도권매립지하도급(명도)" xfId="3681" xr:uid="{00000000-0005-0000-0000-000052430000}"/>
    <cellStyle name="1_수목이식" xfId="46441" xr:uid="{00000000-0005-0000-0000-000053430000}"/>
    <cellStyle name="1_수원1차" xfId="46442" xr:uid="{00000000-0005-0000-0000-000054430000}"/>
    <cellStyle name="1_수원변경수량산출" xfId="46443" xr:uid="{00000000-0005-0000-0000-000055430000}"/>
    <cellStyle name="1_수원수량집계(7.13)" xfId="46444" xr:uid="{00000000-0005-0000-0000-000056430000}"/>
    <cellStyle name="1_수원수량집계(7.31)" xfId="46445" xr:uid="{00000000-0005-0000-0000-000057430000}"/>
    <cellStyle name="1_수정갑지" xfId="3682" xr:uid="{00000000-0005-0000-0000-000058430000}"/>
    <cellStyle name="1_시민계략공사" xfId="1255" xr:uid="{00000000-0005-0000-0000-000059430000}"/>
    <cellStyle name="1_시민계략공사 10" xfId="12670" xr:uid="{00000000-0005-0000-0000-00005A430000}"/>
    <cellStyle name="1_시민계략공사 11" xfId="12671" xr:uid="{00000000-0005-0000-0000-00005B430000}"/>
    <cellStyle name="1_시민계략공사 12" xfId="12672" xr:uid="{00000000-0005-0000-0000-00005C430000}"/>
    <cellStyle name="1_시민계략공사 13" xfId="12673" xr:uid="{00000000-0005-0000-0000-00005D430000}"/>
    <cellStyle name="1_시민계략공사 2" xfId="12674" xr:uid="{00000000-0005-0000-0000-00005E430000}"/>
    <cellStyle name="1_시민계략공사 2 2" xfId="12675" xr:uid="{00000000-0005-0000-0000-00005F430000}"/>
    <cellStyle name="1_시민계략공사 2 3" xfId="12676" xr:uid="{00000000-0005-0000-0000-000060430000}"/>
    <cellStyle name="1_시민계략공사 3" xfId="12677" xr:uid="{00000000-0005-0000-0000-000061430000}"/>
    <cellStyle name="1_시민계략공사 3 2" xfId="12678" xr:uid="{00000000-0005-0000-0000-000062430000}"/>
    <cellStyle name="1_시민계략공사 3 3" xfId="12679" xr:uid="{00000000-0005-0000-0000-000063430000}"/>
    <cellStyle name="1_시민계략공사 4" xfId="12680" xr:uid="{00000000-0005-0000-0000-000064430000}"/>
    <cellStyle name="1_시민계략공사 5" xfId="12681" xr:uid="{00000000-0005-0000-0000-000065430000}"/>
    <cellStyle name="1_시민계략공사 6" xfId="12682" xr:uid="{00000000-0005-0000-0000-000066430000}"/>
    <cellStyle name="1_시민계략공사 7" xfId="12683" xr:uid="{00000000-0005-0000-0000-000067430000}"/>
    <cellStyle name="1_시민계략공사 8" xfId="12684" xr:uid="{00000000-0005-0000-0000-000068430000}"/>
    <cellStyle name="1_시민계략공사 9" xfId="12685" xr:uid="{00000000-0005-0000-0000-000069430000}"/>
    <cellStyle name="1_시민계략공사_1발전소변압기초 설계서(1)" xfId="12686" xr:uid="{00000000-0005-0000-0000-00006A430000}"/>
    <cellStyle name="1_시민계략공사_2002년도각종계산서너릿제터널등7개소" xfId="12687" xr:uid="{00000000-0005-0000-0000-00006B430000}"/>
    <cellStyle name="1_시민계략공사_2003년 각종계산서(읽기전용)" xfId="12688" xr:uid="{00000000-0005-0000-0000-00006C430000}"/>
    <cellStyle name="1_시민계략공사_2003년 각종계산서(읽기전용)_내역서(전기)" xfId="12689" xr:uid="{00000000-0005-0000-0000-00006D430000}"/>
    <cellStyle name="1_시민계략공사_2003년 각종계산서(읽기전용)_내역서(전기)_영광 1,2호기 변압기정비실신축공사" xfId="12690" xr:uid="{00000000-0005-0000-0000-00006E430000}"/>
    <cellStyle name="1_시민계략공사_2003년 각종계산서(읽기전용)_영광 1,2호기 변압기정비실신축공사" xfId="12691" xr:uid="{00000000-0005-0000-0000-00006F430000}"/>
    <cellStyle name="1_시민계략공사_2회설변 변경내역서" xfId="12692" xr:uid="{00000000-0005-0000-0000-000070430000}"/>
    <cellStyle name="1_시민계략공사_2회설변 변경내역서 2" xfId="12693" xr:uid="{00000000-0005-0000-0000-000071430000}"/>
    <cellStyle name="1_시민계략공사_2회설변 변경내역서 3" xfId="12694" xr:uid="{00000000-0005-0000-0000-000072430000}"/>
    <cellStyle name="1_시민계략공사_2회설변 변경내역서 4" xfId="12695" xr:uid="{00000000-0005-0000-0000-000073430000}"/>
    <cellStyle name="1_시민계략공사_2회설변 변경내역서 5" xfId="12696" xr:uid="{00000000-0005-0000-0000-000074430000}"/>
    <cellStyle name="1_시민계략공사_2회설변 변경내역서 6" xfId="12697" xr:uid="{00000000-0005-0000-0000-000075430000}"/>
    <cellStyle name="1_시민계략공사_2회설변 변경내역서 7" xfId="12698" xr:uid="{00000000-0005-0000-0000-000076430000}"/>
    <cellStyle name="1_시민계략공사_2회설변 변경내역서 8" xfId="12699" xr:uid="{00000000-0005-0000-0000-000077430000}"/>
    <cellStyle name="1_시민계략공사_2회설변 변경내역서_3회 기성에산좃도" xfId="12700" xr:uid="{00000000-0005-0000-0000-000078430000}"/>
    <cellStyle name="1_시민계략공사_2회설변 변경내역서_3회 기성에산좃도 2" xfId="12701" xr:uid="{00000000-0005-0000-0000-000079430000}"/>
    <cellStyle name="1_시민계략공사_2회설변 변경내역서_3회 기성에산좃도 3" xfId="12702" xr:uid="{00000000-0005-0000-0000-00007A430000}"/>
    <cellStyle name="1_시민계략공사_2회설변 변경내역서_3회 기성에산좃도 4" xfId="12703" xr:uid="{00000000-0005-0000-0000-00007B430000}"/>
    <cellStyle name="1_시민계략공사_2회설변 변경내역서_3회 기성에산좃도 5" xfId="12704" xr:uid="{00000000-0005-0000-0000-00007C430000}"/>
    <cellStyle name="1_시민계략공사_2회설변 변경내역서_3회 기성에산좃도 6" xfId="12705" xr:uid="{00000000-0005-0000-0000-00007D430000}"/>
    <cellStyle name="1_시민계략공사_2회설변 변경내역서_3회 기성에산좃도 7" xfId="12706" xr:uid="{00000000-0005-0000-0000-00007E430000}"/>
    <cellStyle name="1_시민계략공사_2회설변 변경내역서_3회 기성에산좃도 8" xfId="12707" xr:uid="{00000000-0005-0000-0000-00007F430000}"/>
    <cellStyle name="1_시민계략공사_2회설변 변경내역서_3회 기성에산좃도_본관내역서" xfId="12708" xr:uid="{00000000-0005-0000-0000-000080430000}"/>
    <cellStyle name="1_시민계략공사_2회설변 변경내역서_3회 기성에산좃도_본관내역서 2" xfId="12709" xr:uid="{00000000-0005-0000-0000-000081430000}"/>
    <cellStyle name="1_시민계략공사_2회설변 변경내역서_3회 기성에산좃도_본관내역서 3" xfId="12710" xr:uid="{00000000-0005-0000-0000-000082430000}"/>
    <cellStyle name="1_시민계략공사_2회설변 변경내역서_3회 기성에산좃도_본관내역서 4" xfId="12711" xr:uid="{00000000-0005-0000-0000-000083430000}"/>
    <cellStyle name="1_시민계략공사_2회설변 변경내역서_3회 기성에산좃도_본관내역서 5" xfId="12712" xr:uid="{00000000-0005-0000-0000-000084430000}"/>
    <cellStyle name="1_시민계략공사_2회설변 변경내역서_3회 기성에산좃도_본관내역서 6" xfId="12713" xr:uid="{00000000-0005-0000-0000-000085430000}"/>
    <cellStyle name="1_시민계략공사_2회설변 변경내역서_3회 기성에산좃도_본관내역서 7" xfId="12714" xr:uid="{00000000-0005-0000-0000-000086430000}"/>
    <cellStyle name="1_시민계략공사_2회설변 변경내역서_3회 기성에산좃도_본관내역서 8" xfId="12715" xr:uid="{00000000-0005-0000-0000-000087430000}"/>
    <cellStyle name="1_시민계략공사_2회설변 변경내역서_3회 기성에산좃도_본관내역서_영광비상대책실-전기설계서-0326" xfId="12716" xr:uid="{00000000-0005-0000-0000-000088430000}"/>
    <cellStyle name="1_시민계략공사_2회설변 변경내역서_3회 기성에산좃도_본관내역서_하남소방('05)" xfId="12717" xr:uid="{00000000-0005-0000-0000-000089430000}"/>
    <cellStyle name="1_시민계략공사_2회설변 변경내역서_3회 기성에산좃도_영광비상대책실-전기설계서-0326" xfId="12718" xr:uid="{00000000-0005-0000-0000-00008A430000}"/>
    <cellStyle name="1_시민계략공사_2회설변 변경내역서_3회 기성에산좃도_하남소방('05)" xfId="12719" xr:uid="{00000000-0005-0000-0000-00008B430000}"/>
    <cellStyle name="1_시민계략공사_2회설변 변경내역서_본관내역서" xfId="12720" xr:uid="{00000000-0005-0000-0000-00008C430000}"/>
    <cellStyle name="1_시민계략공사_2회설변 변경내역서_본관내역서 2" xfId="12721" xr:uid="{00000000-0005-0000-0000-00008D430000}"/>
    <cellStyle name="1_시민계략공사_2회설변 변경내역서_본관내역서 3" xfId="12722" xr:uid="{00000000-0005-0000-0000-00008E430000}"/>
    <cellStyle name="1_시민계략공사_2회설변 변경내역서_본관내역서 4" xfId="12723" xr:uid="{00000000-0005-0000-0000-00008F430000}"/>
    <cellStyle name="1_시민계략공사_2회설변 변경내역서_본관내역서 5" xfId="12724" xr:uid="{00000000-0005-0000-0000-000090430000}"/>
    <cellStyle name="1_시민계략공사_2회설변 변경내역서_본관내역서 6" xfId="12725" xr:uid="{00000000-0005-0000-0000-000091430000}"/>
    <cellStyle name="1_시민계략공사_2회설변 변경내역서_본관내역서 7" xfId="12726" xr:uid="{00000000-0005-0000-0000-000092430000}"/>
    <cellStyle name="1_시민계략공사_2회설변 변경내역서_본관내역서 8" xfId="12727" xr:uid="{00000000-0005-0000-0000-000093430000}"/>
    <cellStyle name="1_시민계략공사_2회설변 변경내역서_본관내역서_영광비상대책실-전기설계서-0326" xfId="12728" xr:uid="{00000000-0005-0000-0000-000094430000}"/>
    <cellStyle name="1_시민계략공사_2회설변 변경내역서_본관내역서_하남소방('05)" xfId="12729" xr:uid="{00000000-0005-0000-0000-000095430000}"/>
    <cellStyle name="1_시민계략공사_2회설변 변경내역서_신설관로(정수장)" xfId="12730" xr:uid="{00000000-0005-0000-0000-000096430000}"/>
    <cellStyle name="1_시민계략공사_2회설변 변경내역서_신설관로(정수장) 2" xfId="12731" xr:uid="{00000000-0005-0000-0000-000097430000}"/>
    <cellStyle name="1_시민계략공사_2회설변 변경내역서_신설관로(정수장) 3" xfId="12732" xr:uid="{00000000-0005-0000-0000-000098430000}"/>
    <cellStyle name="1_시민계략공사_2회설변 변경내역서_신설관로(정수장) 4" xfId="12733" xr:uid="{00000000-0005-0000-0000-000099430000}"/>
    <cellStyle name="1_시민계략공사_2회설변 변경내역서_신설관로(정수장) 5" xfId="12734" xr:uid="{00000000-0005-0000-0000-00009A430000}"/>
    <cellStyle name="1_시민계략공사_2회설변 변경내역서_신설관로(정수장) 6" xfId="12735" xr:uid="{00000000-0005-0000-0000-00009B430000}"/>
    <cellStyle name="1_시민계략공사_2회설변 변경내역서_신설관로(정수장) 7" xfId="12736" xr:uid="{00000000-0005-0000-0000-00009C430000}"/>
    <cellStyle name="1_시민계략공사_2회설변 변경내역서_신설관로(정수장) 8" xfId="12737" xr:uid="{00000000-0005-0000-0000-00009D430000}"/>
    <cellStyle name="1_시민계략공사_2회설변 변경내역서_신설관로(정수장)_본관내역서" xfId="12738" xr:uid="{00000000-0005-0000-0000-00009E430000}"/>
    <cellStyle name="1_시민계략공사_2회설변 변경내역서_신설관로(정수장)_본관내역서 2" xfId="12739" xr:uid="{00000000-0005-0000-0000-00009F430000}"/>
    <cellStyle name="1_시민계략공사_2회설변 변경내역서_신설관로(정수장)_본관내역서 3" xfId="12740" xr:uid="{00000000-0005-0000-0000-0000A0430000}"/>
    <cellStyle name="1_시민계략공사_2회설변 변경내역서_신설관로(정수장)_본관내역서 4" xfId="12741" xr:uid="{00000000-0005-0000-0000-0000A1430000}"/>
    <cellStyle name="1_시민계략공사_2회설변 변경내역서_신설관로(정수장)_본관내역서 5" xfId="12742" xr:uid="{00000000-0005-0000-0000-0000A2430000}"/>
    <cellStyle name="1_시민계략공사_2회설변 변경내역서_신설관로(정수장)_본관내역서 6" xfId="12743" xr:uid="{00000000-0005-0000-0000-0000A3430000}"/>
    <cellStyle name="1_시민계략공사_2회설변 변경내역서_신설관로(정수장)_본관내역서 7" xfId="12744" xr:uid="{00000000-0005-0000-0000-0000A4430000}"/>
    <cellStyle name="1_시민계략공사_2회설변 변경내역서_신설관로(정수장)_본관내역서 8" xfId="12745" xr:uid="{00000000-0005-0000-0000-0000A5430000}"/>
    <cellStyle name="1_시민계략공사_2회설변 변경내역서_신설관로(정수장)_본관내역서_영광비상대책실-전기설계서-0326" xfId="12746" xr:uid="{00000000-0005-0000-0000-0000A6430000}"/>
    <cellStyle name="1_시민계략공사_2회설변 변경내역서_신설관로(정수장)_본관내역서_하남소방('05)" xfId="12747" xr:uid="{00000000-0005-0000-0000-0000A7430000}"/>
    <cellStyle name="1_시민계략공사_2회설변 변경내역서_신설관로(정수장)_영광비상대책실-전기설계서-0326" xfId="12748" xr:uid="{00000000-0005-0000-0000-0000A8430000}"/>
    <cellStyle name="1_시민계략공사_2회설변 변경내역서_신설관로(정수장)_하남소방('05)" xfId="12749" xr:uid="{00000000-0005-0000-0000-0000A9430000}"/>
    <cellStyle name="1_시민계략공사_2회설변 변경내역서_영광비상대책실-전기설계서-0326" xfId="12750" xr:uid="{00000000-0005-0000-0000-0000AA430000}"/>
    <cellStyle name="1_시민계략공사_2회설변 변경내역서_하남소방('05)" xfId="12751" xr:uid="{00000000-0005-0000-0000-0000AB430000}"/>
    <cellStyle name="1_시민계략공사_Book2" xfId="12752" xr:uid="{00000000-0005-0000-0000-0000AC430000}"/>
    <cellStyle name="1_시민계략공사_각종계산서" xfId="46446" xr:uid="{00000000-0005-0000-0000-0000AD430000}"/>
    <cellStyle name="1_시민계략공사_계산서및내역서5월15일변경" xfId="12753" xr:uid="{00000000-0005-0000-0000-0000AE430000}"/>
    <cellStyle name="1_시민계략공사_계산서및내역서5월9일변경" xfId="12754" xr:uid="{00000000-0005-0000-0000-0000AF430000}"/>
    <cellStyle name="1_시민계략공사_관급-(수배전반)" xfId="46447" xr:uid="{00000000-0005-0000-0000-0000B0430000}"/>
    <cellStyle name="1_시민계략공사_관급-등기구" xfId="46448" xr:uid="{00000000-0005-0000-0000-0000B1430000}"/>
    <cellStyle name="1_시민계략공사_관급-태양광등기구" xfId="46449" xr:uid="{00000000-0005-0000-0000-0000B2430000}"/>
    <cellStyle name="1_시민계략공사_광양중동중학교실증축공사(전기)-4월10일한번더" xfId="12755" xr:uid="{00000000-0005-0000-0000-0000B3430000}"/>
    <cellStyle name="1_시민계략공사_기성내역서" xfId="12756" xr:uid="{00000000-0005-0000-0000-0000B4430000}"/>
    <cellStyle name="1_시민계략공사_기성내역서 10" xfId="12757" xr:uid="{00000000-0005-0000-0000-0000B5430000}"/>
    <cellStyle name="1_시민계략공사_기성내역서 11" xfId="12758" xr:uid="{00000000-0005-0000-0000-0000B6430000}"/>
    <cellStyle name="1_시민계략공사_기성내역서 12" xfId="12759" xr:uid="{00000000-0005-0000-0000-0000B7430000}"/>
    <cellStyle name="1_시민계략공사_기성내역서 2" xfId="12760" xr:uid="{00000000-0005-0000-0000-0000B8430000}"/>
    <cellStyle name="1_시민계략공사_기성내역서 3" xfId="12761" xr:uid="{00000000-0005-0000-0000-0000B9430000}"/>
    <cellStyle name="1_시민계략공사_기성내역서 4" xfId="12762" xr:uid="{00000000-0005-0000-0000-0000BA430000}"/>
    <cellStyle name="1_시민계략공사_기성내역서 5" xfId="12763" xr:uid="{00000000-0005-0000-0000-0000BB430000}"/>
    <cellStyle name="1_시민계략공사_기성내역서 6" xfId="12764" xr:uid="{00000000-0005-0000-0000-0000BC430000}"/>
    <cellStyle name="1_시민계략공사_기성내역서 7" xfId="12765" xr:uid="{00000000-0005-0000-0000-0000BD430000}"/>
    <cellStyle name="1_시민계략공사_기성내역서 8" xfId="12766" xr:uid="{00000000-0005-0000-0000-0000BE430000}"/>
    <cellStyle name="1_시민계략공사_기성내역서 9" xfId="12767" xr:uid="{00000000-0005-0000-0000-0000BF430000}"/>
    <cellStyle name="1_시민계략공사_기성내역서_영광비상대책실-전기설계서-0326" xfId="12768" xr:uid="{00000000-0005-0000-0000-0000C0430000}"/>
    <cellStyle name="1_시민계략공사_도암강진(흥산건설)" xfId="1256" xr:uid="{00000000-0005-0000-0000-0000C1430000}"/>
    <cellStyle name="1_시민계략공사_도암강진(흥산건설) 2" xfId="12769" xr:uid="{00000000-0005-0000-0000-0000C2430000}"/>
    <cellStyle name="1_시민계략공사_도암강진(흥산건설) 3" xfId="12770" xr:uid="{00000000-0005-0000-0000-0000C3430000}"/>
    <cellStyle name="1_시민계략공사_도암강진(흥산건설)_해남내역서" xfId="1257" xr:uid="{00000000-0005-0000-0000-0000C4430000}"/>
    <cellStyle name="1_시민계략공사_도암강진(흥산건설)_해남내역서 2" xfId="12771" xr:uid="{00000000-0005-0000-0000-0000C5430000}"/>
    <cellStyle name="1_시민계략공사_도암강진(흥산건설)_해남내역서 3" xfId="12772" xr:uid="{00000000-0005-0000-0000-0000C6430000}"/>
    <cellStyle name="1_시민계략공사_무안연꽃방죽(4월9일)한번더" xfId="12773" xr:uid="{00000000-0005-0000-0000-0000C7430000}"/>
    <cellStyle name="1_시민계략공사_백운초 신축 전기공사-납품-" xfId="46450" xr:uid="{00000000-0005-0000-0000-0000C8430000}"/>
    <cellStyle name="1_시민계략공사_보일약국~순국비간 도로개설 가로등설치공사" xfId="12774" xr:uid="{00000000-0005-0000-0000-0000C9430000}"/>
    <cellStyle name="1_시민계략공사_복지관 부하계산서" xfId="12775" xr:uid="{00000000-0005-0000-0000-0000CA430000}"/>
    <cellStyle name="1_시민계략공사_복지관 부하계산서_내역서(전기)" xfId="12776" xr:uid="{00000000-0005-0000-0000-0000CB430000}"/>
    <cellStyle name="1_시민계략공사_복지관 부하계산서_내역서(전기)_영광 1,2호기 변압기정비실신축공사" xfId="12777" xr:uid="{00000000-0005-0000-0000-0000CC430000}"/>
    <cellStyle name="1_시민계략공사_복지관 부하계산서_영광 1,2호기 변압기정비실신축공사" xfId="12778" xr:uid="{00000000-0005-0000-0000-0000CD430000}"/>
    <cellStyle name="1_시민계략공사_봉산면보건지소신축공사(전기)11월30일변경" xfId="12779" xr:uid="{00000000-0005-0000-0000-0000CE430000}"/>
    <cellStyle name="1_시민계략공사_부안-태인1산출" xfId="1258" xr:uid="{00000000-0005-0000-0000-0000CF430000}"/>
    <cellStyle name="1_시민계략공사_부안-태인1산출 2" xfId="12780" xr:uid="{00000000-0005-0000-0000-0000D0430000}"/>
    <cellStyle name="1_시민계략공사_부안-태인1산출 3" xfId="12781" xr:uid="{00000000-0005-0000-0000-0000D1430000}"/>
    <cellStyle name="1_시민계략공사_북문로(팔마로)가로등설치공사(변경)3월11일" xfId="12782" xr:uid="{00000000-0005-0000-0000-0000D2430000}"/>
    <cellStyle name="1_시민계략공사_북문로(팔마로)가로등설치공사NO34번까지시행분" xfId="46451" xr:uid="{00000000-0005-0000-0000-0000D3430000}"/>
    <cellStyle name="1_시민계략공사_북문로(팔마로)교통신호등설치공사NO34번까지" xfId="46452" xr:uid="{00000000-0005-0000-0000-0000D4430000}"/>
    <cellStyle name="1_시민계략공사_북문팔마로확포장공사가로등" xfId="12783" xr:uid="{00000000-0005-0000-0000-0000D5430000}"/>
    <cellStyle name="1_시민계략공사_비상부하,발전기용량 계산서" xfId="12784" xr:uid="{00000000-0005-0000-0000-0000D6430000}"/>
    <cellStyle name="1_시민계략공사_비상부하,발전기용량 계산서_내역서(전기)" xfId="12785" xr:uid="{00000000-0005-0000-0000-0000D7430000}"/>
    <cellStyle name="1_시민계략공사_비상부하,발전기용량 계산서_내역서(전기)_영광 1,2호기 변압기정비실신축공사" xfId="12786" xr:uid="{00000000-0005-0000-0000-0000D8430000}"/>
    <cellStyle name="1_시민계략공사_비상부하,발전기용량 계산서_영광 1,2호기 변압기정비실신축공사" xfId="12787" xr:uid="{00000000-0005-0000-0000-0000D9430000}"/>
    <cellStyle name="1_시민계략공사_사택내 소운동장" xfId="12788" xr:uid="{00000000-0005-0000-0000-0000DA430000}"/>
    <cellStyle name="1_시민계략공사_사택내 소운동장 10" xfId="12789" xr:uid="{00000000-0005-0000-0000-0000DB430000}"/>
    <cellStyle name="1_시민계략공사_사택내 소운동장 11" xfId="12790" xr:uid="{00000000-0005-0000-0000-0000DC430000}"/>
    <cellStyle name="1_시민계략공사_사택내 소운동장 12" xfId="12791" xr:uid="{00000000-0005-0000-0000-0000DD430000}"/>
    <cellStyle name="1_시민계략공사_사택내 소운동장 2" xfId="12792" xr:uid="{00000000-0005-0000-0000-0000DE430000}"/>
    <cellStyle name="1_시민계략공사_사택내 소운동장 3" xfId="12793" xr:uid="{00000000-0005-0000-0000-0000DF430000}"/>
    <cellStyle name="1_시민계략공사_사택내 소운동장 4" xfId="12794" xr:uid="{00000000-0005-0000-0000-0000E0430000}"/>
    <cellStyle name="1_시민계략공사_사택내 소운동장 5" xfId="12795" xr:uid="{00000000-0005-0000-0000-0000E1430000}"/>
    <cellStyle name="1_시민계략공사_사택내 소운동장 6" xfId="12796" xr:uid="{00000000-0005-0000-0000-0000E2430000}"/>
    <cellStyle name="1_시민계략공사_사택내 소운동장 7" xfId="12797" xr:uid="{00000000-0005-0000-0000-0000E3430000}"/>
    <cellStyle name="1_시민계략공사_사택내 소운동장 8" xfId="12798" xr:uid="{00000000-0005-0000-0000-0000E4430000}"/>
    <cellStyle name="1_시민계략공사_사택내 소운동장 9" xfId="12799" xr:uid="{00000000-0005-0000-0000-0000E5430000}"/>
    <cellStyle name="1_시민계략공사_사택내 소운동장_영광비상대책실-전기설계서-0326" xfId="12800" xr:uid="{00000000-0005-0000-0000-0000E6430000}"/>
    <cellStyle name="1_시민계략공사_사택조명탑설계(최종)" xfId="12801" xr:uid="{00000000-0005-0000-0000-0000E7430000}"/>
    <cellStyle name="1_시민계략공사_사택조명탑설계(최종) 10" xfId="12802" xr:uid="{00000000-0005-0000-0000-0000E8430000}"/>
    <cellStyle name="1_시민계략공사_사택조명탑설계(최종) 11" xfId="12803" xr:uid="{00000000-0005-0000-0000-0000E9430000}"/>
    <cellStyle name="1_시민계략공사_사택조명탑설계(최종) 12" xfId="12804" xr:uid="{00000000-0005-0000-0000-0000EA430000}"/>
    <cellStyle name="1_시민계략공사_사택조명탑설계(최종) 2" xfId="12805" xr:uid="{00000000-0005-0000-0000-0000EB430000}"/>
    <cellStyle name="1_시민계략공사_사택조명탑설계(최종) 3" xfId="12806" xr:uid="{00000000-0005-0000-0000-0000EC430000}"/>
    <cellStyle name="1_시민계략공사_사택조명탑설계(최종) 4" xfId="12807" xr:uid="{00000000-0005-0000-0000-0000ED430000}"/>
    <cellStyle name="1_시민계략공사_사택조명탑설계(최종) 5" xfId="12808" xr:uid="{00000000-0005-0000-0000-0000EE430000}"/>
    <cellStyle name="1_시민계략공사_사택조명탑설계(최종) 6" xfId="12809" xr:uid="{00000000-0005-0000-0000-0000EF430000}"/>
    <cellStyle name="1_시민계략공사_사택조명탑설계(최종) 7" xfId="12810" xr:uid="{00000000-0005-0000-0000-0000F0430000}"/>
    <cellStyle name="1_시민계략공사_사택조명탑설계(최종) 8" xfId="12811" xr:uid="{00000000-0005-0000-0000-0000F1430000}"/>
    <cellStyle name="1_시민계략공사_사택조명탑설계(최종) 9" xfId="12812" xr:uid="{00000000-0005-0000-0000-0000F2430000}"/>
    <cellStyle name="1_시민계략공사_사택조명탑설계(최종)_영광비상대책실-전기설계서-0326" xfId="12813" xr:uid="{00000000-0005-0000-0000-0000F3430000}"/>
    <cellStyle name="1_시민계략공사_설계변경(7.15.최종)" xfId="12814" xr:uid="{00000000-0005-0000-0000-0000F4430000}"/>
    <cellStyle name="1_시민계략공사_설계변경(7.15.최종) 2" xfId="12815" xr:uid="{00000000-0005-0000-0000-0000F5430000}"/>
    <cellStyle name="1_시민계략공사_설계변경(7.15.최종) 3" xfId="12816" xr:uid="{00000000-0005-0000-0000-0000F6430000}"/>
    <cellStyle name="1_시민계략공사_설계변경(7.15.최종) 4" xfId="12817" xr:uid="{00000000-0005-0000-0000-0000F7430000}"/>
    <cellStyle name="1_시민계략공사_설계변경(7.15.최종) 5" xfId="12818" xr:uid="{00000000-0005-0000-0000-0000F8430000}"/>
    <cellStyle name="1_시민계략공사_설계변경(7.15.최종) 6" xfId="12819" xr:uid="{00000000-0005-0000-0000-0000F9430000}"/>
    <cellStyle name="1_시민계략공사_설계변경(7.15.최종) 7" xfId="12820" xr:uid="{00000000-0005-0000-0000-0000FA430000}"/>
    <cellStyle name="1_시민계략공사_설계변경(7.15.최종) 8" xfId="12821" xr:uid="{00000000-0005-0000-0000-0000FB430000}"/>
    <cellStyle name="1_시민계략공사_설계변경(7.15.최종)_3회 기성에산좃도" xfId="12822" xr:uid="{00000000-0005-0000-0000-0000FC430000}"/>
    <cellStyle name="1_시민계략공사_설계변경(7.15.최종)_3회 기성에산좃도 2" xfId="12823" xr:uid="{00000000-0005-0000-0000-0000FD430000}"/>
    <cellStyle name="1_시민계략공사_설계변경(7.15.최종)_3회 기성에산좃도 3" xfId="12824" xr:uid="{00000000-0005-0000-0000-0000FE430000}"/>
    <cellStyle name="1_시민계략공사_설계변경(7.15.최종)_3회 기성에산좃도 4" xfId="12825" xr:uid="{00000000-0005-0000-0000-0000FF430000}"/>
    <cellStyle name="1_시민계략공사_설계변경(7.15.최종)_3회 기성에산좃도 5" xfId="12826" xr:uid="{00000000-0005-0000-0000-000000440000}"/>
    <cellStyle name="1_시민계략공사_설계변경(7.15.최종)_3회 기성에산좃도 6" xfId="12827" xr:uid="{00000000-0005-0000-0000-000001440000}"/>
    <cellStyle name="1_시민계략공사_설계변경(7.15.최종)_3회 기성에산좃도 7" xfId="12828" xr:uid="{00000000-0005-0000-0000-000002440000}"/>
    <cellStyle name="1_시민계략공사_설계변경(7.15.최종)_3회 기성에산좃도 8" xfId="12829" xr:uid="{00000000-0005-0000-0000-000003440000}"/>
    <cellStyle name="1_시민계략공사_설계변경(7.15.최종)_3회 기성에산좃도_본관내역서" xfId="12830" xr:uid="{00000000-0005-0000-0000-000004440000}"/>
    <cellStyle name="1_시민계략공사_설계변경(7.15.최종)_3회 기성에산좃도_본관내역서 2" xfId="12831" xr:uid="{00000000-0005-0000-0000-000005440000}"/>
    <cellStyle name="1_시민계략공사_설계변경(7.15.최종)_3회 기성에산좃도_본관내역서 3" xfId="12832" xr:uid="{00000000-0005-0000-0000-000006440000}"/>
    <cellStyle name="1_시민계략공사_설계변경(7.15.최종)_3회 기성에산좃도_본관내역서 4" xfId="12833" xr:uid="{00000000-0005-0000-0000-000007440000}"/>
    <cellStyle name="1_시민계략공사_설계변경(7.15.최종)_3회 기성에산좃도_본관내역서 5" xfId="12834" xr:uid="{00000000-0005-0000-0000-000008440000}"/>
    <cellStyle name="1_시민계략공사_설계변경(7.15.최종)_3회 기성에산좃도_본관내역서 6" xfId="12835" xr:uid="{00000000-0005-0000-0000-000009440000}"/>
    <cellStyle name="1_시민계략공사_설계변경(7.15.최종)_3회 기성에산좃도_본관내역서 7" xfId="12836" xr:uid="{00000000-0005-0000-0000-00000A440000}"/>
    <cellStyle name="1_시민계략공사_설계변경(7.15.최종)_3회 기성에산좃도_본관내역서 8" xfId="12837" xr:uid="{00000000-0005-0000-0000-00000B440000}"/>
    <cellStyle name="1_시민계략공사_설계변경(7.15.최종)_3회 기성에산좃도_본관내역서_영광비상대책실-전기설계서-0326" xfId="12838" xr:uid="{00000000-0005-0000-0000-00000C440000}"/>
    <cellStyle name="1_시민계략공사_설계변경(7.15.최종)_3회 기성에산좃도_본관내역서_하남소방('05)" xfId="12839" xr:uid="{00000000-0005-0000-0000-00000D440000}"/>
    <cellStyle name="1_시민계략공사_설계변경(7.15.최종)_3회 기성에산좃도_영광비상대책실-전기설계서-0326" xfId="12840" xr:uid="{00000000-0005-0000-0000-00000E440000}"/>
    <cellStyle name="1_시민계략공사_설계변경(7.15.최종)_3회 기성에산좃도_하남소방('05)" xfId="12841" xr:uid="{00000000-0005-0000-0000-00000F440000}"/>
    <cellStyle name="1_시민계략공사_설계변경(7.15.최종)_물량산출서(3회기성)" xfId="12842" xr:uid="{00000000-0005-0000-0000-000010440000}"/>
    <cellStyle name="1_시민계략공사_설계변경(7.15.최종)_물량산출서(3회기성) 2" xfId="12843" xr:uid="{00000000-0005-0000-0000-000011440000}"/>
    <cellStyle name="1_시민계략공사_설계변경(7.15.최종)_물량산출서(3회기성) 3" xfId="12844" xr:uid="{00000000-0005-0000-0000-000012440000}"/>
    <cellStyle name="1_시민계략공사_설계변경(7.15.최종)_물량산출서(3회기성) 4" xfId="12845" xr:uid="{00000000-0005-0000-0000-000013440000}"/>
    <cellStyle name="1_시민계략공사_설계변경(7.15.최종)_물량산출서(3회기성) 5" xfId="12846" xr:uid="{00000000-0005-0000-0000-000014440000}"/>
    <cellStyle name="1_시민계략공사_설계변경(7.15.최종)_물량산출서(3회기성) 6" xfId="12847" xr:uid="{00000000-0005-0000-0000-000015440000}"/>
    <cellStyle name="1_시민계략공사_설계변경(7.15.최종)_물량산출서(3회기성) 7" xfId="12848" xr:uid="{00000000-0005-0000-0000-000016440000}"/>
    <cellStyle name="1_시민계략공사_설계변경(7.15.최종)_물량산출서(3회기성) 8" xfId="12849" xr:uid="{00000000-0005-0000-0000-000017440000}"/>
    <cellStyle name="1_시민계략공사_설계변경(7.15.최종)_물량산출서(3회기성)_본관내역서" xfId="12850" xr:uid="{00000000-0005-0000-0000-000018440000}"/>
    <cellStyle name="1_시민계략공사_설계변경(7.15.최종)_물량산출서(3회기성)_본관내역서 2" xfId="12851" xr:uid="{00000000-0005-0000-0000-000019440000}"/>
    <cellStyle name="1_시민계략공사_설계변경(7.15.최종)_물량산출서(3회기성)_본관내역서 3" xfId="12852" xr:uid="{00000000-0005-0000-0000-00001A440000}"/>
    <cellStyle name="1_시민계략공사_설계변경(7.15.최종)_물량산출서(3회기성)_본관내역서 4" xfId="12853" xr:uid="{00000000-0005-0000-0000-00001B440000}"/>
    <cellStyle name="1_시민계략공사_설계변경(7.15.최종)_물량산출서(3회기성)_본관내역서 5" xfId="12854" xr:uid="{00000000-0005-0000-0000-00001C440000}"/>
    <cellStyle name="1_시민계략공사_설계변경(7.15.최종)_물량산출서(3회기성)_본관내역서 6" xfId="12855" xr:uid="{00000000-0005-0000-0000-00001D440000}"/>
    <cellStyle name="1_시민계략공사_설계변경(7.15.최종)_물량산출서(3회기성)_본관내역서 7" xfId="12856" xr:uid="{00000000-0005-0000-0000-00001E440000}"/>
    <cellStyle name="1_시민계략공사_설계변경(7.15.최종)_물량산출서(3회기성)_본관내역서 8" xfId="12857" xr:uid="{00000000-0005-0000-0000-00001F440000}"/>
    <cellStyle name="1_시민계략공사_설계변경(7.15.최종)_물량산출서(3회기성)_본관내역서_영광비상대책실-전기설계서-0326" xfId="12858" xr:uid="{00000000-0005-0000-0000-000020440000}"/>
    <cellStyle name="1_시민계략공사_설계변경(7.15.최종)_물량산출서(3회기성)_본관내역서_하남소방('05)" xfId="12859" xr:uid="{00000000-0005-0000-0000-000021440000}"/>
    <cellStyle name="1_시민계략공사_설계변경(7.15.최종)_물량산출서(3회기성)_영광비상대책실-전기설계서-0326" xfId="12860" xr:uid="{00000000-0005-0000-0000-000022440000}"/>
    <cellStyle name="1_시민계략공사_설계변경(7.15.최종)_물량산출서(3회기성)_하남소방('05)" xfId="12861" xr:uid="{00000000-0005-0000-0000-000023440000}"/>
    <cellStyle name="1_시민계략공사_설계변경(7.15.최종)_본관내역서" xfId="12862" xr:uid="{00000000-0005-0000-0000-000024440000}"/>
    <cellStyle name="1_시민계략공사_설계변경(7.15.최종)_본관내역서 2" xfId="12863" xr:uid="{00000000-0005-0000-0000-000025440000}"/>
    <cellStyle name="1_시민계략공사_설계변경(7.15.최종)_본관내역서 3" xfId="12864" xr:uid="{00000000-0005-0000-0000-000026440000}"/>
    <cellStyle name="1_시민계략공사_설계변경(7.15.최종)_본관내역서 4" xfId="12865" xr:uid="{00000000-0005-0000-0000-000027440000}"/>
    <cellStyle name="1_시민계략공사_설계변경(7.15.최종)_본관내역서 5" xfId="12866" xr:uid="{00000000-0005-0000-0000-000028440000}"/>
    <cellStyle name="1_시민계략공사_설계변경(7.15.최종)_본관내역서 6" xfId="12867" xr:uid="{00000000-0005-0000-0000-000029440000}"/>
    <cellStyle name="1_시민계략공사_설계변경(7.15.최종)_본관내역서 7" xfId="12868" xr:uid="{00000000-0005-0000-0000-00002A440000}"/>
    <cellStyle name="1_시민계략공사_설계변경(7.15.최종)_본관내역서 8" xfId="12869" xr:uid="{00000000-0005-0000-0000-00002B440000}"/>
    <cellStyle name="1_시민계략공사_설계변경(7.15.최종)_본관내역서_영광비상대책실-전기설계서-0326" xfId="12870" xr:uid="{00000000-0005-0000-0000-00002C440000}"/>
    <cellStyle name="1_시민계략공사_설계변경(7.15.최종)_본관내역서_하남소방('05)" xfId="12871" xr:uid="{00000000-0005-0000-0000-00002D440000}"/>
    <cellStyle name="1_시민계략공사_설계변경(7.15.최종)_신설관로(정수장)" xfId="12872" xr:uid="{00000000-0005-0000-0000-00002E440000}"/>
    <cellStyle name="1_시민계략공사_설계변경(7.15.최종)_신설관로(정수장) 2" xfId="12873" xr:uid="{00000000-0005-0000-0000-00002F440000}"/>
    <cellStyle name="1_시민계략공사_설계변경(7.15.최종)_신설관로(정수장) 3" xfId="12874" xr:uid="{00000000-0005-0000-0000-000030440000}"/>
    <cellStyle name="1_시민계략공사_설계변경(7.15.최종)_신설관로(정수장) 4" xfId="12875" xr:uid="{00000000-0005-0000-0000-000031440000}"/>
    <cellStyle name="1_시민계략공사_설계변경(7.15.최종)_신설관로(정수장) 5" xfId="12876" xr:uid="{00000000-0005-0000-0000-000032440000}"/>
    <cellStyle name="1_시민계략공사_설계변경(7.15.최종)_신설관로(정수장) 6" xfId="12877" xr:uid="{00000000-0005-0000-0000-000033440000}"/>
    <cellStyle name="1_시민계략공사_설계변경(7.15.최종)_신설관로(정수장) 7" xfId="12878" xr:uid="{00000000-0005-0000-0000-000034440000}"/>
    <cellStyle name="1_시민계략공사_설계변경(7.15.최종)_신설관로(정수장) 8" xfId="12879" xr:uid="{00000000-0005-0000-0000-000035440000}"/>
    <cellStyle name="1_시민계략공사_설계변경(7.15.최종)_신설관로(정수장)_본관내역서" xfId="12880" xr:uid="{00000000-0005-0000-0000-000036440000}"/>
    <cellStyle name="1_시민계략공사_설계변경(7.15.최종)_신설관로(정수장)_본관내역서 2" xfId="12881" xr:uid="{00000000-0005-0000-0000-000037440000}"/>
    <cellStyle name="1_시민계략공사_설계변경(7.15.최종)_신설관로(정수장)_본관내역서 3" xfId="12882" xr:uid="{00000000-0005-0000-0000-000038440000}"/>
    <cellStyle name="1_시민계략공사_설계변경(7.15.최종)_신설관로(정수장)_본관내역서 4" xfId="12883" xr:uid="{00000000-0005-0000-0000-000039440000}"/>
    <cellStyle name="1_시민계략공사_설계변경(7.15.최종)_신설관로(정수장)_본관내역서 5" xfId="12884" xr:uid="{00000000-0005-0000-0000-00003A440000}"/>
    <cellStyle name="1_시민계략공사_설계변경(7.15.최종)_신설관로(정수장)_본관내역서 6" xfId="12885" xr:uid="{00000000-0005-0000-0000-00003B440000}"/>
    <cellStyle name="1_시민계략공사_설계변경(7.15.최종)_신설관로(정수장)_본관내역서 7" xfId="12886" xr:uid="{00000000-0005-0000-0000-00003C440000}"/>
    <cellStyle name="1_시민계략공사_설계변경(7.15.최종)_신설관로(정수장)_본관내역서 8" xfId="12887" xr:uid="{00000000-0005-0000-0000-00003D440000}"/>
    <cellStyle name="1_시민계략공사_설계변경(7.15.최종)_신설관로(정수장)_본관내역서_영광비상대책실-전기설계서-0326" xfId="12888" xr:uid="{00000000-0005-0000-0000-00003E440000}"/>
    <cellStyle name="1_시민계략공사_설계변경(7.15.최종)_신설관로(정수장)_본관내역서_하남소방('05)" xfId="12889" xr:uid="{00000000-0005-0000-0000-00003F440000}"/>
    <cellStyle name="1_시민계략공사_설계변경(7.15.최종)_신설관로(정수장)_영광비상대책실-전기설계서-0326" xfId="12890" xr:uid="{00000000-0005-0000-0000-000040440000}"/>
    <cellStyle name="1_시민계략공사_설계변경(7.15.최종)_신설관로(정수장)_하남소방('05)" xfId="12891" xr:uid="{00000000-0005-0000-0000-000041440000}"/>
    <cellStyle name="1_시민계략공사_설계변경(7.15.최종)_영광비상대책실-전기설계서-0326" xfId="12892" xr:uid="{00000000-0005-0000-0000-000042440000}"/>
    <cellStyle name="1_시민계략공사_설계변경(7.15.최종)_하남소방('05)" xfId="12893" xr:uid="{00000000-0005-0000-0000-000043440000}"/>
    <cellStyle name="1_시민계략공사_설계변경7.7" xfId="12894" xr:uid="{00000000-0005-0000-0000-000044440000}"/>
    <cellStyle name="1_시민계략공사_설계변경7.7 2" xfId="12895" xr:uid="{00000000-0005-0000-0000-000045440000}"/>
    <cellStyle name="1_시민계략공사_설계변경7.7 3" xfId="12896" xr:uid="{00000000-0005-0000-0000-000046440000}"/>
    <cellStyle name="1_시민계략공사_설계변경7.7 4" xfId="12897" xr:uid="{00000000-0005-0000-0000-000047440000}"/>
    <cellStyle name="1_시민계략공사_설계변경7.7 5" xfId="12898" xr:uid="{00000000-0005-0000-0000-000048440000}"/>
    <cellStyle name="1_시민계략공사_설계변경7.7 6" xfId="12899" xr:uid="{00000000-0005-0000-0000-000049440000}"/>
    <cellStyle name="1_시민계략공사_설계변경7.7 7" xfId="12900" xr:uid="{00000000-0005-0000-0000-00004A440000}"/>
    <cellStyle name="1_시민계략공사_설계변경7.7 8" xfId="12901" xr:uid="{00000000-0005-0000-0000-00004B440000}"/>
    <cellStyle name="1_시민계략공사_설계변경7.7_2회설변 변경내역서" xfId="12902" xr:uid="{00000000-0005-0000-0000-00004C440000}"/>
    <cellStyle name="1_시민계략공사_설계변경7.7_2회설변 변경내역서 2" xfId="12903" xr:uid="{00000000-0005-0000-0000-00004D440000}"/>
    <cellStyle name="1_시민계략공사_설계변경7.7_2회설변 변경내역서 3" xfId="12904" xr:uid="{00000000-0005-0000-0000-00004E440000}"/>
    <cellStyle name="1_시민계략공사_설계변경7.7_2회설변 변경내역서 4" xfId="12905" xr:uid="{00000000-0005-0000-0000-00004F440000}"/>
    <cellStyle name="1_시민계략공사_설계변경7.7_2회설변 변경내역서 5" xfId="12906" xr:uid="{00000000-0005-0000-0000-000050440000}"/>
    <cellStyle name="1_시민계략공사_설계변경7.7_2회설변 변경내역서 6" xfId="12907" xr:uid="{00000000-0005-0000-0000-000051440000}"/>
    <cellStyle name="1_시민계략공사_설계변경7.7_2회설변 변경내역서 7" xfId="12908" xr:uid="{00000000-0005-0000-0000-000052440000}"/>
    <cellStyle name="1_시민계략공사_설계변경7.7_2회설변 변경내역서 8" xfId="12909" xr:uid="{00000000-0005-0000-0000-000053440000}"/>
    <cellStyle name="1_시민계략공사_설계변경7.7_2회설변 변경내역서_본관내역서" xfId="12910" xr:uid="{00000000-0005-0000-0000-000054440000}"/>
    <cellStyle name="1_시민계략공사_설계변경7.7_2회설변 변경내역서_본관내역서 2" xfId="12911" xr:uid="{00000000-0005-0000-0000-000055440000}"/>
    <cellStyle name="1_시민계략공사_설계변경7.7_2회설변 변경내역서_본관내역서 3" xfId="12912" xr:uid="{00000000-0005-0000-0000-000056440000}"/>
    <cellStyle name="1_시민계략공사_설계변경7.7_2회설변 변경내역서_본관내역서 4" xfId="12913" xr:uid="{00000000-0005-0000-0000-000057440000}"/>
    <cellStyle name="1_시민계략공사_설계변경7.7_2회설변 변경내역서_본관내역서 5" xfId="12914" xr:uid="{00000000-0005-0000-0000-000058440000}"/>
    <cellStyle name="1_시민계략공사_설계변경7.7_2회설변 변경내역서_본관내역서 6" xfId="12915" xr:uid="{00000000-0005-0000-0000-000059440000}"/>
    <cellStyle name="1_시민계략공사_설계변경7.7_2회설변 변경내역서_본관내역서 7" xfId="12916" xr:uid="{00000000-0005-0000-0000-00005A440000}"/>
    <cellStyle name="1_시민계략공사_설계변경7.7_2회설변 변경내역서_본관내역서 8" xfId="12917" xr:uid="{00000000-0005-0000-0000-00005B440000}"/>
    <cellStyle name="1_시민계략공사_설계변경7.7_2회설변 변경내역서_본관내역서_영광비상대책실-전기설계서-0326" xfId="12918" xr:uid="{00000000-0005-0000-0000-00005C440000}"/>
    <cellStyle name="1_시민계략공사_설계변경7.7_2회설변 변경내역서_본관내역서_하남소방('05)" xfId="12919" xr:uid="{00000000-0005-0000-0000-00005D440000}"/>
    <cellStyle name="1_시민계략공사_설계변경7.7_2회설변 변경내역서_영광비상대책실-전기설계서-0326" xfId="12920" xr:uid="{00000000-0005-0000-0000-00005E440000}"/>
    <cellStyle name="1_시민계략공사_설계변경7.7_2회설변 변경내역서_하남소방('05)" xfId="12921" xr:uid="{00000000-0005-0000-0000-00005F440000}"/>
    <cellStyle name="1_시민계략공사_설계변경7.7_3회 기성에산좃도" xfId="12922" xr:uid="{00000000-0005-0000-0000-000060440000}"/>
    <cellStyle name="1_시민계략공사_설계변경7.7_3회 기성에산좃도 2" xfId="12923" xr:uid="{00000000-0005-0000-0000-000061440000}"/>
    <cellStyle name="1_시민계략공사_설계변경7.7_3회 기성에산좃도 3" xfId="12924" xr:uid="{00000000-0005-0000-0000-000062440000}"/>
    <cellStyle name="1_시민계략공사_설계변경7.7_3회 기성에산좃도 4" xfId="12925" xr:uid="{00000000-0005-0000-0000-000063440000}"/>
    <cellStyle name="1_시민계략공사_설계변경7.7_3회 기성에산좃도 5" xfId="12926" xr:uid="{00000000-0005-0000-0000-000064440000}"/>
    <cellStyle name="1_시민계략공사_설계변경7.7_3회 기성에산좃도 6" xfId="12927" xr:uid="{00000000-0005-0000-0000-000065440000}"/>
    <cellStyle name="1_시민계략공사_설계변경7.7_3회 기성에산좃도 7" xfId="12928" xr:uid="{00000000-0005-0000-0000-000066440000}"/>
    <cellStyle name="1_시민계략공사_설계변경7.7_3회 기성에산좃도 8" xfId="12929" xr:uid="{00000000-0005-0000-0000-000067440000}"/>
    <cellStyle name="1_시민계략공사_설계변경7.7_3회 기성에산좃도_본관내역서" xfId="12930" xr:uid="{00000000-0005-0000-0000-000068440000}"/>
    <cellStyle name="1_시민계략공사_설계변경7.7_3회 기성에산좃도_본관내역서 2" xfId="12931" xr:uid="{00000000-0005-0000-0000-000069440000}"/>
    <cellStyle name="1_시민계략공사_설계변경7.7_3회 기성에산좃도_본관내역서 3" xfId="12932" xr:uid="{00000000-0005-0000-0000-00006A440000}"/>
    <cellStyle name="1_시민계략공사_설계변경7.7_3회 기성에산좃도_본관내역서 4" xfId="12933" xr:uid="{00000000-0005-0000-0000-00006B440000}"/>
    <cellStyle name="1_시민계략공사_설계변경7.7_3회 기성에산좃도_본관내역서 5" xfId="12934" xr:uid="{00000000-0005-0000-0000-00006C440000}"/>
    <cellStyle name="1_시민계략공사_설계변경7.7_3회 기성에산좃도_본관내역서 6" xfId="12935" xr:uid="{00000000-0005-0000-0000-00006D440000}"/>
    <cellStyle name="1_시민계략공사_설계변경7.7_3회 기성에산좃도_본관내역서 7" xfId="12936" xr:uid="{00000000-0005-0000-0000-00006E440000}"/>
    <cellStyle name="1_시민계략공사_설계변경7.7_3회 기성에산좃도_본관내역서 8" xfId="12937" xr:uid="{00000000-0005-0000-0000-00006F440000}"/>
    <cellStyle name="1_시민계략공사_설계변경7.7_3회 기성에산좃도_본관내역서_영광비상대책실-전기설계서-0326" xfId="12938" xr:uid="{00000000-0005-0000-0000-000070440000}"/>
    <cellStyle name="1_시민계략공사_설계변경7.7_3회 기성에산좃도_본관내역서_하남소방('05)" xfId="12939" xr:uid="{00000000-0005-0000-0000-000071440000}"/>
    <cellStyle name="1_시민계략공사_설계변경7.7_3회 기성에산좃도_영광비상대책실-전기설계서-0326" xfId="12940" xr:uid="{00000000-0005-0000-0000-000072440000}"/>
    <cellStyle name="1_시민계략공사_설계변경7.7_3회 기성에산좃도_하남소방('05)" xfId="12941" xr:uid="{00000000-0005-0000-0000-000073440000}"/>
    <cellStyle name="1_시민계략공사_설계변경7.7_물량산출서(3회기성)" xfId="12942" xr:uid="{00000000-0005-0000-0000-000074440000}"/>
    <cellStyle name="1_시민계략공사_설계변경7.7_물량산출서(3회기성) 2" xfId="12943" xr:uid="{00000000-0005-0000-0000-000075440000}"/>
    <cellStyle name="1_시민계략공사_설계변경7.7_물량산출서(3회기성) 3" xfId="12944" xr:uid="{00000000-0005-0000-0000-000076440000}"/>
    <cellStyle name="1_시민계략공사_설계변경7.7_물량산출서(3회기성) 4" xfId="12945" xr:uid="{00000000-0005-0000-0000-000077440000}"/>
    <cellStyle name="1_시민계략공사_설계변경7.7_물량산출서(3회기성) 5" xfId="12946" xr:uid="{00000000-0005-0000-0000-000078440000}"/>
    <cellStyle name="1_시민계략공사_설계변경7.7_물량산출서(3회기성) 6" xfId="12947" xr:uid="{00000000-0005-0000-0000-000079440000}"/>
    <cellStyle name="1_시민계략공사_설계변경7.7_물량산출서(3회기성) 7" xfId="12948" xr:uid="{00000000-0005-0000-0000-00007A440000}"/>
    <cellStyle name="1_시민계략공사_설계변경7.7_물량산출서(3회기성) 8" xfId="12949" xr:uid="{00000000-0005-0000-0000-00007B440000}"/>
    <cellStyle name="1_시민계략공사_설계변경7.7_물량산출서(3회기성)_본관내역서" xfId="12950" xr:uid="{00000000-0005-0000-0000-00007C440000}"/>
    <cellStyle name="1_시민계략공사_설계변경7.7_물량산출서(3회기성)_본관내역서 2" xfId="12951" xr:uid="{00000000-0005-0000-0000-00007D440000}"/>
    <cellStyle name="1_시민계략공사_설계변경7.7_물량산출서(3회기성)_본관내역서 3" xfId="12952" xr:uid="{00000000-0005-0000-0000-00007E440000}"/>
    <cellStyle name="1_시민계략공사_설계변경7.7_물량산출서(3회기성)_본관내역서 4" xfId="12953" xr:uid="{00000000-0005-0000-0000-00007F440000}"/>
    <cellStyle name="1_시민계략공사_설계변경7.7_물량산출서(3회기성)_본관내역서 5" xfId="12954" xr:uid="{00000000-0005-0000-0000-000080440000}"/>
    <cellStyle name="1_시민계략공사_설계변경7.7_물량산출서(3회기성)_본관내역서 6" xfId="12955" xr:uid="{00000000-0005-0000-0000-000081440000}"/>
    <cellStyle name="1_시민계략공사_설계변경7.7_물량산출서(3회기성)_본관내역서 7" xfId="12956" xr:uid="{00000000-0005-0000-0000-000082440000}"/>
    <cellStyle name="1_시민계략공사_설계변경7.7_물량산출서(3회기성)_본관내역서 8" xfId="12957" xr:uid="{00000000-0005-0000-0000-000083440000}"/>
    <cellStyle name="1_시민계략공사_설계변경7.7_물량산출서(3회기성)_본관내역서_영광비상대책실-전기설계서-0326" xfId="12958" xr:uid="{00000000-0005-0000-0000-000084440000}"/>
    <cellStyle name="1_시민계략공사_설계변경7.7_물량산출서(3회기성)_본관내역서_하남소방('05)" xfId="12959" xr:uid="{00000000-0005-0000-0000-000085440000}"/>
    <cellStyle name="1_시민계략공사_설계변경7.7_물량산출서(3회기성)_영광비상대책실-전기설계서-0326" xfId="12960" xr:uid="{00000000-0005-0000-0000-000086440000}"/>
    <cellStyle name="1_시민계략공사_설계변경7.7_물량산출서(3회기성)_하남소방('05)" xfId="12961" xr:uid="{00000000-0005-0000-0000-000087440000}"/>
    <cellStyle name="1_시민계략공사_설계변경7.7_설치검사보고서1(5.6.7월)" xfId="12962" xr:uid="{00000000-0005-0000-0000-000088440000}"/>
    <cellStyle name="1_시민계략공사_설계변경7.7_설치검사보고서1(5.6.7월) 2" xfId="12963" xr:uid="{00000000-0005-0000-0000-000089440000}"/>
    <cellStyle name="1_시민계략공사_설계변경7.7_설치검사보고서1(5.6.7월) 3" xfId="12964" xr:uid="{00000000-0005-0000-0000-00008A440000}"/>
    <cellStyle name="1_시민계략공사_설계변경7.7_설치검사보고서1(5.6.7월) 4" xfId="12965" xr:uid="{00000000-0005-0000-0000-00008B440000}"/>
    <cellStyle name="1_시민계략공사_설계변경7.7_설치검사보고서1(5.6.7월) 5" xfId="12966" xr:uid="{00000000-0005-0000-0000-00008C440000}"/>
    <cellStyle name="1_시민계략공사_설계변경7.7_설치검사보고서1(5.6.7월) 6" xfId="12967" xr:uid="{00000000-0005-0000-0000-00008D440000}"/>
    <cellStyle name="1_시민계략공사_설계변경7.7_설치검사보고서1(5.6.7월) 7" xfId="12968" xr:uid="{00000000-0005-0000-0000-00008E440000}"/>
    <cellStyle name="1_시민계략공사_설계변경7.7_설치검사보고서1(5.6.7월) 8" xfId="12969" xr:uid="{00000000-0005-0000-0000-00008F440000}"/>
    <cellStyle name="1_시민계략공사_설계변경7.7_설치검사보고서1(5.6.7월)_본관내역서" xfId="12970" xr:uid="{00000000-0005-0000-0000-000090440000}"/>
    <cellStyle name="1_시민계략공사_설계변경7.7_설치검사보고서1(5.6.7월)_본관내역서 2" xfId="12971" xr:uid="{00000000-0005-0000-0000-000091440000}"/>
    <cellStyle name="1_시민계략공사_설계변경7.7_설치검사보고서1(5.6.7월)_본관내역서 3" xfId="12972" xr:uid="{00000000-0005-0000-0000-000092440000}"/>
    <cellStyle name="1_시민계략공사_설계변경7.7_설치검사보고서1(5.6.7월)_본관내역서 4" xfId="12973" xr:uid="{00000000-0005-0000-0000-000093440000}"/>
    <cellStyle name="1_시민계략공사_설계변경7.7_설치검사보고서1(5.6.7월)_본관내역서 5" xfId="12974" xr:uid="{00000000-0005-0000-0000-000094440000}"/>
    <cellStyle name="1_시민계략공사_설계변경7.7_설치검사보고서1(5.6.7월)_본관내역서 6" xfId="12975" xr:uid="{00000000-0005-0000-0000-000095440000}"/>
    <cellStyle name="1_시민계략공사_설계변경7.7_설치검사보고서1(5.6.7월)_본관내역서 7" xfId="12976" xr:uid="{00000000-0005-0000-0000-000096440000}"/>
    <cellStyle name="1_시민계략공사_설계변경7.7_설치검사보고서1(5.6.7월)_본관내역서 8" xfId="12977" xr:uid="{00000000-0005-0000-0000-000097440000}"/>
    <cellStyle name="1_시민계략공사_설계변경7.7_설치검사보고서1(5.6.7월)_본관내역서_영광비상대책실-전기설계서-0326" xfId="12978" xr:uid="{00000000-0005-0000-0000-000098440000}"/>
    <cellStyle name="1_시민계략공사_설계변경7.7_설치검사보고서1(5.6.7월)_본관내역서_하남소방('05)" xfId="12979" xr:uid="{00000000-0005-0000-0000-000099440000}"/>
    <cellStyle name="1_시민계략공사_설계변경7.7_설치검사보고서1(5.6.7월)_영광비상대책실-전기설계서-0326" xfId="12980" xr:uid="{00000000-0005-0000-0000-00009A440000}"/>
    <cellStyle name="1_시민계략공사_설계변경7.7_설치검사보고서1(5.6.7월)_하남소방('05)" xfId="12981" xr:uid="{00000000-0005-0000-0000-00009B440000}"/>
    <cellStyle name="1_시민계략공사_설계변경7.7_신설관로(정수장)" xfId="12982" xr:uid="{00000000-0005-0000-0000-00009C440000}"/>
    <cellStyle name="1_시민계략공사_설계변경7.7_신설관로(정수장) 2" xfId="12983" xr:uid="{00000000-0005-0000-0000-00009D440000}"/>
    <cellStyle name="1_시민계략공사_설계변경7.7_신설관로(정수장) 3" xfId="12984" xr:uid="{00000000-0005-0000-0000-00009E440000}"/>
    <cellStyle name="1_시민계략공사_설계변경7.7_신설관로(정수장) 4" xfId="12985" xr:uid="{00000000-0005-0000-0000-00009F440000}"/>
    <cellStyle name="1_시민계략공사_설계변경7.7_신설관로(정수장) 5" xfId="12986" xr:uid="{00000000-0005-0000-0000-0000A0440000}"/>
    <cellStyle name="1_시민계략공사_설계변경7.7_신설관로(정수장) 6" xfId="12987" xr:uid="{00000000-0005-0000-0000-0000A1440000}"/>
    <cellStyle name="1_시민계략공사_설계변경7.7_신설관로(정수장) 7" xfId="12988" xr:uid="{00000000-0005-0000-0000-0000A2440000}"/>
    <cellStyle name="1_시민계략공사_설계변경7.7_신설관로(정수장) 8" xfId="12989" xr:uid="{00000000-0005-0000-0000-0000A3440000}"/>
    <cellStyle name="1_시민계략공사_설계변경7.7_신설관로(정수장)_본관내역서" xfId="12990" xr:uid="{00000000-0005-0000-0000-0000A4440000}"/>
    <cellStyle name="1_시민계략공사_설계변경7.7_신설관로(정수장)_본관내역서 2" xfId="12991" xr:uid="{00000000-0005-0000-0000-0000A5440000}"/>
    <cellStyle name="1_시민계략공사_설계변경7.7_신설관로(정수장)_본관내역서 3" xfId="12992" xr:uid="{00000000-0005-0000-0000-0000A6440000}"/>
    <cellStyle name="1_시민계략공사_설계변경7.7_신설관로(정수장)_본관내역서 4" xfId="12993" xr:uid="{00000000-0005-0000-0000-0000A7440000}"/>
    <cellStyle name="1_시민계략공사_설계변경7.7_신설관로(정수장)_본관내역서 5" xfId="12994" xr:uid="{00000000-0005-0000-0000-0000A8440000}"/>
    <cellStyle name="1_시민계략공사_설계변경7.7_신설관로(정수장)_본관내역서 6" xfId="12995" xr:uid="{00000000-0005-0000-0000-0000A9440000}"/>
    <cellStyle name="1_시민계략공사_설계변경7.7_신설관로(정수장)_본관내역서 7" xfId="12996" xr:uid="{00000000-0005-0000-0000-0000AA440000}"/>
    <cellStyle name="1_시민계략공사_설계변경7.7_신설관로(정수장)_본관내역서 8" xfId="12997" xr:uid="{00000000-0005-0000-0000-0000AB440000}"/>
    <cellStyle name="1_시민계략공사_설계변경7.7_신설관로(정수장)_본관내역서_영광비상대책실-전기설계서-0326" xfId="12998" xr:uid="{00000000-0005-0000-0000-0000AC440000}"/>
    <cellStyle name="1_시민계략공사_설계변경7.7_신설관로(정수장)_본관내역서_하남소방('05)" xfId="12999" xr:uid="{00000000-0005-0000-0000-0000AD440000}"/>
    <cellStyle name="1_시민계략공사_설계변경7.7_신설관로(정수장)_영광비상대책실-전기설계서-0326" xfId="13000" xr:uid="{00000000-0005-0000-0000-0000AE440000}"/>
    <cellStyle name="1_시민계략공사_설계변경7.7_신설관로(정수장)_하남소방('05)" xfId="13001" xr:uid="{00000000-0005-0000-0000-0000AF440000}"/>
    <cellStyle name="1_시민계략공사_설계변경7.7_영광비상대책실-전기설계서-0326" xfId="13002" xr:uid="{00000000-0005-0000-0000-0000B0440000}"/>
    <cellStyle name="1_시민계략공사_설계변경7.7_정수장관로추가 내역" xfId="13003" xr:uid="{00000000-0005-0000-0000-0000B1440000}"/>
    <cellStyle name="1_시민계략공사_설계변경7.7_정수장관로추가 내역 2" xfId="13004" xr:uid="{00000000-0005-0000-0000-0000B2440000}"/>
    <cellStyle name="1_시민계략공사_설계변경7.7_정수장관로추가 내역 3" xfId="13005" xr:uid="{00000000-0005-0000-0000-0000B3440000}"/>
    <cellStyle name="1_시민계략공사_설계변경7.7_정수장관로추가 내역 4" xfId="13006" xr:uid="{00000000-0005-0000-0000-0000B4440000}"/>
    <cellStyle name="1_시민계략공사_설계변경7.7_정수장관로추가 내역 5" xfId="13007" xr:uid="{00000000-0005-0000-0000-0000B5440000}"/>
    <cellStyle name="1_시민계략공사_설계변경7.7_정수장관로추가 내역 6" xfId="13008" xr:uid="{00000000-0005-0000-0000-0000B6440000}"/>
    <cellStyle name="1_시민계략공사_설계변경7.7_정수장관로추가 내역 7" xfId="13009" xr:uid="{00000000-0005-0000-0000-0000B7440000}"/>
    <cellStyle name="1_시민계략공사_설계변경7.7_정수장관로추가 내역 8" xfId="13010" xr:uid="{00000000-0005-0000-0000-0000B8440000}"/>
    <cellStyle name="1_시민계략공사_설계변경7.7_정수장관로추가 내역_본관내역서" xfId="13011" xr:uid="{00000000-0005-0000-0000-0000B9440000}"/>
    <cellStyle name="1_시민계략공사_설계변경7.7_정수장관로추가 내역_본관내역서 2" xfId="13012" xr:uid="{00000000-0005-0000-0000-0000BA440000}"/>
    <cellStyle name="1_시민계략공사_설계변경7.7_정수장관로추가 내역_본관내역서 3" xfId="13013" xr:uid="{00000000-0005-0000-0000-0000BB440000}"/>
    <cellStyle name="1_시민계략공사_설계변경7.7_정수장관로추가 내역_본관내역서 4" xfId="13014" xr:uid="{00000000-0005-0000-0000-0000BC440000}"/>
    <cellStyle name="1_시민계략공사_설계변경7.7_정수장관로추가 내역_본관내역서 5" xfId="13015" xr:uid="{00000000-0005-0000-0000-0000BD440000}"/>
    <cellStyle name="1_시민계략공사_설계변경7.7_정수장관로추가 내역_본관내역서 6" xfId="13016" xr:uid="{00000000-0005-0000-0000-0000BE440000}"/>
    <cellStyle name="1_시민계략공사_설계변경7.7_정수장관로추가 내역_본관내역서 7" xfId="13017" xr:uid="{00000000-0005-0000-0000-0000BF440000}"/>
    <cellStyle name="1_시민계략공사_설계변경7.7_정수장관로추가 내역_본관내역서 8" xfId="13018" xr:uid="{00000000-0005-0000-0000-0000C0440000}"/>
    <cellStyle name="1_시민계략공사_설계변경7.7_정수장관로추가 내역_본관내역서_영광비상대책실-전기설계서-0326" xfId="13019" xr:uid="{00000000-0005-0000-0000-0000C1440000}"/>
    <cellStyle name="1_시민계략공사_설계변경7.7_정수장관로추가 내역_본관내역서_하남소방('05)" xfId="13020" xr:uid="{00000000-0005-0000-0000-0000C2440000}"/>
    <cellStyle name="1_시민계략공사_설계변경7.7_정수장관로추가 내역_영광비상대책실-전기설계서-0326" xfId="13021" xr:uid="{00000000-0005-0000-0000-0000C3440000}"/>
    <cellStyle name="1_시민계략공사_설계변경7.7_정수장관로추가 내역_하남소방('05)" xfId="13022" xr:uid="{00000000-0005-0000-0000-0000C4440000}"/>
    <cellStyle name="1_시민계략공사_설계변경7.7_통신 가설전기" xfId="13023" xr:uid="{00000000-0005-0000-0000-0000C5440000}"/>
    <cellStyle name="1_시민계략공사_설계변경7.7_통신 가설전기 2" xfId="13024" xr:uid="{00000000-0005-0000-0000-0000C6440000}"/>
    <cellStyle name="1_시민계략공사_설계변경7.7_통신 가설전기 3" xfId="13025" xr:uid="{00000000-0005-0000-0000-0000C7440000}"/>
    <cellStyle name="1_시민계략공사_설계변경7.7_통신 가설전기 4" xfId="13026" xr:uid="{00000000-0005-0000-0000-0000C8440000}"/>
    <cellStyle name="1_시민계략공사_설계변경7.7_통신 가설전기 5" xfId="13027" xr:uid="{00000000-0005-0000-0000-0000C9440000}"/>
    <cellStyle name="1_시민계략공사_설계변경7.7_통신 가설전기 6" xfId="13028" xr:uid="{00000000-0005-0000-0000-0000CA440000}"/>
    <cellStyle name="1_시민계략공사_설계변경7.7_통신 가설전기 7" xfId="13029" xr:uid="{00000000-0005-0000-0000-0000CB440000}"/>
    <cellStyle name="1_시민계략공사_설계변경7.7_통신 가설전기 8" xfId="13030" xr:uid="{00000000-0005-0000-0000-0000CC440000}"/>
    <cellStyle name="1_시민계략공사_설계변경7.7_통신 가설전기_본관내역서" xfId="13031" xr:uid="{00000000-0005-0000-0000-0000CD440000}"/>
    <cellStyle name="1_시민계략공사_설계변경7.7_통신 가설전기_본관내역서 2" xfId="13032" xr:uid="{00000000-0005-0000-0000-0000CE440000}"/>
    <cellStyle name="1_시민계략공사_설계변경7.7_통신 가설전기_본관내역서 3" xfId="13033" xr:uid="{00000000-0005-0000-0000-0000CF440000}"/>
    <cellStyle name="1_시민계략공사_설계변경7.7_통신 가설전기_본관내역서 4" xfId="13034" xr:uid="{00000000-0005-0000-0000-0000D0440000}"/>
    <cellStyle name="1_시민계략공사_설계변경7.7_통신 가설전기_본관내역서 5" xfId="13035" xr:uid="{00000000-0005-0000-0000-0000D1440000}"/>
    <cellStyle name="1_시민계략공사_설계변경7.7_통신 가설전기_본관내역서 6" xfId="13036" xr:uid="{00000000-0005-0000-0000-0000D2440000}"/>
    <cellStyle name="1_시민계략공사_설계변경7.7_통신 가설전기_본관내역서 7" xfId="13037" xr:uid="{00000000-0005-0000-0000-0000D3440000}"/>
    <cellStyle name="1_시민계략공사_설계변경7.7_통신 가설전기_본관내역서 8" xfId="13038" xr:uid="{00000000-0005-0000-0000-0000D4440000}"/>
    <cellStyle name="1_시민계략공사_설계변경7.7_통신 가설전기_본관내역서_영광비상대책실-전기설계서-0326" xfId="13039" xr:uid="{00000000-0005-0000-0000-0000D5440000}"/>
    <cellStyle name="1_시민계략공사_설계변경7.7_통신 가설전기_본관내역서_하남소방('05)" xfId="13040" xr:uid="{00000000-0005-0000-0000-0000D6440000}"/>
    <cellStyle name="1_시민계략공사_설계변경7.7_통신 가설전기_영광비상대책실-전기설계서-0326" xfId="13041" xr:uid="{00000000-0005-0000-0000-0000D7440000}"/>
    <cellStyle name="1_시민계략공사_설계변경7.7_통신 가설전기_하남소방('05)" xfId="13042" xr:uid="{00000000-0005-0000-0000-0000D8440000}"/>
    <cellStyle name="1_시민계략공사_설계변경7.7_통신 가설전기11" xfId="13043" xr:uid="{00000000-0005-0000-0000-0000D9440000}"/>
    <cellStyle name="1_시민계략공사_설계변경7.7_통신 가설전기11 2" xfId="13044" xr:uid="{00000000-0005-0000-0000-0000DA440000}"/>
    <cellStyle name="1_시민계략공사_설계변경7.7_통신 가설전기11 3" xfId="13045" xr:uid="{00000000-0005-0000-0000-0000DB440000}"/>
    <cellStyle name="1_시민계략공사_설계변경7.7_통신 가설전기11 4" xfId="13046" xr:uid="{00000000-0005-0000-0000-0000DC440000}"/>
    <cellStyle name="1_시민계략공사_설계변경7.7_통신 가설전기11 5" xfId="13047" xr:uid="{00000000-0005-0000-0000-0000DD440000}"/>
    <cellStyle name="1_시민계략공사_설계변경7.7_통신 가설전기11 6" xfId="13048" xr:uid="{00000000-0005-0000-0000-0000DE440000}"/>
    <cellStyle name="1_시민계략공사_설계변경7.7_통신 가설전기11 7" xfId="13049" xr:uid="{00000000-0005-0000-0000-0000DF440000}"/>
    <cellStyle name="1_시민계략공사_설계변경7.7_통신 가설전기11 8" xfId="13050" xr:uid="{00000000-0005-0000-0000-0000E0440000}"/>
    <cellStyle name="1_시민계략공사_설계변경7.7_통신 가설전기11_본관내역서" xfId="13051" xr:uid="{00000000-0005-0000-0000-0000E1440000}"/>
    <cellStyle name="1_시민계략공사_설계변경7.7_통신 가설전기11_본관내역서 2" xfId="13052" xr:uid="{00000000-0005-0000-0000-0000E2440000}"/>
    <cellStyle name="1_시민계략공사_설계변경7.7_통신 가설전기11_본관내역서 3" xfId="13053" xr:uid="{00000000-0005-0000-0000-0000E3440000}"/>
    <cellStyle name="1_시민계략공사_설계변경7.7_통신 가설전기11_본관내역서 4" xfId="13054" xr:uid="{00000000-0005-0000-0000-0000E4440000}"/>
    <cellStyle name="1_시민계략공사_설계변경7.7_통신 가설전기11_본관내역서 5" xfId="13055" xr:uid="{00000000-0005-0000-0000-0000E5440000}"/>
    <cellStyle name="1_시민계략공사_설계변경7.7_통신 가설전기11_본관내역서 6" xfId="13056" xr:uid="{00000000-0005-0000-0000-0000E6440000}"/>
    <cellStyle name="1_시민계략공사_설계변경7.7_통신 가설전기11_본관내역서 7" xfId="13057" xr:uid="{00000000-0005-0000-0000-0000E7440000}"/>
    <cellStyle name="1_시민계략공사_설계변경7.7_통신 가설전기11_본관내역서 8" xfId="13058" xr:uid="{00000000-0005-0000-0000-0000E8440000}"/>
    <cellStyle name="1_시민계략공사_설계변경7.7_통신 가설전기11_본관내역서_영광비상대책실-전기설계서-0326" xfId="13059" xr:uid="{00000000-0005-0000-0000-0000E9440000}"/>
    <cellStyle name="1_시민계략공사_설계변경7.7_통신 가설전기11_본관내역서_하남소방('05)" xfId="13060" xr:uid="{00000000-0005-0000-0000-0000EA440000}"/>
    <cellStyle name="1_시민계략공사_설계변경7.7_통신 가설전기11_영광비상대책실-전기설계서-0326" xfId="13061" xr:uid="{00000000-0005-0000-0000-0000EB440000}"/>
    <cellStyle name="1_시민계략공사_설계변경7.7_통신 가설전기11_하남소방('05)" xfId="13062" xr:uid="{00000000-0005-0000-0000-0000EC440000}"/>
    <cellStyle name="1_시민계략공사_설계변경7.7_하남소방('05)" xfId="13063" xr:uid="{00000000-0005-0000-0000-0000ED440000}"/>
    <cellStyle name="1_시민계략공사_설치검사보고서1(5.6.7월)" xfId="13064" xr:uid="{00000000-0005-0000-0000-0000EE440000}"/>
    <cellStyle name="1_시민계략공사_설치검사보고서1(5.6.7월) 2" xfId="13065" xr:uid="{00000000-0005-0000-0000-0000EF440000}"/>
    <cellStyle name="1_시민계략공사_설치검사보고서1(5.6.7월) 3" xfId="13066" xr:uid="{00000000-0005-0000-0000-0000F0440000}"/>
    <cellStyle name="1_시민계략공사_설치검사보고서1(5.6.7월) 4" xfId="13067" xr:uid="{00000000-0005-0000-0000-0000F1440000}"/>
    <cellStyle name="1_시민계략공사_설치검사보고서1(5.6.7월) 5" xfId="13068" xr:uid="{00000000-0005-0000-0000-0000F2440000}"/>
    <cellStyle name="1_시민계략공사_설치검사보고서1(5.6.7월) 6" xfId="13069" xr:uid="{00000000-0005-0000-0000-0000F3440000}"/>
    <cellStyle name="1_시민계략공사_설치검사보고서1(5.6.7월) 7" xfId="13070" xr:uid="{00000000-0005-0000-0000-0000F4440000}"/>
    <cellStyle name="1_시민계략공사_설치검사보고서1(5.6.7월) 8" xfId="13071" xr:uid="{00000000-0005-0000-0000-0000F5440000}"/>
    <cellStyle name="1_시민계략공사_설치검사보고서1(5.6.7월)_본관내역서" xfId="13072" xr:uid="{00000000-0005-0000-0000-0000F6440000}"/>
    <cellStyle name="1_시민계략공사_설치검사보고서1(5.6.7월)_본관내역서 2" xfId="13073" xr:uid="{00000000-0005-0000-0000-0000F7440000}"/>
    <cellStyle name="1_시민계략공사_설치검사보고서1(5.6.7월)_본관내역서 3" xfId="13074" xr:uid="{00000000-0005-0000-0000-0000F8440000}"/>
    <cellStyle name="1_시민계략공사_설치검사보고서1(5.6.7월)_본관내역서 4" xfId="13075" xr:uid="{00000000-0005-0000-0000-0000F9440000}"/>
    <cellStyle name="1_시민계략공사_설치검사보고서1(5.6.7월)_본관내역서 5" xfId="13076" xr:uid="{00000000-0005-0000-0000-0000FA440000}"/>
    <cellStyle name="1_시민계략공사_설치검사보고서1(5.6.7월)_본관내역서 6" xfId="13077" xr:uid="{00000000-0005-0000-0000-0000FB440000}"/>
    <cellStyle name="1_시민계략공사_설치검사보고서1(5.6.7월)_본관내역서 7" xfId="13078" xr:uid="{00000000-0005-0000-0000-0000FC440000}"/>
    <cellStyle name="1_시민계략공사_설치검사보고서1(5.6.7월)_본관내역서 8" xfId="13079" xr:uid="{00000000-0005-0000-0000-0000FD440000}"/>
    <cellStyle name="1_시민계략공사_설치검사보고서1(5.6.7월)_본관내역서_영광비상대책실-전기설계서-0326" xfId="13080" xr:uid="{00000000-0005-0000-0000-0000FE440000}"/>
    <cellStyle name="1_시민계략공사_설치검사보고서1(5.6.7월)_본관내역서_하남소방('05)" xfId="13081" xr:uid="{00000000-0005-0000-0000-0000FF440000}"/>
    <cellStyle name="1_시민계략공사_설치검사보고서1(5.6.7월)_영광비상대책실-전기설계서-0326" xfId="13082" xr:uid="{00000000-0005-0000-0000-000000450000}"/>
    <cellStyle name="1_시민계략공사_설치검사보고서1(5.6.7월)_하남소방('05)" xfId="13083" xr:uid="{00000000-0005-0000-0000-000001450000}"/>
    <cellStyle name="1_시민계략공사_신설관로(정수장)" xfId="13084" xr:uid="{00000000-0005-0000-0000-000002450000}"/>
    <cellStyle name="1_시민계략공사_신설관로(정수장) 2" xfId="13085" xr:uid="{00000000-0005-0000-0000-000003450000}"/>
    <cellStyle name="1_시민계략공사_신설관로(정수장) 3" xfId="13086" xr:uid="{00000000-0005-0000-0000-000004450000}"/>
    <cellStyle name="1_시민계략공사_신설관로(정수장) 4" xfId="13087" xr:uid="{00000000-0005-0000-0000-000005450000}"/>
    <cellStyle name="1_시민계략공사_신설관로(정수장) 5" xfId="13088" xr:uid="{00000000-0005-0000-0000-000006450000}"/>
    <cellStyle name="1_시민계략공사_신설관로(정수장) 6" xfId="13089" xr:uid="{00000000-0005-0000-0000-000007450000}"/>
    <cellStyle name="1_시민계략공사_신설관로(정수장) 7" xfId="13090" xr:uid="{00000000-0005-0000-0000-000008450000}"/>
    <cellStyle name="1_시민계략공사_신설관로(정수장) 8" xfId="13091" xr:uid="{00000000-0005-0000-0000-000009450000}"/>
    <cellStyle name="1_시민계략공사_신설관로(정수장)_영광비상대책실-전기설계서-0326" xfId="13092" xr:uid="{00000000-0005-0000-0000-00000A450000}"/>
    <cellStyle name="1_시민계략공사_여수오동도분수(사급)R2" xfId="46453" xr:uid="{00000000-0005-0000-0000-00000B450000}"/>
    <cellStyle name="1_시민계략공사_여수화력발전소" xfId="13093" xr:uid="{00000000-0005-0000-0000-00000C450000}"/>
    <cellStyle name="1_시민계략공사_여수화력발전소_영광 1,2호기 변압기정비실신축공사" xfId="13094" xr:uid="{00000000-0005-0000-0000-00000D450000}"/>
    <cellStyle name="1_시민계략공사_여수화력발전소-부하계산" xfId="13095" xr:uid="{00000000-0005-0000-0000-00000E450000}"/>
    <cellStyle name="1_시민계략공사_여수화력발전소-부하계산_영광 1,2호기 변압기정비실신축공사" xfId="13096" xr:uid="{00000000-0005-0000-0000-00000F450000}"/>
    <cellStyle name="1_시민계략공사_영광비상대책실-전기설계서-0326" xfId="13097" xr:uid="{00000000-0005-0000-0000-000010450000}"/>
    <cellStyle name="1_시민계략공사_오동도음악분수수전설비공사(1차전기)" xfId="46454" xr:uid="{00000000-0005-0000-0000-000011450000}"/>
    <cellStyle name="1_시민계략공사_율촌중학교심야전기" xfId="13098" xr:uid="{00000000-0005-0000-0000-000012450000}"/>
    <cellStyle name="1_시민계략공사_인천도시철도1호선 송도연장선 2공구" xfId="13099" xr:uid="{00000000-0005-0000-0000-000013450000}"/>
    <cellStyle name="1_시민계략공사_일위대가(비금종고)" xfId="13100" xr:uid="{00000000-0005-0000-0000-000014450000}"/>
    <cellStyle name="1_시민계략공사_일위대가(비금종고) 10" xfId="13101" xr:uid="{00000000-0005-0000-0000-000015450000}"/>
    <cellStyle name="1_시민계략공사_일위대가(비금종고) 11" xfId="13102" xr:uid="{00000000-0005-0000-0000-000016450000}"/>
    <cellStyle name="1_시민계략공사_일위대가(비금종고) 12" xfId="13103" xr:uid="{00000000-0005-0000-0000-000017450000}"/>
    <cellStyle name="1_시민계략공사_일위대가(비금종고) 2" xfId="13104" xr:uid="{00000000-0005-0000-0000-000018450000}"/>
    <cellStyle name="1_시민계략공사_일위대가(비금종고) 3" xfId="13105" xr:uid="{00000000-0005-0000-0000-000019450000}"/>
    <cellStyle name="1_시민계략공사_일위대가(비금종고) 4" xfId="13106" xr:uid="{00000000-0005-0000-0000-00001A450000}"/>
    <cellStyle name="1_시민계략공사_일위대가(비금종고) 5" xfId="13107" xr:uid="{00000000-0005-0000-0000-00001B450000}"/>
    <cellStyle name="1_시민계략공사_일위대가(비금종고) 6" xfId="13108" xr:uid="{00000000-0005-0000-0000-00001C450000}"/>
    <cellStyle name="1_시민계략공사_일위대가(비금종고) 7" xfId="13109" xr:uid="{00000000-0005-0000-0000-00001D450000}"/>
    <cellStyle name="1_시민계략공사_일위대가(비금종고) 8" xfId="13110" xr:uid="{00000000-0005-0000-0000-00001E450000}"/>
    <cellStyle name="1_시민계략공사_일위대가(비금종고) 9" xfId="13111" xr:uid="{00000000-0005-0000-0000-00001F450000}"/>
    <cellStyle name="1_시민계략공사_일위대가(비금종고)_2회설변 변경내역서" xfId="13112" xr:uid="{00000000-0005-0000-0000-000020450000}"/>
    <cellStyle name="1_시민계략공사_일위대가(비금종고)_2회설변 변경내역서 2" xfId="13113" xr:uid="{00000000-0005-0000-0000-000021450000}"/>
    <cellStyle name="1_시민계략공사_일위대가(비금종고)_2회설변 변경내역서 3" xfId="13114" xr:uid="{00000000-0005-0000-0000-000022450000}"/>
    <cellStyle name="1_시민계략공사_일위대가(비금종고)_2회설변 변경내역서 4" xfId="13115" xr:uid="{00000000-0005-0000-0000-000023450000}"/>
    <cellStyle name="1_시민계략공사_일위대가(비금종고)_2회설변 변경내역서 5" xfId="13116" xr:uid="{00000000-0005-0000-0000-000024450000}"/>
    <cellStyle name="1_시민계략공사_일위대가(비금종고)_2회설변 변경내역서 6" xfId="13117" xr:uid="{00000000-0005-0000-0000-000025450000}"/>
    <cellStyle name="1_시민계략공사_일위대가(비금종고)_2회설변 변경내역서 7" xfId="13118" xr:uid="{00000000-0005-0000-0000-000026450000}"/>
    <cellStyle name="1_시민계략공사_일위대가(비금종고)_2회설변 변경내역서 8" xfId="13119" xr:uid="{00000000-0005-0000-0000-000027450000}"/>
    <cellStyle name="1_시민계략공사_일위대가(비금종고)_2회설변 변경내역서_본관내역서" xfId="13120" xr:uid="{00000000-0005-0000-0000-000028450000}"/>
    <cellStyle name="1_시민계략공사_일위대가(비금종고)_2회설변 변경내역서_본관내역서 2" xfId="13121" xr:uid="{00000000-0005-0000-0000-000029450000}"/>
    <cellStyle name="1_시민계략공사_일위대가(비금종고)_2회설변 변경내역서_본관내역서 3" xfId="13122" xr:uid="{00000000-0005-0000-0000-00002A450000}"/>
    <cellStyle name="1_시민계략공사_일위대가(비금종고)_2회설변 변경내역서_본관내역서 4" xfId="13123" xr:uid="{00000000-0005-0000-0000-00002B450000}"/>
    <cellStyle name="1_시민계략공사_일위대가(비금종고)_2회설변 변경내역서_본관내역서 5" xfId="13124" xr:uid="{00000000-0005-0000-0000-00002C450000}"/>
    <cellStyle name="1_시민계략공사_일위대가(비금종고)_2회설변 변경내역서_본관내역서 6" xfId="13125" xr:uid="{00000000-0005-0000-0000-00002D450000}"/>
    <cellStyle name="1_시민계략공사_일위대가(비금종고)_2회설변 변경내역서_본관내역서 7" xfId="13126" xr:uid="{00000000-0005-0000-0000-00002E450000}"/>
    <cellStyle name="1_시민계략공사_일위대가(비금종고)_2회설변 변경내역서_본관내역서 8" xfId="13127" xr:uid="{00000000-0005-0000-0000-00002F450000}"/>
    <cellStyle name="1_시민계략공사_일위대가(비금종고)_2회설변 변경내역서_본관내역서_영광비상대책실-전기설계서-0326" xfId="13128" xr:uid="{00000000-0005-0000-0000-000030450000}"/>
    <cellStyle name="1_시민계략공사_일위대가(비금종고)_2회설변 변경내역서_본관내역서_하남소방('05)" xfId="13129" xr:uid="{00000000-0005-0000-0000-000031450000}"/>
    <cellStyle name="1_시민계략공사_일위대가(비금종고)_2회설변 변경내역서_영광비상대책실-전기설계서-0326" xfId="13130" xr:uid="{00000000-0005-0000-0000-000032450000}"/>
    <cellStyle name="1_시민계략공사_일위대가(비금종고)_2회설변 변경내역서_하남소방('05)" xfId="13131" xr:uid="{00000000-0005-0000-0000-000033450000}"/>
    <cellStyle name="1_시민계략공사_일위대가(비금종고)_3회 기성에산좃도" xfId="13132" xr:uid="{00000000-0005-0000-0000-000034450000}"/>
    <cellStyle name="1_시민계략공사_일위대가(비금종고)_3회 기성에산좃도 2" xfId="13133" xr:uid="{00000000-0005-0000-0000-000035450000}"/>
    <cellStyle name="1_시민계략공사_일위대가(비금종고)_3회 기성에산좃도 3" xfId="13134" xr:uid="{00000000-0005-0000-0000-000036450000}"/>
    <cellStyle name="1_시민계략공사_일위대가(비금종고)_3회 기성에산좃도 4" xfId="13135" xr:uid="{00000000-0005-0000-0000-000037450000}"/>
    <cellStyle name="1_시민계략공사_일위대가(비금종고)_3회 기성에산좃도 5" xfId="13136" xr:uid="{00000000-0005-0000-0000-000038450000}"/>
    <cellStyle name="1_시민계략공사_일위대가(비금종고)_3회 기성에산좃도 6" xfId="13137" xr:uid="{00000000-0005-0000-0000-000039450000}"/>
    <cellStyle name="1_시민계략공사_일위대가(비금종고)_3회 기성에산좃도 7" xfId="13138" xr:uid="{00000000-0005-0000-0000-00003A450000}"/>
    <cellStyle name="1_시민계략공사_일위대가(비금종고)_3회 기성에산좃도 8" xfId="13139" xr:uid="{00000000-0005-0000-0000-00003B450000}"/>
    <cellStyle name="1_시민계략공사_일위대가(비금종고)_3회 기성에산좃도_본관내역서" xfId="13140" xr:uid="{00000000-0005-0000-0000-00003C450000}"/>
    <cellStyle name="1_시민계략공사_일위대가(비금종고)_3회 기성에산좃도_본관내역서 2" xfId="13141" xr:uid="{00000000-0005-0000-0000-00003D450000}"/>
    <cellStyle name="1_시민계략공사_일위대가(비금종고)_3회 기성에산좃도_본관내역서 3" xfId="13142" xr:uid="{00000000-0005-0000-0000-00003E450000}"/>
    <cellStyle name="1_시민계략공사_일위대가(비금종고)_3회 기성에산좃도_본관내역서 4" xfId="13143" xr:uid="{00000000-0005-0000-0000-00003F450000}"/>
    <cellStyle name="1_시민계략공사_일위대가(비금종고)_3회 기성에산좃도_본관내역서 5" xfId="13144" xr:uid="{00000000-0005-0000-0000-000040450000}"/>
    <cellStyle name="1_시민계략공사_일위대가(비금종고)_3회 기성에산좃도_본관내역서 6" xfId="13145" xr:uid="{00000000-0005-0000-0000-000041450000}"/>
    <cellStyle name="1_시민계략공사_일위대가(비금종고)_3회 기성에산좃도_본관내역서 7" xfId="13146" xr:uid="{00000000-0005-0000-0000-000042450000}"/>
    <cellStyle name="1_시민계략공사_일위대가(비금종고)_3회 기성에산좃도_본관내역서 8" xfId="13147" xr:uid="{00000000-0005-0000-0000-000043450000}"/>
    <cellStyle name="1_시민계략공사_일위대가(비금종고)_3회 기성에산좃도_본관내역서_영광비상대책실-전기설계서-0326" xfId="13148" xr:uid="{00000000-0005-0000-0000-000044450000}"/>
    <cellStyle name="1_시민계략공사_일위대가(비금종고)_3회 기성에산좃도_본관내역서_하남소방('05)" xfId="13149" xr:uid="{00000000-0005-0000-0000-000045450000}"/>
    <cellStyle name="1_시민계략공사_일위대가(비금종고)_3회 기성에산좃도_영광비상대책실-전기설계서-0326" xfId="13150" xr:uid="{00000000-0005-0000-0000-000046450000}"/>
    <cellStyle name="1_시민계략공사_일위대가(비금종고)_3회 기성에산좃도_하남소방('05)" xfId="13151" xr:uid="{00000000-0005-0000-0000-000047450000}"/>
    <cellStyle name="1_시민계략공사_일위대가(비금종고)_물량산출서(3회기성)" xfId="13152" xr:uid="{00000000-0005-0000-0000-000048450000}"/>
    <cellStyle name="1_시민계략공사_일위대가(비금종고)_물량산출서(3회기성) 2" xfId="13153" xr:uid="{00000000-0005-0000-0000-000049450000}"/>
    <cellStyle name="1_시민계략공사_일위대가(비금종고)_물량산출서(3회기성) 3" xfId="13154" xr:uid="{00000000-0005-0000-0000-00004A450000}"/>
    <cellStyle name="1_시민계략공사_일위대가(비금종고)_물량산출서(3회기성) 4" xfId="13155" xr:uid="{00000000-0005-0000-0000-00004B450000}"/>
    <cellStyle name="1_시민계략공사_일위대가(비금종고)_물량산출서(3회기성) 5" xfId="13156" xr:uid="{00000000-0005-0000-0000-00004C450000}"/>
    <cellStyle name="1_시민계략공사_일위대가(비금종고)_물량산출서(3회기성) 6" xfId="13157" xr:uid="{00000000-0005-0000-0000-00004D450000}"/>
    <cellStyle name="1_시민계략공사_일위대가(비금종고)_물량산출서(3회기성) 7" xfId="13158" xr:uid="{00000000-0005-0000-0000-00004E450000}"/>
    <cellStyle name="1_시민계략공사_일위대가(비금종고)_물량산출서(3회기성) 8" xfId="13159" xr:uid="{00000000-0005-0000-0000-00004F450000}"/>
    <cellStyle name="1_시민계략공사_일위대가(비금종고)_물량산출서(3회기성)_본관내역서" xfId="13160" xr:uid="{00000000-0005-0000-0000-000050450000}"/>
    <cellStyle name="1_시민계략공사_일위대가(비금종고)_물량산출서(3회기성)_본관내역서 2" xfId="13161" xr:uid="{00000000-0005-0000-0000-000051450000}"/>
    <cellStyle name="1_시민계략공사_일위대가(비금종고)_물량산출서(3회기성)_본관내역서 3" xfId="13162" xr:uid="{00000000-0005-0000-0000-000052450000}"/>
    <cellStyle name="1_시민계략공사_일위대가(비금종고)_물량산출서(3회기성)_본관내역서 4" xfId="13163" xr:uid="{00000000-0005-0000-0000-000053450000}"/>
    <cellStyle name="1_시민계략공사_일위대가(비금종고)_물량산출서(3회기성)_본관내역서 5" xfId="13164" xr:uid="{00000000-0005-0000-0000-000054450000}"/>
    <cellStyle name="1_시민계략공사_일위대가(비금종고)_물량산출서(3회기성)_본관내역서 6" xfId="13165" xr:uid="{00000000-0005-0000-0000-000055450000}"/>
    <cellStyle name="1_시민계략공사_일위대가(비금종고)_물량산출서(3회기성)_본관내역서 7" xfId="13166" xr:uid="{00000000-0005-0000-0000-000056450000}"/>
    <cellStyle name="1_시민계략공사_일위대가(비금종고)_물량산출서(3회기성)_본관내역서 8" xfId="13167" xr:uid="{00000000-0005-0000-0000-000057450000}"/>
    <cellStyle name="1_시민계략공사_일위대가(비금종고)_물량산출서(3회기성)_본관내역서_영광비상대책실-전기설계서-0326" xfId="13168" xr:uid="{00000000-0005-0000-0000-000058450000}"/>
    <cellStyle name="1_시민계략공사_일위대가(비금종고)_물량산출서(3회기성)_본관내역서_하남소방('05)" xfId="13169" xr:uid="{00000000-0005-0000-0000-000059450000}"/>
    <cellStyle name="1_시민계략공사_일위대가(비금종고)_물량산출서(3회기성)_영광비상대책실-전기설계서-0326" xfId="13170" xr:uid="{00000000-0005-0000-0000-00005A450000}"/>
    <cellStyle name="1_시민계략공사_일위대가(비금종고)_물량산출서(3회기성)_하남소방('05)" xfId="13171" xr:uid="{00000000-0005-0000-0000-00005B450000}"/>
    <cellStyle name="1_시민계략공사_일위대가(비금종고)_설계변경7.7" xfId="13172" xr:uid="{00000000-0005-0000-0000-00005C450000}"/>
    <cellStyle name="1_시민계략공사_일위대가(비금종고)_설계변경7.7 2" xfId="13173" xr:uid="{00000000-0005-0000-0000-00005D450000}"/>
    <cellStyle name="1_시민계략공사_일위대가(비금종고)_설계변경7.7 3" xfId="13174" xr:uid="{00000000-0005-0000-0000-00005E450000}"/>
    <cellStyle name="1_시민계략공사_일위대가(비금종고)_설계변경7.7 4" xfId="13175" xr:uid="{00000000-0005-0000-0000-00005F450000}"/>
    <cellStyle name="1_시민계략공사_일위대가(비금종고)_설계변경7.7 5" xfId="13176" xr:uid="{00000000-0005-0000-0000-000060450000}"/>
    <cellStyle name="1_시민계략공사_일위대가(비금종고)_설계변경7.7 6" xfId="13177" xr:uid="{00000000-0005-0000-0000-000061450000}"/>
    <cellStyle name="1_시민계략공사_일위대가(비금종고)_설계변경7.7 7" xfId="13178" xr:uid="{00000000-0005-0000-0000-000062450000}"/>
    <cellStyle name="1_시민계략공사_일위대가(비금종고)_설계변경7.7 8" xfId="13179" xr:uid="{00000000-0005-0000-0000-000063450000}"/>
    <cellStyle name="1_시민계략공사_일위대가(비금종고)_설계변경7.7_2회설변 변경내역서" xfId="13180" xr:uid="{00000000-0005-0000-0000-000064450000}"/>
    <cellStyle name="1_시민계략공사_일위대가(비금종고)_설계변경7.7_2회설변 변경내역서 2" xfId="13181" xr:uid="{00000000-0005-0000-0000-000065450000}"/>
    <cellStyle name="1_시민계략공사_일위대가(비금종고)_설계변경7.7_2회설변 변경내역서 3" xfId="13182" xr:uid="{00000000-0005-0000-0000-000066450000}"/>
    <cellStyle name="1_시민계략공사_일위대가(비금종고)_설계변경7.7_2회설변 변경내역서 4" xfId="13183" xr:uid="{00000000-0005-0000-0000-000067450000}"/>
    <cellStyle name="1_시민계략공사_일위대가(비금종고)_설계변경7.7_2회설변 변경내역서 5" xfId="13184" xr:uid="{00000000-0005-0000-0000-000068450000}"/>
    <cellStyle name="1_시민계략공사_일위대가(비금종고)_설계변경7.7_2회설변 변경내역서 6" xfId="13185" xr:uid="{00000000-0005-0000-0000-000069450000}"/>
    <cellStyle name="1_시민계략공사_일위대가(비금종고)_설계변경7.7_2회설변 변경내역서 7" xfId="13186" xr:uid="{00000000-0005-0000-0000-00006A450000}"/>
    <cellStyle name="1_시민계략공사_일위대가(비금종고)_설계변경7.7_2회설변 변경내역서 8" xfId="13187" xr:uid="{00000000-0005-0000-0000-00006B450000}"/>
    <cellStyle name="1_시민계략공사_일위대가(비금종고)_설계변경7.7_2회설변 변경내역서_본관내역서" xfId="13188" xr:uid="{00000000-0005-0000-0000-00006C450000}"/>
    <cellStyle name="1_시민계략공사_일위대가(비금종고)_설계변경7.7_2회설변 변경내역서_본관내역서 2" xfId="13189" xr:uid="{00000000-0005-0000-0000-00006D450000}"/>
    <cellStyle name="1_시민계략공사_일위대가(비금종고)_설계변경7.7_2회설변 변경내역서_본관내역서 3" xfId="13190" xr:uid="{00000000-0005-0000-0000-00006E450000}"/>
    <cellStyle name="1_시민계략공사_일위대가(비금종고)_설계변경7.7_2회설변 변경내역서_본관내역서 4" xfId="13191" xr:uid="{00000000-0005-0000-0000-00006F450000}"/>
    <cellStyle name="1_시민계략공사_일위대가(비금종고)_설계변경7.7_2회설변 변경내역서_본관내역서 5" xfId="13192" xr:uid="{00000000-0005-0000-0000-000070450000}"/>
    <cellStyle name="1_시민계략공사_일위대가(비금종고)_설계변경7.7_2회설변 변경내역서_본관내역서 6" xfId="13193" xr:uid="{00000000-0005-0000-0000-000071450000}"/>
    <cellStyle name="1_시민계략공사_일위대가(비금종고)_설계변경7.7_2회설변 변경내역서_본관내역서 7" xfId="13194" xr:uid="{00000000-0005-0000-0000-000072450000}"/>
    <cellStyle name="1_시민계략공사_일위대가(비금종고)_설계변경7.7_2회설변 변경내역서_본관내역서 8" xfId="13195" xr:uid="{00000000-0005-0000-0000-000073450000}"/>
    <cellStyle name="1_시민계략공사_일위대가(비금종고)_설계변경7.7_2회설변 변경내역서_본관내역서_영광비상대책실-전기설계서-0326" xfId="13196" xr:uid="{00000000-0005-0000-0000-000074450000}"/>
    <cellStyle name="1_시민계략공사_일위대가(비금종고)_설계변경7.7_2회설변 변경내역서_본관내역서_하남소방('05)" xfId="13197" xr:uid="{00000000-0005-0000-0000-000075450000}"/>
    <cellStyle name="1_시민계략공사_일위대가(비금종고)_설계변경7.7_2회설변 변경내역서_영광비상대책실-전기설계서-0326" xfId="13198" xr:uid="{00000000-0005-0000-0000-000076450000}"/>
    <cellStyle name="1_시민계략공사_일위대가(비금종고)_설계변경7.7_2회설변 변경내역서_하남소방('05)" xfId="13199" xr:uid="{00000000-0005-0000-0000-000077450000}"/>
    <cellStyle name="1_시민계략공사_일위대가(비금종고)_설계변경7.7_3회 기성에산좃도" xfId="13200" xr:uid="{00000000-0005-0000-0000-000078450000}"/>
    <cellStyle name="1_시민계략공사_일위대가(비금종고)_설계변경7.7_3회 기성에산좃도 2" xfId="13201" xr:uid="{00000000-0005-0000-0000-000079450000}"/>
    <cellStyle name="1_시민계략공사_일위대가(비금종고)_설계변경7.7_3회 기성에산좃도 3" xfId="13202" xr:uid="{00000000-0005-0000-0000-00007A450000}"/>
    <cellStyle name="1_시민계략공사_일위대가(비금종고)_설계변경7.7_3회 기성에산좃도 4" xfId="13203" xr:uid="{00000000-0005-0000-0000-00007B450000}"/>
    <cellStyle name="1_시민계략공사_일위대가(비금종고)_설계변경7.7_3회 기성에산좃도 5" xfId="13204" xr:uid="{00000000-0005-0000-0000-00007C450000}"/>
    <cellStyle name="1_시민계략공사_일위대가(비금종고)_설계변경7.7_3회 기성에산좃도 6" xfId="13205" xr:uid="{00000000-0005-0000-0000-00007D450000}"/>
    <cellStyle name="1_시민계략공사_일위대가(비금종고)_설계변경7.7_3회 기성에산좃도 7" xfId="13206" xr:uid="{00000000-0005-0000-0000-00007E450000}"/>
    <cellStyle name="1_시민계략공사_일위대가(비금종고)_설계변경7.7_3회 기성에산좃도 8" xfId="13207" xr:uid="{00000000-0005-0000-0000-00007F450000}"/>
    <cellStyle name="1_시민계략공사_일위대가(비금종고)_설계변경7.7_3회 기성에산좃도_본관내역서" xfId="13208" xr:uid="{00000000-0005-0000-0000-000080450000}"/>
    <cellStyle name="1_시민계략공사_일위대가(비금종고)_설계변경7.7_3회 기성에산좃도_본관내역서 2" xfId="13209" xr:uid="{00000000-0005-0000-0000-000081450000}"/>
    <cellStyle name="1_시민계략공사_일위대가(비금종고)_설계변경7.7_3회 기성에산좃도_본관내역서 3" xfId="13210" xr:uid="{00000000-0005-0000-0000-000082450000}"/>
    <cellStyle name="1_시민계략공사_일위대가(비금종고)_설계변경7.7_3회 기성에산좃도_본관내역서 4" xfId="13211" xr:uid="{00000000-0005-0000-0000-000083450000}"/>
    <cellStyle name="1_시민계략공사_일위대가(비금종고)_설계변경7.7_3회 기성에산좃도_본관내역서 5" xfId="13212" xr:uid="{00000000-0005-0000-0000-000084450000}"/>
    <cellStyle name="1_시민계략공사_일위대가(비금종고)_설계변경7.7_3회 기성에산좃도_본관내역서 6" xfId="13213" xr:uid="{00000000-0005-0000-0000-000085450000}"/>
    <cellStyle name="1_시민계략공사_일위대가(비금종고)_설계변경7.7_3회 기성에산좃도_본관내역서 7" xfId="13214" xr:uid="{00000000-0005-0000-0000-000086450000}"/>
    <cellStyle name="1_시민계략공사_일위대가(비금종고)_설계변경7.7_3회 기성에산좃도_본관내역서 8" xfId="13215" xr:uid="{00000000-0005-0000-0000-000087450000}"/>
    <cellStyle name="1_시민계략공사_일위대가(비금종고)_설계변경7.7_3회 기성에산좃도_본관내역서_영광비상대책실-전기설계서-0326" xfId="13216" xr:uid="{00000000-0005-0000-0000-000088450000}"/>
    <cellStyle name="1_시민계략공사_일위대가(비금종고)_설계변경7.7_3회 기성에산좃도_본관내역서_하남소방('05)" xfId="13217" xr:uid="{00000000-0005-0000-0000-000089450000}"/>
    <cellStyle name="1_시민계략공사_일위대가(비금종고)_설계변경7.7_3회 기성에산좃도_영광비상대책실-전기설계서-0326" xfId="13218" xr:uid="{00000000-0005-0000-0000-00008A450000}"/>
    <cellStyle name="1_시민계략공사_일위대가(비금종고)_설계변경7.7_3회 기성에산좃도_하남소방('05)" xfId="13219" xr:uid="{00000000-0005-0000-0000-00008B450000}"/>
    <cellStyle name="1_시민계략공사_일위대가(비금종고)_설계변경7.7_물량산출서(3회기성)" xfId="13220" xr:uid="{00000000-0005-0000-0000-00008C450000}"/>
    <cellStyle name="1_시민계략공사_일위대가(비금종고)_설계변경7.7_물량산출서(3회기성) 2" xfId="13221" xr:uid="{00000000-0005-0000-0000-00008D450000}"/>
    <cellStyle name="1_시민계략공사_일위대가(비금종고)_설계변경7.7_물량산출서(3회기성) 3" xfId="13222" xr:uid="{00000000-0005-0000-0000-00008E450000}"/>
    <cellStyle name="1_시민계략공사_일위대가(비금종고)_설계변경7.7_물량산출서(3회기성) 4" xfId="13223" xr:uid="{00000000-0005-0000-0000-00008F450000}"/>
    <cellStyle name="1_시민계략공사_일위대가(비금종고)_설계변경7.7_물량산출서(3회기성) 5" xfId="13224" xr:uid="{00000000-0005-0000-0000-000090450000}"/>
    <cellStyle name="1_시민계략공사_일위대가(비금종고)_설계변경7.7_물량산출서(3회기성) 6" xfId="13225" xr:uid="{00000000-0005-0000-0000-000091450000}"/>
    <cellStyle name="1_시민계략공사_일위대가(비금종고)_설계변경7.7_물량산출서(3회기성) 7" xfId="13226" xr:uid="{00000000-0005-0000-0000-000092450000}"/>
    <cellStyle name="1_시민계략공사_일위대가(비금종고)_설계변경7.7_물량산출서(3회기성) 8" xfId="13227" xr:uid="{00000000-0005-0000-0000-000093450000}"/>
    <cellStyle name="1_시민계략공사_일위대가(비금종고)_설계변경7.7_물량산출서(3회기성)_본관내역서" xfId="13228" xr:uid="{00000000-0005-0000-0000-000094450000}"/>
    <cellStyle name="1_시민계략공사_일위대가(비금종고)_설계변경7.7_물량산출서(3회기성)_본관내역서 2" xfId="13229" xr:uid="{00000000-0005-0000-0000-000095450000}"/>
    <cellStyle name="1_시민계략공사_일위대가(비금종고)_설계변경7.7_물량산출서(3회기성)_본관내역서 3" xfId="13230" xr:uid="{00000000-0005-0000-0000-000096450000}"/>
    <cellStyle name="1_시민계략공사_일위대가(비금종고)_설계변경7.7_물량산출서(3회기성)_본관내역서 4" xfId="13231" xr:uid="{00000000-0005-0000-0000-000097450000}"/>
    <cellStyle name="1_시민계략공사_일위대가(비금종고)_설계변경7.7_물량산출서(3회기성)_본관내역서 5" xfId="13232" xr:uid="{00000000-0005-0000-0000-000098450000}"/>
    <cellStyle name="1_시민계략공사_일위대가(비금종고)_설계변경7.7_물량산출서(3회기성)_본관내역서 6" xfId="13233" xr:uid="{00000000-0005-0000-0000-000099450000}"/>
    <cellStyle name="1_시민계략공사_일위대가(비금종고)_설계변경7.7_물량산출서(3회기성)_본관내역서 7" xfId="13234" xr:uid="{00000000-0005-0000-0000-00009A450000}"/>
    <cellStyle name="1_시민계략공사_일위대가(비금종고)_설계변경7.7_물량산출서(3회기성)_본관내역서 8" xfId="13235" xr:uid="{00000000-0005-0000-0000-00009B450000}"/>
    <cellStyle name="1_시민계략공사_일위대가(비금종고)_설계변경7.7_물량산출서(3회기성)_본관내역서_영광비상대책실-전기설계서-0326" xfId="13236" xr:uid="{00000000-0005-0000-0000-00009C450000}"/>
    <cellStyle name="1_시민계략공사_일위대가(비금종고)_설계변경7.7_물량산출서(3회기성)_본관내역서_하남소방('05)" xfId="13237" xr:uid="{00000000-0005-0000-0000-00009D450000}"/>
    <cellStyle name="1_시민계략공사_일위대가(비금종고)_설계변경7.7_물량산출서(3회기성)_영광비상대책실-전기설계서-0326" xfId="13238" xr:uid="{00000000-0005-0000-0000-00009E450000}"/>
    <cellStyle name="1_시민계략공사_일위대가(비금종고)_설계변경7.7_물량산출서(3회기성)_하남소방('05)" xfId="13239" xr:uid="{00000000-0005-0000-0000-00009F450000}"/>
    <cellStyle name="1_시민계략공사_일위대가(비금종고)_설계변경7.7_설치검사보고서1(5.6.7월)" xfId="13240" xr:uid="{00000000-0005-0000-0000-0000A0450000}"/>
    <cellStyle name="1_시민계략공사_일위대가(비금종고)_설계변경7.7_설치검사보고서1(5.6.7월) 2" xfId="13241" xr:uid="{00000000-0005-0000-0000-0000A1450000}"/>
    <cellStyle name="1_시민계략공사_일위대가(비금종고)_설계변경7.7_설치검사보고서1(5.6.7월) 3" xfId="13242" xr:uid="{00000000-0005-0000-0000-0000A2450000}"/>
    <cellStyle name="1_시민계략공사_일위대가(비금종고)_설계변경7.7_설치검사보고서1(5.6.7월) 4" xfId="13243" xr:uid="{00000000-0005-0000-0000-0000A3450000}"/>
    <cellStyle name="1_시민계략공사_일위대가(비금종고)_설계변경7.7_설치검사보고서1(5.6.7월) 5" xfId="13244" xr:uid="{00000000-0005-0000-0000-0000A4450000}"/>
    <cellStyle name="1_시민계략공사_일위대가(비금종고)_설계변경7.7_설치검사보고서1(5.6.7월) 6" xfId="13245" xr:uid="{00000000-0005-0000-0000-0000A5450000}"/>
    <cellStyle name="1_시민계략공사_일위대가(비금종고)_설계변경7.7_설치검사보고서1(5.6.7월) 7" xfId="13246" xr:uid="{00000000-0005-0000-0000-0000A6450000}"/>
    <cellStyle name="1_시민계략공사_일위대가(비금종고)_설계변경7.7_설치검사보고서1(5.6.7월) 8" xfId="13247" xr:uid="{00000000-0005-0000-0000-0000A7450000}"/>
    <cellStyle name="1_시민계략공사_일위대가(비금종고)_설계변경7.7_설치검사보고서1(5.6.7월)_본관내역서" xfId="13248" xr:uid="{00000000-0005-0000-0000-0000A8450000}"/>
    <cellStyle name="1_시민계략공사_일위대가(비금종고)_설계변경7.7_설치검사보고서1(5.6.7월)_본관내역서 2" xfId="13249" xr:uid="{00000000-0005-0000-0000-0000A9450000}"/>
    <cellStyle name="1_시민계략공사_일위대가(비금종고)_설계변경7.7_설치검사보고서1(5.6.7월)_본관내역서 3" xfId="13250" xr:uid="{00000000-0005-0000-0000-0000AA450000}"/>
    <cellStyle name="1_시민계략공사_일위대가(비금종고)_설계변경7.7_설치검사보고서1(5.6.7월)_본관내역서 4" xfId="13251" xr:uid="{00000000-0005-0000-0000-0000AB450000}"/>
    <cellStyle name="1_시민계략공사_일위대가(비금종고)_설계변경7.7_설치검사보고서1(5.6.7월)_본관내역서 5" xfId="13252" xr:uid="{00000000-0005-0000-0000-0000AC450000}"/>
    <cellStyle name="1_시민계략공사_일위대가(비금종고)_설계변경7.7_설치검사보고서1(5.6.7월)_본관내역서 6" xfId="13253" xr:uid="{00000000-0005-0000-0000-0000AD450000}"/>
    <cellStyle name="1_시민계략공사_일위대가(비금종고)_설계변경7.7_설치검사보고서1(5.6.7월)_본관내역서 7" xfId="13254" xr:uid="{00000000-0005-0000-0000-0000AE450000}"/>
    <cellStyle name="1_시민계략공사_일위대가(비금종고)_설계변경7.7_설치검사보고서1(5.6.7월)_본관내역서 8" xfId="13255" xr:uid="{00000000-0005-0000-0000-0000AF450000}"/>
    <cellStyle name="1_시민계략공사_일위대가(비금종고)_설계변경7.7_설치검사보고서1(5.6.7월)_본관내역서_영광비상대책실-전기설계서-0326" xfId="13256" xr:uid="{00000000-0005-0000-0000-0000B0450000}"/>
    <cellStyle name="1_시민계략공사_일위대가(비금종고)_설계변경7.7_설치검사보고서1(5.6.7월)_본관내역서_하남소방('05)" xfId="13257" xr:uid="{00000000-0005-0000-0000-0000B1450000}"/>
    <cellStyle name="1_시민계략공사_일위대가(비금종고)_설계변경7.7_설치검사보고서1(5.6.7월)_영광비상대책실-전기설계서-0326" xfId="13258" xr:uid="{00000000-0005-0000-0000-0000B2450000}"/>
    <cellStyle name="1_시민계략공사_일위대가(비금종고)_설계변경7.7_설치검사보고서1(5.6.7월)_하남소방('05)" xfId="13259" xr:uid="{00000000-0005-0000-0000-0000B3450000}"/>
    <cellStyle name="1_시민계략공사_일위대가(비금종고)_설계변경7.7_신설관로(정수장)" xfId="13260" xr:uid="{00000000-0005-0000-0000-0000B4450000}"/>
    <cellStyle name="1_시민계략공사_일위대가(비금종고)_설계변경7.7_신설관로(정수장) 2" xfId="13261" xr:uid="{00000000-0005-0000-0000-0000B5450000}"/>
    <cellStyle name="1_시민계략공사_일위대가(비금종고)_설계변경7.7_신설관로(정수장) 3" xfId="13262" xr:uid="{00000000-0005-0000-0000-0000B6450000}"/>
    <cellStyle name="1_시민계략공사_일위대가(비금종고)_설계변경7.7_신설관로(정수장) 4" xfId="13263" xr:uid="{00000000-0005-0000-0000-0000B7450000}"/>
    <cellStyle name="1_시민계략공사_일위대가(비금종고)_설계변경7.7_신설관로(정수장) 5" xfId="13264" xr:uid="{00000000-0005-0000-0000-0000B8450000}"/>
    <cellStyle name="1_시민계략공사_일위대가(비금종고)_설계변경7.7_신설관로(정수장) 6" xfId="13265" xr:uid="{00000000-0005-0000-0000-0000B9450000}"/>
    <cellStyle name="1_시민계략공사_일위대가(비금종고)_설계변경7.7_신설관로(정수장) 7" xfId="13266" xr:uid="{00000000-0005-0000-0000-0000BA450000}"/>
    <cellStyle name="1_시민계략공사_일위대가(비금종고)_설계변경7.7_신설관로(정수장) 8" xfId="13267" xr:uid="{00000000-0005-0000-0000-0000BB450000}"/>
    <cellStyle name="1_시민계략공사_일위대가(비금종고)_설계변경7.7_신설관로(정수장)_본관내역서" xfId="13268" xr:uid="{00000000-0005-0000-0000-0000BC450000}"/>
    <cellStyle name="1_시민계략공사_일위대가(비금종고)_설계변경7.7_신설관로(정수장)_본관내역서 2" xfId="13269" xr:uid="{00000000-0005-0000-0000-0000BD450000}"/>
    <cellStyle name="1_시민계략공사_일위대가(비금종고)_설계변경7.7_신설관로(정수장)_본관내역서 3" xfId="13270" xr:uid="{00000000-0005-0000-0000-0000BE450000}"/>
    <cellStyle name="1_시민계략공사_일위대가(비금종고)_설계변경7.7_신설관로(정수장)_본관내역서 4" xfId="13271" xr:uid="{00000000-0005-0000-0000-0000BF450000}"/>
    <cellStyle name="1_시민계략공사_일위대가(비금종고)_설계변경7.7_신설관로(정수장)_본관내역서 5" xfId="13272" xr:uid="{00000000-0005-0000-0000-0000C0450000}"/>
    <cellStyle name="1_시민계략공사_일위대가(비금종고)_설계변경7.7_신설관로(정수장)_본관내역서 6" xfId="13273" xr:uid="{00000000-0005-0000-0000-0000C1450000}"/>
    <cellStyle name="1_시민계략공사_일위대가(비금종고)_설계변경7.7_신설관로(정수장)_본관내역서 7" xfId="13274" xr:uid="{00000000-0005-0000-0000-0000C2450000}"/>
    <cellStyle name="1_시민계략공사_일위대가(비금종고)_설계변경7.7_신설관로(정수장)_본관내역서 8" xfId="13275" xr:uid="{00000000-0005-0000-0000-0000C3450000}"/>
    <cellStyle name="1_시민계략공사_일위대가(비금종고)_설계변경7.7_신설관로(정수장)_본관내역서_영광비상대책실-전기설계서-0326" xfId="13276" xr:uid="{00000000-0005-0000-0000-0000C4450000}"/>
    <cellStyle name="1_시민계략공사_일위대가(비금종고)_설계변경7.7_신설관로(정수장)_본관내역서_하남소방('05)" xfId="13277" xr:uid="{00000000-0005-0000-0000-0000C5450000}"/>
    <cellStyle name="1_시민계략공사_일위대가(비금종고)_설계변경7.7_신설관로(정수장)_영광비상대책실-전기설계서-0326" xfId="13278" xr:uid="{00000000-0005-0000-0000-0000C6450000}"/>
    <cellStyle name="1_시민계략공사_일위대가(비금종고)_설계변경7.7_신설관로(정수장)_하남소방('05)" xfId="13279" xr:uid="{00000000-0005-0000-0000-0000C7450000}"/>
    <cellStyle name="1_시민계략공사_일위대가(비금종고)_설계변경7.7_영광비상대책실-전기설계서-0326" xfId="13280" xr:uid="{00000000-0005-0000-0000-0000C8450000}"/>
    <cellStyle name="1_시민계략공사_일위대가(비금종고)_설계변경7.7_정수장관로추가 내역" xfId="13281" xr:uid="{00000000-0005-0000-0000-0000C9450000}"/>
    <cellStyle name="1_시민계략공사_일위대가(비금종고)_설계변경7.7_정수장관로추가 내역 2" xfId="13282" xr:uid="{00000000-0005-0000-0000-0000CA450000}"/>
    <cellStyle name="1_시민계략공사_일위대가(비금종고)_설계변경7.7_정수장관로추가 내역 3" xfId="13283" xr:uid="{00000000-0005-0000-0000-0000CB450000}"/>
    <cellStyle name="1_시민계략공사_일위대가(비금종고)_설계변경7.7_정수장관로추가 내역 4" xfId="13284" xr:uid="{00000000-0005-0000-0000-0000CC450000}"/>
    <cellStyle name="1_시민계략공사_일위대가(비금종고)_설계변경7.7_정수장관로추가 내역 5" xfId="13285" xr:uid="{00000000-0005-0000-0000-0000CD450000}"/>
    <cellStyle name="1_시민계략공사_일위대가(비금종고)_설계변경7.7_정수장관로추가 내역 6" xfId="13286" xr:uid="{00000000-0005-0000-0000-0000CE450000}"/>
    <cellStyle name="1_시민계략공사_일위대가(비금종고)_설계변경7.7_정수장관로추가 내역 7" xfId="13287" xr:uid="{00000000-0005-0000-0000-0000CF450000}"/>
    <cellStyle name="1_시민계략공사_일위대가(비금종고)_설계변경7.7_정수장관로추가 내역 8" xfId="13288" xr:uid="{00000000-0005-0000-0000-0000D0450000}"/>
    <cellStyle name="1_시민계략공사_일위대가(비금종고)_설계변경7.7_정수장관로추가 내역_본관내역서" xfId="13289" xr:uid="{00000000-0005-0000-0000-0000D1450000}"/>
    <cellStyle name="1_시민계략공사_일위대가(비금종고)_설계변경7.7_정수장관로추가 내역_본관내역서 2" xfId="13290" xr:uid="{00000000-0005-0000-0000-0000D2450000}"/>
    <cellStyle name="1_시민계략공사_일위대가(비금종고)_설계변경7.7_정수장관로추가 내역_본관내역서 3" xfId="13291" xr:uid="{00000000-0005-0000-0000-0000D3450000}"/>
    <cellStyle name="1_시민계략공사_일위대가(비금종고)_설계변경7.7_정수장관로추가 내역_본관내역서 4" xfId="13292" xr:uid="{00000000-0005-0000-0000-0000D4450000}"/>
    <cellStyle name="1_시민계략공사_일위대가(비금종고)_설계변경7.7_정수장관로추가 내역_본관내역서 5" xfId="13293" xr:uid="{00000000-0005-0000-0000-0000D5450000}"/>
    <cellStyle name="1_시민계략공사_일위대가(비금종고)_설계변경7.7_정수장관로추가 내역_본관내역서 6" xfId="13294" xr:uid="{00000000-0005-0000-0000-0000D6450000}"/>
    <cellStyle name="1_시민계략공사_일위대가(비금종고)_설계변경7.7_정수장관로추가 내역_본관내역서 7" xfId="13295" xr:uid="{00000000-0005-0000-0000-0000D7450000}"/>
    <cellStyle name="1_시민계략공사_일위대가(비금종고)_설계변경7.7_정수장관로추가 내역_본관내역서 8" xfId="13296" xr:uid="{00000000-0005-0000-0000-0000D8450000}"/>
    <cellStyle name="1_시민계략공사_일위대가(비금종고)_설계변경7.7_정수장관로추가 내역_본관내역서_영광비상대책실-전기설계서-0326" xfId="13297" xr:uid="{00000000-0005-0000-0000-0000D9450000}"/>
    <cellStyle name="1_시민계략공사_일위대가(비금종고)_설계변경7.7_정수장관로추가 내역_본관내역서_하남소방('05)" xfId="13298" xr:uid="{00000000-0005-0000-0000-0000DA450000}"/>
    <cellStyle name="1_시민계략공사_일위대가(비금종고)_설계변경7.7_정수장관로추가 내역_영광비상대책실-전기설계서-0326" xfId="13299" xr:uid="{00000000-0005-0000-0000-0000DB450000}"/>
    <cellStyle name="1_시민계략공사_일위대가(비금종고)_설계변경7.7_정수장관로추가 내역_하남소방('05)" xfId="13300" xr:uid="{00000000-0005-0000-0000-0000DC450000}"/>
    <cellStyle name="1_시민계략공사_일위대가(비금종고)_설계변경7.7_통신 가설전기" xfId="13301" xr:uid="{00000000-0005-0000-0000-0000DD450000}"/>
    <cellStyle name="1_시민계략공사_일위대가(비금종고)_설계변경7.7_통신 가설전기 2" xfId="13302" xr:uid="{00000000-0005-0000-0000-0000DE450000}"/>
    <cellStyle name="1_시민계략공사_일위대가(비금종고)_설계변경7.7_통신 가설전기 3" xfId="13303" xr:uid="{00000000-0005-0000-0000-0000DF450000}"/>
    <cellStyle name="1_시민계략공사_일위대가(비금종고)_설계변경7.7_통신 가설전기 4" xfId="13304" xr:uid="{00000000-0005-0000-0000-0000E0450000}"/>
    <cellStyle name="1_시민계략공사_일위대가(비금종고)_설계변경7.7_통신 가설전기 5" xfId="13305" xr:uid="{00000000-0005-0000-0000-0000E1450000}"/>
    <cellStyle name="1_시민계략공사_일위대가(비금종고)_설계변경7.7_통신 가설전기 6" xfId="13306" xr:uid="{00000000-0005-0000-0000-0000E2450000}"/>
    <cellStyle name="1_시민계략공사_일위대가(비금종고)_설계변경7.7_통신 가설전기 7" xfId="13307" xr:uid="{00000000-0005-0000-0000-0000E3450000}"/>
    <cellStyle name="1_시민계략공사_일위대가(비금종고)_설계변경7.7_통신 가설전기 8" xfId="13308" xr:uid="{00000000-0005-0000-0000-0000E4450000}"/>
    <cellStyle name="1_시민계략공사_일위대가(비금종고)_설계변경7.7_통신 가설전기_본관내역서" xfId="13309" xr:uid="{00000000-0005-0000-0000-0000E5450000}"/>
    <cellStyle name="1_시민계략공사_일위대가(비금종고)_설계변경7.7_통신 가설전기_본관내역서 2" xfId="13310" xr:uid="{00000000-0005-0000-0000-0000E6450000}"/>
    <cellStyle name="1_시민계략공사_일위대가(비금종고)_설계변경7.7_통신 가설전기_본관내역서 3" xfId="13311" xr:uid="{00000000-0005-0000-0000-0000E7450000}"/>
    <cellStyle name="1_시민계략공사_일위대가(비금종고)_설계변경7.7_통신 가설전기_본관내역서 4" xfId="13312" xr:uid="{00000000-0005-0000-0000-0000E8450000}"/>
    <cellStyle name="1_시민계략공사_일위대가(비금종고)_설계변경7.7_통신 가설전기_본관내역서 5" xfId="13313" xr:uid="{00000000-0005-0000-0000-0000E9450000}"/>
    <cellStyle name="1_시민계략공사_일위대가(비금종고)_설계변경7.7_통신 가설전기_본관내역서 6" xfId="13314" xr:uid="{00000000-0005-0000-0000-0000EA450000}"/>
    <cellStyle name="1_시민계략공사_일위대가(비금종고)_설계변경7.7_통신 가설전기_본관내역서 7" xfId="13315" xr:uid="{00000000-0005-0000-0000-0000EB450000}"/>
    <cellStyle name="1_시민계략공사_일위대가(비금종고)_설계변경7.7_통신 가설전기_본관내역서 8" xfId="13316" xr:uid="{00000000-0005-0000-0000-0000EC450000}"/>
    <cellStyle name="1_시민계략공사_일위대가(비금종고)_설계변경7.7_통신 가설전기_본관내역서_영광비상대책실-전기설계서-0326" xfId="13317" xr:uid="{00000000-0005-0000-0000-0000ED450000}"/>
    <cellStyle name="1_시민계략공사_일위대가(비금종고)_설계변경7.7_통신 가설전기_본관내역서_하남소방('05)" xfId="13318" xr:uid="{00000000-0005-0000-0000-0000EE450000}"/>
    <cellStyle name="1_시민계략공사_일위대가(비금종고)_설계변경7.7_통신 가설전기_영광비상대책실-전기설계서-0326" xfId="13319" xr:uid="{00000000-0005-0000-0000-0000EF450000}"/>
    <cellStyle name="1_시민계략공사_일위대가(비금종고)_설계변경7.7_통신 가설전기_하남소방('05)" xfId="13320" xr:uid="{00000000-0005-0000-0000-0000F0450000}"/>
    <cellStyle name="1_시민계략공사_일위대가(비금종고)_설계변경7.7_통신 가설전기11" xfId="13321" xr:uid="{00000000-0005-0000-0000-0000F1450000}"/>
    <cellStyle name="1_시민계략공사_일위대가(비금종고)_설계변경7.7_통신 가설전기11 2" xfId="13322" xr:uid="{00000000-0005-0000-0000-0000F2450000}"/>
    <cellStyle name="1_시민계략공사_일위대가(비금종고)_설계변경7.7_통신 가설전기11 3" xfId="13323" xr:uid="{00000000-0005-0000-0000-0000F3450000}"/>
    <cellStyle name="1_시민계략공사_일위대가(비금종고)_설계변경7.7_통신 가설전기11 4" xfId="13324" xr:uid="{00000000-0005-0000-0000-0000F4450000}"/>
    <cellStyle name="1_시민계략공사_일위대가(비금종고)_설계변경7.7_통신 가설전기11 5" xfId="13325" xr:uid="{00000000-0005-0000-0000-0000F5450000}"/>
    <cellStyle name="1_시민계략공사_일위대가(비금종고)_설계변경7.7_통신 가설전기11 6" xfId="13326" xr:uid="{00000000-0005-0000-0000-0000F6450000}"/>
    <cellStyle name="1_시민계략공사_일위대가(비금종고)_설계변경7.7_통신 가설전기11 7" xfId="13327" xr:uid="{00000000-0005-0000-0000-0000F7450000}"/>
    <cellStyle name="1_시민계략공사_일위대가(비금종고)_설계변경7.7_통신 가설전기11 8" xfId="13328" xr:uid="{00000000-0005-0000-0000-0000F8450000}"/>
    <cellStyle name="1_시민계략공사_일위대가(비금종고)_설계변경7.7_통신 가설전기11_본관내역서" xfId="13329" xr:uid="{00000000-0005-0000-0000-0000F9450000}"/>
    <cellStyle name="1_시민계략공사_일위대가(비금종고)_설계변경7.7_통신 가설전기11_본관내역서 2" xfId="13330" xr:uid="{00000000-0005-0000-0000-0000FA450000}"/>
    <cellStyle name="1_시민계략공사_일위대가(비금종고)_설계변경7.7_통신 가설전기11_본관내역서 3" xfId="13331" xr:uid="{00000000-0005-0000-0000-0000FB450000}"/>
    <cellStyle name="1_시민계략공사_일위대가(비금종고)_설계변경7.7_통신 가설전기11_본관내역서 4" xfId="13332" xr:uid="{00000000-0005-0000-0000-0000FC450000}"/>
    <cellStyle name="1_시민계략공사_일위대가(비금종고)_설계변경7.7_통신 가설전기11_본관내역서 5" xfId="13333" xr:uid="{00000000-0005-0000-0000-0000FD450000}"/>
    <cellStyle name="1_시민계략공사_일위대가(비금종고)_설계변경7.7_통신 가설전기11_본관내역서 6" xfId="13334" xr:uid="{00000000-0005-0000-0000-0000FE450000}"/>
    <cellStyle name="1_시민계략공사_일위대가(비금종고)_설계변경7.7_통신 가설전기11_본관내역서 7" xfId="13335" xr:uid="{00000000-0005-0000-0000-0000FF450000}"/>
    <cellStyle name="1_시민계략공사_일위대가(비금종고)_설계변경7.7_통신 가설전기11_본관내역서 8" xfId="13336" xr:uid="{00000000-0005-0000-0000-000000460000}"/>
    <cellStyle name="1_시민계략공사_일위대가(비금종고)_설계변경7.7_통신 가설전기11_본관내역서_영광비상대책실-전기설계서-0326" xfId="13337" xr:uid="{00000000-0005-0000-0000-000001460000}"/>
    <cellStyle name="1_시민계략공사_일위대가(비금종고)_설계변경7.7_통신 가설전기11_본관내역서_하남소방('05)" xfId="13338" xr:uid="{00000000-0005-0000-0000-000002460000}"/>
    <cellStyle name="1_시민계략공사_일위대가(비금종고)_설계변경7.7_통신 가설전기11_영광비상대책실-전기설계서-0326" xfId="13339" xr:uid="{00000000-0005-0000-0000-000003460000}"/>
    <cellStyle name="1_시민계략공사_일위대가(비금종고)_설계변경7.7_통신 가설전기11_하남소방('05)" xfId="13340" xr:uid="{00000000-0005-0000-0000-000004460000}"/>
    <cellStyle name="1_시민계략공사_일위대가(비금종고)_설계변경7.7_하남소방('05)" xfId="13341" xr:uid="{00000000-0005-0000-0000-000005460000}"/>
    <cellStyle name="1_시민계략공사_일위대가(비금종고)_설치검사보고서1(5.6.7월)" xfId="13342" xr:uid="{00000000-0005-0000-0000-000006460000}"/>
    <cellStyle name="1_시민계략공사_일위대가(비금종고)_설치검사보고서1(5.6.7월) 2" xfId="13343" xr:uid="{00000000-0005-0000-0000-000007460000}"/>
    <cellStyle name="1_시민계략공사_일위대가(비금종고)_설치검사보고서1(5.6.7월) 3" xfId="13344" xr:uid="{00000000-0005-0000-0000-000008460000}"/>
    <cellStyle name="1_시민계략공사_일위대가(비금종고)_설치검사보고서1(5.6.7월) 4" xfId="13345" xr:uid="{00000000-0005-0000-0000-000009460000}"/>
    <cellStyle name="1_시민계략공사_일위대가(비금종고)_설치검사보고서1(5.6.7월) 5" xfId="13346" xr:uid="{00000000-0005-0000-0000-00000A460000}"/>
    <cellStyle name="1_시민계략공사_일위대가(비금종고)_설치검사보고서1(5.6.7월) 6" xfId="13347" xr:uid="{00000000-0005-0000-0000-00000B460000}"/>
    <cellStyle name="1_시민계략공사_일위대가(비금종고)_설치검사보고서1(5.6.7월) 7" xfId="13348" xr:uid="{00000000-0005-0000-0000-00000C460000}"/>
    <cellStyle name="1_시민계략공사_일위대가(비금종고)_설치검사보고서1(5.6.7월) 8" xfId="13349" xr:uid="{00000000-0005-0000-0000-00000D460000}"/>
    <cellStyle name="1_시민계략공사_일위대가(비금종고)_설치검사보고서1(5.6.7월)_본관내역서" xfId="13350" xr:uid="{00000000-0005-0000-0000-00000E460000}"/>
    <cellStyle name="1_시민계략공사_일위대가(비금종고)_설치검사보고서1(5.6.7월)_본관내역서 2" xfId="13351" xr:uid="{00000000-0005-0000-0000-00000F460000}"/>
    <cellStyle name="1_시민계략공사_일위대가(비금종고)_설치검사보고서1(5.6.7월)_본관내역서 3" xfId="13352" xr:uid="{00000000-0005-0000-0000-000010460000}"/>
    <cellStyle name="1_시민계략공사_일위대가(비금종고)_설치검사보고서1(5.6.7월)_본관내역서 4" xfId="13353" xr:uid="{00000000-0005-0000-0000-000011460000}"/>
    <cellStyle name="1_시민계략공사_일위대가(비금종고)_설치검사보고서1(5.6.7월)_본관내역서 5" xfId="13354" xr:uid="{00000000-0005-0000-0000-000012460000}"/>
    <cellStyle name="1_시민계략공사_일위대가(비금종고)_설치검사보고서1(5.6.7월)_본관내역서 6" xfId="13355" xr:uid="{00000000-0005-0000-0000-000013460000}"/>
    <cellStyle name="1_시민계략공사_일위대가(비금종고)_설치검사보고서1(5.6.7월)_본관내역서 7" xfId="13356" xr:uid="{00000000-0005-0000-0000-000014460000}"/>
    <cellStyle name="1_시민계략공사_일위대가(비금종고)_설치검사보고서1(5.6.7월)_본관내역서 8" xfId="13357" xr:uid="{00000000-0005-0000-0000-000015460000}"/>
    <cellStyle name="1_시민계략공사_일위대가(비금종고)_설치검사보고서1(5.6.7월)_본관내역서_영광비상대책실-전기설계서-0326" xfId="13358" xr:uid="{00000000-0005-0000-0000-000016460000}"/>
    <cellStyle name="1_시민계략공사_일위대가(비금종고)_설치검사보고서1(5.6.7월)_본관내역서_하남소방('05)" xfId="13359" xr:uid="{00000000-0005-0000-0000-000017460000}"/>
    <cellStyle name="1_시민계략공사_일위대가(비금종고)_설치검사보고서1(5.6.7월)_영광비상대책실-전기설계서-0326" xfId="13360" xr:uid="{00000000-0005-0000-0000-000018460000}"/>
    <cellStyle name="1_시민계략공사_일위대가(비금종고)_설치검사보고서1(5.6.7월)_하남소방('05)" xfId="13361" xr:uid="{00000000-0005-0000-0000-000019460000}"/>
    <cellStyle name="1_시민계략공사_일위대가(비금종고)_신설관로(정수장)" xfId="13362" xr:uid="{00000000-0005-0000-0000-00001A460000}"/>
    <cellStyle name="1_시민계략공사_일위대가(비금종고)_신설관로(정수장) 2" xfId="13363" xr:uid="{00000000-0005-0000-0000-00001B460000}"/>
    <cellStyle name="1_시민계략공사_일위대가(비금종고)_신설관로(정수장) 3" xfId="13364" xr:uid="{00000000-0005-0000-0000-00001C460000}"/>
    <cellStyle name="1_시민계략공사_일위대가(비금종고)_신설관로(정수장) 4" xfId="13365" xr:uid="{00000000-0005-0000-0000-00001D460000}"/>
    <cellStyle name="1_시민계략공사_일위대가(비금종고)_신설관로(정수장) 5" xfId="13366" xr:uid="{00000000-0005-0000-0000-00001E460000}"/>
    <cellStyle name="1_시민계략공사_일위대가(비금종고)_신설관로(정수장) 6" xfId="13367" xr:uid="{00000000-0005-0000-0000-00001F460000}"/>
    <cellStyle name="1_시민계략공사_일위대가(비금종고)_신설관로(정수장) 7" xfId="13368" xr:uid="{00000000-0005-0000-0000-000020460000}"/>
    <cellStyle name="1_시민계략공사_일위대가(비금종고)_신설관로(정수장) 8" xfId="13369" xr:uid="{00000000-0005-0000-0000-000021460000}"/>
    <cellStyle name="1_시민계략공사_일위대가(비금종고)_신설관로(정수장)_본관내역서" xfId="13370" xr:uid="{00000000-0005-0000-0000-000022460000}"/>
    <cellStyle name="1_시민계략공사_일위대가(비금종고)_신설관로(정수장)_본관내역서 2" xfId="13371" xr:uid="{00000000-0005-0000-0000-000023460000}"/>
    <cellStyle name="1_시민계략공사_일위대가(비금종고)_신설관로(정수장)_본관내역서 3" xfId="13372" xr:uid="{00000000-0005-0000-0000-000024460000}"/>
    <cellStyle name="1_시민계략공사_일위대가(비금종고)_신설관로(정수장)_본관내역서 4" xfId="13373" xr:uid="{00000000-0005-0000-0000-000025460000}"/>
    <cellStyle name="1_시민계략공사_일위대가(비금종고)_신설관로(정수장)_본관내역서 5" xfId="13374" xr:uid="{00000000-0005-0000-0000-000026460000}"/>
    <cellStyle name="1_시민계략공사_일위대가(비금종고)_신설관로(정수장)_본관내역서 6" xfId="13375" xr:uid="{00000000-0005-0000-0000-000027460000}"/>
    <cellStyle name="1_시민계략공사_일위대가(비금종고)_신설관로(정수장)_본관내역서 7" xfId="13376" xr:uid="{00000000-0005-0000-0000-000028460000}"/>
    <cellStyle name="1_시민계략공사_일위대가(비금종고)_신설관로(정수장)_본관내역서 8" xfId="13377" xr:uid="{00000000-0005-0000-0000-000029460000}"/>
    <cellStyle name="1_시민계략공사_일위대가(비금종고)_신설관로(정수장)_본관내역서_영광비상대책실-전기설계서-0326" xfId="13378" xr:uid="{00000000-0005-0000-0000-00002A460000}"/>
    <cellStyle name="1_시민계략공사_일위대가(비금종고)_신설관로(정수장)_본관내역서_하남소방('05)" xfId="13379" xr:uid="{00000000-0005-0000-0000-00002B460000}"/>
    <cellStyle name="1_시민계략공사_일위대가(비금종고)_신설관로(정수장)_영광비상대책실-전기설계서-0326" xfId="13380" xr:uid="{00000000-0005-0000-0000-00002C460000}"/>
    <cellStyle name="1_시민계략공사_일위대가(비금종고)_신설관로(정수장)_하남소방('05)" xfId="13381" xr:uid="{00000000-0005-0000-0000-00002D460000}"/>
    <cellStyle name="1_시민계략공사_일위대가(비금종고)_영광비상대책실-전기설계서-0326" xfId="13382" xr:uid="{00000000-0005-0000-0000-00002E460000}"/>
    <cellStyle name="1_시민계략공사_일위대가(비금종고)_정수장관로추가 내역" xfId="13383" xr:uid="{00000000-0005-0000-0000-00002F460000}"/>
    <cellStyle name="1_시민계략공사_일위대가(비금종고)_정수장관로추가 내역 2" xfId="13384" xr:uid="{00000000-0005-0000-0000-000030460000}"/>
    <cellStyle name="1_시민계략공사_일위대가(비금종고)_정수장관로추가 내역 3" xfId="13385" xr:uid="{00000000-0005-0000-0000-000031460000}"/>
    <cellStyle name="1_시민계략공사_일위대가(비금종고)_정수장관로추가 내역 4" xfId="13386" xr:uid="{00000000-0005-0000-0000-000032460000}"/>
    <cellStyle name="1_시민계략공사_일위대가(비금종고)_정수장관로추가 내역 5" xfId="13387" xr:uid="{00000000-0005-0000-0000-000033460000}"/>
    <cellStyle name="1_시민계략공사_일위대가(비금종고)_정수장관로추가 내역 6" xfId="13388" xr:uid="{00000000-0005-0000-0000-000034460000}"/>
    <cellStyle name="1_시민계략공사_일위대가(비금종고)_정수장관로추가 내역 7" xfId="13389" xr:uid="{00000000-0005-0000-0000-000035460000}"/>
    <cellStyle name="1_시민계략공사_일위대가(비금종고)_정수장관로추가 내역 8" xfId="13390" xr:uid="{00000000-0005-0000-0000-000036460000}"/>
    <cellStyle name="1_시민계략공사_일위대가(비금종고)_정수장관로추가 내역_본관내역서" xfId="13391" xr:uid="{00000000-0005-0000-0000-000037460000}"/>
    <cellStyle name="1_시민계략공사_일위대가(비금종고)_정수장관로추가 내역_본관내역서 2" xfId="13392" xr:uid="{00000000-0005-0000-0000-000038460000}"/>
    <cellStyle name="1_시민계략공사_일위대가(비금종고)_정수장관로추가 내역_본관내역서 3" xfId="13393" xr:uid="{00000000-0005-0000-0000-000039460000}"/>
    <cellStyle name="1_시민계략공사_일위대가(비금종고)_정수장관로추가 내역_본관내역서 4" xfId="13394" xr:uid="{00000000-0005-0000-0000-00003A460000}"/>
    <cellStyle name="1_시민계략공사_일위대가(비금종고)_정수장관로추가 내역_본관내역서 5" xfId="13395" xr:uid="{00000000-0005-0000-0000-00003B460000}"/>
    <cellStyle name="1_시민계략공사_일위대가(비금종고)_정수장관로추가 내역_본관내역서 6" xfId="13396" xr:uid="{00000000-0005-0000-0000-00003C460000}"/>
    <cellStyle name="1_시민계략공사_일위대가(비금종고)_정수장관로추가 내역_본관내역서 7" xfId="13397" xr:uid="{00000000-0005-0000-0000-00003D460000}"/>
    <cellStyle name="1_시민계략공사_일위대가(비금종고)_정수장관로추가 내역_본관내역서 8" xfId="13398" xr:uid="{00000000-0005-0000-0000-00003E460000}"/>
    <cellStyle name="1_시민계략공사_일위대가(비금종고)_정수장관로추가 내역_본관내역서_영광비상대책실-전기설계서-0326" xfId="13399" xr:uid="{00000000-0005-0000-0000-00003F460000}"/>
    <cellStyle name="1_시민계략공사_일위대가(비금종고)_정수장관로추가 내역_본관내역서_하남소방('05)" xfId="13400" xr:uid="{00000000-0005-0000-0000-000040460000}"/>
    <cellStyle name="1_시민계략공사_일위대가(비금종고)_정수장관로추가 내역_영광비상대책실-전기설계서-0326" xfId="13401" xr:uid="{00000000-0005-0000-0000-000041460000}"/>
    <cellStyle name="1_시민계략공사_일위대가(비금종고)_정수장관로추가 내역_하남소방('05)" xfId="13402" xr:uid="{00000000-0005-0000-0000-000042460000}"/>
    <cellStyle name="1_시민계략공사_일위대가(비금종고)_통신 가설전기" xfId="13403" xr:uid="{00000000-0005-0000-0000-000043460000}"/>
    <cellStyle name="1_시민계략공사_일위대가(비금종고)_통신 가설전기 2" xfId="13404" xr:uid="{00000000-0005-0000-0000-000044460000}"/>
    <cellStyle name="1_시민계략공사_일위대가(비금종고)_통신 가설전기 3" xfId="13405" xr:uid="{00000000-0005-0000-0000-000045460000}"/>
    <cellStyle name="1_시민계략공사_일위대가(비금종고)_통신 가설전기 4" xfId="13406" xr:uid="{00000000-0005-0000-0000-000046460000}"/>
    <cellStyle name="1_시민계략공사_일위대가(비금종고)_통신 가설전기 5" xfId="13407" xr:uid="{00000000-0005-0000-0000-000047460000}"/>
    <cellStyle name="1_시민계략공사_일위대가(비금종고)_통신 가설전기 6" xfId="13408" xr:uid="{00000000-0005-0000-0000-000048460000}"/>
    <cellStyle name="1_시민계략공사_일위대가(비금종고)_통신 가설전기 7" xfId="13409" xr:uid="{00000000-0005-0000-0000-000049460000}"/>
    <cellStyle name="1_시민계략공사_일위대가(비금종고)_통신 가설전기 8" xfId="13410" xr:uid="{00000000-0005-0000-0000-00004A460000}"/>
    <cellStyle name="1_시민계략공사_일위대가(비금종고)_통신 가설전기_본관내역서" xfId="13411" xr:uid="{00000000-0005-0000-0000-00004B460000}"/>
    <cellStyle name="1_시민계략공사_일위대가(비금종고)_통신 가설전기_본관내역서 2" xfId="13412" xr:uid="{00000000-0005-0000-0000-00004C460000}"/>
    <cellStyle name="1_시민계략공사_일위대가(비금종고)_통신 가설전기_본관내역서 3" xfId="13413" xr:uid="{00000000-0005-0000-0000-00004D460000}"/>
    <cellStyle name="1_시민계략공사_일위대가(비금종고)_통신 가설전기_본관내역서 4" xfId="13414" xr:uid="{00000000-0005-0000-0000-00004E460000}"/>
    <cellStyle name="1_시민계략공사_일위대가(비금종고)_통신 가설전기_본관내역서 5" xfId="13415" xr:uid="{00000000-0005-0000-0000-00004F460000}"/>
    <cellStyle name="1_시민계략공사_일위대가(비금종고)_통신 가설전기_본관내역서 6" xfId="13416" xr:uid="{00000000-0005-0000-0000-000050460000}"/>
    <cellStyle name="1_시민계략공사_일위대가(비금종고)_통신 가설전기_본관내역서 7" xfId="13417" xr:uid="{00000000-0005-0000-0000-000051460000}"/>
    <cellStyle name="1_시민계략공사_일위대가(비금종고)_통신 가설전기_본관내역서 8" xfId="13418" xr:uid="{00000000-0005-0000-0000-000052460000}"/>
    <cellStyle name="1_시민계략공사_일위대가(비금종고)_통신 가설전기_본관내역서_영광비상대책실-전기설계서-0326" xfId="13419" xr:uid="{00000000-0005-0000-0000-000053460000}"/>
    <cellStyle name="1_시민계략공사_일위대가(비금종고)_통신 가설전기_본관내역서_하남소방('05)" xfId="13420" xr:uid="{00000000-0005-0000-0000-000054460000}"/>
    <cellStyle name="1_시민계략공사_일위대가(비금종고)_통신 가설전기_영광비상대책실-전기설계서-0326" xfId="13421" xr:uid="{00000000-0005-0000-0000-000055460000}"/>
    <cellStyle name="1_시민계략공사_일위대가(비금종고)_통신 가설전기_하남소방('05)" xfId="13422" xr:uid="{00000000-0005-0000-0000-000056460000}"/>
    <cellStyle name="1_시민계략공사_일위대가(비금종고)_통신 가설전기11" xfId="13423" xr:uid="{00000000-0005-0000-0000-000057460000}"/>
    <cellStyle name="1_시민계략공사_일위대가(비금종고)_통신 가설전기11 2" xfId="13424" xr:uid="{00000000-0005-0000-0000-000058460000}"/>
    <cellStyle name="1_시민계략공사_일위대가(비금종고)_통신 가설전기11 3" xfId="13425" xr:uid="{00000000-0005-0000-0000-000059460000}"/>
    <cellStyle name="1_시민계략공사_일위대가(비금종고)_통신 가설전기11 4" xfId="13426" xr:uid="{00000000-0005-0000-0000-00005A460000}"/>
    <cellStyle name="1_시민계략공사_일위대가(비금종고)_통신 가설전기11 5" xfId="13427" xr:uid="{00000000-0005-0000-0000-00005B460000}"/>
    <cellStyle name="1_시민계략공사_일위대가(비금종고)_통신 가설전기11 6" xfId="13428" xr:uid="{00000000-0005-0000-0000-00005C460000}"/>
    <cellStyle name="1_시민계략공사_일위대가(비금종고)_통신 가설전기11 7" xfId="13429" xr:uid="{00000000-0005-0000-0000-00005D460000}"/>
    <cellStyle name="1_시민계략공사_일위대가(비금종고)_통신 가설전기11 8" xfId="13430" xr:uid="{00000000-0005-0000-0000-00005E460000}"/>
    <cellStyle name="1_시민계략공사_일위대가(비금종고)_통신 가설전기11_본관내역서" xfId="13431" xr:uid="{00000000-0005-0000-0000-00005F460000}"/>
    <cellStyle name="1_시민계략공사_일위대가(비금종고)_통신 가설전기11_본관내역서 2" xfId="13432" xr:uid="{00000000-0005-0000-0000-000060460000}"/>
    <cellStyle name="1_시민계략공사_일위대가(비금종고)_통신 가설전기11_본관내역서 3" xfId="13433" xr:uid="{00000000-0005-0000-0000-000061460000}"/>
    <cellStyle name="1_시민계략공사_일위대가(비금종고)_통신 가설전기11_본관내역서 4" xfId="13434" xr:uid="{00000000-0005-0000-0000-000062460000}"/>
    <cellStyle name="1_시민계략공사_일위대가(비금종고)_통신 가설전기11_본관내역서 5" xfId="13435" xr:uid="{00000000-0005-0000-0000-000063460000}"/>
    <cellStyle name="1_시민계략공사_일위대가(비금종고)_통신 가설전기11_본관내역서 6" xfId="13436" xr:uid="{00000000-0005-0000-0000-000064460000}"/>
    <cellStyle name="1_시민계략공사_일위대가(비금종고)_통신 가설전기11_본관내역서 7" xfId="13437" xr:uid="{00000000-0005-0000-0000-000065460000}"/>
    <cellStyle name="1_시민계략공사_일위대가(비금종고)_통신 가설전기11_본관내역서 8" xfId="13438" xr:uid="{00000000-0005-0000-0000-000066460000}"/>
    <cellStyle name="1_시민계략공사_일위대가(비금종고)_통신 가설전기11_본관내역서_영광비상대책실-전기설계서-0326" xfId="13439" xr:uid="{00000000-0005-0000-0000-000067460000}"/>
    <cellStyle name="1_시민계략공사_일위대가(비금종고)_통신 가설전기11_본관내역서_하남소방('05)" xfId="13440" xr:uid="{00000000-0005-0000-0000-000068460000}"/>
    <cellStyle name="1_시민계략공사_일위대가(비금종고)_통신 가설전기11_영광비상대책실-전기설계서-0326" xfId="13441" xr:uid="{00000000-0005-0000-0000-000069460000}"/>
    <cellStyle name="1_시민계략공사_일위대가(비금종고)_통신 가설전기11_하남소방('05)" xfId="13442" xr:uid="{00000000-0005-0000-0000-00006A460000}"/>
    <cellStyle name="1_시민계략공사_일위대가(비금종고)_하남소방('05)" xfId="13443" xr:uid="{00000000-0005-0000-0000-00006B460000}"/>
    <cellStyle name="1_시민계략공사_일위대가(약산고)" xfId="13444" xr:uid="{00000000-0005-0000-0000-00006C460000}"/>
    <cellStyle name="1_시민계략공사_일위대가(약산고) 10" xfId="13445" xr:uid="{00000000-0005-0000-0000-00006D460000}"/>
    <cellStyle name="1_시민계략공사_일위대가(약산고) 11" xfId="13446" xr:uid="{00000000-0005-0000-0000-00006E460000}"/>
    <cellStyle name="1_시민계략공사_일위대가(약산고) 12" xfId="13447" xr:uid="{00000000-0005-0000-0000-00006F460000}"/>
    <cellStyle name="1_시민계략공사_일위대가(약산고) 2" xfId="13448" xr:uid="{00000000-0005-0000-0000-000070460000}"/>
    <cellStyle name="1_시민계략공사_일위대가(약산고) 3" xfId="13449" xr:uid="{00000000-0005-0000-0000-000071460000}"/>
    <cellStyle name="1_시민계략공사_일위대가(약산고) 4" xfId="13450" xr:uid="{00000000-0005-0000-0000-000072460000}"/>
    <cellStyle name="1_시민계략공사_일위대가(약산고) 5" xfId="13451" xr:uid="{00000000-0005-0000-0000-000073460000}"/>
    <cellStyle name="1_시민계략공사_일위대가(약산고) 6" xfId="13452" xr:uid="{00000000-0005-0000-0000-000074460000}"/>
    <cellStyle name="1_시민계략공사_일위대가(약산고) 7" xfId="13453" xr:uid="{00000000-0005-0000-0000-000075460000}"/>
    <cellStyle name="1_시민계략공사_일위대가(약산고) 8" xfId="13454" xr:uid="{00000000-0005-0000-0000-000076460000}"/>
    <cellStyle name="1_시민계략공사_일위대가(약산고) 9" xfId="13455" xr:uid="{00000000-0005-0000-0000-000077460000}"/>
    <cellStyle name="1_시민계략공사_일위대가(약산고)_2회설변 변경내역서" xfId="13456" xr:uid="{00000000-0005-0000-0000-000078460000}"/>
    <cellStyle name="1_시민계략공사_일위대가(약산고)_2회설변 변경내역서 2" xfId="13457" xr:uid="{00000000-0005-0000-0000-000079460000}"/>
    <cellStyle name="1_시민계략공사_일위대가(약산고)_2회설변 변경내역서 3" xfId="13458" xr:uid="{00000000-0005-0000-0000-00007A460000}"/>
    <cellStyle name="1_시민계략공사_일위대가(약산고)_2회설변 변경내역서 4" xfId="13459" xr:uid="{00000000-0005-0000-0000-00007B460000}"/>
    <cellStyle name="1_시민계략공사_일위대가(약산고)_2회설변 변경내역서 5" xfId="13460" xr:uid="{00000000-0005-0000-0000-00007C460000}"/>
    <cellStyle name="1_시민계략공사_일위대가(약산고)_2회설변 변경내역서 6" xfId="13461" xr:uid="{00000000-0005-0000-0000-00007D460000}"/>
    <cellStyle name="1_시민계략공사_일위대가(약산고)_2회설변 변경내역서 7" xfId="13462" xr:uid="{00000000-0005-0000-0000-00007E460000}"/>
    <cellStyle name="1_시민계략공사_일위대가(약산고)_2회설변 변경내역서 8" xfId="13463" xr:uid="{00000000-0005-0000-0000-00007F460000}"/>
    <cellStyle name="1_시민계략공사_일위대가(약산고)_2회설변 변경내역서_본관내역서" xfId="13464" xr:uid="{00000000-0005-0000-0000-000080460000}"/>
    <cellStyle name="1_시민계략공사_일위대가(약산고)_2회설변 변경내역서_본관내역서 2" xfId="13465" xr:uid="{00000000-0005-0000-0000-000081460000}"/>
    <cellStyle name="1_시민계략공사_일위대가(약산고)_2회설변 변경내역서_본관내역서 3" xfId="13466" xr:uid="{00000000-0005-0000-0000-000082460000}"/>
    <cellStyle name="1_시민계략공사_일위대가(약산고)_2회설변 변경내역서_본관내역서 4" xfId="13467" xr:uid="{00000000-0005-0000-0000-000083460000}"/>
    <cellStyle name="1_시민계략공사_일위대가(약산고)_2회설변 변경내역서_본관내역서 5" xfId="13468" xr:uid="{00000000-0005-0000-0000-000084460000}"/>
    <cellStyle name="1_시민계략공사_일위대가(약산고)_2회설변 변경내역서_본관내역서 6" xfId="13469" xr:uid="{00000000-0005-0000-0000-000085460000}"/>
    <cellStyle name="1_시민계략공사_일위대가(약산고)_2회설변 변경내역서_본관내역서 7" xfId="13470" xr:uid="{00000000-0005-0000-0000-000086460000}"/>
    <cellStyle name="1_시민계략공사_일위대가(약산고)_2회설변 변경내역서_본관내역서 8" xfId="13471" xr:uid="{00000000-0005-0000-0000-000087460000}"/>
    <cellStyle name="1_시민계략공사_일위대가(약산고)_2회설변 변경내역서_본관내역서_영광비상대책실-전기설계서-0326" xfId="13472" xr:uid="{00000000-0005-0000-0000-000088460000}"/>
    <cellStyle name="1_시민계략공사_일위대가(약산고)_2회설변 변경내역서_본관내역서_하남소방('05)" xfId="13473" xr:uid="{00000000-0005-0000-0000-000089460000}"/>
    <cellStyle name="1_시민계략공사_일위대가(약산고)_2회설변 변경내역서_영광비상대책실-전기설계서-0326" xfId="13474" xr:uid="{00000000-0005-0000-0000-00008A460000}"/>
    <cellStyle name="1_시민계략공사_일위대가(약산고)_2회설변 변경내역서_하남소방('05)" xfId="13475" xr:uid="{00000000-0005-0000-0000-00008B460000}"/>
    <cellStyle name="1_시민계략공사_일위대가(약산고)_3회 기성에산좃도" xfId="13476" xr:uid="{00000000-0005-0000-0000-00008C460000}"/>
    <cellStyle name="1_시민계략공사_일위대가(약산고)_3회 기성에산좃도 2" xfId="13477" xr:uid="{00000000-0005-0000-0000-00008D460000}"/>
    <cellStyle name="1_시민계략공사_일위대가(약산고)_3회 기성에산좃도 3" xfId="13478" xr:uid="{00000000-0005-0000-0000-00008E460000}"/>
    <cellStyle name="1_시민계략공사_일위대가(약산고)_3회 기성에산좃도 4" xfId="13479" xr:uid="{00000000-0005-0000-0000-00008F460000}"/>
    <cellStyle name="1_시민계략공사_일위대가(약산고)_3회 기성에산좃도 5" xfId="13480" xr:uid="{00000000-0005-0000-0000-000090460000}"/>
    <cellStyle name="1_시민계략공사_일위대가(약산고)_3회 기성에산좃도 6" xfId="13481" xr:uid="{00000000-0005-0000-0000-000091460000}"/>
    <cellStyle name="1_시민계략공사_일위대가(약산고)_3회 기성에산좃도 7" xfId="13482" xr:uid="{00000000-0005-0000-0000-000092460000}"/>
    <cellStyle name="1_시민계략공사_일위대가(약산고)_3회 기성에산좃도 8" xfId="13483" xr:uid="{00000000-0005-0000-0000-000093460000}"/>
    <cellStyle name="1_시민계략공사_일위대가(약산고)_3회 기성에산좃도_본관내역서" xfId="13484" xr:uid="{00000000-0005-0000-0000-000094460000}"/>
    <cellStyle name="1_시민계략공사_일위대가(약산고)_3회 기성에산좃도_본관내역서 2" xfId="13485" xr:uid="{00000000-0005-0000-0000-000095460000}"/>
    <cellStyle name="1_시민계략공사_일위대가(약산고)_3회 기성에산좃도_본관내역서 3" xfId="13486" xr:uid="{00000000-0005-0000-0000-000096460000}"/>
    <cellStyle name="1_시민계략공사_일위대가(약산고)_3회 기성에산좃도_본관내역서 4" xfId="13487" xr:uid="{00000000-0005-0000-0000-000097460000}"/>
    <cellStyle name="1_시민계략공사_일위대가(약산고)_3회 기성에산좃도_본관내역서 5" xfId="13488" xr:uid="{00000000-0005-0000-0000-000098460000}"/>
    <cellStyle name="1_시민계략공사_일위대가(약산고)_3회 기성에산좃도_본관내역서 6" xfId="13489" xr:uid="{00000000-0005-0000-0000-000099460000}"/>
    <cellStyle name="1_시민계략공사_일위대가(약산고)_3회 기성에산좃도_본관내역서 7" xfId="13490" xr:uid="{00000000-0005-0000-0000-00009A460000}"/>
    <cellStyle name="1_시민계략공사_일위대가(약산고)_3회 기성에산좃도_본관내역서 8" xfId="13491" xr:uid="{00000000-0005-0000-0000-00009B460000}"/>
    <cellStyle name="1_시민계략공사_일위대가(약산고)_3회 기성에산좃도_본관내역서_영광비상대책실-전기설계서-0326" xfId="13492" xr:uid="{00000000-0005-0000-0000-00009C460000}"/>
    <cellStyle name="1_시민계략공사_일위대가(약산고)_3회 기성에산좃도_본관내역서_하남소방('05)" xfId="13493" xr:uid="{00000000-0005-0000-0000-00009D460000}"/>
    <cellStyle name="1_시민계략공사_일위대가(약산고)_3회 기성에산좃도_영광비상대책실-전기설계서-0326" xfId="13494" xr:uid="{00000000-0005-0000-0000-00009E460000}"/>
    <cellStyle name="1_시민계략공사_일위대가(약산고)_3회 기성에산좃도_하남소방('05)" xfId="13495" xr:uid="{00000000-0005-0000-0000-00009F460000}"/>
    <cellStyle name="1_시민계략공사_일위대가(약산고)_물량산출서(3회기성)" xfId="13496" xr:uid="{00000000-0005-0000-0000-0000A0460000}"/>
    <cellStyle name="1_시민계략공사_일위대가(약산고)_물량산출서(3회기성) 2" xfId="13497" xr:uid="{00000000-0005-0000-0000-0000A1460000}"/>
    <cellStyle name="1_시민계략공사_일위대가(약산고)_물량산출서(3회기성) 3" xfId="13498" xr:uid="{00000000-0005-0000-0000-0000A2460000}"/>
    <cellStyle name="1_시민계략공사_일위대가(약산고)_물량산출서(3회기성) 4" xfId="13499" xr:uid="{00000000-0005-0000-0000-0000A3460000}"/>
    <cellStyle name="1_시민계략공사_일위대가(약산고)_물량산출서(3회기성) 5" xfId="13500" xr:uid="{00000000-0005-0000-0000-0000A4460000}"/>
    <cellStyle name="1_시민계략공사_일위대가(약산고)_물량산출서(3회기성) 6" xfId="13501" xr:uid="{00000000-0005-0000-0000-0000A5460000}"/>
    <cellStyle name="1_시민계략공사_일위대가(약산고)_물량산출서(3회기성) 7" xfId="13502" xr:uid="{00000000-0005-0000-0000-0000A6460000}"/>
    <cellStyle name="1_시민계략공사_일위대가(약산고)_물량산출서(3회기성) 8" xfId="13503" xr:uid="{00000000-0005-0000-0000-0000A7460000}"/>
    <cellStyle name="1_시민계략공사_일위대가(약산고)_물량산출서(3회기성)_본관내역서" xfId="13504" xr:uid="{00000000-0005-0000-0000-0000A8460000}"/>
    <cellStyle name="1_시민계략공사_일위대가(약산고)_물량산출서(3회기성)_본관내역서 2" xfId="13505" xr:uid="{00000000-0005-0000-0000-0000A9460000}"/>
    <cellStyle name="1_시민계략공사_일위대가(약산고)_물량산출서(3회기성)_본관내역서 3" xfId="13506" xr:uid="{00000000-0005-0000-0000-0000AA460000}"/>
    <cellStyle name="1_시민계략공사_일위대가(약산고)_물량산출서(3회기성)_본관내역서 4" xfId="13507" xr:uid="{00000000-0005-0000-0000-0000AB460000}"/>
    <cellStyle name="1_시민계략공사_일위대가(약산고)_물량산출서(3회기성)_본관내역서 5" xfId="13508" xr:uid="{00000000-0005-0000-0000-0000AC460000}"/>
    <cellStyle name="1_시민계략공사_일위대가(약산고)_물량산출서(3회기성)_본관내역서 6" xfId="13509" xr:uid="{00000000-0005-0000-0000-0000AD460000}"/>
    <cellStyle name="1_시민계략공사_일위대가(약산고)_물량산출서(3회기성)_본관내역서 7" xfId="13510" xr:uid="{00000000-0005-0000-0000-0000AE460000}"/>
    <cellStyle name="1_시민계략공사_일위대가(약산고)_물량산출서(3회기성)_본관내역서 8" xfId="13511" xr:uid="{00000000-0005-0000-0000-0000AF460000}"/>
    <cellStyle name="1_시민계략공사_일위대가(약산고)_물량산출서(3회기성)_본관내역서_영광비상대책실-전기설계서-0326" xfId="13512" xr:uid="{00000000-0005-0000-0000-0000B0460000}"/>
    <cellStyle name="1_시민계략공사_일위대가(약산고)_물량산출서(3회기성)_본관내역서_하남소방('05)" xfId="13513" xr:uid="{00000000-0005-0000-0000-0000B1460000}"/>
    <cellStyle name="1_시민계략공사_일위대가(약산고)_물량산출서(3회기성)_영광비상대책실-전기설계서-0326" xfId="13514" xr:uid="{00000000-0005-0000-0000-0000B2460000}"/>
    <cellStyle name="1_시민계략공사_일위대가(약산고)_물량산출서(3회기성)_하남소방('05)" xfId="13515" xr:uid="{00000000-0005-0000-0000-0000B3460000}"/>
    <cellStyle name="1_시민계략공사_일위대가(약산고)_설계변경7.7" xfId="13516" xr:uid="{00000000-0005-0000-0000-0000B4460000}"/>
    <cellStyle name="1_시민계략공사_일위대가(약산고)_설계변경7.7 2" xfId="13517" xr:uid="{00000000-0005-0000-0000-0000B5460000}"/>
    <cellStyle name="1_시민계략공사_일위대가(약산고)_설계변경7.7 3" xfId="13518" xr:uid="{00000000-0005-0000-0000-0000B6460000}"/>
    <cellStyle name="1_시민계략공사_일위대가(약산고)_설계변경7.7 4" xfId="13519" xr:uid="{00000000-0005-0000-0000-0000B7460000}"/>
    <cellStyle name="1_시민계략공사_일위대가(약산고)_설계변경7.7 5" xfId="13520" xr:uid="{00000000-0005-0000-0000-0000B8460000}"/>
    <cellStyle name="1_시민계략공사_일위대가(약산고)_설계변경7.7 6" xfId="13521" xr:uid="{00000000-0005-0000-0000-0000B9460000}"/>
    <cellStyle name="1_시민계략공사_일위대가(약산고)_설계변경7.7 7" xfId="13522" xr:uid="{00000000-0005-0000-0000-0000BA460000}"/>
    <cellStyle name="1_시민계략공사_일위대가(약산고)_설계변경7.7 8" xfId="13523" xr:uid="{00000000-0005-0000-0000-0000BB460000}"/>
    <cellStyle name="1_시민계략공사_일위대가(약산고)_설계변경7.7_2회설변 변경내역서" xfId="13524" xr:uid="{00000000-0005-0000-0000-0000BC460000}"/>
    <cellStyle name="1_시민계략공사_일위대가(약산고)_설계변경7.7_2회설변 변경내역서 2" xfId="13525" xr:uid="{00000000-0005-0000-0000-0000BD460000}"/>
    <cellStyle name="1_시민계략공사_일위대가(약산고)_설계변경7.7_2회설변 변경내역서 3" xfId="13526" xr:uid="{00000000-0005-0000-0000-0000BE460000}"/>
    <cellStyle name="1_시민계략공사_일위대가(약산고)_설계변경7.7_2회설변 변경내역서 4" xfId="13527" xr:uid="{00000000-0005-0000-0000-0000BF460000}"/>
    <cellStyle name="1_시민계략공사_일위대가(약산고)_설계변경7.7_2회설변 변경내역서 5" xfId="13528" xr:uid="{00000000-0005-0000-0000-0000C0460000}"/>
    <cellStyle name="1_시민계략공사_일위대가(약산고)_설계변경7.7_2회설변 변경내역서 6" xfId="13529" xr:uid="{00000000-0005-0000-0000-0000C1460000}"/>
    <cellStyle name="1_시민계략공사_일위대가(약산고)_설계변경7.7_2회설변 변경내역서 7" xfId="13530" xr:uid="{00000000-0005-0000-0000-0000C2460000}"/>
    <cellStyle name="1_시민계략공사_일위대가(약산고)_설계변경7.7_2회설변 변경내역서 8" xfId="13531" xr:uid="{00000000-0005-0000-0000-0000C3460000}"/>
    <cellStyle name="1_시민계략공사_일위대가(약산고)_설계변경7.7_2회설변 변경내역서_본관내역서" xfId="13532" xr:uid="{00000000-0005-0000-0000-0000C4460000}"/>
    <cellStyle name="1_시민계략공사_일위대가(약산고)_설계변경7.7_2회설변 변경내역서_본관내역서 2" xfId="13533" xr:uid="{00000000-0005-0000-0000-0000C5460000}"/>
    <cellStyle name="1_시민계략공사_일위대가(약산고)_설계변경7.7_2회설변 변경내역서_본관내역서 3" xfId="13534" xr:uid="{00000000-0005-0000-0000-0000C6460000}"/>
    <cellStyle name="1_시민계략공사_일위대가(약산고)_설계변경7.7_2회설변 변경내역서_본관내역서 4" xfId="13535" xr:uid="{00000000-0005-0000-0000-0000C7460000}"/>
    <cellStyle name="1_시민계략공사_일위대가(약산고)_설계변경7.7_2회설변 변경내역서_본관내역서 5" xfId="13536" xr:uid="{00000000-0005-0000-0000-0000C8460000}"/>
    <cellStyle name="1_시민계략공사_일위대가(약산고)_설계변경7.7_2회설변 변경내역서_본관내역서 6" xfId="13537" xr:uid="{00000000-0005-0000-0000-0000C9460000}"/>
    <cellStyle name="1_시민계략공사_일위대가(약산고)_설계변경7.7_2회설변 변경내역서_본관내역서 7" xfId="13538" xr:uid="{00000000-0005-0000-0000-0000CA460000}"/>
    <cellStyle name="1_시민계략공사_일위대가(약산고)_설계변경7.7_2회설변 변경내역서_본관내역서 8" xfId="13539" xr:uid="{00000000-0005-0000-0000-0000CB460000}"/>
    <cellStyle name="1_시민계략공사_일위대가(약산고)_설계변경7.7_2회설변 변경내역서_본관내역서_영광비상대책실-전기설계서-0326" xfId="13540" xr:uid="{00000000-0005-0000-0000-0000CC460000}"/>
    <cellStyle name="1_시민계략공사_일위대가(약산고)_설계변경7.7_2회설변 변경내역서_본관내역서_하남소방('05)" xfId="13541" xr:uid="{00000000-0005-0000-0000-0000CD460000}"/>
    <cellStyle name="1_시민계략공사_일위대가(약산고)_설계변경7.7_2회설변 변경내역서_영광비상대책실-전기설계서-0326" xfId="13542" xr:uid="{00000000-0005-0000-0000-0000CE460000}"/>
    <cellStyle name="1_시민계략공사_일위대가(약산고)_설계변경7.7_2회설변 변경내역서_하남소방('05)" xfId="13543" xr:uid="{00000000-0005-0000-0000-0000CF460000}"/>
    <cellStyle name="1_시민계략공사_일위대가(약산고)_설계변경7.7_3회 기성에산좃도" xfId="13544" xr:uid="{00000000-0005-0000-0000-0000D0460000}"/>
    <cellStyle name="1_시민계략공사_일위대가(약산고)_설계변경7.7_3회 기성에산좃도 2" xfId="13545" xr:uid="{00000000-0005-0000-0000-0000D1460000}"/>
    <cellStyle name="1_시민계략공사_일위대가(약산고)_설계변경7.7_3회 기성에산좃도 3" xfId="13546" xr:uid="{00000000-0005-0000-0000-0000D2460000}"/>
    <cellStyle name="1_시민계략공사_일위대가(약산고)_설계변경7.7_3회 기성에산좃도 4" xfId="13547" xr:uid="{00000000-0005-0000-0000-0000D3460000}"/>
    <cellStyle name="1_시민계략공사_일위대가(약산고)_설계변경7.7_3회 기성에산좃도 5" xfId="13548" xr:uid="{00000000-0005-0000-0000-0000D4460000}"/>
    <cellStyle name="1_시민계략공사_일위대가(약산고)_설계변경7.7_3회 기성에산좃도 6" xfId="13549" xr:uid="{00000000-0005-0000-0000-0000D5460000}"/>
    <cellStyle name="1_시민계략공사_일위대가(약산고)_설계변경7.7_3회 기성에산좃도 7" xfId="13550" xr:uid="{00000000-0005-0000-0000-0000D6460000}"/>
    <cellStyle name="1_시민계략공사_일위대가(약산고)_설계변경7.7_3회 기성에산좃도 8" xfId="13551" xr:uid="{00000000-0005-0000-0000-0000D7460000}"/>
    <cellStyle name="1_시민계략공사_일위대가(약산고)_설계변경7.7_3회 기성에산좃도_본관내역서" xfId="13552" xr:uid="{00000000-0005-0000-0000-0000D8460000}"/>
    <cellStyle name="1_시민계략공사_일위대가(약산고)_설계변경7.7_3회 기성에산좃도_본관내역서 2" xfId="13553" xr:uid="{00000000-0005-0000-0000-0000D9460000}"/>
    <cellStyle name="1_시민계략공사_일위대가(약산고)_설계변경7.7_3회 기성에산좃도_본관내역서 3" xfId="13554" xr:uid="{00000000-0005-0000-0000-0000DA460000}"/>
    <cellStyle name="1_시민계략공사_일위대가(약산고)_설계변경7.7_3회 기성에산좃도_본관내역서 4" xfId="13555" xr:uid="{00000000-0005-0000-0000-0000DB460000}"/>
    <cellStyle name="1_시민계략공사_일위대가(약산고)_설계변경7.7_3회 기성에산좃도_본관내역서 5" xfId="13556" xr:uid="{00000000-0005-0000-0000-0000DC460000}"/>
    <cellStyle name="1_시민계략공사_일위대가(약산고)_설계변경7.7_3회 기성에산좃도_본관내역서 6" xfId="13557" xr:uid="{00000000-0005-0000-0000-0000DD460000}"/>
    <cellStyle name="1_시민계략공사_일위대가(약산고)_설계변경7.7_3회 기성에산좃도_본관내역서 7" xfId="13558" xr:uid="{00000000-0005-0000-0000-0000DE460000}"/>
    <cellStyle name="1_시민계략공사_일위대가(약산고)_설계변경7.7_3회 기성에산좃도_본관내역서 8" xfId="13559" xr:uid="{00000000-0005-0000-0000-0000DF460000}"/>
    <cellStyle name="1_시민계략공사_일위대가(약산고)_설계변경7.7_3회 기성에산좃도_본관내역서_영광비상대책실-전기설계서-0326" xfId="13560" xr:uid="{00000000-0005-0000-0000-0000E0460000}"/>
    <cellStyle name="1_시민계략공사_일위대가(약산고)_설계변경7.7_3회 기성에산좃도_본관내역서_하남소방('05)" xfId="13561" xr:uid="{00000000-0005-0000-0000-0000E1460000}"/>
    <cellStyle name="1_시민계략공사_일위대가(약산고)_설계변경7.7_3회 기성에산좃도_영광비상대책실-전기설계서-0326" xfId="13562" xr:uid="{00000000-0005-0000-0000-0000E2460000}"/>
    <cellStyle name="1_시민계략공사_일위대가(약산고)_설계변경7.7_3회 기성에산좃도_하남소방('05)" xfId="13563" xr:uid="{00000000-0005-0000-0000-0000E3460000}"/>
    <cellStyle name="1_시민계략공사_일위대가(약산고)_설계변경7.7_물량산출서(3회기성)" xfId="13564" xr:uid="{00000000-0005-0000-0000-0000E4460000}"/>
    <cellStyle name="1_시민계략공사_일위대가(약산고)_설계변경7.7_물량산출서(3회기성) 2" xfId="13565" xr:uid="{00000000-0005-0000-0000-0000E5460000}"/>
    <cellStyle name="1_시민계략공사_일위대가(약산고)_설계변경7.7_물량산출서(3회기성) 3" xfId="13566" xr:uid="{00000000-0005-0000-0000-0000E6460000}"/>
    <cellStyle name="1_시민계략공사_일위대가(약산고)_설계변경7.7_물량산출서(3회기성) 4" xfId="13567" xr:uid="{00000000-0005-0000-0000-0000E7460000}"/>
    <cellStyle name="1_시민계략공사_일위대가(약산고)_설계변경7.7_물량산출서(3회기성) 5" xfId="13568" xr:uid="{00000000-0005-0000-0000-0000E8460000}"/>
    <cellStyle name="1_시민계략공사_일위대가(약산고)_설계변경7.7_물량산출서(3회기성) 6" xfId="13569" xr:uid="{00000000-0005-0000-0000-0000E9460000}"/>
    <cellStyle name="1_시민계략공사_일위대가(약산고)_설계변경7.7_물량산출서(3회기성) 7" xfId="13570" xr:uid="{00000000-0005-0000-0000-0000EA460000}"/>
    <cellStyle name="1_시민계략공사_일위대가(약산고)_설계변경7.7_물량산출서(3회기성) 8" xfId="13571" xr:uid="{00000000-0005-0000-0000-0000EB460000}"/>
    <cellStyle name="1_시민계략공사_일위대가(약산고)_설계변경7.7_물량산출서(3회기성)_본관내역서" xfId="13572" xr:uid="{00000000-0005-0000-0000-0000EC460000}"/>
    <cellStyle name="1_시민계략공사_일위대가(약산고)_설계변경7.7_물량산출서(3회기성)_본관내역서 2" xfId="13573" xr:uid="{00000000-0005-0000-0000-0000ED460000}"/>
    <cellStyle name="1_시민계략공사_일위대가(약산고)_설계변경7.7_물량산출서(3회기성)_본관내역서 3" xfId="13574" xr:uid="{00000000-0005-0000-0000-0000EE460000}"/>
    <cellStyle name="1_시민계략공사_일위대가(약산고)_설계변경7.7_물량산출서(3회기성)_본관내역서 4" xfId="13575" xr:uid="{00000000-0005-0000-0000-0000EF460000}"/>
    <cellStyle name="1_시민계략공사_일위대가(약산고)_설계변경7.7_물량산출서(3회기성)_본관내역서 5" xfId="13576" xr:uid="{00000000-0005-0000-0000-0000F0460000}"/>
    <cellStyle name="1_시민계략공사_일위대가(약산고)_설계변경7.7_물량산출서(3회기성)_본관내역서 6" xfId="13577" xr:uid="{00000000-0005-0000-0000-0000F1460000}"/>
    <cellStyle name="1_시민계략공사_일위대가(약산고)_설계변경7.7_물량산출서(3회기성)_본관내역서 7" xfId="13578" xr:uid="{00000000-0005-0000-0000-0000F2460000}"/>
    <cellStyle name="1_시민계략공사_일위대가(약산고)_설계변경7.7_물량산출서(3회기성)_본관내역서 8" xfId="13579" xr:uid="{00000000-0005-0000-0000-0000F3460000}"/>
    <cellStyle name="1_시민계략공사_일위대가(약산고)_설계변경7.7_물량산출서(3회기성)_본관내역서_영광비상대책실-전기설계서-0326" xfId="13580" xr:uid="{00000000-0005-0000-0000-0000F4460000}"/>
    <cellStyle name="1_시민계략공사_일위대가(약산고)_설계변경7.7_물량산출서(3회기성)_본관내역서_하남소방('05)" xfId="13581" xr:uid="{00000000-0005-0000-0000-0000F5460000}"/>
    <cellStyle name="1_시민계략공사_일위대가(약산고)_설계변경7.7_물량산출서(3회기성)_영광비상대책실-전기설계서-0326" xfId="13582" xr:uid="{00000000-0005-0000-0000-0000F6460000}"/>
    <cellStyle name="1_시민계략공사_일위대가(약산고)_설계변경7.7_물량산출서(3회기성)_하남소방('05)" xfId="13583" xr:uid="{00000000-0005-0000-0000-0000F7460000}"/>
    <cellStyle name="1_시민계략공사_일위대가(약산고)_설계변경7.7_설치검사보고서1(5.6.7월)" xfId="13584" xr:uid="{00000000-0005-0000-0000-0000F8460000}"/>
    <cellStyle name="1_시민계략공사_일위대가(약산고)_설계변경7.7_설치검사보고서1(5.6.7월) 2" xfId="13585" xr:uid="{00000000-0005-0000-0000-0000F9460000}"/>
    <cellStyle name="1_시민계략공사_일위대가(약산고)_설계변경7.7_설치검사보고서1(5.6.7월) 3" xfId="13586" xr:uid="{00000000-0005-0000-0000-0000FA460000}"/>
    <cellStyle name="1_시민계략공사_일위대가(약산고)_설계변경7.7_설치검사보고서1(5.6.7월) 4" xfId="13587" xr:uid="{00000000-0005-0000-0000-0000FB460000}"/>
    <cellStyle name="1_시민계략공사_일위대가(약산고)_설계변경7.7_설치검사보고서1(5.6.7월) 5" xfId="13588" xr:uid="{00000000-0005-0000-0000-0000FC460000}"/>
    <cellStyle name="1_시민계략공사_일위대가(약산고)_설계변경7.7_설치검사보고서1(5.6.7월) 6" xfId="13589" xr:uid="{00000000-0005-0000-0000-0000FD460000}"/>
    <cellStyle name="1_시민계략공사_일위대가(약산고)_설계변경7.7_설치검사보고서1(5.6.7월) 7" xfId="13590" xr:uid="{00000000-0005-0000-0000-0000FE460000}"/>
    <cellStyle name="1_시민계략공사_일위대가(약산고)_설계변경7.7_설치검사보고서1(5.6.7월) 8" xfId="13591" xr:uid="{00000000-0005-0000-0000-0000FF460000}"/>
    <cellStyle name="1_시민계략공사_일위대가(약산고)_설계변경7.7_설치검사보고서1(5.6.7월)_본관내역서" xfId="13592" xr:uid="{00000000-0005-0000-0000-000000470000}"/>
    <cellStyle name="1_시민계략공사_일위대가(약산고)_설계변경7.7_설치검사보고서1(5.6.7월)_본관내역서 2" xfId="13593" xr:uid="{00000000-0005-0000-0000-000001470000}"/>
    <cellStyle name="1_시민계략공사_일위대가(약산고)_설계변경7.7_설치검사보고서1(5.6.7월)_본관내역서 3" xfId="13594" xr:uid="{00000000-0005-0000-0000-000002470000}"/>
    <cellStyle name="1_시민계략공사_일위대가(약산고)_설계변경7.7_설치검사보고서1(5.6.7월)_본관내역서 4" xfId="13595" xr:uid="{00000000-0005-0000-0000-000003470000}"/>
    <cellStyle name="1_시민계략공사_일위대가(약산고)_설계변경7.7_설치검사보고서1(5.6.7월)_본관내역서 5" xfId="13596" xr:uid="{00000000-0005-0000-0000-000004470000}"/>
    <cellStyle name="1_시민계략공사_일위대가(약산고)_설계변경7.7_설치검사보고서1(5.6.7월)_본관내역서 6" xfId="13597" xr:uid="{00000000-0005-0000-0000-000005470000}"/>
    <cellStyle name="1_시민계략공사_일위대가(약산고)_설계변경7.7_설치검사보고서1(5.6.7월)_본관내역서 7" xfId="13598" xr:uid="{00000000-0005-0000-0000-000006470000}"/>
    <cellStyle name="1_시민계략공사_일위대가(약산고)_설계변경7.7_설치검사보고서1(5.6.7월)_본관내역서 8" xfId="13599" xr:uid="{00000000-0005-0000-0000-000007470000}"/>
    <cellStyle name="1_시민계략공사_일위대가(약산고)_설계변경7.7_설치검사보고서1(5.6.7월)_본관내역서_영광비상대책실-전기설계서-0326" xfId="13600" xr:uid="{00000000-0005-0000-0000-000008470000}"/>
    <cellStyle name="1_시민계략공사_일위대가(약산고)_설계변경7.7_설치검사보고서1(5.6.7월)_본관내역서_하남소방('05)" xfId="13601" xr:uid="{00000000-0005-0000-0000-000009470000}"/>
    <cellStyle name="1_시민계략공사_일위대가(약산고)_설계변경7.7_설치검사보고서1(5.6.7월)_영광비상대책실-전기설계서-0326" xfId="13602" xr:uid="{00000000-0005-0000-0000-00000A470000}"/>
    <cellStyle name="1_시민계략공사_일위대가(약산고)_설계변경7.7_설치검사보고서1(5.6.7월)_하남소방('05)" xfId="13603" xr:uid="{00000000-0005-0000-0000-00000B470000}"/>
    <cellStyle name="1_시민계략공사_일위대가(약산고)_설계변경7.7_신설관로(정수장)" xfId="13604" xr:uid="{00000000-0005-0000-0000-00000C470000}"/>
    <cellStyle name="1_시민계략공사_일위대가(약산고)_설계변경7.7_신설관로(정수장) 2" xfId="13605" xr:uid="{00000000-0005-0000-0000-00000D470000}"/>
    <cellStyle name="1_시민계략공사_일위대가(약산고)_설계변경7.7_신설관로(정수장) 3" xfId="13606" xr:uid="{00000000-0005-0000-0000-00000E470000}"/>
    <cellStyle name="1_시민계략공사_일위대가(약산고)_설계변경7.7_신설관로(정수장) 4" xfId="13607" xr:uid="{00000000-0005-0000-0000-00000F470000}"/>
    <cellStyle name="1_시민계략공사_일위대가(약산고)_설계변경7.7_신설관로(정수장) 5" xfId="13608" xr:uid="{00000000-0005-0000-0000-000010470000}"/>
    <cellStyle name="1_시민계략공사_일위대가(약산고)_설계변경7.7_신설관로(정수장) 6" xfId="13609" xr:uid="{00000000-0005-0000-0000-000011470000}"/>
    <cellStyle name="1_시민계략공사_일위대가(약산고)_설계변경7.7_신설관로(정수장) 7" xfId="13610" xr:uid="{00000000-0005-0000-0000-000012470000}"/>
    <cellStyle name="1_시민계략공사_일위대가(약산고)_설계변경7.7_신설관로(정수장) 8" xfId="13611" xr:uid="{00000000-0005-0000-0000-000013470000}"/>
    <cellStyle name="1_시민계략공사_일위대가(약산고)_설계변경7.7_신설관로(정수장)_본관내역서" xfId="13612" xr:uid="{00000000-0005-0000-0000-000014470000}"/>
    <cellStyle name="1_시민계략공사_일위대가(약산고)_설계변경7.7_신설관로(정수장)_본관내역서 2" xfId="13613" xr:uid="{00000000-0005-0000-0000-000015470000}"/>
    <cellStyle name="1_시민계략공사_일위대가(약산고)_설계변경7.7_신설관로(정수장)_본관내역서 3" xfId="13614" xr:uid="{00000000-0005-0000-0000-000016470000}"/>
    <cellStyle name="1_시민계략공사_일위대가(약산고)_설계변경7.7_신설관로(정수장)_본관내역서 4" xfId="13615" xr:uid="{00000000-0005-0000-0000-000017470000}"/>
    <cellStyle name="1_시민계략공사_일위대가(약산고)_설계변경7.7_신설관로(정수장)_본관내역서 5" xfId="13616" xr:uid="{00000000-0005-0000-0000-000018470000}"/>
    <cellStyle name="1_시민계략공사_일위대가(약산고)_설계변경7.7_신설관로(정수장)_본관내역서 6" xfId="13617" xr:uid="{00000000-0005-0000-0000-000019470000}"/>
    <cellStyle name="1_시민계략공사_일위대가(약산고)_설계변경7.7_신설관로(정수장)_본관내역서 7" xfId="13618" xr:uid="{00000000-0005-0000-0000-00001A470000}"/>
    <cellStyle name="1_시민계략공사_일위대가(약산고)_설계변경7.7_신설관로(정수장)_본관내역서 8" xfId="13619" xr:uid="{00000000-0005-0000-0000-00001B470000}"/>
    <cellStyle name="1_시민계략공사_일위대가(약산고)_설계변경7.7_신설관로(정수장)_본관내역서_영광비상대책실-전기설계서-0326" xfId="13620" xr:uid="{00000000-0005-0000-0000-00001C470000}"/>
    <cellStyle name="1_시민계략공사_일위대가(약산고)_설계변경7.7_신설관로(정수장)_본관내역서_하남소방('05)" xfId="13621" xr:uid="{00000000-0005-0000-0000-00001D470000}"/>
    <cellStyle name="1_시민계략공사_일위대가(약산고)_설계변경7.7_신설관로(정수장)_영광비상대책실-전기설계서-0326" xfId="13622" xr:uid="{00000000-0005-0000-0000-00001E470000}"/>
    <cellStyle name="1_시민계략공사_일위대가(약산고)_설계변경7.7_신설관로(정수장)_하남소방('05)" xfId="13623" xr:uid="{00000000-0005-0000-0000-00001F470000}"/>
    <cellStyle name="1_시민계략공사_일위대가(약산고)_설계변경7.7_영광비상대책실-전기설계서-0326" xfId="13624" xr:uid="{00000000-0005-0000-0000-000020470000}"/>
    <cellStyle name="1_시민계략공사_일위대가(약산고)_설계변경7.7_정수장관로추가 내역" xfId="13625" xr:uid="{00000000-0005-0000-0000-000021470000}"/>
    <cellStyle name="1_시민계략공사_일위대가(약산고)_설계변경7.7_정수장관로추가 내역 2" xfId="13626" xr:uid="{00000000-0005-0000-0000-000022470000}"/>
    <cellStyle name="1_시민계략공사_일위대가(약산고)_설계변경7.7_정수장관로추가 내역 3" xfId="13627" xr:uid="{00000000-0005-0000-0000-000023470000}"/>
    <cellStyle name="1_시민계략공사_일위대가(약산고)_설계변경7.7_정수장관로추가 내역 4" xfId="13628" xr:uid="{00000000-0005-0000-0000-000024470000}"/>
    <cellStyle name="1_시민계략공사_일위대가(약산고)_설계변경7.7_정수장관로추가 내역 5" xfId="13629" xr:uid="{00000000-0005-0000-0000-000025470000}"/>
    <cellStyle name="1_시민계략공사_일위대가(약산고)_설계변경7.7_정수장관로추가 내역 6" xfId="13630" xr:uid="{00000000-0005-0000-0000-000026470000}"/>
    <cellStyle name="1_시민계략공사_일위대가(약산고)_설계변경7.7_정수장관로추가 내역 7" xfId="13631" xr:uid="{00000000-0005-0000-0000-000027470000}"/>
    <cellStyle name="1_시민계략공사_일위대가(약산고)_설계변경7.7_정수장관로추가 내역 8" xfId="13632" xr:uid="{00000000-0005-0000-0000-000028470000}"/>
    <cellStyle name="1_시민계략공사_일위대가(약산고)_설계변경7.7_정수장관로추가 내역_본관내역서" xfId="13633" xr:uid="{00000000-0005-0000-0000-000029470000}"/>
    <cellStyle name="1_시민계략공사_일위대가(약산고)_설계변경7.7_정수장관로추가 내역_본관내역서 2" xfId="13634" xr:uid="{00000000-0005-0000-0000-00002A470000}"/>
    <cellStyle name="1_시민계략공사_일위대가(약산고)_설계변경7.7_정수장관로추가 내역_본관내역서 3" xfId="13635" xr:uid="{00000000-0005-0000-0000-00002B470000}"/>
    <cellStyle name="1_시민계략공사_일위대가(약산고)_설계변경7.7_정수장관로추가 내역_본관내역서 4" xfId="13636" xr:uid="{00000000-0005-0000-0000-00002C470000}"/>
    <cellStyle name="1_시민계략공사_일위대가(약산고)_설계변경7.7_정수장관로추가 내역_본관내역서 5" xfId="13637" xr:uid="{00000000-0005-0000-0000-00002D470000}"/>
    <cellStyle name="1_시민계략공사_일위대가(약산고)_설계변경7.7_정수장관로추가 내역_본관내역서 6" xfId="13638" xr:uid="{00000000-0005-0000-0000-00002E470000}"/>
    <cellStyle name="1_시민계략공사_일위대가(약산고)_설계변경7.7_정수장관로추가 내역_본관내역서 7" xfId="13639" xr:uid="{00000000-0005-0000-0000-00002F470000}"/>
    <cellStyle name="1_시민계략공사_일위대가(약산고)_설계변경7.7_정수장관로추가 내역_본관내역서 8" xfId="13640" xr:uid="{00000000-0005-0000-0000-000030470000}"/>
    <cellStyle name="1_시민계략공사_일위대가(약산고)_설계변경7.7_정수장관로추가 내역_본관내역서_영광비상대책실-전기설계서-0326" xfId="13641" xr:uid="{00000000-0005-0000-0000-000031470000}"/>
    <cellStyle name="1_시민계략공사_일위대가(약산고)_설계변경7.7_정수장관로추가 내역_본관내역서_하남소방('05)" xfId="13642" xr:uid="{00000000-0005-0000-0000-000032470000}"/>
    <cellStyle name="1_시민계략공사_일위대가(약산고)_설계변경7.7_정수장관로추가 내역_영광비상대책실-전기설계서-0326" xfId="13643" xr:uid="{00000000-0005-0000-0000-000033470000}"/>
    <cellStyle name="1_시민계략공사_일위대가(약산고)_설계변경7.7_정수장관로추가 내역_하남소방('05)" xfId="13644" xr:uid="{00000000-0005-0000-0000-000034470000}"/>
    <cellStyle name="1_시민계략공사_일위대가(약산고)_설계변경7.7_통신 가설전기" xfId="13645" xr:uid="{00000000-0005-0000-0000-000035470000}"/>
    <cellStyle name="1_시민계략공사_일위대가(약산고)_설계변경7.7_통신 가설전기 2" xfId="13646" xr:uid="{00000000-0005-0000-0000-000036470000}"/>
    <cellStyle name="1_시민계략공사_일위대가(약산고)_설계변경7.7_통신 가설전기 3" xfId="13647" xr:uid="{00000000-0005-0000-0000-000037470000}"/>
    <cellStyle name="1_시민계략공사_일위대가(약산고)_설계변경7.7_통신 가설전기 4" xfId="13648" xr:uid="{00000000-0005-0000-0000-000038470000}"/>
    <cellStyle name="1_시민계략공사_일위대가(약산고)_설계변경7.7_통신 가설전기 5" xfId="13649" xr:uid="{00000000-0005-0000-0000-000039470000}"/>
    <cellStyle name="1_시민계략공사_일위대가(약산고)_설계변경7.7_통신 가설전기 6" xfId="13650" xr:uid="{00000000-0005-0000-0000-00003A470000}"/>
    <cellStyle name="1_시민계략공사_일위대가(약산고)_설계변경7.7_통신 가설전기 7" xfId="13651" xr:uid="{00000000-0005-0000-0000-00003B470000}"/>
    <cellStyle name="1_시민계략공사_일위대가(약산고)_설계변경7.7_통신 가설전기 8" xfId="13652" xr:uid="{00000000-0005-0000-0000-00003C470000}"/>
    <cellStyle name="1_시민계략공사_일위대가(약산고)_설계변경7.7_통신 가설전기_본관내역서" xfId="13653" xr:uid="{00000000-0005-0000-0000-00003D470000}"/>
    <cellStyle name="1_시민계략공사_일위대가(약산고)_설계변경7.7_통신 가설전기_본관내역서 2" xfId="13654" xr:uid="{00000000-0005-0000-0000-00003E470000}"/>
    <cellStyle name="1_시민계략공사_일위대가(약산고)_설계변경7.7_통신 가설전기_본관내역서 3" xfId="13655" xr:uid="{00000000-0005-0000-0000-00003F470000}"/>
    <cellStyle name="1_시민계략공사_일위대가(약산고)_설계변경7.7_통신 가설전기_본관내역서 4" xfId="13656" xr:uid="{00000000-0005-0000-0000-000040470000}"/>
    <cellStyle name="1_시민계략공사_일위대가(약산고)_설계변경7.7_통신 가설전기_본관내역서 5" xfId="13657" xr:uid="{00000000-0005-0000-0000-000041470000}"/>
    <cellStyle name="1_시민계략공사_일위대가(약산고)_설계변경7.7_통신 가설전기_본관내역서 6" xfId="13658" xr:uid="{00000000-0005-0000-0000-000042470000}"/>
    <cellStyle name="1_시민계략공사_일위대가(약산고)_설계변경7.7_통신 가설전기_본관내역서 7" xfId="13659" xr:uid="{00000000-0005-0000-0000-000043470000}"/>
    <cellStyle name="1_시민계략공사_일위대가(약산고)_설계변경7.7_통신 가설전기_본관내역서 8" xfId="13660" xr:uid="{00000000-0005-0000-0000-000044470000}"/>
    <cellStyle name="1_시민계략공사_일위대가(약산고)_설계변경7.7_통신 가설전기_본관내역서_영광비상대책실-전기설계서-0326" xfId="13661" xr:uid="{00000000-0005-0000-0000-000045470000}"/>
    <cellStyle name="1_시민계략공사_일위대가(약산고)_설계변경7.7_통신 가설전기_본관내역서_하남소방('05)" xfId="13662" xr:uid="{00000000-0005-0000-0000-000046470000}"/>
    <cellStyle name="1_시민계략공사_일위대가(약산고)_설계변경7.7_통신 가설전기_영광비상대책실-전기설계서-0326" xfId="13663" xr:uid="{00000000-0005-0000-0000-000047470000}"/>
    <cellStyle name="1_시민계략공사_일위대가(약산고)_설계변경7.7_통신 가설전기_하남소방('05)" xfId="13664" xr:uid="{00000000-0005-0000-0000-000048470000}"/>
    <cellStyle name="1_시민계략공사_일위대가(약산고)_설계변경7.7_통신 가설전기11" xfId="13665" xr:uid="{00000000-0005-0000-0000-000049470000}"/>
    <cellStyle name="1_시민계략공사_일위대가(약산고)_설계변경7.7_통신 가설전기11 2" xfId="13666" xr:uid="{00000000-0005-0000-0000-00004A470000}"/>
    <cellStyle name="1_시민계략공사_일위대가(약산고)_설계변경7.7_통신 가설전기11 3" xfId="13667" xr:uid="{00000000-0005-0000-0000-00004B470000}"/>
    <cellStyle name="1_시민계략공사_일위대가(약산고)_설계변경7.7_통신 가설전기11 4" xfId="13668" xr:uid="{00000000-0005-0000-0000-00004C470000}"/>
    <cellStyle name="1_시민계략공사_일위대가(약산고)_설계변경7.7_통신 가설전기11 5" xfId="13669" xr:uid="{00000000-0005-0000-0000-00004D470000}"/>
    <cellStyle name="1_시민계략공사_일위대가(약산고)_설계변경7.7_통신 가설전기11 6" xfId="13670" xr:uid="{00000000-0005-0000-0000-00004E470000}"/>
    <cellStyle name="1_시민계략공사_일위대가(약산고)_설계변경7.7_통신 가설전기11 7" xfId="13671" xr:uid="{00000000-0005-0000-0000-00004F470000}"/>
    <cellStyle name="1_시민계략공사_일위대가(약산고)_설계변경7.7_통신 가설전기11 8" xfId="13672" xr:uid="{00000000-0005-0000-0000-000050470000}"/>
    <cellStyle name="1_시민계략공사_일위대가(약산고)_설계변경7.7_통신 가설전기11_본관내역서" xfId="13673" xr:uid="{00000000-0005-0000-0000-000051470000}"/>
    <cellStyle name="1_시민계략공사_일위대가(약산고)_설계변경7.7_통신 가설전기11_본관내역서 2" xfId="13674" xr:uid="{00000000-0005-0000-0000-000052470000}"/>
    <cellStyle name="1_시민계략공사_일위대가(약산고)_설계변경7.7_통신 가설전기11_본관내역서 3" xfId="13675" xr:uid="{00000000-0005-0000-0000-000053470000}"/>
    <cellStyle name="1_시민계략공사_일위대가(약산고)_설계변경7.7_통신 가설전기11_본관내역서 4" xfId="13676" xr:uid="{00000000-0005-0000-0000-000054470000}"/>
    <cellStyle name="1_시민계략공사_일위대가(약산고)_설계변경7.7_통신 가설전기11_본관내역서 5" xfId="13677" xr:uid="{00000000-0005-0000-0000-000055470000}"/>
    <cellStyle name="1_시민계략공사_일위대가(약산고)_설계변경7.7_통신 가설전기11_본관내역서 6" xfId="13678" xr:uid="{00000000-0005-0000-0000-000056470000}"/>
    <cellStyle name="1_시민계략공사_일위대가(약산고)_설계변경7.7_통신 가설전기11_본관내역서 7" xfId="13679" xr:uid="{00000000-0005-0000-0000-000057470000}"/>
    <cellStyle name="1_시민계략공사_일위대가(약산고)_설계변경7.7_통신 가설전기11_본관내역서 8" xfId="13680" xr:uid="{00000000-0005-0000-0000-000058470000}"/>
    <cellStyle name="1_시민계략공사_일위대가(약산고)_설계변경7.7_통신 가설전기11_본관내역서_영광비상대책실-전기설계서-0326" xfId="13681" xr:uid="{00000000-0005-0000-0000-000059470000}"/>
    <cellStyle name="1_시민계략공사_일위대가(약산고)_설계변경7.7_통신 가설전기11_본관내역서_하남소방('05)" xfId="13682" xr:uid="{00000000-0005-0000-0000-00005A470000}"/>
    <cellStyle name="1_시민계략공사_일위대가(약산고)_설계변경7.7_통신 가설전기11_영광비상대책실-전기설계서-0326" xfId="13683" xr:uid="{00000000-0005-0000-0000-00005B470000}"/>
    <cellStyle name="1_시민계략공사_일위대가(약산고)_설계변경7.7_통신 가설전기11_하남소방('05)" xfId="13684" xr:uid="{00000000-0005-0000-0000-00005C470000}"/>
    <cellStyle name="1_시민계략공사_일위대가(약산고)_설계변경7.7_하남소방('05)" xfId="13685" xr:uid="{00000000-0005-0000-0000-00005D470000}"/>
    <cellStyle name="1_시민계략공사_일위대가(약산고)_설치검사보고서1(5.6.7월)" xfId="13686" xr:uid="{00000000-0005-0000-0000-00005E470000}"/>
    <cellStyle name="1_시민계략공사_일위대가(약산고)_설치검사보고서1(5.6.7월) 2" xfId="13687" xr:uid="{00000000-0005-0000-0000-00005F470000}"/>
    <cellStyle name="1_시민계략공사_일위대가(약산고)_설치검사보고서1(5.6.7월) 3" xfId="13688" xr:uid="{00000000-0005-0000-0000-000060470000}"/>
    <cellStyle name="1_시민계략공사_일위대가(약산고)_설치검사보고서1(5.6.7월) 4" xfId="13689" xr:uid="{00000000-0005-0000-0000-000061470000}"/>
    <cellStyle name="1_시민계략공사_일위대가(약산고)_설치검사보고서1(5.6.7월) 5" xfId="13690" xr:uid="{00000000-0005-0000-0000-000062470000}"/>
    <cellStyle name="1_시민계략공사_일위대가(약산고)_설치검사보고서1(5.6.7월) 6" xfId="13691" xr:uid="{00000000-0005-0000-0000-000063470000}"/>
    <cellStyle name="1_시민계략공사_일위대가(약산고)_설치검사보고서1(5.6.7월) 7" xfId="13692" xr:uid="{00000000-0005-0000-0000-000064470000}"/>
    <cellStyle name="1_시민계략공사_일위대가(약산고)_설치검사보고서1(5.6.7월) 8" xfId="13693" xr:uid="{00000000-0005-0000-0000-000065470000}"/>
    <cellStyle name="1_시민계략공사_일위대가(약산고)_설치검사보고서1(5.6.7월)_본관내역서" xfId="13694" xr:uid="{00000000-0005-0000-0000-000066470000}"/>
    <cellStyle name="1_시민계략공사_일위대가(약산고)_설치검사보고서1(5.6.7월)_본관내역서 2" xfId="13695" xr:uid="{00000000-0005-0000-0000-000067470000}"/>
    <cellStyle name="1_시민계략공사_일위대가(약산고)_설치검사보고서1(5.6.7월)_본관내역서 3" xfId="13696" xr:uid="{00000000-0005-0000-0000-000068470000}"/>
    <cellStyle name="1_시민계략공사_일위대가(약산고)_설치검사보고서1(5.6.7월)_본관내역서 4" xfId="13697" xr:uid="{00000000-0005-0000-0000-000069470000}"/>
    <cellStyle name="1_시민계략공사_일위대가(약산고)_설치검사보고서1(5.6.7월)_본관내역서 5" xfId="13698" xr:uid="{00000000-0005-0000-0000-00006A470000}"/>
    <cellStyle name="1_시민계략공사_일위대가(약산고)_설치검사보고서1(5.6.7월)_본관내역서 6" xfId="13699" xr:uid="{00000000-0005-0000-0000-00006B470000}"/>
    <cellStyle name="1_시민계략공사_일위대가(약산고)_설치검사보고서1(5.6.7월)_본관내역서 7" xfId="13700" xr:uid="{00000000-0005-0000-0000-00006C470000}"/>
    <cellStyle name="1_시민계략공사_일위대가(약산고)_설치검사보고서1(5.6.7월)_본관내역서 8" xfId="13701" xr:uid="{00000000-0005-0000-0000-00006D470000}"/>
    <cellStyle name="1_시민계략공사_일위대가(약산고)_설치검사보고서1(5.6.7월)_본관내역서_영광비상대책실-전기설계서-0326" xfId="13702" xr:uid="{00000000-0005-0000-0000-00006E470000}"/>
    <cellStyle name="1_시민계략공사_일위대가(약산고)_설치검사보고서1(5.6.7월)_본관내역서_하남소방('05)" xfId="13703" xr:uid="{00000000-0005-0000-0000-00006F470000}"/>
    <cellStyle name="1_시민계략공사_일위대가(약산고)_설치검사보고서1(5.6.7월)_영광비상대책실-전기설계서-0326" xfId="13704" xr:uid="{00000000-0005-0000-0000-000070470000}"/>
    <cellStyle name="1_시민계략공사_일위대가(약산고)_설치검사보고서1(5.6.7월)_하남소방('05)" xfId="13705" xr:uid="{00000000-0005-0000-0000-000071470000}"/>
    <cellStyle name="1_시민계략공사_일위대가(약산고)_신설관로(정수장)" xfId="13706" xr:uid="{00000000-0005-0000-0000-000072470000}"/>
    <cellStyle name="1_시민계략공사_일위대가(약산고)_신설관로(정수장) 2" xfId="13707" xr:uid="{00000000-0005-0000-0000-000073470000}"/>
    <cellStyle name="1_시민계략공사_일위대가(약산고)_신설관로(정수장) 3" xfId="13708" xr:uid="{00000000-0005-0000-0000-000074470000}"/>
    <cellStyle name="1_시민계략공사_일위대가(약산고)_신설관로(정수장) 4" xfId="13709" xr:uid="{00000000-0005-0000-0000-000075470000}"/>
    <cellStyle name="1_시민계략공사_일위대가(약산고)_신설관로(정수장) 5" xfId="13710" xr:uid="{00000000-0005-0000-0000-000076470000}"/>
    <cellStyle name="1_시민계략공사_일위대가(약산고)_신설관로(정수장) 6" xfId="13711" xr:uid="{00000000-0005-0000-0000-000077470000}"/>
    <cellStyle name="1_시민계략공사_일위대가(약산고)_신설관로(정수장) 7" xfId="13712" xr:uid="{00000000-0005-0000-0000-000078470000}"/>
    <cellStyle name="1_시민계략공사_일위대가(약산고)_신설관로(정수장) 8" xfId="13713" xr:uid="{00000000-0005-0000-0000-000079470000}"/>
    <cellStyle name="1_시민계략공사_일위대가(약산고)_신설관로(정수장)_본관내역서" xfId="13714" xr:uid="{00000000-0005-0000-0000-00007A470000}"/>
    <cellStyle name="1_시민계략공사_일위대가(약산고)_신설관로(정수장)_본관내역서 2" xfId="13715" xr:uid="{00000000-0005-0000-0000-00007B470000}"/>
    <cellStyle name="1_시민계략공사_일위대가(약산고)_신설관로(정수장)_본관내역서 3" xfId="13716" xr:uid="{00000000-0005-0000-0000-00007C470000}"/>
    <cellStyle name="1_시민계략공사_일위대가(약산고)_신설관로(정수장)_본관내역서 4" xfId="13717" xr:uid="{00000000-0005-0000-0000-00007D470000}"/>
    <cellStyle name="1_시민계략공사_일위대가(약산고)_신설관로(정수장)_본관내역서 5" xfId="13718" xr:uid="{00000000-0005-0000-0000-00007E470000}"/>
    <cellStyle name="1_시민계략공사_일위대가(약산고)_신설관로(정수장)_본관내역서 6" xfId="13719" xr:uid="{00000000-0005-0000-0000-00007F470000}"/>
    <cellStyle name="1_시민계략공사_일위대가(약산고)_신설관로(정수장)_본관내역서 7" xfId="13720" xr:uid="{00000000-0005-0000-0000-000080470000}"/>
    <cellStyle name="1_시민계략공사_일위대가(약산고)_신설관로(정수장)_본관내역서 8" xfId="13721" xr:uid="{00000000-0005-0000-0000-000081470000}"/>
    <cellStyle name="1_시민계략공사_일위대가(약산고)_신설관로(정수장)_본관내역서_영광비상대책실-전기설계서-0326" xfId="13722" xr:uid="{00000000-0005-0000-0000-000082470000}"/>
    <cellStyle name="1_시민계략공사_일위대가(약산고)_신설관로(정수장)_본관내역서_하남소방('05)" xfId="13723" xr:uid="{00000000-0005-0000-0000-000083470000}"/>
    <cellStyle name="1_시민계략공사_일위대가(약산고)_신설관로(정수장)_영광비상대책실-전기설계서-0326" xfId="13724" xr:uid="{00000000-0005-0000-0000-000084470000}"/>
    <cellStyle name="1_시민계략공사_일위대가(약산고)_신설관로(정수장)_하남소방('05)" xfId="13725" xr:uid="{00000000-0005-0000-0000-000085470000}"/>
    <cellStyle name="1_시민계략공사_일위대가(약산고)_영광비상대책실-전기설계서-0326" xfId="13726" xr:uid="{00000000-0005-0000-0000-000086470000}"/>
    <cellStyle name="1_시민계략공사_일위대가(약산고)_정수장관로추가 내역" xfId="13727" xr:uid="{00000000-0005-0000-0000-000087470000}"/>
    <cellStyle name="1_시민계략공사_일위대가(약산고)_정수장관로추가 내역 2" xfId="13728" xr:uid="{00000000-0005-0000-0000-000088470000}"/>
    <cellStyle name="1_시민계략공사_일위대가(약산고)_정수장관로추가 내역 3" xfId="13729" xr:uid="{00000000-0005-0000-0000-000089470000}"/>
    <cellStyle name="1_시민계략공사_일위대가(약산고)_정수장관로추가 내역 4" xfId="13730" xr:uid="{00000000-0005-0000-0000-00008A470000}"/>
    <cellStyle name="1_시민계략공사_일위대가(약산고)_정수장관로추가 내역 5" xfId="13731" xr:uid="{00000000-0005-0000-0000-00008B470000}"/>
    <cellStyle name="1_시민계략공사_일위대가(약산고)_정수장관로추가 내역 6" xfId="13732" xr:uid="{00000000-0005-0000-0000-00008C470000}"/>
    <cellStyle name="1_시민계략공사_일위대가(약산고)_정수장관로추가 내역 7" xfId="13733" xr:uid="{00000000-0005-0000-0000-00008D470000}"/>
    <cellStyle name="1_시민계략공사_일위대가(약산고)_정수장관로추가 내역 8" xfId="13734" xr:uid="{00000000-0005-0000-0000-00008E470000}"/>
    <cellStyle name="1_시민계략공사_일위대가(약산고)_정수장관로추가 내역_본관내역서" xfId="13735" xr:uid="{00000000-0005-0000-0000-00008F470000}"/>
    <cellStyle name="1_시민계략공사_일위대가(약산고)_정수장관로추가 내역_본관내역서 2" xfId="13736" xr:uid="{00000000-0005-0000-0000-000090470000}"/>
    <cellStyle name="1_시민계략공사_일위대가(약산고)_정수장관로추가 내역_본관내역서 3" xfId="13737" xr:uid="{00000000-0005-0000-0000-000091470000}"/>
    <cellStyle name="1_시민계략공사_일위대가(약산고)_정수장관로추가 내역_본관내역서 4" xfId="13738" xr:uid="{00000000-0005-0000-0000-000092470000}"/>
    <cellStyle name="1_시민계략공사_일위대가(약산고)_정수장관로추가 내역_본관내역서 5" xfId="13739" xr:uid="{00000000-0005-0000-0000-000093470000}"/>
    <cellStyle name="1_시민계략공사_일위대가(약산고)_정수장관로추가 내역_본관내역서 6" xfId="13740" xr:uid="{00000000-0005-0000-0000-000094470000}"/>
    <cellStyle name="1_시민계략공사_일위대가(약산고)_정수장관로추가 내역_본관내역서 7" xfId="13741" xr:uid="{00000000-0005-0000-0000-000095470000}"/>
    <cellStyle name="1_시민계략공사_일위대가(약산고)_정수장관로추가 내역_본관내역서 8" xfId="13742" xr:uid="{00000000-0005-0000-0000-000096470000}"/>
    <cellStyle name="1_시민계략공사_일위대가(약산고)_정수장관로추가 내역_본관내역서_영광비상대책실-전기설계서-0326" xfId="13743" xr:uid="{00000000-0005-0000-0000-000097470000}"/>
    <cellStyle name="1_시민계략공사_일위대가(약산고)_정수장관로추가 내역_본관내역서_하남소방('05)" xfId="13744" xr:uid="{00000000-0005-0000-0000-000098470000}"/>
    <cellStyle name="1_시민계략공사_일위대가(약산고)_정수장관로추가 내역_영광비상대책실-전기설계서-0326" xfId="13745" xr:uid="{00000000-0005-0000-0000-000099470000}"/>
    <cellStyle name="1_시민계략공사_일위대가(약산고)_정수장관로추가 내역_하남소방('05)" xfId="13746" xr:uid="{00000000-0005-0000-0000-00009A470000}"/>
    <cellStyle name="1_시민계략공사_일위대가(약산고)_통신 가설전기" xfId="13747" xr:uid="{00000000-0005-0000-0000-00009B470000}"/>
    <cellStyle name="1_시민계략공사_일위대가(약산고)_통신 가설전기 2" xfId="13748" xr:uid="{00000000-0005-0000-0000-00009C470000}"/>
    <cellStyle name="1_시민계략공사_일위대가(약산고)_통신 가설전기 3" xfId="13749" xr:uid="{00000000-0005-0000-0000-00009D470000}"/>
    <cellStyle name="1_시민계략공사_일위대가(약산고)_통신 가설전기 4" xfId="13750" xr:uid="{00000000-0005-0000-0000-00009E470000}"/>
    <cellStyle name="1_시민계략공사_일위대가(약산고)_통신 가설전기 5" xfId="13751" xr:uid="{00000000-0005-0000-0000-00009F470000}"/>
    <cellStyle name="1_시민계략공사_일위대가(약산고)_통신 가설전기 6" xfId="13752" xr:uid="{00000000-0005-0000-0000-0000A0470000}"/>
    <cellStyle name="1_시민계략공사_일위대가(약산고)_통신 가설전기 7" xfId="13753" xr:uid="{00000000-0005-0000-0000-0000A1470000}"/>
    <cellStyle name="1_시민계략공사_일위대가(약산고)_통신 가설전기 8" xfId="13754" xr:uid="{00000000-0005-0000-0000-0000A2470000}"/>
    <cellStyle name="1_시민계략공사_일위대가(약산고)_통신 가설전기_본관내역서" xfId="13755" xr:uid="{00000000-0005-0000-0000-0000A3470000}"/>
    <cellStyle name="1_시민계략공사_일위대가(약산고)_통신 가설전기_본관내역서 2" xfId="13756" xr:uid="{00000000-0005-0000-0000-0000A4470000}"/>
    <cellStyle name="1_시민계략공사_일위대가(약산고)_통신 가설전기_본관내역서 3" xfId="13757" xr:uid="{00000000-0005-0000-0000-0000A5470000}"/>
    <cellStyle name="1_시민계략공사_일위대가(약산고)_통신 가설전기_본관내역서 4" xfId="13758" xr:uid="{00000000-0005-0000-0000-0000A6470000}"/>
    <cellStyle name="1_시민계략공사_일위대가(약산고)_통신 가설전기_본관내역서 5" xfId="13759" xr:uid="{00000000-0005-0000-0000-0000A7470000}"/>
    <cellStyle name="1_시민계략공사_일위대가(약산고)_통신 가설전기_본관내역서 6" xfId="13760" xr:uid="{00000000-0005-0000-0000-0000A8470000}"/>
    <cellStyle name="1_시민계략공사_일위대가(약산고)_통신 가설전기_본관내역서 7" xfId="13761" xr:uid="{00000000-0005-0000-0000-0000A9470000}"/>
    <cellStyle name="1_시민계략공사_일위대가(약산고)_통신 가설전기_본관내역서 8" xfId="13762" xr:uid="{00000000-0005-0000-0000-0000AA470000}"/>
    <cellStyle name="1_시민계략공사_일위대가(약산고)_통신 가설전기_본관내역서_영광비상대책실-전기설계서-0326" xfId="13763" xr:uid="{00000000-0005-0000-0000-0000AB470000}"/>
    <cellStyle name="1_시민계략공사_일위대가(약산고)_통신 가설전기_본관내역서_하남소방('05)" xfId="13764" xr:uid="{00000000-0005-0000-0000-0000AC470000}"/>
    <cellStyle name="1_시민계략공사_일위대가(약산고)_통신 가설전기_영광비상대책실-전기설계서-0326" xfId="13765" xr:uid="{00000000-0005-0000-0000-0000AD470000}"/>
    <cellStyle name="1_시민계략공사_일위대가(약산고)_통신 가설전기_하남소방('05)" xfId="13766" xr:uid="{00000000-0005-0000-0000-0000AE470000}"/>
    <cellStyle name="1_시민계략공사_일위대가(약산고)_통신 가설전기11" xfId="13767" xr:uid="{00000000-0005-0000-0000-0000AF470000}"/>
    <cellStyle name="1_시민계략공사_일위대가(약산고)_통신 가설전기11 2" xfId="13768" xr:uid="{00000000-0005-0000-0000-0000B0470000}"/>
    <cellStyle name="1_시민계략공사_일위대가(약산고)_통신 가설전기11 3" xfId="13769" xr:uid="{00000000-0005-0000-0000-0000B1470000}"/>
    <cellStyle name="1_시민계략공사_일위대가(약산고)_통신 가설전기11 4" xfId="13770" xr:uid="{00000000-0005-0000-0000-0000B2470000}"/>
    <cellStyle name="1_시민계략공사_일위대가(약산고)_통신 가설전기11 5" xfId="13771" xr:uid="{00000000-0005-0000-0000-0000B3470000}"/>
    <cellStyle name="1_시민계략공사_일위대가(약산고)_통신 가설전기11 6" xfId="13772" xr:uid="{00000000-0005-0000-0000-0000B4470000}"/>
    <cellStyle name="1_시민계략공사_일위대가(약산고)_통신 가설전기11 7" xfId="13773" xr:uid="{00000000-0005-0000-0000-0000B5470000}"/>
    <cellStyle name="1_시민계략공사_일위대가(약산고)_통신 가설전기11 8" xfId="13774" xr:uid="{00000000-0005-0000-0000-0000B6470000}"/>
    <cellStyle name="1_시민계략공사_일위대가(약산고)_통신 가설전기11_본관내역서" xfId="13775" xr:uid="{00000000-0005-0000-0000-0000B7470000}"/>
    <cellStyle name="1_시민계략공사_일위대가(약산고)_통신 가설전기11_본관내역서 2" xfId="13776" xr:uid="{00000000-0005-0000-0000-0000B8470000}"/>
    <cellStyle name="1_시민계략공사_일위대가(약산고)_통신 가설전기11_본관내역서 3" xfId="13777" xr:uid="{00000000-0005-0000-0000-0000B9470000}"/>
    <cellStyle name="1_시민계략공사_일위대가(약산고)_통신 가설전기11_본관내역서 4" xfId="13778" xr:uid="{00000000-0005-0000-0000-0000BA470000}"/>
    <cellStyle name="1_시민계략공사_일위대가(약산고)_통신 가설전기11_본관내역서 5" xfId="13779" xr:uid="{00000000-0005-0000-0000-0000BB470000}"/>
    <cellStyle name="1_시민계략공사_일위대가(약산고)_통신 가설전기11_본관내역서 6" xfId="13780" xr:uid="{00000000-0005-0000-0000-0000BC470000}"/>
    <cellStyle name="1_시민계략공사_일위대가(약산고)_통신 가설전기11_본관내역서 7" xfId="13781" xr:uid="{00000000-0005-0000-0000-0000BD470000}"/>
    <cellStyle name="1_시민계략공사_일위대가(약산고)_통신 가설전기11_본관내역서 8" xfId="13782" xr:uid="{00000000-0005-0000-0000-0000BE470000}"/>
    <cellStyle name="1_시민계략공사_일위대가(약산고)_통신 가설전기11_본관내역서_영광비상대책실-전기설계서-0326" xfId="13783" xr:uid="{00000000-0005-0000-0000-0000BF470000}"/>
    <cellStyle name="1_시민계략공사_일위대가(약산고)_통신 가설전기11_본관내역서_하남소방('05)" xfId="13784" xr:uid="{00000000-0005-0000-0000-0000C0470000}"/>
    <cellStyle name="1_시민계략공사_일위대가(약산고)_통신 가설전기11_영광비상대책실-전기설계서-0326" xfId="13785" xr:uid="{00000000-0005-0000-0000-0000C1470000}"/>
    <cellStyle name="1_시민계략공사_일위대가(약산고)_통신 가설전기11_하남소방('05)" xfId="13786" xr:uid="{00000000-0005-0000-0000-0000C2470000}"/>
    <cellStyle name="1_시민계략공사_일위대가(약산고)_하남소방('05)" xfId="13787" xr:uid="{00000000-0005-0000-0000-0000C3470000}"/>
    <cellStyle name="1_시민계략공사_일위대가1" xfId="13788" xr:uid="{00000000-0005-0000-0000-0000C4470000}"/>
    <cellStyle name="1_시민계략공사_일위대가1 10" xfId="13789" xr:uid="{00000000-0005-0000-0000-0000C5470000}"/>
    <cellStyle name="1_시민계략공사_일위대가1 11" xfId="13790" xr:uid="{00000000-0005-0000-0000-0000C6470000}"/>
    <cellStyle name="1_시민계략공사_일위대가1 12" xfId="13791" xr:uid="{00000000-0005-0000-0000-0000C7470000}"/>
    <cellStyle name="1_시민계략공사_일위대가1 2" xfId="13792" xr:uid="{00000000-0005-0000-0000-0000C8470000}"/>
    <cellStyle name="1_시민계략공사_일위대가1 3" xfId="13793" xr:uid="{00000000-0005-0000-0000-0000C9470000}"/>
    <cellStyle name="1_시민계략공사_일위대가1 4" xfId="13794" xr:uid="{00000000-0005-0000-0000-0000CA470000}"/>
    <cellStyle name="1_시민계략공사_일위대가1 5" xfId="13795" xr:uid="{00000000-0005-0000-0000-0000CB470000}"/>
    <cellStyle name="1_시민계략공사_일위대가1 6" xfId="13796" xr:uid="{00000000-0005-0000-0000-0000CC470000}"/>
    <cellStyle name="1_시민계략공사_일위대가1 7" xfId="13797" xr:uid="{00000000-0005-0000-0000-0000CD470000}"/>
    <cellStyle name="1_시민계략공사_일위대가1 8" xfId="13798" xr:uid="{00000000-0005-0000-0000-0000CE470000}"/>
    <cellStyle name="1_시민계략공사_일위대가1 9" xfId="13799" xr:uid="{00000000-0005-0000-0000-0000CF470000}"/>
    <cellStyle name="1_시민계략공사_일위대가1_2회설변 변경내역서" xfId="13800" xr:uid="{00000000-0005-0000-0000-0000D0470000}"/>
    <cellStyle name="1_시민계략공사_일위대가1_2회설변 변경내역서 2" xfId="13801" xr:uid="{00000000-0005-0000-0000-0000D1470000}"/>
    <cellStyle name="1_시민계략공사_일위대가1_2회설변 변경내역서 3" xfId="13802" xr:uid="{00000000-0005-0000-0000-0000D2470000}"/>
    <cellStyle name="1_시민계략공사_일위대가1_2회설변 변경내역서 4" xfId="13803" xr:uid="{00000000-0005-0000-0000-0000D3470000}"/>
    <cellStyle name="1_시민계략공사_일위대가1_2회설변 변경내역서 5" xfId="13804" xr:uid="{00000000-0005-0000-0000-0000D4470000}"/>
    <cellStyle name="1_시민계략공사_일위대가1_2회설변 변경내역서 6" xfId="13805" xr:uid="{00000000-0005-0000-0000-0000D5470000}"/>
    <cellStyle name="1_시민계략공사_일위대가1_2회설변 변경내역서 7" xfId="13806" xr:uid="{00000000-0005-0000-0000-0000D6470000}"/>
    <cellStyle name="1_시민계략공사_일위대가1_2회설변 변경내역서 8" xfId="13807" xr:uid="{00000000-0005-0000-0000-0000D7470000}"/>
    <cellStyle name="1_시민계략공사_일위대가1_2회설변 변경내역서_본관내역서" xfId="13808" xr:uid="{00000000-0005-0000-0000-0000D8470000}"/>
    <cellStyle name="1_시민계략공사_일위대가1_2회설변 변경내역서_본관내역서 2" xfId="13809" xr:uid="{00000000-0005-0000-0000-0000D9470000}"/>
    <cellStyle name="1_시민계략공사_일위대가1_2회설변 변경내역서_본관내역서 3" xfId="13810" xr:uid="{00000000-0005-0000-0000-0000DA470000}"/>
    <cellStyle name="1_시민계략공사_일위대가1_2회설변 변경내역서_본관내역서 4" xfId="13811" xr:uid="{00000000-0005-0000-0000-0000DB470000}"/>
    <cellStyle name="1_시민계략공사_일위대가1_2회설변 변경내역서_본관내역서 5" xfId="13812" xr:uid="{00000000-0005-0000-0000-0000DC470000}"/>
    <cellStyle name="1_시민계략공사_일위대가1_2회설변 변경내역서_본관내역서 6" xfId="13813" xr:uid="{00000000-0005-0000-0000-0000DD470000}"/>
    <cellStyle name="1_시민계략공사_일위대가1_2회설변 변경내역서_본관내역서 7" xfId="13814" xr:uid="{00000000-0005-0000-0000-0000DE470000}"/>
    <cellStyle name="1_시민계략공사_일위대가1_2회설변 변경내역서_본관내역서 8" xfId="13815" xr:uid="{00000000-0005-0000-0000-0000DF470000}"/>
    <cellStyle name="1_시민계략공사_일위대가1_2회설변 변경내역서_본관내역서_영광비상대책실-전기설계서-0326" xfId="13816" xr:uid="{00000000-0005-0000-0000-0000E0470000}"/>
    <cellStyle name="1_시민계략공사_일위대가1_2회설변 변경내역서_본관내역서_하남소방('05)" xfId="13817" xr:uid="{00000000-0005-0000-0000-0000E1470000}"/>
    <cellStyle name="1_시민계략공사_일위대가1_2회설변 변경내역서_영광비상대책실-전기설계서-0326" xfId="13818" xr:uid="{00000000-0005-0000-0000-0000E2470000}"/>
    <cellStyle name="1_시민계략공사_일위대가1_2회설변 변경내역서_하남소방('05)" xfId="13819" xr:uid="{00000000-0005-0000-0000-0000E3470000}"/>
    <cellStyle name="1_시민계략공사_일위대가1_3회 기성에산좃도" xfId="13820" xr:uid="{00000000-0005-0000-0000-0000E4470000}"/>
    <cellStyle name="1_시민계략공사_일위대가1_3회 기성에산좃도 2" xfId="13821" xr:uid="{00000000-0005-0000-0000-0000E5470000}"/>
    <cellStyle name="1_시민계략공사_일위대가1_3회 기성에산좃도 3" xfId="13822" xr:uid="{00000000-0005-0000-0000-0000E6470000}"/>
    <cellStyle name="1_시민계략공사_일위대가1_3회 기성에산좃도 4" xfId="13823" xr:uid="{00000000-0005-0000-0000-0000E7470000}"/>
    <cellStyle name="1_시민계략공사_일위대가1_3회 기성에산좃도 5" xfId="13824" xr:uid="{00000000-0005-0000-0000-0000E8470000}"/>
    <cellStyle name="1_시민계략공사_일위대가1_3회 기성에산좃도 6" xfId="13825" xr:uid="{00000000-0005-0000-0000-0000E9470000}"/>
    <cellStyle name="1_시민계략공사_일위대가1_3회 기성에산좃도 7" xfId="13826" xr:uid="{00000000-0005-0000-0000-0000EA470000}"/>
    <cellStyle name="1_시민계략공사_일위대가1_3회 기성에산좃도 8" xfId="13827" xr:uid="{00000000-0005-0000-0000-0000EB470000}"/>
    <cellStyle name="1_시민계략공사_일위대가1_3회 기성에산좃도_본관내역서" xfId="13828" xr:uid="{00000000-0005-0000-0000-0000EC470000}"/>
    <cellStyle name="1_시민계략공사_일위대가1_3회 기성에산좃도_본관내역서 2" xfId="13829" xr:uid="{00000000-0005-0000-0000-0000ED470000}"/>
    <cellStyle name="1_시민계략공사_일위대가1_3회 기성에산좃도_본관내역서 3" xfId="13830" xr:uid="{00000000-0005-0000-0000-0000EE470000}"/>
    <cellStyle name="1_시민계략공사_일위대가1_3회 기성에산좃도_본관내역서 4" xfId="13831" xr:uid="{00000000-0005-0000-0000-0000EF470000}"/>
    <cellStyle name="1_시민계략공사_일위대가1_3회 기성에산좃도_본관내역서 5" xfId="13832" xr:uid="{00000000-0005-0000-0000-0000F0470000}"/>
    <cellStyle name="1_시민계략공사_일위대가1_3회 기성에산좃도_본관내역서 6" xfId="13833" xr:uid="{00000000-0005-0000-0000-0000F1470000}"/>
    <cellStyle name="1_시민계략공사_일위대가1_3회 기성에산좃도_본관내역서 7" xfId="13834" xr:uid="{00000000-0005-0000-0000-0000F2470000}"/>
    <cellStyle name="1_시민계략공사_일위대가1_3회 기성에산좃도_본관내역서 8" xfId="13835" xr:uid="{00000000-0005-0000-0000-0000F3470000}"/>
    <cellStyle name="1_시민계략공사_일위대가1_3회 기성에산좃도_본관내역서_영광비상대책실-전기설계서-0326" xfId="13836" xr:uid="{00000000-0005-0000-0000-0000F4470000}"/>
    <cellStyle name="1_시민계략공사_일위대가1_3회 기성에산좃도_본관내역서_하남소방('05)" xfId="13837" xr:uid="{00000000-0005-0000-0000-0000F5470000}"/>
    <cellStyle name="1_시민계략공사_일위대가1_3회 기성에산좃도_영광비상대책실-전기설계서-0326" xfId="13838" xr:uid="{00000000-0005-0000-0000-0000F6470000}"/>
    <cellStyle name="1_시민계략공사_일위대가1_3회 기성에산좃도_하남소방('05)" xfId="13839" xr:uid="{00000000-0005-0000-0000-0000F7470000}"/>
    <cellStyle name="1_시민계략공사_일위대가1_물량산출서(3회기성)" xfId="13840" xr:uid="{00000000-0005-0000-0000-0000F8470000}"/>
    <cellStyle name="1_시민계략공사_일위대가1_물량산출서(3회기성) 2" xfId="13841" xr:uid="{00000000-0005-0000-0000-0000F9470000}"/>
    <cellStyle name="1_시민계략공사_일위대가1_물량산출서(3회기성) 3" xfId="13842" xr:uid="{00000000-0005-0000-0000-0000FA470000}"/>
    <cellStyle name="1_시민계략공사_일위대가1_물량산출서(3회기성) 4" xfId="13843" xr:uid="{00000000-0005-0000-0000-0000FB470000}"/>
    <cellStyle name="1_시민계략공사_일위대가1_물량산출서(3회기성) 5" xfId="13844" xr:uid="{00000000-0005-0000-0000-0000FC470000}"/>
    <cellStyle name="1_시민계략공사_일위대가1_물량산출서(3회기성) 6" xfId="13845" xr:uid="{00000000-0005-0000-0000-0000FD470000}"/>
    <cellStyle name="1_시민계략공사_일위대가1_물량산출서(3회기성) 7" xfId="13846" xr:uid="{00000000-0005-0000-0000-0000FE470000}"/>
    <cellStyle name="1_시민계략공사_일위대가1_물량산출서(3회기성) 8" xfId="13847" xr:uid="{00000000-0005-0000-0000-0000FF470000}"/>
    <cellStyle name="1_시민계략공사_일위대가1_물량산출서(3회기성)_본관내역서" xfId="13848" xr:uid="{00000000-0005-0000-0000-000000480000}"/>
    <cellStyle name="1_시민계략공사_일위대가1_물량산출서(3회기성)_본관내역서 2" xfId="13849" xr:uid="{00000000-0005-0000-0000-000001480000}"/>
    <cellStyle name="1_시민계략공사_일위대가1_물량산출서(3회기성)_본관내역서 3" xfId="13850" xr:uid="{00000000-0005-0000-0000-000002480000}"/>
    <cellStyle name="1_시민계략공사_일위대가1_물량산출서(3회기성)_본관내역서 4" xfId="13851" xr:uid="{00000000-0005-0000-0000-000003480000}"/>
    <cellStyle name="1_시민계략공사_일위대가1_물량산출서(3회기성)_본관내역서 5" xfId="13852" xr:uid="{00000000-0005-0000-0000-000004480000}"/>
    <cellStyle name="1_시민계략공사_일위대가1_물량산출서(3회기성)_본관내역서 6" xfId="13853" xr:uid="{00000000-0005-0000-0000-000005480000}"/>
    <cellStyle name="1_시민계략공사_일위대가1_물량산출서(3회기성)_본관내역서 7" xfId="13854" xr:uid="{00000000-0005-0000-0000-000006480000}"/>
    <cellStyle name="1_시민계략공사_일위대가1_물량산출서(3회기성)_본관내역서 8" xfId="13855" xr:uid="{00000000-0005-0000-0000-000007480000}"/>
    <cellStyle name="1_시민계략공사_일위대가1_물량산출서(3회기성)_본관내역서_영광비상대책실-전기설계서-0326" xfId="13856" xr:uid="{00000000-0005-0000-0000-000008480000}"/>
    <cellStyle name="1_시민계략공사_일위대가1_물량산출서(3회기성)_본관내역서_하남소방('05)" xfId="13857" xr:uid="{00000000-0005-0000-0000-000009480000}"/>
    <cellStyle name="1_시민계략공사_일위대가1_물량산출서(3회기성)_영광비상대책실-전기설계서-0326" xfId="13858" xr:uid="{00000000-0005-0000-0000-00000A480000}"/>
    <cellStyle name="1_시민계략공사_일위대가1_물량산출서(3회기성)_하남소방('05)" xfId="13859" xr:uid="{00000000-0005-0000-0000-00000B480000}"/>
    <cellStyle name="1_시민계략공사_일위대가1_설계변경7.7" xfId="13860" xr:uid="{00000000-0005-0000-0000-00000C480000}"/>
    <cellStyle name="1_시민계략공사_일위대가1_설계변경7.7 2" xfId="13861" xr:uid="{00000000-0005-0000-0000-00000D480000}"/>
    <cellStyle name="1_시민계략공사_일위대가1_설계변경7.7 3" xfId="13862" xr:uid="{00000000-0005-0000-0000-00000E480000}"/>
    <cellStyle name="1_시민계략공사_일위대가1_설계변경7.7 4" xfId="13863" xr:uid="{00000000-0005-0000-0000-00000F480000}"/>
    <cellStyle name="1_시민계략공사_일위대가1_설계변경7.7 5" xfId="13864" xr:uid="{00000000-0005-0000-0000-000010480000}"/>
    <cellStyle name="1_시민계략공사_일위대가1_설계변경7.7 6" xfId="13865" xr:uid="{00000000-0005-0000-0000-000011480000}"/>
    <cellStyle name="1_시민계략공사_일위대가1_설계변경7.7 7" xfId="13866" xr:uid="{00000000-0005-0000-0000-000012480000}"/>
    <cellStyle name="1_시민계략공사_일위대가1_설계변경7.7 8" xfId="13867" xr:uid="{00000000-0005-0000-0000-000013480000}"/>
    <cellStyle name="1_시민계략공사_일위대가1_설계변경7.7_2회설변 변경내역서" xfId="13868" xr:uid="{00000000-0005-0000-0000-000014480000}"/>
    <cellStyle name="1_시민계략공사_일위대가1_설계변경7.7_2회설변 변경내역서 2" xfId="13869" xr:uid="{00000000-0005-0000-0000-000015480000}"/>
    <cellStyle name="1_시민계략공사_일위대가1_설계변경7.7_2회설변 변경내역서 3" xfId="13870" xr:uid="{00000000-0005-0000-0000-000016480000}"/>
    <cellStyle name="1_시민계략공사_일위대가1_설계변경7.7_2회설변 변경내역서 4" xfId="13871" xr:uid="{00000000-0005-0000-0000-000017480000}"/>
    <cellStyle name="1_시민계략공사_일위대가1_설계변경7.7_2회설변 변경내역서 5" xfId="13872" xr:uid="{00000000-0005-0000-0000-000018480000}"/>
    <cellStyle name="1_시민계략공사_일위대가1_설계변경7.7_2회설변 변경내역서 6" xfId="13873" xr:uid="{00000000-0005-0000-0000-000019480000}"/>
    <cellStyle name="1_시민계략공사_일위대가1_설계변경7.7_2회설변 변경내역서 7" xfId="13874" xr:uid="{00000000-0005-0000-0000-00001A480000}"/>
    <cellStyle name="1_시민계략공사_일위대가1_설계변경7.7_2회설변 변경내역서 8" xfId="13875" xr:uid="{00000000-0005-0000-0000-00001B480000}"/>
    <cellStyle name="1_시민계략공사_일위대가1_설계변경7.7_2회설변 변경내역서_본관내역서" xfId="13876" xr:uid="{00000000-0005-0000-0000-00001C480000}"/>
    <cellStyle name="1_시민계략공사_일위대가1_설계변경7.7_2회설변 변경내역서_본관내역서 2" xfId="13877" xr:uid="{00000000-0005-0000-0000-00001D480000}"/>
    <cellStyle name="1_시민계략공사_일위대가1_설계변경7.7_2회설변 변경내역서_본관내역서 3" xfId="13878" xr:uid="{00000000-0005-0000-0000-00001E480000}"/>
    <cellStyle name="1_시민계략공사_일위대가1_설계변경7.7_2회설변 변경내역서_본관내역서 4" xfId="13879" xr:uid="{00000000-0005-0000-0000-00001F480000}"/>
    <cellStyle name="1_시민계략공사_일위대가1_설계변경7.7_2회설변 변경내역서_본관내역서 5" xfId="13880" xr:uid="{00000000-0005-0000-0000-000020480000}"/>
    <cellStyle name="1_시민계략공사_일위대가1_설계변경7.7_2회설변 변경내역서_본관내역서 6" xfId="13881" xr:uid="{00000000-0005-0000-0000-000021480000}"/>
    <cellStyle name="1_시민계략공사_일위대가1_설계변경7.7_2회설변 변경내역서_본관내역서 7" xfId="13882" xr:uid="{00000000-0005-0000-0000-000022480000}"/>
    <cellStyle name="1_시민계략공사_일위대가1_설계변경7.7_2회설변 변경내역서_본관내역서 8" xfId="13883" xr:uid="{00000000-0005-0000-0000-000023480000}"/>
    <cellStyle name="1_시민계략공사_일위대가1_설계변경7.7_2회설변 변경내역서_본관내역서_영광비상대책실-전기설계서-0326" xfId="13884" xr:uid="{00000000-0005-0000-0000-000024480000}"/>
    <cellStyle name="1_시민계략공사_일위대가1_설계변경7.7_2회설변 변경내역서_본관내역서_하남소방('05)" xfId="13885" xr:uid="{00000000-0005-0000-0000-000025480000}"/>
    <cellStyle name="1_시민계략공사_일위대가1_설계변경7.7_2회설변 변경내역서_영광비상대책실-전기설계서-0326" xfId="13886" xr:uid="{00000000-0005-0000-0000-000026480000}"/>
    <cellStyle name="1_시민계략공사_일위대가1_설계변경7.7_2회설변 변경내역서_하남소방('05)" xfId="13887" xr:uid="{00000000-0005-0000-0000-000027480000}"/>
    <cellStyle name="1_시민계략공사_일위대가1_설계변경7.7_3회 기성에산좃도" xfId="13888" xr:uid="{00000000-0005-0000-0000-000028480000}"/>
    <cellStyle name="1_시민계략공사_일위대가1_설계변경7.7_3회 기성에산좃도 2" xfId="13889" xr:uid="{00000000-0005-0000-0000-000029480000}"/>
    <cellStyle name="1_시민계략공사_일위대가1_설계변경7.7_3회 기성에산좃도 3" xfId="13890" xr:uid="{00000000-0005-0000-0000-00002A480000}"/>
    <cellStyle name="1_시민계략공사_일위대가1_설계변경7.7_3회 기성에산좃도 4" xfId="13891" xr:uid="{00000000-0005-0000-0000-00002B480000}"/>
    <cellStyle name="1_시민계략공사_일위대가1_설계변경7.7_3회 기성에산좃도 5" xfId="13892" xr:uid="{00000000-0005-0000-0000-00002C480000}"/>
    <cellStyle name="1_시민계략공사_일위대가1_설계변경7.7_3회 기성에산좃도 6" xfId="13893" xr:uid="{00000000-0005-0000-0000-00002D480000}"/>
    <cellStyle name="1_시민계략공사_일위대가1_설계변경7.7_3회 기성에산좃도 7" xfId="13894" xr:uid="{00000000-0005-0000-0000-00002E480000}"/>
    <cellStyle name="1_시민계략공사_일위대가1_설계변경7.7_3회 기성에산좃도 8" xfId="13895" xr:uid="{00000000-0005-0000-0000-00002F480000}"/>
    <cellStyle name="1_시민계략공사_일위대가1_설계변경7.7_3회 기성에산좃도_본관내역서" xfId="13896" xr:uid="{00000000-0005-0000-0000-000030480000}"/>
    <cellStyle name="1_시민계략공사_일위대가1_설계변경7.7_3회 기성에산좃도_본관내역서 2" xfId="13897" xr:uid="{00000000-0005-0000-0000-000031480000}"/>
    <cellStyle name="1_시민계략공사_일위대가1_설계변경7.7_3회 기성에산좃도_본관내역서 3" xfId="13898" xr:uid="{00000000-0005-0000-0000-000032480000}"/>
    <cellStyle name="1_시민계략공사_일위대가1_설계변경7.7_3회 기성에산좃도_본관내역서 4" xfId="13899" xr:uid="{00000000-0005-0000-0000-000033480000}"/>
    <cellStyle name="1_시민계략공사_일위대가1_설계변경7.7_3회 기성에산좃도_본관내역서 5" xfId="13900" xr:uid="{00000000-0005-0000-0000-000034480000}"/>
    <cellStyle name="1_시민계략공사_일위대가1_설계변경7.7_3회 기성에산좃도_본관내역서 6" xfId="13901" xr:uid="{00000000-0005-0000-0000-000035480000}"/>
    <cellStyle name="1_시민계략공사_일위대가1_설계변경7.7_3회 기성에산좃도_본관내역서 7" xfId="13902" xr:uid="{00000000-0005-0000-0000-000036480000}"/>
    <cellStyle name="1_시민계략공사_일위대가1_설계변경7.7_3회 기성에산좃도_본관내역서 8" xfId="13903" xr:uid="{00000000-0005-0000-0000-000037480000}"/>
    <cellStyle name="1_시민계략공사_일위대가1_설계변경7.7_3회 기성에산좃도_본관내역서_영광비상대책실-전기설계서-0326" xfId="13904" xr:uid="{00000000-0005-0000-0000-000038480000}"/>
    <cellStyle name="1_시민계략공사_일위대가1_설계변경7.7_3회 기성에산좃도_본관내역서_하남소방('05)" xfId="13905" xr:uid="{00000000-0005-0000-0000-000039480000}"/>
    <cellStyle name="1_시민계략공사_일위대가1_설계변경7.7_3회 기성에산좃도_영광비상대책실-전기설계서-0326" xfId="13906" xr:uid="{00000000-0005-0000-0000-00003A480000}"/>
    <cellStyle name="1_시민계략공사_일위대가1_설계변경7.7_3회 기성에산좃도_하남소방('05)" xfId="13907" xr:uid="{00000000-0005-0000-0000-00003B480000}"/>
    <cellStyle name="1_시민계략공사_일위대가1_설계변경7.7_물량산출서(3회기성)" xfId="13908" xr:uid="{00000000-0005-0000-0000-00003C480000}"/>
    <cellStyle name="1_시민계략공사_일위대가1_설계변경7.7_물량산출서(3회기성) 2" xfId="13909" xr:uid="{00000000-0005-0000-0000-00003D480000}"/>
    <cellStyle name="1_시민계략공사_일위대가1_설계변경7.7_물량산출서(3회기성) 3" xfId="13910" xr:uid="{00000000-0005-0000-0000-00003E480000}"/>
    <cellStyle name="1_시민계략공사_일위대가1_설계변경7.7_물량산출서(3회기성) 4" xfId="13911" xr:uid="{00000000-0005-0000-0000-00003F480000}"/>
    <cellStyle name="1_시민계략공사_일위대가1_설계변경7.7_물량산출서(3회기성) 5" xfId="13912" xr:uid="{00000000-0005-0000-0000-000040480000}"/>
    <cellStyle name="1_시민계략공사_일위대가1_설계변경7.7_물량산출서(3회기성) 6" xfId="13913" xr:uid="{00000000-0005-0000-0000-000041480000}"/>
    <cellStyle name="1_시민계략공사_일위대가1_설계변경7.7_물량산출서(3회기성) 7" xfId="13914" xr:uid="{00000000-0005-0000-0000-000042480000}"/>
    <cellStyle name="1_시민계략공사_일위대가1_설계변경7.7_물량산출서(3회기성) 8" xfId="13915" xr:uid="{00000000-0005-0000-0000-000043480000}"/>
    <cellStyle name="1_시민계략공사_일위대가1_설계변경7.7_물량산출서(3회기성)_본관내역서" xfId="13916" xr:uid="{00000000-0005-0000-0000-000044480000}"/>
    <cellStyle name="1_시민계략공사_일위대가1_설계변경7.7_물량산출서(3회기성)_본관내역서 2" xfId="13917" xr:uid="{00000000-0005-0000-0000-000045480000}"/>
    <cellStyle name="1_시민계략공사_일위대가1_설계변경7.7_물량산출서(3회기성)_본관내역서 3" xfId="13918" xr:uid="{00000000-0005-0000-0000-000046480000}"/>
    <cellStyle name="1_시민계략공사_일위대가1_설계변경7.7_물량산출서(3회기성)_본관내역서 4" xfId="13919" xr:uid="{00000000-0005-0000-0000-000047480000}"/>
    <cellStyle name="1_시민계략공사_일위대가1_설계변경7.7_물량산출서(3회기성)_본관내역서 5" xfId="13920" xr:uid="{00000000-0005-0000-0000-000048480000}"/>
    <cellStyle name="1_시민계략공사_일위대가1_설계변경7.7_물량산출서(3회기성)_본관내역서 6" xfId="13921" xr:uid="{00000000-0005-0000-0000-000049480000}"/>
    <cellStyle name="1_시민계략공사_일위대가1_설계변경7.7_물량산출서(3회기성)_본관내역서 7" xfId="13922" xr:uid="{00000000-0005-0000-0000-00004A480000}"/>
    <cellStyle name="1_시민계략공사_일위대가1_설계변경7.7_물량산출서(3회기성)_본관내역서 8" xfId="13923" xr:uid="{00000000-0005-0000-0000-00004B480000}"/>
    <cellStyle name="1_시민계략공사_일위대가1_설계변경7.7_물량산출서(3회기성)_본관내역서_영광비상대책실-전기설계서-0326" xfId="13924" xr:uid="{00000000-0005-0000-0000-00004C480000}"/>
    <cellStyle name="1_시민계략공사_일위대가1_설계변경7.7_물량산출서(3회기성)_본관내역서_하남소방('05)" xfId="13925" xr:uid="{00000000-0005-0000-0000-00004D480000}"/>
    <cellStyle name="1_시민계략공사_일위대가1_설계변경7.7_물량산출서(3회기성)_영광비상대책실-전기설계서-0326" xfId="13926" xr:uid="{00000000-0005-0000-0000-00004E480000}"/>
    <cellStyle name="1_시민계략공사_일위대가1_설계변경7.7_물량산출서(3회기성)_하남소방('05)" xfId="13927" xr:uid="{00000000-0005-0000-0000-00004F480000}"/>
    <cellStyle name="1_시민계략공사_일위대가1_설계변경7.7_설치검사보고서1(5.6.7월)" xfId="13928" xr:uid="{00000000-0005-0000-0000-000050480000}"/>
    <cellStyle name="1_시민계략공사_일위대가1_설계변경7.7_설치검사보고서1(5.6.7월) 2" xfId="13929" xr:uid="{00000000-0005-0000-0000-000051480000}"/>
    <cellStyle name="1_시민계략공사_일위대가1_설계변경7.7_설치검사보고서1(5.6.7월) 3" xfId="13930" xr:uid="{00000000-0005-0000-0000-000052480000}"/>
    <cellStyle name="1_시민계략공사_일위대가1_설계변경7.7_설치검사보고서1(5.6.7월) 4" xfId="13931" xr:uid="{00000000-0005-0000-0000-000053480000}"/>
    <cellStyle name="1_시민계략공사_일위대가1_설계변경7.7_설치검사보고서1(5.6.7월) 5" xfId="13932" xr:uid="{00000000-0005-0000-0000-000054480000}"/>
    <cellStyle name="1_시민계략공사_일위대가1_설계변경7.7_설치검사보고서1(5.6.7월) 6" xfId="13933" xr:uid="{00000000-0005-0000-0000-000055480000}"/>
    <cellStyle name="1_시민계략공사_일위대가1_설계변경7.7_설치검사보고서1(5.6.7월) 7" xfId="13934" xr:uid="{00000000-0005-0000-0000-000056480000}"/>
    <cellStyle name="1_시민계략공사_일위대가1_설계변경7.7_설치검사보고서1(5.6.7월) 8" xfId="13935" xr:uid="{00000000-0005-0000-0000-000057480000}"/>
    <cellStyle name="1_시민계략공사_일위대가1_설계변경7.7_설치검사보고서1(5.6.7월)_본관내역서" xfId="13936" xr:uid="{00000000-0005-0000-0000-000058480000}"/>
    <cellStyle name="1_시민계략공사_일위대가1_설계변경7.7_설치검사보고서1(5.6.7월)_본관내역서 2" xfId="13937" xr:uid="{00000000-0005-0000-0000-000059480000}"/>
    <cellStyle name="1_시민계략공사_일위대가1_설계변경7.7_설치검사보고서1(5.6.7월)_본관내역서 3" xfId="13938" xr:uid="{00000000-0005-0000-0000-00005A480000}"/>
    <cellStyle name="1_시민계략공사_일위대가1_설계변경7.7_설치검사보고서1(5.6.7월)_본관내역서 4" xfId="13939" xr:uid="{00000000-0005-0000-0000-00005B480000}"/>
    <cellStyle name="1_시민계략공사_일위대가1_설계변경7.7_설치검사보고서1(5.6.7월)_본관내역서 5" xfId="13940" xr:uid="{00000000-0005-0000-0000-00005C480000}"/>
    <cellStyle name="1_시민계략공사_일위대가1_설계변경7.7_설치검사보고서1(5.6.7월)_본관내역서 6" xfId="13941" xr:uid="{00000000-0005-0000-0000-00005D480000}"/>
    <cellStyle name="1_시민계략공사_일위대가1_설계변경7.7_설치검사보고서1(5.6.7월)_본관내역서 7" xfId="13942" xr:uid="{00000000-0005-0000-0000-00005E480000}"/>
    <cellStyle name="1_시민계략공사_일위대가1_설계변경7.7_설치검사보고서1(5.6.7월)_본관내역서 8" xfId="13943" xr:uid="{00000000-0005-0000-0000-00005F480000}"/>
    <cellStyle name="1_시민계략공사_일위대가1_설계변경7.7_설치검사보고서1(5.6.7월)_본관내역서_영광비상대책실-전기설계서-0326" xfId="13944" xr:uid="{00000000-0005-0000-0000-000060480000}"/>
    <cellStyle name="1_시민계략공사_일위대가1_설계변경7.7_설치검사보고서1(5.6.7월)_본관내역서_하남소방('05)" xfId="13945" xr:uid="{00000000-0005-0000-0000-000061480000}"/>
    <cellStyle name="1_시민계략공사_일위대가1_설계변경7.7_설치검사보고서1(5.6.7월)_영광비상대책실-전기설계서-0326" xfId="13946" xr:uid="{00000000-0005-0000-0000-000062480000}"/>
    <cellStyle name="1_시민계략공사_일위대가1_설계변경7.7_설치검사보고서1(5.6.7월)_하남소방('05)" xfId="13947" xr:uid="{00000000-0005-0000-0000-000063480000}"/>
    <cellStyle name="1_시민계략공사_일위대가1_설계변경7.7_신설관로(정수장)" xfId="13948" xr:uid="{00000000-0005-0000-0000-000064480000}"/>
    <cellStyle name="1_시민계략공사_일위대가1_설계변경7.7_신설관로(정수장) 2" xfId="13949" xr:uid="{00000000-0005-0000-0000-000065480000}"/>
    <cellStyle name="1_시민계략공사_일위대가1_설계변경7.7_신설관로(정수장) 3" xfId="13950" xr:uid="{00000000-0005-0000-0000-000066480000}"/>
    <cellStyle name="1_시민계략공사_일위대가1_설계변경7.7_신설관로(정수장) 4" xfId="13951" xr:uid="{00000000-0005-0000-0000-000067480000}"/>
    <cellStyle name="1_시민계략공사_일위대가1_설계변경7.7_신설관로(정수장) 5" xfId="13952" xr:uid="{00000000-0005-0000-0000-000068480000}"/>
    <cellStyle name="1_시민계략공사_일위대가1_설계변경7.7_신설관로(정수장) 6" xfId="13953" xr:uid="{00000000-0005-0000-0000-000069480000}"/>
    <cellStyle name="1_시민계략공사_일위대가1_설계변경7.7_신설관로(정수장) 7" xfId="13954" xr:uid="{00000000-0005-0000-0000-00006A480000}"/>
    <cellStyle name="1_시민계략공사_일위대가1_설계변경7.7_신설관로(정수장) 8" xfId="13955" xr:uid="{00000000-0005-0000-0000-00006B480000}"/>
    <cellStyle name="1_시민계략공사_일위대가1_설계변경7.7_신설관로(정수장)_본관내역서" xfId="13956" xr:uid="{00000000-0005-0000-0000-00006C480000}"/>
    <cellStyle name="1_시민계략공사_일위대가1_설계변경7.7_신설관로(정수장)_본관내역서 2" xfId="13957" xr:uid="{00000000-0005-0000-0000-00006D480000}"/>
    <cellStyle name="1_시민계략공사_일위대가1_설계변경7.7_신설관로(정수장)_본관내역서 3" xfId="13958" xr:uid="{00000000-0005-0000-0000-00006E480000}"/>
    <cellStyle name="1_시민계략공사_일위대가1_설계변경7.7_신설관로(정수장)_본관내역서 4" xfId="13959" xr:uid="{00000000-0005-0000-0000-00006F480000}"/>
    <cellStyle name="1_시민계략공사_일위대가1_설계변경7.7_신설관로(정수장)_본관내역서 5" xfId="13960" xr:uid="{00000000-0005-0000-0000-000070480000}"/>
    <cellStyle name="1_시민계략공사_일위대가1_설계변경7.7_신설관로(정수장)_본관내역서 6" xfId="13961" xr:uid="{00000000-0005-0000-0000-000071480000}"/>
    <cellStyle name="1_시민계략공사_일위대가1_설계변경7.7_신설관로(정수장)_본관내역서 7" xfId="13962" xr:uid="{00000000-0005-0000-0000-000072480000}"/>
    <cellStyle name="1_시민계략공사_일위대가1_설계변경7.7_신설관로(정수장)_본관내역서 8" xfId="13963" xr:uid="{00000000-0005-0000-0000-000073480000}"/>
    <cellStyle name="1_시민계략공사_일위대가1_설계변경7.7_신설관로(정수장)_본관내역서_영광비상대책실-전기설계서-0326" xfId="13964" xr:uid="{00000000-0005-0000-0000-000074480000}"/>
    <cellStyle name="1_시민계략공사_일위대가1_설계변경7.7_신설관로(정수장)_본관내역서_하남소방('05)" xfId="13965" xr:uid="{00000000-0005-0000-0000-000075480000}"/>
    <cellStyle name="1_시민계략공사_일위대가1_설계변경7.7_신설관로(정수장)_영광비상대책실-전기설계서-0326" xfId="13966" xr:uid="{00000000-0005-0000-0000-000076480000}"/>
    <cellStyle name="1_시민계략공사_일위대가1_설계변경7.7_신설관로(정수장)_하남소방('05)" xfId="13967" xr:uid="{00000000-0005-0000-0000-000077480000}"/>
    <cellStyle name="1_시민계략공사_일위대가1_설계변경7.7_영광비상대책실-전기설계서-0326" xfId="13968" xr:uid="{00000000-0005-0000-0000-000078480000}"/>
    <cellStyle name="1_시민계략공사_일위대가1_설계변경7.7_정수장관로추가 내역" xfId="13969" xr:uid="{00000000-0005-0000-0000-000079480000}"/>
    <cellStyle name="1_시민계략공사_일위대가1_설계변경7.7_정수장관로추가 내역 2" xfId="13970" xr:uid="{00000000-0005-0000-0000-00007A480000}"/>
    <cellStyle name="1_시민계략공사_일위대가1_설계변경7.7_정수장관로추가 내역 3" xfId="13971" xr:uid="{00000000-0005-0000-0000-00007B480000}"/>
    <cellStyle name="1_시민계략공사_일위대가1_설계변경7.7_정수장관로추가 내역 4" xfId="13972" xr:uid="{00000000-0005-0000-0000-00007C480000}"/>
    <cellStyle name="1_시민계략공사_일위대가1_설계변경7.7_정수장관로추가 내역 5" xfId="13973" xr:uid="{00000000-0005-0000-0000-00007D480000}"/>
    <cellStyle name="1_시민계략공사_일위대가1_설계변경7.7_정수장관로추가 내역 6" xfId="13974" xr:uid="{00000000-0005-0000-0000-00007E480000}"/>
    <cellStyle name="1_시민계략공사_일위대가1_설계변경7.7_정수장관로추가 내역 7" xfId="13975" xr:uid="{00000000-0005-0000-0000-00007F480000}"/>
    <cellStyle name="1_시민계략공사_일위대가1_설계변경7.7_정수장관로추가 내역 8" xfId="13976" xr:uid="{00000000-0005-0000-0000-000080480000}"/>
    <cellStyle name="1_시민계략공사_일위대가1_설계변경7.7_정수장관로추가 내역_본관내역서" xfId="13977" xr:uid="{00000000-0005-0000-0000-000081480000}"/>
    <cellStyle name="1_시민계략공사_일위대가1_설계변경7.7_정수장관로추가 내역_본관내역서 2" xfId="13978" xr:uid="{00000000-0005-0000-0000-000082480000}"/>
    <cellStyle name="1_시민계략공사_일위대가1_설계변경7.7_정수장관로추가 내역_본관내역서 3" xfId="13979" xr:uid="{00000000-0005-0000-0000-000083480000}"/>
    <cellStyle name="1_시민계략공사_일위대가1_설계변경7.7_정수장관로추가 내역_본관내역서 4" xfId="13980" xr:uid="{00000000-0005-0000-0000-000084480000}"/>
    <cellStyle name="1_시민계략공사_일위대가1_설계변경7.7_정수장관로추가 내역_본관내역서 5" xfId="13981" xr:uid="{00000000-0005-0000-0000-000085480000}"/>
    <cellStyle name="1_시민계략공사_일위대가1_설계변경7.7_정수장관로추가 내역_본관내역서 6" xfId="13982" xr:uid="{00000000-0005-0000-0000-000086480000}"/>
    <cellStyle name="1_시민계략공사_일위대가1_설계변경7.7_정수장관로추가 내역_본관내역서 7" xfId="13983" xr:uid="{00000000-0005-0000-0000-000087480000}"/>
    <cellStyle name="1_시민계략공사_일위대가1_설계변경7.7_정수장관로추가 내역_본관내역서 8" xfId="13984" xr:uid="{00000000-0005-0000-0000-000088480000}"/>
    <cellStyle name="1_시민계략공사_일위대가1_설계변경7.7_정수장관로추가 내역_본관내역서_영광비상대책실-전기설계서-0326" xfId="13985" xr:uid="{00000000-0005-0000-0000-000089480000}"/>
    <cellStyle name="1_시민계략공사_일위대가1_설계변경7.7_정수장관로추가 내역_본관내역서_하남소방('05)" xfId="13986" xr:uid="{00000000-0005-0000-0000-00008A480000}"/>
    <cellStyle name="1_시민계략공사_일위대가1_설계변경7.7_정수장관로추가 내역_영광비상대책실-전기설계서-0326" xfId="13987" xr:uid="{00000000-0005-0000-0000-00008B480000}"/>
    <cellStyle name="1_시민계략공사_일위대가1_설계변경7.7_정수장관로추가 내역_하남소방('05)" xfId="13988" xr:uid="{00000000-0005-0000-0000-00008C480000}"/>
    <cellStyle name="1_시민계략공사_일위대가1_설계변경7.7_통신 가설전기" xfId="13989" xr:uid="{00000000-0005-0000-0000-00008D480000}"/>
    <cellStyle name="1_시민계략공사_일위대가1_설계변경7.7_통신 가설전기 2" xfId="13990" xr:uid="{00000000-0005-0000-0000-00008E480000}"/>
    <cellStyle name="1_시민계략공사_일위대가1_설계변경7.7_통신 가설전기 3" xfId="13991" xr:uid="{00000000-0005-0000-0000-00008F480000}"/>
    <cellStyle name="1_시민계략공사_일위대가1_설계변경7.7_통신 가설전기 4" xfId="13992" xr:uid="{00000000-0005-0000-0000-000090480000}"/>
    <cellStyle name="1_시민계략공사_일위대가1_설계변경7.7_통신 가설전기 5" xfId="13993" xr:uid="{00000000-0005-0000-0000-000091480000}"/>
    <cellStyle name="1_시민계략공사_일위대가1_설계변경7.7_통신 가설전기 6" xfId="13994" xr:uid="{00000000-0005-0000-0000-000092480000}"/>
    <cellStyle name="1_시민계략공사_일위대가1_설계변경7.7_통신 가설전기 7" xfId="13995" xr:uid="{00000000-0005-0000-0000-000093480000}"/>
    <cellStyle name="1_시민계략공사_일위대가1_설계변경7.7_통신 가설전기 8" xfId="13996" xr:uid="{00000000-0005-0000-0000-000094480000}"/>
    <cellStyle name="1_시민계략공사_일위대가1_설계변경7.7_통신 가설전기_본관내역서" xfId="13997" xr:uid="{00000000-0005-0000-0000-000095480000}"/>
    <cellStyle name="1_시민계략공사_일위대가1_설계변경7.7_통신 가설전기_본관내역서 2" xfId="13998" xr:uid="{00000000-0005-0000-0000-000096480000}"/>
    <cellStyle name="1_시민계략공사_일위대가1_설계변경7.7_통신 가설전기_본관내역서 3" xfId="13999" xr:uid="{00000000-0005-0000-0000-000097480000}"/>
    <cellStyle name="1_시민계략공사_일위대가1_설계변경7.7_통신 가설전기_본관내역서 4" xfId="14000" xr:uid="{00000000-0005-0000-0000-000098480000}"/>
    <cellStyle name="1_시민계략공사_일위대가1_설계변경7.7_통신 가설전기_본관내역서 5" xfId="14001" xr:uid="{00000000-0005-0000-0000-000099480000}"/>
    <cellStyle name="1_시민계략공사_일위대가1_설계변경7.7_통신 가설전기_본관내역서 6" xfId="14002" xr:uid="{00000000-0005-0000-0000-00009A480000}"/>
    <cellStyle name="1_시민계략공사_일위대가1_설계변경7.7_통신 가설전기_본관내역서 7" xfId="14003" xr:uid="{00000000-0005-0000-0000-00009B480000}"/>
    <cellStyle name="1_시민계략공사_일위대가1_설계변경7.7_통신 가설전기_본관내역서 8" xfId="14004" xr:uid="{00000000-0005-0000-0000-00009C480000}"/>
    <cellStyle name="1_시민계략공사_일위대가1_설계변경7.7_통신 가설전기_본관내역서_영광비상대책실-전기설계서-0326" xfId="14005" xr:uid="{00000000-0005-0000-0000-00009D480000}"/>
    <cellStyle name="1_시민계략공사_일위대가1_설계변경7.7_통신 가설전기_본관내역서_하남소방('05)" xfId="14006" xr:uid="{00000000-0005-0000-0000-00009E480000}"/>
    <cellStyle name="1_시민계략공사_일위대가1_설계변경7.7_통신 가설전기_영광비상대책실-전기설계서-0326" xfId="14007" xr:uid="{00000000-0005-0000-0000-00009F480000}"/>
    <cellStyle name="1_시민계략공사_일위대가1_설계변경7.7_통신 가설전기_하남소방('05)" xfId="14008" xr:uid="{00000000-0005-0000-0000-0000A0480000}"/>
    <cellStyle name="1_시민계략공사_일위대가1_설계변경7.7_통신 가설전기11" xfId="14009" xr:uid="{00000000-0005-0000-0000-0000A1480000}"/>
    <cellStyle name="1_시민계략공사_일위대가1_설계변경7.7_통신 가설전기11 2" xfId="14010" xr:uid="{00000000-0005-0000-0000-0000A2480000}"/>
    <cellStyle name="1_시민계략공사_일위대가1_설계변경7.7_통신 가설전기11 3" xfId="14011" xr:uid="{00000000-0005-0000-0000-0000A3480000}"/>
    <cellStyle name="1_시민계략공사_일위대가1_설계변경7.7_통신 가설전기11 4" xfId="14012" xr:uid="{00000000-0005-0000-0000-0000A4480000}"/>
    <cellStyle name="1_시민계략공사_일위대가1_설계변경7.7_통신 가설전기11 5" xfId="14013" xr:uid="{00000000-0005-0000-0000-0000A5480000}"/>
    <cellStyle name="1_시민계략공사_일위대가1_설계변경7.7_통신 가설전기11 6" xfId="14014" xr:uid="{00000000-0005-0000-0000-0000A6480000}"/>
    <cellStyle name="1_시민계략공사_일위대가1_설계변경7.7_통신 가설전기11 7" xfId="14015" xr:uid="{00000000-0005-0000-0000-0000A7480000}"/>
    <cellStyle name="1_시민계략공사_일위대가1_설계변경7.7_통신 가설전기11 8" xfId="14016" xr:uid="{00000000-0005-0000-0000-0000A8480000}"/>
    <cellStyle name="1_시민계략공사_일위대가1_설계변경7.7_통신 가설전기11_본관내역서" xfId="14017" xr:uid="{00000000-0005-0000-0000-0000A9480000}"/>
    <cellStyle name="1_시민계략공사_일위대가1_설계변경7.7_통신 가설전기11_본관내역서 2" xfId="14018" xr:uid="{00000000-0005-0000-0000-0000AA480000}"/>
    <cellStyle name="1_시민계략공사_일위대가1_설계변경7.7_통신 가설전기11_본관내역서 3" xfId="14019" xr:uid="{00000000-0005-0000-0000-0000AB480000}"/>
    <cellStyle name="1_시민계략공사_일위대가1_설계변경7.7_통신 가설전기11_본관내역서 4" xfId="14020" xr:uid="{00000000-0005-0000-0000-0000AC480000}"/>
    <cellStyle name="1_시민계략공사_일위대가1_설계변경7.7_통신 가설전기11_본관내역서 5" xfId="14021" xr:uid="{00000000-0005-0000-0000-0000AD480000}"/>
    <cellStyle name="1_시민계략공사_일위대가1_설계변경7.7_통신 가설전기11_본관내역서 6" xfId="14022" xr:uid="{00000000-0005-0000-0000-0000AE480000}"/>
    <cellStyle name="1_시민계략공사_일위대가1_설계변경7.7_통신 가설전기11_본관내역서 7" xfId="14023" xr:uid="{00000000-0005-0000-0000-0000AF480000}"/>
    <cellStyle name="1_시민계략공사_일위대가1_설계변경7.7_통신 가설전기11_본관내역서 8" xfId="14024" xr:uid="{00000000-0005-0000-0000-0000B0480000}"/>
    <cellStyle name="1_시민계략공사_일위대가1_설계변경7.7_통신 가설전기11_본관내역서_영광비상대책실-전기설계서-0326" xfId="14025" xr:uid="{00000000-0005-0000-0000-0000B1480000}"/>
    <cellStyle name="1_시민계략공사_일위대가1_설계변경7.7_통신 가설전기11_본관내역서_하남소방('05)" xfId="14026" xr:uid="{00000000-0005-0000-0000-0000B2480000}"/>
    <cellStyle name="1_시민계략공사_일위대가1_설계변경7.7_통신 가설전기11_영광비상대책실-전기설계서-0326" xfId="14027" xr:uid="{00000000-0005-0000-0000-0000B3480000}"/>
    <cellStyle name="1_시민계략공사_일위대가1_설계변경7.7_통신 가설전기11_하남소방('05)" xfId="14028" xr:uid="{00000000-0005-0000-0000-0000B4480000}"/>
    <cellStyle name="1_시민계략공사_일위대가1_설계변경7.7_하남소방('05)" xfId="14029" xr:uid="{00000000-0005-0000-0000-0000B5480000}"/>
    <cellStyle name="1_시민계략공사_일위대가1_설치검사보고서1(5.6.7월)" xfId="14030" xr:uid="{00000000-0005-0000-0000-0000B6480000}"/>
    <cellStyle name="1_시민계략공사_일위대가1_설치검사보고서1(5.6.7월) 2" xfId="14031" xr:uid="{00000000-0005-0000-0000-0000B7480000}"/>
    <cellStyle name="1_시민계략공사_일위대가1_설치검사보고서1(5.6.7월) 3" xfId="14032" xr:uid="{00000000-0005-0000-0000-0000B8480000}"/>
    <cellStyle name="1_시민계략공사_일위대가1_설치검사보고서1(5.6.7월) 4" xfId="14033" xr:uid="{00000000-0005-0000-0000-0000B9480000}"/>
    <cellStyle name="1_시민계략공사_일위대가1_설치검사보고서1(5.6.7월) 5" xfId="14034" xr:uid="{00000000-0005-0000-0000-0000BA480000}"/>
    <cellStyle name="1_시민계략공사_일위대가1_설치검사보고서1(5.6.7월) 6" xfId="14035" xr:uid="{00000000-0005-0000-0000-0000BB480000}"/>
    <cellStyle name="1_시민계략공사_일위대가1_설치검사보고서1(5.6.7월) 7" xfId="14036" xr:uid="{00000000-0005-0000-0000-0000BC480000}"/>
    <cellStyle name="1_시민계략공사_일위대가1_설치검사보고서1(5.6.7월) 8" xfId="14037" xr:uid="{00000000-0005-0000-0000-0000BD480000}"/>
    <cellStyle name="1_시민계략공사_일위대가1_설치검사보고서1(5.6.7월)_본관내역서" xfId="14038" xr:uid="{00000000-0005-0000-0000-0000BE480000}"/>
    <cellStyle name="1_시민계략공사_일위대가1_설치검사보고서1(5.6.7월)_본관내역서 2" xfId="14039" xr:uid="{00000000-0005-0000-0000-0000BF480000}"/>
    <cellStyle name="1_시민계략공사_일위대가1_설치검사보고서1(5.6.7월)_본관내역서 3" xfId="14040" xr:uid="{00000000-0005-0000-0000-0000C0480000}"/>
    <cellStyle name="1_시민계략공사_일위대가1_설치검사보고서1(5.6.7월)_본관내역서 4" xfId="14041" xr:uid="{00000000-0005-0000-0000-0000C1480000}"/>
    <cellStyle name="1_시민계략공사_일위대가1_설치검사보고서1(5.6.7월)_본관내역서 5" xfId="14042" xr:uid="{00000000-0005-0000-0000-0000C2480000}"/>
    <cellStyle name="1_시민계략공사_일위대가1_설치검사보고서1(5.6.7월)_본관내역서 6" xfId="14043" xr:uid="{00000000-0005-0000-0000-0000C3480000}"/>
    <cellStyle name="1_시민계략공사_일위대가1_설치검사보고서1(5.6.7월)_본관내역서 7" xfId="14044" xr:uid="{00000000-0005-0000-0000-0000C4480000}"/>
    <cellStyle name="1_시민계략공사_일위대가1_설치검사보고서1(5.6.7월)_본관내역서 8" xfId="14045" xr:uid="{00000000-0005-0000-0000-0000C5480000}"/>
    <cellStyle name="1_시민계략공사_일위대가1_설치검사보고서1(5.6.7월)_본관내역서_영광비상대책실-전기설계서-0326" xfId="14046" xr:uid="{00000000-0005-0000-0000-0000C6480000}"/>
    <cellStyle name="1_시민계략공사_일위대가1_설치검사보고서1(5.6.7월)_본관내역서_하남소방('05)" xfId="14047" xr:uid="{00000000-0005-0000-0000-0000C7480000}"/>
    <cellStyle name="1_시민계략공사_일위대가1_설치검사보고서1(5.6.7월)_영광비상대책실-전기설계서-0326" xfId="14048" xr:uid="{00000000-0005-0000-0000-0000C8480000}"/>
    <cellStyle name="1_시민계략공사_일위대가1_설치검사보고서1(5.6.7월)_하남소방('05)" xfId="14049" xr:uid="{00000000-0005-0000-0000-0000C9480000}"/>
    <cellStyle name="1_시민계략공사_일위대가1_신설관로(정수장)" xfId="14050" xr:uid="{00000000-0005-0000-0000-0000CA480000}"/>
    <cellStyle name="1_시민계략공사_일위대가1_신설관로(정수장) 2" xfId="14051" xr:uid="{00000000-0005-0000-0000-0000CB480000}"/>
    <cellStyle name="1_시민계략공사_일위대가1_신설관로(정수장) 3" xfId="14052" xr:uid="{00000000-0005-0000-0000-0000CC480000}"/>
    <cellStyle name="1_시민계략공사_일위대가1_신설관로(정수장) 4" xfId="14053" xr:uid="{00000000-0005-0000-0000-0000CD480000}"/>
    <cellStyle name="1_시민계략공사_일위대가1_신설관로(정수장) 5" xfId="14054" xr:uid="{00000000-0005-0000-0000-0000CE480000}"/>
    <cellStyle name="1_시민계략공사_일위대가1_신설관로(정수장) 6" xfId="14055" xr:uid="{00000000-0005-0000-0000-0000CF480000}"/>
    <cellStyle name="1_시민계략공사_일위대가1_신설관로(정수장) 7" xfId="14056" xr:uid="{00000000-0005-0000-0000-0000D0480000}"/>
    <cellStyle name="1_시민계략공사_일위대가1_신설관로(정수장) 8" xfId="14057" xr:uid="{00000000-0005-0000-0000-0000D1480000}"/>
    <cellStyle name="1_시민계략공사_일위대가1_신설관로(정수장)_본관내역서" xfId="14058" xr:uid="{00000000-0005-0000-0000-0000D2480000}"/>
    <cellStyle name="1_시민계략공사_일위대가1_신설관로(정수장)_본관내역서 2" xfId="14059" xr:uid="{00000000-0005-0000-0000-0000D3480000}"/>
    <cellStyle name="1_시민계략공사_일위대가1_신설관로(정수장)_본관내역서 3" xfId="14060" xr:uid="{00000000-0005-0000-0000-0000D4480000}"/>
    <cellStyle name="1_시민계략공사_일위대가1_신설관로(정수장)_본관내역서 4" xfId="14061" xr:uid="{00000000-0005-0000-0000-0000D5480000}"/>
    <cellStyle name="1_시민계략공사_일위대가1_신설관로(정수장)_본관내역서 5" xfId="14062" xr:uid="{00000000-0005-0000-0000-0000D6480000}"/>
    <cellStyle name="1_시민계략공사_일위대가1_신설관로(정수장)_본관내역서 6" xfId="14063" xr:uid="{00000000-0005-0000-0000-0000D7480000}"/>
    <cellStyle name="1_시민계략공사_일위대가1_신설관로(정수장)_본관내역서 7" xfId="14064" xr:uid="{00000000-0005-0000-0000-0000D8480000}"/>
    <cellStyle name="1_시민계략공사_일위대가1_신설관로(정수장)_본관내역서 8" xfId="14065" xr:uid="{00000000-0005-0000-0000-0000D9480000}"/>
    <cellStyle name="1_시민계략공사_일위대가1_신설관로(정수장)_본관내역서_영광비상대책실-전기설계서-0326" xfId="14066" xr:uid="{00000000-0005-0000-0000-0000DA480000}"/>
    <cellStyle name="1_시민계략공사_일위대가1_신설관로(정수장)_본관내역서_하남소방('05)" xfId="14067" xr:uid="{00000000-0005-0000-0000-0000DB480000}"/>
    <cellStyle name="1_시민계략공사_일위대가1_신설관로(정수장)_영광비상대책실-전기설계서-0326" xfId="14068" xr:uid="{00000000-0005-0000-0000-0000DC480000}"/>
    <cellStyle name="1_시민계략공사_일위대가1_신설관로(정수장)_하남소방('05)" xfId="14069" xr:uid="{00000000-0005-0000-0000-0000DD480000}"/>
    <cellStyle name="1_시민계략공사_일위대가1_영광비상대책실-전기설계서-0326" xfId="14070" xr:uid="{00000000-0005-0000-0000-0000DE480000}"/>
    <cellStyle name="1_시민계략공사_일위대가1_정수장관로추가 내역" xfId="14071" xr:uid="{00000000-0005-0000-0000-0000DF480000}"/>
    <cellStyle name="1_시민계략공사_일위대가1_정수장관로추가 내역 2" xfId="14072" xr:uid="{00000000-0005-0000-0000-0000E0480000}"/>
    <cellStyle name="1_시민계략공사_일위대가1_정수장관로추가 내역 3" xfId="14073" xr:uid="{00000000-0005-0000-0000-0000E1480000}"/>
    <cellStyle name="1_시민계략공사_일위대가1_정수장관로추가 내역 4" xfId="14074" xr:uid="{00000000-0005-0000-0000-0000E2480000}"/>
    <cellStyle name="1_시민계략공사_일위대가1_정수장관로추가 내역 5" xfId="14075" xr:uid="{00000000-0005-0000-0000-0000E3480000}"/>
    <cellStyle name="1_시민계략공사_일위대가1_정수장관로추가 내역 6" xfId="14076" xr:uid="{00000000-0005-0000-0000-0000E4480000}"/>
    <cellStyle name="1_시민계략공사_일위대가1_정수장관로추가 내역 7" xfId="14077" xr:uid="{00000000-0005-0000-0000-0000E5480000}"/>
    <cellStyle name="1_시민계략공사_일위대가1_정수장관로추가 내역 8" xfId="14078" xr:uid="{00000000-0005-0000-0000-0000E6480000}"/>
    <cellStyle name="1_시민계략공사_일위대가1_정수장관로추가 내역_본관내역서" xfId="14079" xr:uid="{00000000-0005-0000-0000-0000E7480000}"/>
    <cellStyle name="1_시민계략공사_일위대가1_정수장관로추가 내역_본관내역서 2" xfId="14080" xr:uid="{00000000-0005-0000-0000-0000E8480000}"/>
    <cellStyle name="1_시민계략공사_일위대가1_정수장관로추가 내역_본관내역서 3" xfId="14081" xr:uid="{00000000-0005-0000-0000-0000E9480000}"/>
    <cellStyle name="1_시민계략공사_일위대가1_정수장관로추가 내역_본관내역서 4" xfId="14082" xr:uid="{00000000-0005-0000-0000-0000EA480000}"/>
    <cellStyle name="1_시민계략공사_일위대가1_정수장관로추가 내역_본관내역서 5" xfId="14083" xr:uid="{00000000-0005-0000-0000-0000EB480000}"/>
    <cellStyle name="1_시민계략공사_일위대가1_정수장관로추가 내역_본관내역서 6" xfId="14084" xr:uid="{00000000-0005-0000-0000-0000EC480000}"/>
    <cellStyle name="1_시민계략공사_일위대가1_정수장관로추가 내역_본관내역서 7" xfId="14085" xr:uid="{00000000-0005-0000-0000-0000ED480000}"/>
    <cellStyle name="1_시민계략공사_일위대가1_정수장관로추가 내역_본관내역서 8" xfId="14086" xr:uid="{00000000-0005-0000-0000-0000EE480000}"/>
    <cellStyle name="1_시민계략공사_일위대가1_정수장관로추가 내역_본관내역서_영광비상대책실-전기설계서-0326" xfId="14087" xr:uid="{00000000-0005-0000-0000-0000EF480000}"/>
    <cellStyle name="1_시민계략공사_일위대가1_정수장관로추가 내역_본관내역서_하남소방('05)" xfId="14088" xr:uid="{00000000-0005-0000-0000-0000F0480000}"/>
    <cellStyle name="1_시민계략공사_일위대가1_정수장관로추가 내역_영광비상대책실-전기설계서-0326" xfId="14089" xr:uid="{00000000-0005-0000-0000-0000F1480000}"/>
    <cellStyle name="1_시민계략공사_일위대가1_정수장관로추가 내역_하남소방('05)" xfId="14090" xr:uid="{00000000-0005-0000-0000-0000F2480000}"/>
    <cellStyle name="1_시민계략공사_일위대가1_통신 가설전기" xfId="14091" xr:uid="{00000000-0005-0000-0000-0000F3480000}"/>
    <cellStyle name="1_시민계략공사_일위대가1_통신 가설전기 2" xfId="14092" xr:uid="{00000000-0005-0000-0000-0000F4480000}"/>
    <cellStyle name="1_시민계략공사_일위대가1_통신 가설전기 3" xfId="14093" xr:uid="{00000000-0005-0000-0000-0000F5480000}"/>
    <cellStyle name="1_시민계략공사_일위대가1_통신 가설전기 4" xfId="14094" xr:uid="{00000000-0005-0000-0000-0000F6480000}"/>
    <cellStyle name="1_시민계략공사_일위대가1_통신 가설전기 5" xfId="14095" xr:uid="{00000000-0005-0000-0000-0000F7480000}"/>
    <cellStyle name="1_시민계략공사_일위대가1_통신 가설전기 6" xfId="14096" xr:uid="{00000000-0005-0000-0000-0000F8480000}"/>
    <cellStyle name="1_시민계략공사_일위대가1_통신 가설전기 7" xfId="14097" xr:uid="{00000000-0005-0000-0000-0000F9480000}"/>
    <cellStyle name="1_시민계략공사_일위대가1_통신 가설전기 8" xfId="14098" xr:uid="{00000000-0005-0000-0000-0000FA480000}"/>
    <cellStyle name="1_시민계략공사_일위대가1_통신 가설전기_본관내역서" xfId="14099" xr:uid="{00000000-0005-0000-0000-0000FB480000}"/>
    <cellStyle name="1_시민계략공사_일위대가1_통신 가설전기_본관내역서 2" xfId="14100" xr:uid="{00000000-0005-0000-0000-0000FC480000}"/>
    <cellStyle name="1_시민계략공사_일위대가1_통신 가설전기_본관내역서 3" xfId="14101" xr:uid="{00000000-0005-0000-0000-0000FD480000}"/>
    <cellStyle name="1_시민계략공사_일위대가1_통신 가설전기_본관내역서 4" xfId="14102" xr:uid="{00000000-0005-0000-0000-0000FE480000}"/>
    <cellStyle name="1_시민계략공사_일위대가1_통신 가설전기_본관내역서 5" xfId="14103" xr:uid="{00000000-0005-0000-0000-0000FF480000}"/>
    <cellStyle name="1_시민계략공사_일위대가1_통신 가설전기_본관내역서 6" xfId="14104" xr:uid="{00000000-0005-0000-0000-000000490000}"/>
    <cellStyle name="1_시민계략공사_일위대가1_통신 가설전기_본관내역서 7" xfId="14105" xr:uid="{00000000-0005-0000-0000-000001490000}"/>
    <cellStyle name="1_시민계략공사_일위대가1_통신 가설전기_본관내역서 8" xfId="14106" xr:uid="{00000000-0005-0000-0000-000002490000}"/>
    <cellStyle name="1_시민계략공사_일위대가1_통신 가설전기_본관내역서_영광비상대책실-전기설계서-0326" xfId="14107" xr:uid="{00000000-0005-0000-0000-000003490000}"/>
    <cellStyle name="1_시민계략공사_일위대가1_통신 가설전기_본관내역서_하남소방('05)" xfId="14108" xr:uid="{00000000-0005-0000-0000-000004490000}"/>
    <cellStyle name="1_시민계략공사_일위대가1_통신 가설전기_영광비상대책실-전기설계서-0326" xfId="14109" xr:uid="{00000000-0005-0000-0000-000005490000}"/>
    <cellStyle name="1_시민계략공사_일위대가1_통신 가설전기_하남소방('05)" xfId="14110" xr:uid="{00000000-0005-0000-0000-000006490000}"/>
    <cellStyle name="1_시민계략공사_일위대가1_통신 가설전기11" xfId="14111" xr:uid="{00000000-0005-0000-0000-000007490000}"/>
    <cellStyle name="1_시민계략공사_일위대가1_통신 가설전기11 2" xfId="14112" xr:uid="{00000000-0005-0000-0000-000008490000}"/>
    <cellStyle name="1_시민계략공사_일위대가1_통신 가설전기11 3" xfId="14113" xr:uid="{00000000-0005-0000-0000-000009490000}"/>
    <cellStyle name="1_시민계략공사_일위대가1_통신 가설전기11 4" xfId="14114" xr:uid="{00000000-0005-0000-0000-00000A490000}"/>
    <cellStyle name="1_시민계략공사_일위대가1_통신 가설전기11 5" xfId="14115" xr:uid="{00000000-0005-0000-0000-00000B490000}"/>
    <cellStyle name="1_시민계략공사_일위대가1_통신 가설전기11 6" xfId="14116" xr:uid="{00000000-0005-0000-0000-00000C490000}"/>
    <cellStyle name="1_시민계략공사_일위대가1_통신 가설전기11 7" xfId="14117" xr:uid="{00000000-0005-0000-0000-00000D490000}"/>
    <cellStyle name="1_시민계략공사_일위대가1_통신 가설전기11 8" xfId="14118" xr:uid="{00000000-0005-0000-0000-00000E490000}"/>
    <cellStyle name="1_시민계략공사_일위대가1_통신 가설전기11_본관내역서" xfId="14119" xr:uid="{00000000-0005-0000-0000-00000F490000}"/>
    <cellStyle name="1_시민계략공사_일위대가1_통신 가설전기11_본관내역서 2" xfId="14120" xr:uid="{00000000-0005-0000-0000-000010490000}"/>
    <cellStyle name="1_시민계략공사_일위대가1_통신 가설전기11_본관내역서 3" xfId="14121" xr:uid="{00000000-0005-0000-0000-000011490000}"/>
    <cellStyle name="1_시민계략공사_일위대가1_통신 가설전기11_본관내역서 4" xfId="14122" xr:uid="{00000000-0005-0000-0000-000012490000}"/>
    <cellStyle name="1_시민계략공사_일위대가1_통신 가설전기11_본관내역서 5" xfId="14123" xr:uid="{00000000-0005-0000-0000-000013490000}"/>
    <cellStyle name="1_시민계략공사_일위대가1_통신 가설전기11_본관내역서 6" xfId="14124" xr:uid="{00000000-0005-0000-0000-000014490000}"/>
    <cellStyle name="1_시민계략공사_일위대가1_통신 가설전기11_본관내역서 7" xfId="14125" xr:uid="{00000000-0005-0000-0000-000015490000}"/>
    <cellStyle name="1_시민계략공사_일위대가1_통신 가설전기11_본관내역서 8" xfId="14126" xr:uid="{00000000-0005-0000-0000-000016490000}"/>
    <cellStyle name="1_시민계략공사_일위대가1_통신 가설전기11_본관내역서_영광비상대책실-전기설계서-0326" xfId="14127" xr:uid="{00000000-0005-0000-0000-000017490000}"/>
    <cellStyle name="1_시민계략공사_일위대가1_통신 가설전기11_본관내역서_하남소방('05)" xfId="14128" xr:uid="{00000000-0005-0000-0000-000018490000}"/>
    <cellStyle name="1_시민계략공사_일위대가1_통신 가설전기11_영광비상대책실-전기설계서-0326" xfId="14129" xr:uid="{00000000-0005-0000-0000-000019490000}"/>
    <cellStyle name="1_시민계략공사_일위대가1_통신 가설전기11_하남소방('05)" xfId="14130" xr:uid="{00000000-0005-0000-0000-00001A490000}"/>
    <cellStyle name="1_시민계략공사_일위대가1_하남소방('05)" xfId="14131" xr:uid="{00000000-0005-0000-0000-00001B490000}"/>
    <cellStyle name="1_시민계략공사_전기공내역서" xfId="3683" xr:uid="{00000000-0005-0000-0000-00001C490000}"/>
    <cellStyle name="1_시민계략공사_전기-한남" xfId="1259" xr:uid="{00000000-0005-0000-0000-00001D490000}"/>
    <cellStyle name="1_시민계략공사_전기-한남 10" xfId="14132" xr:uid="{00000000-0005-0000-0000-00001E490000}"/>
    <cellStyle name="1_시민계략공사_전기-한남 11" xfId="14133" xr:uid="{00000000-0005-0000-0000-00001F490000}"/>
    <cellStyle name="1_시민계략공사_전기-한남 12" xfId="14134" xr:uid="{00000000-0005-0000-0000-000020490000}"/>
    <cellStyle name="1_시민계략공사_전기-한남 2" xfId="14135" xr:uid="{00000000-0005-0000-0000-000021490000}"/>
    <cellStyle name="1_시민계략공사_전기-한남 3" xfId="14136" xr:uid="{00000000-0005-0000-0000-000022490000}"/>
    <cellStyle name="1_시민계략공사_전기-한남 4" xfId="14137" xr:uid="{00000000-0005-0000-0000-000023490000}"/>
    <cellStyle name="1_시민계략공사_전기-한남 5" xfId="14138" xr:uid="{00000000-0005-0000-0000-000024490000}"/>
    <cellStyle name="1_시민계략공사_전기-한남 6" xfId="14139" xr:uid="{00000000-0005-0000-0000-000025490000}"/>
    <cellStyle name="1_시민계략공사_전기-한남 7" xfId="14140" xr:uid="{00000000-0005-0000-0000-000026490000}"/>
    <cellStyle name="1_시민계략공사_전기-한남 8" xfId="14141" xr:uid="{00000000-0005-0000-0000-000027490000}"/>
    <cellStyle name="1_시민계략공사_전기-한남 9" xfId="14142" xr:uid="{00000000-0005-0000-0000-000028490000}"/>
    <cellStyle name="1_시민계략공사_전기-한남_영광비상대책실-전기설계서-0326" xfId="14143" xr:uid="{00000000-0005-0000-0000-000029490000}"/>
    <cellStyle name="1_시민계략공사_전기-한남_인천도시철도1호선 송도연장선 2공구" xfId="14144" xr:uid="{00000000-0005-0000-0000-00002A490000}"/>
    <cellStyle name="1_시민계략공사_전기-한남_전라남도교육청 청사" xfId="14145" xr:uid="{00000000-0005-0000-0000-00002B490000}"/>
    <cellStyle name="1_시민계략공사_전기-한남_특화기술종합지원센터 건립 건축공사(  )" xfId="14146" xr:uid="{00000000-0005-0000-0000-00002C490000}"/>
    <cellStyle name="1_시민계략공사_전라남도교육청 청사" xfId="14147" xr:uid="{00000000-0005-0000-0000-00002D490000}"/>
    <cellStyle name="1_시민계략공사_정수장관로추가 내역" xfId="14148" xr:uid="{00000000-0005-0000-0000-00002E490000}"/>
    <cellStyle name="1_시민계략공사_정수장관로추가 내역 2" xfId="14149" xr:uid="{00000000-0005-0000-0000-00002F490000}"/>
    <cellStyle name="1_시민계략공사_정수장관로추가 내역 3" xfId="14150" xr:uid="{00000000-0005-0000-0000-000030490000}"/>
    <cellStyle name="1_시민계략공사_정수장관로추가 내역 4" xfId="14151" xr:uid="{00000000-0005-0000-0000-000031490000}"/>
    <cellStyle name="1_시민계략공사_정수장관로추가 내역 5" xfId="14152" xr:uid="{00000000-0005-0000-0000-000032490000}"/>
    <cellStyle name="1_시민계략공사_정수장관로추가 내역 6" xfId="14153" xr:uid="{00000000-0005-0000-0000-000033490000}"/>
    <cellStyle name="1_시민계략공사_정수장관로추가 내역 7" xfId="14154" xr:uid="{00000000-0005-0000-0000-000034490000}"/>
    <cellStyle name="1_시민계략공사_정수장관로추가 내역 8" xfId="14155" xr:uid="{00000000-0005-0000-0000-000035490000}"/>
    <cellStyle name="1_시민계략공사_정수장관로추가 내역_본관내역서" xfId="14156" xr:uid="{00000000-0005-0000-0000-000036490000}"/>
    <cellStyle name="1_시민계략공사_정수장관로추가 내역_본관내역서 2" xfId="14157" xr:uid="{00000000-0005-0000-0000-000037490000}"/>
    <cellStyle name="1_시민계략공사_정수장관로추가 내역_본관내역서 3" xfId="14158" xr:uid="{00000000-0005-0000-0000-000038490000}"/>
    <cellStyle name="1_시민계략공사_정수장관로추가 내역_본관내역서 4" xfId="14159" xr:uid="{00000000-0005-0000-0000-000039490000}"/>
    <cellStyle name="1_시민계략공사_정수장관로추가 내역_본관내역서 5" xfId="14160" xr:uid="{00000000-0005-0000-0000-00003A490000}"/>
    <cellStyle name="1_시민계략공사_정수장관로추가 내역_본관내역서 6" xfId="14161" xr:uid="{00000000-0005-0000-0000-00003B490000}"/>
    <cellStyle name="1_시민계략공사_정수장관로추가 내역_본관내역서 7" xfId="14162" xr:uid="{00000000-0005-0000-0000-00003C490000}"/>
    <cellStyle name="1_시민계략공사_정수장관로추가 내역_본관내역서 8" xfId="14163" xr:uid="{00000000-0005-0000-0000-00003D490000}"/>
    <cellStyle name="1_시민계략공사_정수장관로추가 내역_본관내역서_영광비상대책실-전기설계서-0326" xfId="14164" xr:uid="{00000000-0005-0000-0000-00003E490000}"/>
    <cellStyle name="1_시민계략공사_정수장관로추가 내역_본관내역서_하남소방('05)" xfId="14165" xr:uid="{00000000-0005-0000-0000-00003F490000}"/>
    <cellStyle name="1_시민계략공사_정수장관로추가 내역_영광비상대책실-전기설계서-0326" xfId="14166" xr:uid="{00000000-0005-0000-0000-000040490000}"/>
    <cellStyle name="1_시민계략공사_정수장관로추가 내역_하남소방('05)" xfId="14167" xr:uid="{00000000-0005-0000-0000-000041490000}"/>
    <cellStyle name="1_시민계략공사_조도계산서" xfId="14168" xr:uid="{00000000-0005-0000-0000-000042490000}"/>
    <cellStyle name="1_시민계략공사_조도계산서_내역서(전기)" xfId="14169" xr:uid="{00000000-0005-0000-0000-000043490000}"/>
    <cellStyle name="1_시민계략공사_조도계산서_내역서(전기)_영광 1,2호기 변압기정비실신축공사" xfId="14170" xr:uid="{00000000-0005-0000-0000-000044490000}"/>
    <cellStyle name="1_시민계략공사_조도계산서_영광 1,2호기 변압기정비실신축공사" xfId="14171" xr:uid="{00000000-0005-0000-0000-000045490000}"/>
    <cellStyle name="1_시민계략공사_주문진신리교(동일건설)" xfId="1260" xr:uid="{00000000-0005-0000-0000-000046490000}"/>
    <cellStyle name="1_시민계략공사_주문진신리교(동일건설) 2" xfId="14172" xr:uid="{00000000-0005-0000-0000-000047490000}"/>
    <cellStyle name="1_시민계략공사_주문진신리교(동일건설) 3" xfId="14173" xr:uid="{00000000-0005-0000-0000-000048490000}"/>
    <cellStyle name="1_시민계략공사_통신 가설전기" xfId="14174" xr:uid="{00000000-0005-0000-0000-000049490000}"/>
    <cellStyle name="1_시민계략공사_통신 가설전기 2" xfId="14175" xr:uid="{00000000-0005-0000-0000-00004A490000}"/>
    <cellStyle name="1_시민계략공사_통신 가설전기 3" xfId="14176" xr:uid="{00000000-0005-0000-0000-00004B490000}"/>
    <cellStyle name="1_시민계략공사_통신 가설전기 4" xfId="14177" xr:uid="{00000000-0005-0000-0000-00004C490000}"/>
    <cellStyle name="1_시민계략공사_통신 가설전기 5" xfId="14178" xr:uid="{00000000-0005-0000-0000-00004D490000}"/>
    <cellStyle name="1_시민계략공사_통신 가설전기 6" xfId="14179" xr:uid="{00000000-0005-0000-0000-00004E490000}"/>
    <cellStyle name="1_시민계략공사_통신 가설전기 7" xfId="14180" xr:uid="{00000000-0005-0000-0000-00004F490000}"/>
    <cellStyle name="1_시민계략공사_통신 가설전기 8" xfId="14181" xr:uid="{00000000-0005-0000-0000-000050490000}"/>
    <cellStyle name="1_시민계략공사_통신 가설전기_본관내역서" xfId="14182" xr:uid="{00000000-0005-0000-0000-000051490000}"/>
    <cellStyle name="1_시민계략공사_통신 가설전기_본관내역서 2" xfId="14183" xr:uid="{00000000-0005-0000-0000-000052490000}"/>
    <cellStyle name="1_시민계략공사_통신 가설전기_본관내역서 3" xfId="14184" xr:uid="{00000000-0005-0000-0000-000053490000}"/>
    <cellStyle name="1_시민계략공사_통신 가설전기_본관내역서 4" xfId="14185" xr:uid="{00000000-0005-0000-0000-000054490000}"/>
    <cellStyle name="1_시민계략공사_통신 가설전기_본관내역서 5" xfId="14186" xr:uid="{00000000-0005-0000-0000-000055490000}"/>
    <cellStyle name="1_시민계략공사_통신 가설전기_본관내역서 6" xfId="14187" xr:uid="{00000000-0005-0000-0000-000056490000}"/>
    <cellStyle name="1_시민계략공사_통신 가설전기_본관내역서 7" xfId="14188" xr:uid="{00000000-0005-0000-0000-000057490000}"/>
    <cellStyle name="1_시민계략공사_통신 가설전기_본관내역서 8" xfId="14189" xr:uid="{00000000-0005-0000-0000-000058490000}"/>
    <cellStyle name="1_시민계략공사_통신 가설전기_본관내역서_영광비상대책실-전기설계서-0326" xfId="14190" xr:uid="{00000000-0005-0000-0000-000059490000}"/>
    <cellStyle name="1_시민계략공사_통신 가설전기_본관내역서_하남소방('05)" xfId="14191" xr:uid="{00000000-0005-0000-0000-00005A490000}"/>
    <cellStyle name="1_시민계략공사_통신 가설전기_영광비상대책실-전기설계서-0326" xfId="14192" xr:uid="{00000000-0005-0000-0000-00005B490000}"/>
    <cellStyle name="1_시민계략공사_통신 가설전기_하남소방('05)" xfId="14193" xr:uid="{00000000-0005-0000-0000-00005C490000}"/>
    <cellStyle name="1_시민계략공사_통신 가설전기11" xfId="14194" xr:uid="{00000000-0005-0000-0000-00005D490000}"/>
    <cellStyle name="1_시민계략공사_통신 가설전기11 2" xfId="14195" xr:uid="{00000000-0005-0000-0000-00005E490000}"/>
    <cellStyle name="1_시민계략공사_통신 가설전기11 3" xfId="14196" xr:uid="{00000000-0005-0000-0000-00005F490000}"/>
    <cellStyle name="1_시민계략공사_통신 가설전기11 4" xfId="14197" xr:uid="{00000000-0005-0000-0000-000060490000}"/>
    <cellStyle name="1_시민계략공사_통신 가설전기11 5" xfId="14198" xr:uid="{00000000-0005-0000-0000-000061490000}"/>
    <cellStyle name="1_시민계략공사_통신 가설전기11 6" xfId="14199" xr:uid="{00000000-0005-0000-0000-000062490000}"/>
    <cellStyle name="1_시민계략공사_통신 가설전기11 7" xfId="14200" xr:uid="{00000000-0005-0000-0000-000063490000}"/>
    <cellStyle name="1_시민계략공사_통신 가설전기11 8" xfId="14201" xr:uid="{00000000-0005-0000-0000-000064490000}"/>
    <cellStyle name="1_시민계략공사_통신 가설전기11_본관내역서" xfId="14202" xr:uid="{00000000-0005-0000-0000-000065490000}"/>
    <cellStyle name="1_시민계략공사_통신 가설전기11_본관내역서 2" xfId="14203" xr:uid="{00000000-0005-0000-0000-000066490000}"/>
    <cellStyle name="1_시민계략공사_통신 가설전기11_본관내역서 3" xfId="14204" xr:uid="{00000000-0005-0000-0000-000067490000}"/>
    <cellStyle name="1_시민계략공사_통신 가설전기11_본관내역서 4" xfId="14205" xr:uid="{00000000-0005-0000-0000-000068490000}"/>
    <cellStyle name="1_시민계략공사_통신 가설전기11_본관내역서 5" xfId="14206" xr:uid="{00000000-0005-0000-0000-000069490000}"/>
    <cellStyle name="1_시민계략공사_통신 가설전기11_본관내역서 6" xfId="14207" xr:uid="{00000000-0005-0000-0000-00006A490000}"/>
    <cellStyle name="1_시민계략공사_통신 가설전기11_본관내역서 7" xfId="14208" xr:uid="{00000000-0005-0000-0000-00006B490000}"/>
    <cellStyle name="1_시민계략공사_통신 가설전기11_본관내역서 8" xfId="14209" xr:uid="{00000000-0005-0000-0000-00006C490000}"/>
    <cellStyle name="1_시민계략공사_통신 가설전기11_본관내역서_영광비상대책실-전기설계서-0326" xfId="14210" xr:uid="{00000000-0005-0000-0000-00006D490000}"/>
    <cellStyle name="1_시민계략공사_통신 가설전기11_본관내역서_하남소방('05)" xfId="14211" xr:uid="{00000000-0005-0000-0000-00006E490000}"/>
    <cellStyle name="1_시민계략공사_통신 가설전기11_영광비상대책실-전기설계서-0326" xfId="14212" xr:uid="{00000000-0005-0000-0000-00006F490000}"/>
    <cellStyle name="1_시민계략공사_통신 가설전기11_하남소방('05)" xfId="14213" xr:uid="{00000000-0005-0000-0000-000070490000}"/>
    <cellStyle name="1_시민계략공사_특화기술종합지원센터 건립 건축공사(  )" xfId="14214" xr:uid="{00000000-0005-0000-0000-000071490000}"/>
    <cellStyle name="1_시민계략공사_하남소방('05)" xfId="14215" xr:uid="{00000000-0005-0000-0000-000072490000}"/>
    <cellStyle name="1_시민계략공사_한마음공원철쭉단지조성공사(원안)" xfId="14216" xr:uid="{00000000-0005-0000-0000-000073490000}"/>
    <cellStyle name="1_시민계략공사_흥한건설(이양능주2공구)" xfId="1261" xr:uid="{00000000-0005-0000-0000-000074490000}"/>
    <cellStyle name="1_시민계략공사_흥한건설(이양능주2공구) 2" xfId="14217" xr:uid="{00000000-0005-0000-0000-000075490000}"/>
    <cellStyle name="1_시민계략공사_흥한건설(이양능주2공구) 3" xfId="14218" xr:uid="{00000000-0005-0000-0000-000076490000}"/>
    <cellStyle name="1_신사동공원폐기물" xfId="46455" xr:uid="{00000000-0005-0000-0000-000077490000}"/>
    <cellStyle name="1_쌍용수량0905" xfId="46456" xr:uid="{00000000-0005-0000-0000-000078490000}"/>
    <cellStyle name="1_쌍용수량0905_단위수량산출서" xfId="46457" xr:uid="{00000000-0005-0000-0000-000079490000}"/>
    <cellStyle name="1_쌍용수량집계" xfId="46458" xr:uid="{00000000-0005-0000-0000-00007A490000}"/>
    <cellStyle name="1_양곡부두정비창고전기내역서" xfId="1262" xr:uid="{00000000-0005-0000-0000-00007B490000}"/>
    <cellStyle name="1_여성회관냉난방견적내" xfId="14219" xr:uid="{00000000-0005-0000-0000-00007C490000}"/>
    <cellStyle name="1_연안권역특화거리조성을위한음악분수대설치R6(제출EBS)-설비,전기,관리실" xfId="46459" xr:uid="{00000000-0005-0000-0000-00007D490000}"/>
    <cellStyle name="1_용평수량집계" xfId="46460" xr:uid="{00000000-0005-0000-0000-00007E490000}"/>
    <cellStyle name="1_울진3발전소 취수구정비시설(천장형)(일반)(080620)" xfId="14220" xr:uid="{00000000-0005-0000-0000-00007F490000}"/>
    <cellStyle name="1_원가계산서(검토)" xfId="3684" xr:uid="{00000000-0005-0000-0000-000080490000}"/>
    <cellStyle name="1_월봉중변경도급교육청제출내역서0430두-1" xfId="14221" xr:uid="{00000000-0005-0000-0000-000081490000}"/>
    <cellStyle name="1_은파수량집계" xfId="46461" xr:uid="{00000000-0005-0000-0000-000082490000}"/>
    <cellStyle name="1_이식수목수량산출" xfId="46462" xr:uid="{00000000-0005-0000-0000-000083490000}"/>
    <cellStyle name="1_이식수목수량산출_단위수량산출서" xfId="46463" xr:uid="{00000000-0005-0000-0000-000084490000}"/>
    <cellStyle name="1_인재개발설계" xfId="14222" xr:uid="{00000000-0005-0000-0000-000085490000}"/>
    <cellStyle name="1_인천북항관공선부두(수정내역)" xfId="3685" xr:uid="{00000000-0005-0000-0000-000086490000}"/>
    <cellStyle name="1_일위대가공식2004" xfId="46464" xr:uid="{00000000-0005-0000-0000-000087490000}"/>
    <cellStyle name="1_일위대가공식2005" xfId="46465" xr:uid="{00000000-0005-0000-0000-000088490000}"/>
    <cellStyle name="1_입찰내역서갑지양식" xfId="1263" xr:uid="{00000000-0005-0000-0000-000089490000}"/>
    <cellStyle name="1_입찰내역서갑지양식 2" xfId="14223" xr:uid="{00000000-0005-0000-0000-00008A490000}"/>
    <cellStyle name="1_입찰내역서갑지양식 3" xfId="14224" xr:uid="{00000000-0005-0000-0000-00008B490000}"/>
    <cellStyle name="1_자재집계표" xfId="46466" xr:uid="{00000000-0005-0000-0000-00008C490000}"/>
    <cellStyle name="1_장산중학교내역(혁성)" xfId="3686" xr:uid="{00000000-0005-0000-0000-00008D490000}"/>
    <cellStyle name="1_장산중학교내역(혁성업체)" xfId="3687" xr:uid="{00000000-0005-0000-0000-00008E490000}"/>
    <cellStyle name="1_장산중학교내역하도급(혁성)" xfId="3688" xr:uid="{00000000-0005-0000-0000-00008F490000}"/>
    <cellStyle name="1_전기내역서" xfId="1264" xr:uid="{00000000-0005-0000-0000-000090490000}"/>
    <cellStyle name="1_전자입찰원가양식" xfId="1265" xr:uid="{00000000-0005-0000-0000-000091490000}"/>
    <cellStyle name="1_전자입찰원가양식 2" xfId="14225" xr:uid="{00000000-0005-0000-0000-000092490000}"/>
    <cellStyle name="1_전자입찰원가양식 3" xfId="14226" xr:uid="{00000000-0005-0000-0000-000093490000}"/>
    <cellStyle name="1_전주시관내(이서~용정)건설공사(신화)" xfId="3689" xr:uid="{00000000-0005-0000-0000-000094490000}"/>
    <cellStyle name="1_주문진신리교(동일건설)" xfId="1266" xr:uid="{00000000-0005-0000-0000-000095490000}"/>
    <cellStyle name="1_주문진신리교(동일건설) 2" xfId="14227" xr:uid="{00000000-0005-0000-0000-000096490000}"/>
    <cellStyle name="1_주문진신리교(동일건설) 3" xfId="14228" xr:uid="{00000000-0005-0000-0000-000097490000}"/>
    <cellStyle name="1_천리포수목원(투찰-62억 부가세포함)" xfId="3690" xr:uid="{00000000-0005-0000-0000-000098490000}"/>
    <cellStyle name="1_천리포수목원제출(집계표)" xfId="3691" xr:uid="{00000000-0005-0000-0000-000099490000}"/>
    <cellStyle name="1_천리포수목원제출(집계표)(3)" xfId="3692" xr:uid="{00000000-0005-0000-0000-00009A490000}"/>
    <cellStyle name="1_천리포수목원제출(집계표,내역)" xfId="3693" xr:uid="{00000000-0005-0000-0000-00009B490000}"/>
    <cellStyle name="1_천천고고등학교교사신축공사(산출내역집계표)" xfId="3694" xr:uid="{00000000-0005-0000-0000-00009C490000}"/>
    <cellStyle name="1_최종1스포츠집계" xfId="46467" xr:uid="{00000000-0005-0000-0000-00009D490000}"/>
    <cellStyle name="1_충남교육청BTL-월봉0129-조경" xfId="14229" xr:uid="{00000000-0005-0000-0000-00009E490000}"/>
    <cellStyle name="1_친수공간폐기물내역서(심사전)" xfId="46468" xr:uid="{00000000-0005-0000-0000-00009F490000}"/>
    <cellStyle name="1_타견적1" xfId="14230" xr:uid="{00000000-0005-0000-0000-0000A0490000}"/>
    <cellStyle name="1_터미널1-0" xfId="46469" xr:uid="{00000000-0005-0000-0000-0000A1490000}"/>
    <cellStyle name="1_터미널1-0_단위수량산출서" xfId="46470" xr:uid="{00000000-0005-0000-0000-0000A2490000}"/>
    <cellStyle name="1_터미널1-0_쌍용수량0905" xfId="46471" xr:uid="{00000000-0005-0000-0000-0000A3490000}"/>
    <cellStyle name="1_터미널1-0_쌍용수량0905_단위수량산출서" xfId="46472" xr:uid="{00000000-0005-0000-0000-0000A4490000}"/>
    <cellStyle name="1_통신내역서" xfId="1267" xr:uid="{00000000-0005-0000-0000-0000A5490000}"/>
    <cellStyle name="1_폐기물" xfId="46473" xr:uid="{00000000-0005-0000-0000-0000A6490000}"/>
    <cellStyle name="1_폐기물집계" xfId="46474" xr:uid="{00000000-0005-0000-0000-0000A7490000}"/>
    <cellStyle name="1_폐기물집계_1" xfId="46475" xr:uid="{00000000-0005-0000-0000-0000A8490000}"/>
    <cellStyle name="1_포항교도소(대동)" xfId="3695" xr:uid="{00000000-0005-0000-0000-0000A9490000}"/>
    <cellStyle name="1_포항교도소(원본)" xfId="3696" xr:uid="{00000000-0005-0000-0000-0000AA490000}"/>
    <cellStyle name="1_표지-공정표" xfId="46476" xr:uid="{00000000-0005-0000-0000-0000AB490000}"/>
    <cellStyle name="1_하도급관리계획서" xfId="3697" xr:uid="{00000000-0005-0000-0000-0000AC490000}"/>
    <cellStyle name="1_하도급양식" xfId="3698" xr:uid="{00000000-0005-0000-0000-0000AD490000}"/>
    <cellStyle name="1_학교-철거시설물집계" xfId="46477" xr:uid="{00000000-0005-0000-0000-0000AE490000}"/>
    <cellStyle name="1_흥한건설(주)_두창산업폐기물(하도급)" xfId="1268" xr:uid="{00000000-0005-0000-0000-0000AF490000}"/>
    <cellStyle name="1_흥한건설(주)_두창산업폐기물(하도급) 2" xfId="14231" xr:uid="{00000000-0005-0000-0000-0000B0490000}"/>
    <cellStyle name="1_흥한건설(주)_두창산업폐기물(하도급) 3" xfId="14232" xr:uid="{00000000-0005-0000-0000-0000B1490000}"/>
    <cellStyle name="100" xfId="14233" xr:uid="{00000000-0005-0000-0000-0000B2490000}"/>
    <cellStyle name="100 10" xfId="14234" xr:uid="{00000000-0005-0000-0000-0000B3490000}"/>
    <cellStyle name="100 10 2" xfId="14235" xr:uid="{00000000-0005-0000-0000-0000B4490000}"/>
    <cellStyle name="100 11" xfId="14236" xr:uid="{00000000-0005-0000-0000-0000B5490000}"/>
    <cellStyle name="100 11 2" xfId="14237" xr:uid="{00000000-0005-0000-0000-0000B6490000}"/>
    <cellStyle name="100 12" xfId="14238" xr:uid="{00000000-0005-0000-0000-0000B7490000}"/>
    <cellStyle name="100 12 2" xfId="14239" xr:uid="{00000000-0005-0000-0000-0000B8490000}"/>
    <cellStyle name="100 13" xfId="14240" xr:uid="{00000000-0005-0000-0000-0000B9490000}"/>
    <cellStyle name="100 13 2" xfId="14241" xr:uid="{00000000-0005-0000-0000-0000BA490000}"/>
    <cellStyle name="100 14" xfId="14242" xr:uid="{00000000-0005-0000-0000-0000BB490000}"/>
    <cellStyle name="100 14 2" xfId="14243" xr:uid="{00000000-0005-0000-0000-0000BC490000}"/>
    <cellStyle name="100 15" xfId="14244" xr:uid="{00000000-0005-0000-0000-0000BD490000}"/>
    <cellStyle name="100 15 2" xfId="14245" xr:uid="{00000000-0005-0000-0000-0000BE490000}"/>
    <cellStyle name="100 16" xfId="14246" xr:uid="{00000000-0005-0000-0000-0000BF490000}"/>
    <cellStyle name="100 16 2" xfId="14247" xr:uid="{00000000-0005-0000-0000-0000C0490000}"/>
    <cellStyle name="100 17" xfId="14248" xr:uid="{00000000-0005-0000-0000-0000C1490000}"/>
    <cellStyle name="100 17 2" xfId="14249" xr:uid="{00000000-0005-0000-0000-0000C2490000}"/>
    <cellStyle name="100 18" xfId="14250" xr:uid="{00000000-0005-0000-0000-0000C3490000}"/>
    <cellStyle name="100 2" xfId="14251" xr:uid="{00000000-0005-0000-0000-0000C4490000}"/>
    <cellStyle name="100 2 2" xfId="14252" xr:uid="{00000000-0005-0000-0000-0000C5490000}"/>
    <cellStyle name="100 3" xfId="14253" xr:uid="{00000000-0005-0000-0000-0000C6490000}"/>
    <cellStyle name="100 3 2" xfId="14254" xr:uid="{00000000-0005-0000-0000-0000C7490000}"/>
    <cellStyle name="100 4" xfId="14255" xr:uid="{00000000-0005-0000-0000-0000C8490000}"/>
    <cellStyle name="100 4 2" xfId="14256" xr:uid="{00000000-0005-0000-0000-0000C9490000}"/>
    <cellStyle name="100 5" xfId="14257" xr:uid="{00000000-0005-0000-0000-0000CA490000}"/>
    <cellStyle name="100 5 2" xfId="14258" xr:uid="{00000000-0005-0000-0000-0000CB490000}"/>
    <cellStyle name="100 6" xfId="14259" xr:uid="{00000000-0005-0000-0000-0000CC490000}"/>
    <cellStyle name="100 6 2" xfId="14260" xr:uid="{00000000-0005-0000-0000-0000CD490000}"/>
    <cellStyle name="100 7" xfId="14261" xr:uid="{00000000-0005-0000-0000-0000CE490000}"/>
    <cellStyle name="100 7 2" xfId="14262" xr:uid="{00000000-0005-0000-0000-0000CF490000}"/>
    <cellStyle name="100 8" xfId="14263" xr:uid="{00000000-0005-0000-0000-0000D0490000}"/>
    <cellStyle name="100 8 2" xfId="14264" xr:uid="{00000000-0005-0000-0000-0000D1490000}"/>
    <cellStyle name="100 9" xfId="14265" xr:uid="{00000000-0005-0000-0000-0000D2490000}"/>
    <cellStyle name="100 9 2" xfId="14266" xr:uid="{00000000-0005-0000-0000-0000D3490000}"/>
    <cellStyle name="10공/㎥" xfId="14267" xr:uid="{00000000-0005-0000-0000-0000D4490000}"/>
    <cellStyle name="11" xfId="3699" xr:uid="{00000000-0005-0000-0000-0000D5490000}"/>
    <cellStyle name="111" xfId="3700" xr:uid="{00000000-0005-0000-0000-0000D6490000}"/>
    <cellStyle name="19990216" xfId="1270" xr:uid="{00000000-0005-0000-0000-0000D7490000}"/>
    <cellStyle name="19990216 2" xfId="14268" xr:uid="{00000000-0005-0000-0000-0000D8490000}"/>
    <cellStyle name="19990216 3" xfId="14269" xr:uid="{00000000-0005-0000-0000-0000D9490000}"/>
    <cellStyle name="¹e" xfId="1271" xr:uid="{00000000-0005-0000-0000-0000DA490000}"/>
    <cellStyle name="¹e 2" xfId="1272" xr:uid="{00000000-0005-0000-0000-0000DB490000}"/>
    <cellStyle name="¹e 3" xfId="14270" xr:uid="{00000000-0005-0000-0000-0000DC490000}"/>
    <cellStyle name="¹e 4" xfId="14271" xr:uid="{00000000-0005-0000-0000-0000DD490000}"/>
    <cellStyle name="¹e 5" xfId="14272" xr:uid="{00000000-0005-0000-0000-0000DE490000}"/>
    <cellStyle name="¹e 6" xfId="14273" xr:uid="{00000000-0005-0000-0000-0000DF490000}"/>
    <cellStyle name="¹eº" xfId="3701" xr:uid="{00000000-0005-0000-0000-0000E0490000}"/>
    <cellStyle name="¹éº" xfId="3702" xr:uid="{00000000-0005-0000-0000-0000E1490000}"/>
    <cellStyle name="¹éº 2" xfId="14274" xr:uid="{00000000-0005-0000-0000-0000E2490000}"/>
    <cellStyle name="¹éº 3" xfId="14275" xr:uid="{00000000-0005-0000-0000-0000E3490000}"/>
    <cellStyle name="¹éº 4" xfId="14276" xr:uid="{00000000-0005-0000-0000-0000E4490000}"/>
    <cellStyle name="¹eº_견적서" xfId="3703" xr:uid="{00000000-0005-0000-0000-0000E5490000}"/>
    <cellStyle name="¹éº_마곡보완" xfId="3704" xr:uid="{00000000-0005-0000-0000-0000E6490000}"/>
    <cellStyle name="¹eº_설비내역" xfId="3705" xr:uid="{00000000-0005-0000-0000-0000E7490000}"/>
    <cellStyle name="¹eºða²" xfId="3706" xr:uid="{00000000-0005-0000-0000-0000E8490000}"/>
    <cellStyle name="¹éºðà²" xfId="3707" xr:uid="{00000000-0005-0000-0000-0000E9490000}"/>
    <cellStyle name="¹eºÐA²_±aA¸" xfId="14277" xr:uid="{00000000-0005-0000-0000-0000EA490000}"/>
    <cellStyle name="1월" xfId="14278" xr:uid="{00000000-0005-0000-0000-0000EB490000}"/>
    <cellStyle name="2" xfId="1273" xr:uid="{00000000-0005-0000-0000-0000EC490000}"/>
    <cellStyle name="²" xfId="1274" xr:uid="{00000000-0005-0000-0000-0000ED490000}"/>
    <cellStyle name="2 10" xfId="14279" xr:uid="{00000000-0005-0000-0000-0000EE490000}"/>
    <cellStyle name="2 11" xfId="14280" xr:uid="{00000000-0005-0000-0000-0000EF490000}"/>
    <cellStyle name="2 12" xfId="14281" xr:uid="{00000000-0005-0000-0000-0000F0490000}"/>
    <cellStyle name="2 13" xfId="14282" xr:uid="{00000000-0005-0000-0000-0000F1490000}"/>
    <cellStyle name="2 14" xfId="14283" xr:uid="{00000000-0005-0000-0000-0000F2490000}"/>
    <cellStyle name="2 15" xfId="14284" xr:uid="{00000000-0005-0000-0000-0000F3490000}"/>
    <cellStyle name="2 16" xfId="14285" xr:uid="{00000000-0005-0000-0000-0000F4490000}"/>
    <cellStyle name="2 17" xfId="14286" xr:uid="{00000000-0005-0000-0000-0000F5490000}"/>
    <cellStyle name="2 18" xfId="14287" xr:uid="{00000000-0005-0000-0000-0000F6490000}"/>
    <cellStyle name="2 19" xfId="14288" xr:uid="{00000000-0005-0000-0000-0000F7490000}"/>
    <cellStyle name="2 2" xfId="14289" xr:uid="{00000000-0005-0000-0000-0000F8490000}"/>
    <cellStyle name="2 20" xfId="14290" xr:uid="{00000000-0005-0000-0000-0000F9490000}"/>
    <cellStyle name="2 21" xfId="14291" xr:uid="{00000000-0005-0000-0000-0000FA490000}"/>
    <cellStyle name="2 22" xfId="14292" xr:uid="{00000000-0005-0000-0000-0000FB490000}"/>
    <cellStyle name="2 23" xfId="14293" xr:uid="{00000000-0005-0000-0000-0000FC490000}"/>
    <cellStyle name="2 24" xfId="14294" xr:uid="{00000000-0005-0000-0000-0000FD490000}"/>
    <cellStyle name="2 25" xfId="14295" xr:uid="{00000000-0005-0000-0000-0000FE490000}"/>
    <cellStyle name="2 3" xfId="14296" xr:uid="{00000000-0005-0000-0000-0000FF490000}"/>
    <cellStyle name="2 4" xfId="14297" xr:uid="{00000000-0005-0000-0000-0000004A0000}"/>
    <cellStyle name="2 5" xfId="14298" xr:uid="{00000000-0005-0000-0000-0000014A0000}"/>
    <cellStyle name="2 6" xfId="14299" xr:uid="{00000000-0005-0000-0000-0000024A0000}"/>
    <cellStyle name="2 7" xfId="14300" xr:uid="{00000000-0005-0000-0000-0000034A0000}"/>
    <cellStyle name="2 8" xfId="14301" xr:uid="{00000000-0005-0000-0000-0000044A0000}"/>
    <cellStyle name="2 9" xfId="14302" xr:uid="{00000000-0005-0000-0000-0000054A0000}"/>
    <cellStyle name="2)" xfId="3708" xr:uid="{00000000-0005-0000-0000-0000064A0000}"/>
    <cellStyle name="2) 2" xfId="14303" xr:uid="{00000000-0005-0000-0000-0000074A0000}"/>
    <cellStyle name="2) 3" xfId="14304" xr:uid="{00000000-0005-0000-0000-0000084A0000}"/>
    <cellStyle name="2) 4" xfId="14305" xr:uid="{00000000-0005-0000-0000-0000094A0000}"/>
    <cellStyle name="2) 5" xfId="14306" xr:uid="{00000000-0005-0000-0000-00000A4A0000}"/>
    <cellStyle name="2_laroux" xfId="14307" xr:uid="{00000000-0005-0000-0000-00000B4A0000}"/>
    <cellStyle name="2_laroux_ATC-YOON1" xfId="14308" xr:uid="{00000000-0005-0000-0000-00000C4A0000}"/>
    <cellStyle name="2_공정표" xfId="14309" xr:uid="{00000000-0005-0000-0000-00000D4A0000}"/>
    <cellStyle name="2_단가조사표" xfId="1275" xr:uid="{00000000-0005-0000-0000-00000E4A0000}"/>
    <cellStyle name="2_단가조사표 2" xfId="14310" xr:uid="{00000000-0005-0000-0000-00000F4A0000}"/>
    <cellStyle name="2_단가조사표 3" xfId="14311" xr:uid="{00000000-0005-0000-0000-0000104A0000}"/>
    <cellStyle name="2_단가조사표_1011소각" xfId="14312" xr:uid="{00000000-0005-0000-0000-0000114A0000}"/>
    <cellStyle name="2_단가조사표_1113교~1" xfId="14313" xr:uid="{00000000-0005-0000-0000-0000124A0000}"/>
    <cellStyle name="2_단가조사표_121내역" xfId="14314" xr:uid="{00000000-0005-0000-0000-0000134A0000}"/>
    <cellStyle name="2_단가조사표_객토량" xfId="14315" xr:uid="{00000000-0005-0000-0000-0000144A0000}"/>
    <cellStyle name="2_단가조사표_교통센~1" xfId="14316" xr:uid="{00000000-0005-0000-0000-0000154A0000}"/>
    <cellStyle name="2_단가조사표_교통센터412" xfId="14317" xr:uid="{00000000-0005-0000-0000-0000164A0000}"/>
    <cellStyle name="2_단가조사표_교통수" xfId="14318" xr:uid="{00000000-0005-0000-0000-0000174A0000}"/>
    <cellStyle name="2_단가조사표_교통수량산출서" xfId="14319" xr:uid="{00000000-0005-0000-0000-0000184A0000}"/>
    <cellStyle name="2_단가조사표_구조물대가 (2)" xfId="14320" xr:uid="{00000000-0005-0000-0000-0000194A0000}"/>
    <cellStyle name="2_단가조사표_내역서 (2)" xfId="14321" xr:uid="{00000000-0005-0000-0000-00001A4A0000}"/>
    <cellStyle name="2_단가조사표_대전관저지구" xfId="14322" xr:uid="{00000000-0005-0000-0000-00001B4A0000}"/>
    <cellStyle name="2_단가조사표_동측지~1" xfId="14323" xr:uid="{00000000-0005-0000-0000-00001C4A0000}"/>
    <cellStyle name="2_단가조사표_동측지원422" xfId="14324" xr:uid="{00000000-0005-0000-0000-00001D4A0000}"/>
    <cellStyle name="2_단가조사표_동측지원512" xfId="14325" xr:uid="{00000000-0005-0000-0000-00001E4A0000}"/>
    <cellStyle name="2_단가조사표_동측지원524" xfId="14326" xr:uid="{00000000-0005-0000-0000-00001F4A0000}"/>
    <cellStyle name="2_단가조사표_부대422" xfId="14327" xr:uid="{00000000-0005-0000-0000-0000204A0000}"/>
    <cellStyle name="2_단가조사표_부대시설" xfId="14328" xr:uid="{00000000-0005-0000-0000-0000214A0000}"/>
    <cellStyle name="2_단가조사표_소각수~1" xfId="14329" xr:uid="{00000000-0005-0000-0000-0000224A0000}"/>
    <cellStyle name="2_단가조사표_소각수내역서" xfId="14330" xr:uid="{00000000-0005-0000-0000-0000234A0000}"/>
    <cellStyle name="2_단가조사표_소각수목2" xfId="14331" xr:uid="{00000000-0005-0000-0000-0000244A0000}"/>
    <cellStyle name="2_단가조사표_수량산출서 (2)" xfId="14332" xr:uid="{00000000-0005-0000-0000-0000254A0000}"/>
    <cellStyle name="2_단가조사표_엑스포~1" xfId="14333" xr:uid="{00000000-0005-0000-0000-0000264A0000}"/>
    <cellStyle name="2_단가조사표_엑스포한빛1" xfId="14334" xr:uid="{00000000-0005-0000-0000-0000274A0000}"/>
    <cellStyle name="2_단가조사표_여객터미널331" xfId="14335" xr:uid="{00000000-0005-0000-0000-0000284A0000}"/>
    <cellStyle name="2_단가조사표_여객터미널513" xfId="14336" xr:uid="{00000000-0005-0000-0000-0000294A0000}"/>
    <cellStyle name="2_단가조사표_여객터미널629" xfId="14337" xr:uid="{00000000-0005-0000-0000-00002A4A0000}"/>
    <cellStyle name="2_단가조사표_외곽도로616" xfId="14338" xr:uid="{00000000-0005-0000-0000-00002B4A0000}"/>
    <cellStyle name="2_단가조사표_용인죽전수량" xfId="14339" xr:uid="{00000000-0005-0000-0000-00002C4A0000}"/>
    <cellStyle name="2_단가조사표_원가계~1" xfId="14340" xr:uid="{00000000-0005-0000-0000-00002D4A0000}"/>
    <cellStyle name="2_단가조사표_유기질" xfId="14341" xr:uid="{00000000-0005-0000-0000-00002E4A0000}"/>
    <cellStyle name="2_단가조사표_자재조서 (2)" xfId="14342" xr:uid="{00000000-0005-0000-0000-00002F4A0000}"/>
    <cellStyle name="2_단가조사표_총괄내역" xfId="14343" xr:uid="{00000000-0005-0000-0000-0000304A0000}"/>
    <cellStyle name="2_단가조사표_총괄내역 (2)" xfId="14344" xr:uid="{00000000-0005-0000-0000-0000314A0000}"/>
    <cellStyle name="2_단가조사표_터미널도로403" xfId="14345" xr:uid="{00000000-0005-0000-0000-0000324A0000}"/>
    <cellStyle name="2_단가조사표_터미널도로429" xfId="14346" xr:uid="{00000000-0005-0000-0000-0000334A0000}"/>
    <cellStyle name="2_단가조사표_포장일위" xfId="14347" xr:uid="{00000000-0005-0000-0000-0000344A0000}"/>
    <cellStyle name="2_설계서(변경)" xfId="14348" xr:uid="{00000000-0005-0000-0000-0000354A0000}"/>
    <cellStyle name="2_자재.제출용" xfId="14349" xr:uid="{00000000-0005-0000-0000-0000364A0000}"/>
    <cellStyle name="20% - 강조색1 10" xfId="14350" xr:uid="{00000000-0005-0000-0000-0000374A0000}"/>
    <cellStyle name="20% - 강조색1 11" xfId="14351" xr:uid="{00000000-0005-0000-0000-0000384A0000}"/>
    <cellStyle name="20% - 강조색1 12" xfId="14352" xr:uid="{00000000-0005-0000-0000-0000394A0000}"/>
    <cellStyle name="20% - 강조색1 13" xfId="14353" xr:uid="{00000000-0005-0000-0000-00003A4A0000}"/>
    <cellStyle name="20% - 강조색1 14" xfId="14354" xr:uid="{00000000-0005-0000-0000-00003B4A0000}"/>
    <cellStyle name="20% - 강조색1 15" xfId="14355" xr:uid="{00000000-0005-0000-0000-00003C4A0000}"/>
    <cellStyle name="20% - 강조색1 16" xfId="14356" xr:uid="{00000000-0005-0000-0000-00003D4A0000}"/>
    <cellStyle name="20% - 강조색1 17" xfId="14357" xr:uid="{00000000-0005-0000-0000-00003E4A0000}"/>
    <cellStyle name="20% - 강조색1 18" xfId="14358" xr:uid="{00000000-0005-0000-0000-00003F4A0000}"/>
    <cellStyle name="20% - 강조색1 19" xfId="14359" xr:uid="{00000000-0005-0000-0000-0000404A0000}"/>
    <cellStyle name="20% - 강조색1 2" xfId="14360" xr:uid="{00000000-0005-0000-0000-0000414A0000}"/>
    <cellStyle name="20% - 강조색1 2 10" xfId="14361" xr:uid="{00000000-0005-0000-0000-0000424A0000}"/>
    <cellStyle name="20% - 강조색1 2 11" xfId="14362" xr:uid="{00000000-0005-0000-0000-0000434A0000}"/>
    <cellStyle name="20% - 강조색1 2 12" xfId="14363" xr:uid="{00000000-0005-0000-0000-0000444A0000}"/>
    <cellStyle name="20% - 강조색1 2 13" xfId="14364" xr:uid="{00000000-0005-0000-0000-0000454A0000}"/>
    <cellStyle name="20% - 강조색1 2 14" xfId="14365" xr:uid="{00000000-0005-0000-0000-0000464A0000}"/>
    <cellStyle name="20% - 강조색1 2 15" xfId="14366" xr:uid="{00000000-0005-0000-0000-0000474A0000}"/>
    <cellStyle name="20% - 강조색1 2 16" xfId="14367" xr:uid="{00000000-0005-0000-0000-0000484A0000}"/>
    <cellStyle name="20% - 강조색1 2 17" xfId="14368" xr:uid="{00000000-0005-0000-0000-0000494A0000}"/>
    <cellStyle name="20% - 강조색1 2 18" xfId="14369" xr:uid="{00000000-0005-0000-0000-00004A4A0000}"/>
    <cellStyle name="20% - 강조색1 2 19" xfId="14370" xr:uid="{00000000-0005-0000-0000-00004B4A0000}"/>
    <cellStyle name="20% - 강조색1 2 2" xfId="14371" xr:uid="{00000000-0005-0000-0000-00004C4A0000}"/>
    <cellStyle name="20% - 강조색1 2 2 2" xfId="14372" xr:uid="{00000000-0005-0000-0000-00004D4A0000}"/>
    <cellStyle name="20% - 강조색1 2 2 3" xfId="14373" xr:uid="{00000000-0005-0000-0000-00004E4A0000}"/>
    <cellStyle name="20% - 강조색1 2 20" xfId="14374" xr:uid="{00000000-0005-0000-0000-00004F4A0000}"/>
    <cellStyle name="20% - 강조색1 2 21" xfId="14375" xr:uid="{00000000-0005-0000-0000-0000504A0000}"/>
    <cellStyle name="20% - 강조색1 2 22" xfId="14376" xr:uid="{00000000-0005-0000-0000-0000514A0000}"/>
    <cellStyle name="20% - 강조색1 2 23" xfId="14377" xr:uid="{00000000-0005-0000-0000-0000524A0000}"/>
    <cellStyle name="20% - 강조색1 2 24" xfId="14378" xr:uid="{00000000-0005-0000-0000-0000534A0000}"/>
    <cellStyle name="20% - 강조색1 2 25" xfId="14379" xr:uid="{00000000-0005-0000-0000-0000544A0000}"/>
    <cellStyle name="20% - 강조색1 2 26" xfId="14380" xr:uid="{00000000-0005-0000-0000-0000554A0000}"/>
    <cellStyle name="20% - 강조색1 2 27" xfId="14381" xr:uid="{00000000-0005-0000-0000-0000564A0000}"/>
    <cellStyle name="20% - 강조색1 2 28" xfId="14382" xr:uid="{00000000-0005-0000-0000-0000574A0000}"/>
    <cellStyle name="20% - 강조색1 2 29" xfId="14383" xr:uid="{00000000-0005-0000-0000-0000584A0000}"/>
    <cellStyle name="20% - 강조색1 2 3" xfId="14384" xr:uid="{00000000-0005-0000-0000-0000594A0000}"/>
    <cellStyle name="20% - 강조색1 2 3 2" xfId="14385" xr:uid="{00000000-0005-0000-0000-00005A4A0000}"/>
    <cellStyle name="20% - 강조색1 2 3 3" xfId="14386" xr:uid="{00000000-0005-0000-0000-00005B4A0000}"/>
    <cellStyle name="20% - 강조색1 2 30" xfId="14387" xr:uid="{00000000-0005-0000-0000-00005C4A0000}"/>
    <cellStyle name="20% - 강조색1 2 31" xfId="14388" xr:uid="{00000000-0005-0000-0000-00005D4A0000}"/>
    <cellStyle name="20% - 강조색1 2 4" xfId="14389" xr:uid="{00000000-0005-0000-0000-00005E4A0000}"/>
    <cellStyle name="20% - 강조색1 2 4 2" xfId="14390" xr:uid="{00000000-0005-0000-0000-00005F4A0000}"/>
    <cellStyle name="20% - 강조색1 2 4 3" xfId="14391" xr:uid="{00000000-0005-0000-0000-0000604A0000}"/>
    <cellStyle name="20% - 강조색1 2 5" xfId="14392" xr:uid="{00000000-0005-0000-0000-0000614A0000}"/>
    <cellStyle name="20% - 강조색1 2 6" xfId="14393" xr:uid="{00000000-0005-0000-0000-0000624A0000}"/>
    <cellStyle name="20% - 강조색1 2 7" xfId="14394" xr:uid="{00000000-0005-0000-0000-0000634A0000}"/>
    <cellStyle name="20% - 강조색1 2 8" xfId="14395" xr:uid="{00000000-0005-0000-0000-0000644A0000}"/>
    <cellStyle name="20% - 강조색1 2 9" xfId="14396" xr:uid="{00000000-0005-0000-0000-0000654A0000}"/>
    <cellStyle name="20% - 강조색1 20" xfId="14397" xr:uid="{00000000-0005-0000-0000-0000664A0000}"/>
    <cellStyle name="20% - 강조색1 21" xfId="14398" xr:uid="{00000000-0005-0000-0000-0000674A0000}"/>
    <cellStyle name="20% - 강조색1 22" xfId="14399" xr:uid="{00000000-0005-0000-0000-0000684A0000}"/>
    <cellStyle name="20% - 강조색1 23" xfId="14400" xr:uid="{00000000-0005-0000-0000-0000694A0000}"/>
    <cellStyle name="20% - 강조색1 24" xfId="14401" xr:uid="{00000000-0005-0000-0000-00006A4A0000}"/>
    <cellStyle name="20% - 강조색1 25" xfId="14402" xr:uid="{00000000-0005-0000-0000-00006B4A0000}"/>
    <cellStyle name="20% - 강조색1 26" xfId="14403" xr:uid="{00000000-0005-0000-0000-00006C4A0000}"/>
    <cellStyle name="20% - 강조색1 27" xfId="14404" xr:uid="{00000000-0005-0000-0000-00006D4A0000}"/>
    <cellStyle name="20% - 강조색1 28" xfId="14405" xr:uid="{00000000-0005-0000-0000-00006E4A0000}"/>
    <cellStyle name="20% - 강조색1 29" xfId="14406" xr:uid="{00000000-0005-0000-0000-00006F4A0000}"/>
    <cellStyle name="20% - 강조색1 3" xfId="14407" xr:uid="{00000000-0005-0000-0000-0000704A0000}"/>
    <cellStyle name="20% - 강조색1 3 2" xfId="14408" xr:uid="{00000000-0005-0000-0000-0000714A0000}"/>
    <cellStyle name="20% - 강조색1 3 3" xfId="14409" xr:uid="{00000000-0005-0000-0000-0000724A0000}"/>
    <cellStyle name="20% - 강조색1 3 4" xfId="14410" xr:uid="{00000000-0005-0000-0000-0000734A0000}"/>
    <cellStyle name="20% - 강조색1 3 5" xfId="14411" xr:uid="{00000000-0005-0000-0000-0000744A0000}"/>
    <cellStyle name="20% - 강조색1 3 6" xfId="14412" xr:uid="{00000000-0005-0000-0000-0000754A0000}"/>
    <cellStyle name="20% - 강조색1 30" xfId="14413" xr:uid="{00000000-0005-0000-0000-0000764A0000}"/>
    <cellStyle name="20% - 강조색1 31" xfId="14414" xr:uid="{00000000-0005-0000-0000-0000774A0000}"/>
    <cellStyle name="20% - 강조색1 32" xfId="14415" xr:uid="{00000000-0005-0000-0000-0000784A0000}"/>
    <cellStyle name="20% - 강조색1 33" xfId="14416" xr:uid="{00000000-0005-0000-0000-0000794A0000}"/>
    <cellStyle name="20% - 강조색1 34" xfId="14417" xr:uid="{00000000-0005-0000-0000-00007A4A0000}"/>
    <cellStyle name="20% - 강조색1 35" xfId="14418" xr:uid="{00000000-0005-0000-0000-00007B4A0000}"/>
    <cellStyle name="20% - 강조색1 36" xfId="14419" xr:uid="{00000000-0005-0000-0000-00007C4A0000}"/>
    <cellStyle name="20% - 강조색1 37" xfId="14420" xr:uid="{00000000-0005-0000-0000-00007D4A0000}"/>
    <cellStyle name="20% - 강조색1 38" xfId="14421" xr:uid="{00000000-0005-0000-0000-00007E4A0000}"/>
    <cellStyle name="20% - 강조색1 39" xfId="14422" xr:uid="{00000000-0005-0000-0000-00007F4A0000}"/>
    <cellStyle name="20% - 강조색1 4" xfId="14423" xr:uid="{00000000-0005-0000-0000-0000804A0000}"/>
    <cellStyle name="20% - 강조색1 4 2" xfId="14424" xr:uid="{00000000-0005-0000-0000-0000814A0000}"/>
    <cellStyle name="20% - 강조색1 4 3" xfId="14425" xr:uid="{00000000-0005-0000-0000-0000824A0000}"/>
    <cellStyle name="20% - 강조색1 4 4" xfId="14426" xr:uid="{00000000-0005-0000-0000-0000834A0000}"/>
    <cellStyle name="20% - 강조색1 4 5" xfId="14427" xr:uid="{00000000-0005-0000-0000-0000844A0000}"/>
    <cellStyle name="20% - 강조색1 40" xfId="14428" xr:uid="{00000000-0005-0000-0000-0000854A0000}"/>
    <cellStyle name="20% - 강조색1 41" xfId="14429" xr:uid="{00000000-0005-0000-0000-0000864A0000}"/>
    <cellStyle name="20% - 강조색1 42" xfId="14430" xr:uid="{00000000-0005-0000-0000-0000874A0000}"/>
    <cellStyle name="20% - 강조색1 43" xfId="14431" xr:uid="{00000000-0005-0000-0000-0000884A0000}"/>
    <cellStyle name="20% - 강조색1 44" xfId="14432" xr:uid="{00000000-0005-0000-0000-0000894A0000}"/>
    <cellStyle name="20% - 강조색1 45" xfId="14433" xr:uid="{00000000-0005-0000-0000-00008A4A0000}"/>
    <cellStyle name="20% - 강조색1 46" xfId="14434" xr:uid="{00000000-0005-0000-0000-00008B4A0000}"/>
    <cellStyle name="20% - 강조색1 47" xfId="14435" xr:uid="{00000000-0005-0000-0000-00008C4A0000}"/>
    <cellStyle name="20% - 강조색1 48" xfId="14436" xr:uid="{00000000-0005-0000-0000-00008D4A0000}"/>
    <cellStyle name="20% - 강조색1 49" xfId="14437" xr:uid="{00000000-0005-0000-0000-00008E4A0000}"/>
    <cellStyle name="20% - 강조색1 5" xfId="14438" xr:uid="{00000000-0005-0000-0000-00008F4A0000}"/>
    <cellStyle name="20% - 강조색1 5 2" xfId="14439" xr:uid="{00000000-0005-0000-0000-0000904A0000}"/>
    <cellStyle name="20% - 강조색1 5 3" xfId="14440" xr:uid="{00000000-0005-0000-0000-0000914A0000}"/>
    <cellStyle name="20% - 강조색1 5 4" xfId="14441" xr:uid="{00000000-0005-0000-0000-0000924A0000}"/>
    <cellStyle name="20% - 강조색1 5 5" xfId="14442" xr:uid="{00000000-0005-0000-0000-0000934A0000}"/>
    <cellStyle name="20% - 강조색1 6" xfId="14443" xr:uid="{00000000-0005-0000-0000-0000944A0000}"/>
    <cellStyle name="20% - 강조색1 6 2" xfId="14444" xr:uid="{00000000-0005-0000-0000-0000954A0000}"/>
    <cellStyle name="20% - 강조색1 6 3" xfId="14445" xr:uid="{00000000-0005-0000-0000-0000964A0000}"/>
    <cellStyle name="20% - 강조색1 6 4" xfId="14446" xr:uid="{00000000-0005-0000-0000-0000974A0000}"/>
    <cellStyle name="20% - 강조색1 6 5" xfId="14447" xr:uid="{00000000-0005-0000-0000-0000984A0000}"/>
    <cellStyle name="20% - 강조색1 7" xfId="14448" xr:uid="{00000000-0005-0000-0000-0000994A0000}"/>
    <cellStyle name="20% - 강조색1 7 2" xfId="14449" xr:uid="{00000000-0005-0000-0000-00009A4A0000}"/>
    <cellStyle name="20% - 강조색1 7 3" xfId="14450" xr:uid="{00000000-0005-0000-0000-00009B4A0000}"/>
    <cellStyle name="20% - 강조색1 7 4" xfId="14451" xr:uid="{00000000-0005-0000-0000-00009C4A0000}"/>
    <cellStyle name="20% - 강조색1 7 5" xfId="14452" xr:uid="{00000000-0005-0000-0000-00009D4A0000}"/>
    <cellStyle name="20% - 강조색1 8" xfId="14453" xr:uid="{00000000-0005-0000-0000-00009E4A0000}"/>
    <cellStyle name="20% - 강조색1 9" xfId="14454" xr:uid="{00000000-0005-0000-0000-00009F4A0000}"/>
    <cellStyle name="20% - 강조색2 10" xfId="14455" xr:uid="{00000000-0005-0000-0000-0000A04A0000}"/>
    <cellStyle name="20% - 강조색2 11" xfId="14456" xr:uid="{00000000-0005-0000-0000-0000A14A0000}"/>
    <cellStyle name="20% - 강조색2 12" xfId="14457" xr:uid="{00000000-0005-0000-0000-0000A24A0000}"/>
    <cellStyle name="20% - 강조색2 13" xfId="14458" xr:uid="{00000000-0005-0000-0000-0000A34A0000}"/>
    <cellStyle name="20% - 강조색2 14" xfId="14459" xr:uid="{00000000-0005-0000-0000-0000A44A0000}"/>
    <cellStyle name="20% - 강조색2 15" xfId="14460" xr:uid="{00000000-0005-0000-0000-0000A54A0000}"/>
    <cellStyle name="20% - 강조색2 16" xfId="14461" xr:uid="{00000000-0005-0000-0000-0000A64A0000}"/>
    <cellStyle name="20% - 강조색2 17" xfId="14462" xr:uid="{00000000-0005-0000-0000-0000A74A0000}"/>
    <cellStyle name="20% - 강조색2 18" xfId="14463" xr:uid="{00000000-0005-0000-0000-0000A84A0000}"/>
    <cellStyle name="20% - 강조색2 19" xfId="14464" xr:uid="{00000000-0005-0000-0000-0000A94A0000}"/>
    <cellStyle name="20% - 강조색2 2" xfId="14465" xr:uid="{00000000-0005-0000-0000-0000AA4A0000}"/>
    <cellStyle name="20% - 강조색2 2 10" xfId="14466" xr:uid="{00000000-0005-0000-0000-0000AB4A0000}"/>
    <cellStyle name="20% - 강조색2 2 11" xfId="14467" xr:uid="{00000000-0005-0000-0000-0000AC4A0000}"/>
    <cellStyle name="20% - 강조색2 2 12" xfId="14468" xr:uid="{00000000-0005-0000-0000-0000AD4A0000}"/>
    <cellStyle name="20% - 강조색2 2 13" xfId="14469" xr:uid="{00000000-0005-0000-0000-0000AE4A0000}"/>
    <cellStyle name="20% - 강조색2 2 14" xfId="14470" xr:uid="{00000000-0005-0000-0000-0000AF4A0000}"/>
    <cellStyle name="20% - 강조색2 2 15" xfId="14471" xr:uid="{00000000-0005-0000-0000-0000B04A0000}"/>
    <cellStyle name="20% - 강조색2 2 16" xfId="14472" xr:uid="{00000000-0005-0000-0000-0000B14A0000}"/>
    <cellStyle name="20% - 강조색2 2 17" xfId="14473" xr:uid="{00000000-0005-0000-0000-0000B24A0000}"/>
    <cellStyle name="20% - 강조색2 2 18" xfId="14474" xr:uid="{00000000-0005-0000-0000-0000B34A0000}"/>
    <cellStyle name="20% - 강조색2 2 19" xfId="14475" xr:uid="{00000000-0005-0000-0000-0000B44A0000}"/>
    <cellStyle name="20% - 강조색2 2 2" xfId="14476" xr:uid="{00000000-0005-0000-0000-0000B54A0000}"/>
    <cellStyle name="20% - 강조색2 2 2 2" xfId="14477" xr:uid="{00000000-0005-0000-0000-0000B64A0000}"/>
    <cellStyle name="20% - 강조색2 2 2 3" xfId="14478" xr:uid="{00000000-0005-0000-0000-0000B74A0000}"/>
    <cellStyle name="20% - 강조색2 2 20" xfId="14479" xr:uid="{00000000-0005-0000-0000-0000B84A0000}"/>
    <cellStyle name="20% - 강조색2 2 21" xfId="14480" xr:uid="{00000000-0005-0000-0000-0000B94A0000}"/>
    <cellStyle name="20% - 강조색2 2 22" xfId="14481" xr:uid="{00000000-0005-0000-0000-0000BA4A0000}"/>
    <cellStyle name="20% - 강조색2 2 23" xfId="14482" xr:uid="{00000000-0005-0000-0000-0000BB4A0000}"/>
    <cellStyle name="20% - 강조색2 2 24" xfId="14483" xr:uid="{00000000-0005-0000-0000-0000BC4A0000}"/>
    <cellStyle name="20% - 강조색2 2 25" xfId="14484" xr:uid="{00000000-0005-0000-0000-0000BD4A0000}"/>
    <cellStyle name="20% - 강조색2 2 26" xfId="14485" xr:uid="{00000000-0005-0000-0000-0000BE4A0000}"/>
    <cellStyle name="20% - 강조색2 2 27" xfId="14486" xr:uid="{00000000-0005-0000-0000-0000BF4A0000}"/>
    <cellStyle name="20% - 강조색2 2 28" xfId="14487" xr:uid="{00000000-0005-0000-0000-0000C04A0000}"/>
    <cellStyle name="20% - 강조색2 2 29" xfId="14488" xr:uid="{00000000-0005-0000-0000-0000C14A0000}"/>
    <cellStyle name="20% - 강조색2 2 3" xfId="14489" xr:uid="{00000000-0005-0000-0000-0000C24A0000}"/>
    <cellStyle name="20% - 강조색2 2 3 2" xfId="14490" xr:uid="{00000000-0005-0000-0000-0000C34A0000}"/>
    <cellStyle name="20% - 강조색2 2 3 3" xfId="14491" xr:uid="{00000000-0005-0000-0000-0000C44A0000}"/>
    <cellStyle name="20% - 강조색2 2 30" xfId="14492" xr:uid="{00000000-0005-0000-0000-0000C54A0000}"/>
    <cellStyle name="20% - 강조색2 2 31" xfId="14493" xr:uid="{00000000-0005-0000-0000-0000C64A0000}"/>
    <cellStyle name="20% - 강조색2 2 4" xfId="14494" xr:uid="{00000000-0005-0000-0000-0000C74A0000}"/>
    <cellStyle name="20% - 강조색2 2 4 2" xfId="14495" xr:uid="{00000000-0005-0000-0000-0000C84A0000}"/>
    <cellStyle name="20% - 강조색2 2 4 3" xfId="14496" xr:uid="{00000000-0005-0000-0000-0000C94A0000}"/>
    <cellStyle name="20% - 강조색2 2 5" xfId="14497" xr:uid="{00000000-0005-0000-0000-0000CA4A0000}"/>
    <cellStyle name="20% - 강조색2 2 6" xfId="14498" xr:uid="{00000000-0005-0000-0000-0000CB4A0000}"/>
    <cellStyle name="20% - 강조색2 2 7" xfId="14499" xr:uid="{00000000-0005-0000-0000-0000CC4A0000}"/>
    <cellStyle name="20% - 강조색2 2 8" xfId="14500" xr:uid="{00000000-0005-0000-0000-0000CD4A0000}"/>
    <cellStyle name="20% - 강조색2 2 9" xfId="14501" xr:uid="{00000000-0005-0000-0000-0000CE4A0000}"/>
    <cellStyle name="20% - 강조색2 20" xfId="14502" xr:uid="{00000000-0005-0000-0000-0000CF4A0000}"/>
    <cellStyle name="20% - 강조색2 21" xfId="14503" xr:uid="{00000000-0005-0000-0000-0000D04A0000}"/>
    <cellStyle name="20% - 강조색2 22" xfId="14504" xr:uid="{00000000-0005-0000-0000-0000D14A0000}"/>
    <cellStyle name="20% - 강조색2 23" xfId="14505" xr:uid="{00000000-0005-0000-0000-0000D24A0000}"/>
    <cellStyle name="20% - 강조색2 24" xfId="14506" xr:uid="{00000000-0005-0000-0000-0000D34A0000}"/>
    <cellStyle name="20% - 강조색2 25" xfId="14507" xr:uid="{00000000-0005-0000-0000-0000D44A0000}"/>
    <cellStyle name="20% - 강조색2 26" xfId="14508" xr:uid="{00000000-0005-0000-0000-0000D54A0000}"/>
    <cellStyle name="20% - 강조색2 27" xfId="14509" xr:uid="{00000000-0005-0000-0000-0000D64A0000}"/>
    <cellStyle name="20% - 강조색2 28" xfId="14510" xr:uid="{00000000-0005-0000-0000-0000D74A0000}"/>
    <cellStyle name="20% - 강조색2 29" xfId="14511" xr:uid="{00000000-0005-0000-0000-0000D84A0000}"/>
    <cellStyle name="20% - 강조색2 3" xfId="14512" xr:uid="{00000000-0005-0000-0000-0000D94A0000}"/>
    <cellStyle name="20% - 강조색2 3 2" xfId="14513" xr:uid="{00000000-0005-0000-0000-0000DA4A0000}"/>
    <cellStyle name="20% - 강조색2 3 3" xfId="14514" xr:uid="{00000000-0005-0000-0000-0000DB4A0000}"/>
    <cellStyle name="20% - 강조색2 3 4" xfId="14515" xr:uid="{00000000-0005-0000-0000-0000DC4A0000}"/>
    <cellStyle name="20% - 강조색2 3 5" xfId="14516" xr:uid="{00000000-0005-0000-0000-0000DD4A0000}"/>
    <cellStyle name="20% - 강조색2 3 6" xfId="14517" xr:uid="{00000000-0005-0000-0000-0000DE4A0000}"/>
    <cellStyle name="20% - 강조색2 30" xfId="14518" xr:uid="{00000000-0005-0000-0000-0000DF4A0000}"/>
    <cellStyle name="20% - 강조색2 31" xfId="14519" xr:uid="{00000000-0005-0000-0000-0000E04A0000}"/>
    <cellStyle name="20% - 강조색2 32" xfId="14520" xr:uid="{00000000-0005-0000-0000-0000E14A0000}"/>
    <cellStyle name="20% - 강조색2 33" xfId="14521" xr:uid="{00000000-0005-0000-0000-0000E24A0000}"/>
    <cellStyle name="20% - 강조색2 34" xfId="14522" xr:uid="{00000000-0005-0000-0000-0000E34A0000}"/>
    <cellStyle name="20% - 강조색2 35" xfId="14523" xr:uid="{00000000-0005-0000-0000-0000E44A0000}"/>
    <cellStyle name="20% - 강조색2 36" xfId="14524" xr:uid="{00000000-0005-0000-0000-0000E54A0000}"/>
    <cellStyle name="20% - 강조색2 37" xfId="14525" xr:uid="{00000000-0005-0000-0000-0000E64A0000}"/>
    <cellStyle name="20% - 강조색2 38" xfId="14526" xr:uid="{00000000-0005-0000-0000-0000E74A0000}"/>
    <cellStyle name="20% - 강조색2 39" xfId="14527" xr:uid="{00000000-0005-0000-0000-0000E84A0000}"/>
    <cellStyle name="20% - 강조색2 4" xfId="14528" xr:uid="{00000000-0005-0000-0000-0000E94A0000}"/>
    <cellStyle name="20% - 강조색2 4 2" xfId="14529" xr:uid="{00000000-0005-0000-0000-0000EA4A0000}"/>
    <cellStyle name="20% - 강조색2 4 3" xfId="14530" xr:uid="{00000000-0005-0000-0000-0000EB4A0000}"/>
    <cellStyle name="20% - 강조색2 4 4" xfId="14531" xr:uid="{00000000-0005-0000-0000-0000EC4A0000}"/>
    <cellStyle name="20% - 강조색2 4 5" xfId="14532" xr:uid="{00000000-0005-0000-0000-0000ED4A0000}"/>
    <cellStyle name="20% - 강조색2 40" xfId="14533" xr:uid="{00000000-0005-0000-0000-0000EE4A0000}"/>
    <cellStyle name="20% - 강조색2 41" xfId="14534" xr:uid="{00000000-0005-0000-0000-0000EF4A0000}"/>
    <cellStyle name="20% - 강조색2 42" xfId="14535" xr:uid="{00000000-0005-0000-0000-0000F04A0000}"/>
    <cellStyle name="20% - 강조색2 43" xfId="14536" xr:uid="{00000000-0005-0000-0000-0000F14A0000}"/>
    <cellStyle name="20% - 강조색2 44" xfId="14537" xr:uid="{00000000-0005-0000-0000-0000F24A0000}"/>
    <cellStyle name="20% - 강조색2 45" xfId="14538" xr:uid="{00000000-0005-0000-0000-0000F34A0000}"/>
    <cellStyle name="20% - 강조색2 46" xfId="14539" xr:uid="{00000000-0005-0000-0000-0000F44A0000}"/>
    <cellStyle name="20% - 강조색2 47" xfId="14540" xr:uid="{00000000-0005-0000-0000-0000F54A0000}"/>
    <cellStyle name="20% - 강조색2 48" xfId="14541" xr:uid="{00000000-0005-0000-0000-0000F64A0000}"/>
    <cellStyle name="20% - 강조색2 49" xfId="14542" xr:uid="{00000000-0005-0000-0000-0000F74A0000}"/>
    <cellStyle name="20% - 강조색2 5" xfId="14543" xr:uid="{00000000-0005-0000-0000-0000F84A0000}"/>
    <cellStyle name="20% - 강조색2 5 2" xfId="14544" xr:uid="{00000000-0005-0000-0000-0000F94A0000}"/>
    <cellStyle name="20% - 강조색2 5 3" xfId="14545" xr:uid="{00000000-0005-0000-0000-0000FA4A0000}"/>
    <cellStyle name="20% - 강조색2 5 4" xfId="14546" xr:uid="{00000000-0005-0000-0000-0000FB4A0000}"/>
    <cellStyle name="20% - 강조색2 5 5" xfId="14547" xr:uid="{00000000-0005-0000-0000-0000FC4A0000}"/>
    <cellStyle name="20% - 강조색2 6" xfId="14548" xr:uid="{00000000-0005-0000-0000-0000FD4A0000}"/>
    <cellStyle name="20% - 강조색2 6 2" xfId="14549" xr:uid="{00000000-0005-0000-0000-0000FE4A0000}"/>
    <cellStyle name="20% - 강조색2 6 3" xfId="14550" xr:uid="{00000000-0005-0000-0000-0000FF4A0000}"/>
    <cellStyle name="20% - 강조색2 6 4" xfId="14551" xr:uid="{00000000-0005-0000-0000-0000004B0000}"/>
    <cellStyle name="20% - 강조색2 6 5" xfId="14552" xr:uid="{00000000-0005-0000-0000-0000014B0000}"/>
    <cellStyle name="20% - 강조색2 7" xfId="14553" xr:uid="{00000000-0005-0000-0000-0000024B0000}"/>
    <cellStyle name="20% - 강조색2 7 2" xfId="14554" xr:uid="{00000000-0005-0000-0000-0000034B0000}"/>
    <cellStyle name="20% - 강조색2 7 3" xfId="14555" xr:uid="{00000000-0005-0000-0000-0000044B0000}"/>
    <cellStyle name="20% - 강조색2 7 4" xfId="14556" xr:uid="{00000000-0005-0000-0000-0000054B0000}"/>
    <cellStyle name="20% - 강조색2 7 5" xfId="14557" xr:uid="{00000000-0005-0000-0000-0000064B0000}"/>
    <cellStyle name="20% - 강조색2 8" xfId="14558" xr:uid="{00000000-0005-0000-0000-0000074B0000}"/>
    <cellStyle name="20% - 강조색2 9" xfId="14559" xr:uid="{00000000-0005-0000-0000-0000084B0000}"/>
    <cellStyle name="20% - 강조색3 10" xfId="14560" xr:uid="{00000000-0005-0000-0000-0000094B0000}"/>
    <cellStyle name="20% - 강조색3 11" xfId="14561" xr:uid="{00000000-0005-0000-0000-00000A4B0000}"/>
    <cellStyle name="20% - 강조색3 12" xfId="14562" xr:uid="{00000000-0005-0000-0000-00000B4B0000}"/>
    <cellStyle name="20% - 강조색3 13" xfId="14563" xr:uid="{00000000-0005-0000-0000-00000C4B0000}"/>
    <cellStyle name="20% - 강조색3 14" xfId="14564" xr:uid="{00000000-0005-0000-0000-00000D4B0000}"/>
    <cellStyle name="20% - 강조색3 15" xfId="14565" xr:uid="{00000000-0005-0000-0000-00000E4B0000}"/>
    <cellStyle name="20% - 강조색3 16" xfId="14566" xr:uid="{00000000-0005-0000-0000-00000F4B0000}"/>
    <cellStyle name="20% - 강조색3 17" xfId="14567" xr:uid="{00000000-0005-0000-0000-0000104B0000}"/>
    <cellStyle name="20% - 강조색3 18" xfId="14568" xr:uid="{00000000-0005-0000-0000-0000114B0000}"/>
    <cellStyle name="20% - 강조색3 19" xfId="14569" xr:uid="{00000000-0005-0000-0000-0000124B0000}"/>
    <cellStyle name="20% - 강조색3 2" xfId="14570" xr:uid="{00000000-0005-0000-0000-0000134B0000}"/>
    <cellStyle name="20% - 강조색3 2 10" xfId="14571" xr:uid="{00000000-0005-0000-0000-0000144B0000}"/>
    <cellStyle name="20% - 강조색3 2 11" xfId="14572" xr:uid="{00000000-0005-0000-0000-0000154B0000}"/>
    <cellStyle name="20% - 강조색3 2 12" xfId="14573" xr:uid="{00000000-0005-0000-0000-0000164B0000}"/>
    <cellStyle name="20% - 강조색3 2 13" xfId="14574" xr:uid="{00000000-0005-0000-0000-0000174B0000}"/>
    <cellStyle name="20% - 강조색3 2 14" xfId="14575" xr:uid="{00000000-0005-0000-0000-0000184B0000}"/>
    <cellStyle name="20% - 강조색3 2 15" xfId="14576" xr:uid="{00000000-0005-0000-0000-0000194B0000}"/>
    <cellStyle name="20% - 강조색3 2 16" xfId="14577" xr:uid="{00000000-0005-0000-0000-00001A4B0000}"/>
    <cellStyle name="20% - 강조색3 2 17" xfId="14578" xr:uid="{00000000-0005-0000-0000-00001B4B0000}"/>
    <cellStyle name="20% - 강조색3 2 18" xfId="14579" xr:uid="{00000000-0005-0000-0000-00001C4B0000}"/>
    <cellStyle name="20% - 강조색3 2 19" xfId="14580" xr:uid="{00000000-0005-0000-0000-00001D4B0000}"/>
    <cellStyle name="20% - 강조색3 2 2" xfId="14581" xr:uid="{00000000-0005-0000-0000-00001E4B0000}"/>
    <cellStyle name="20% - 강조색3 2 20" xfId="14582" xr:uid="{00000000-0005-0000-0000-00001F4B0000}"/>
    <cellStyle name="20% - 강조색3 2 21" xfId="14583" xr:uid="{00000000-0005-0000-0000-0000204B0000}"/>
    <cellStyle name="20% - 강조색3 2 22" xfId="14584" xr:uid="{00000000-0005-0000-0000-0000214B0000}"/>
    <cellStyle name="20% - 강조색3 2 23" xfId="14585" xr:uid="{00000000-0005-0000-0000-0000224B0000}"/>
    <cellStyle name="20% - 강조색3 2 24" xfId="14586" xr:uid="{00000000-0005-0000-0000-0000234B0000}"/>
    <cellStyle name="20% - 강조색3 2 25" xfId="14587" xr:uid="{00000000-0005-0000-0000-0000244B0000}"/>
    <cellStyle name="20% - 강조색3 2 26" xfId="14588" xr:uid="{00000000-0005-0000-0000-0000254B0000}"/>
    <cellStyle name="20% - 강조색3 2 27" xfId="14589" xr:uid="{00000000-0005-0000-0000-0000264B0000}"/>
    <cellStyle name="20% - 강조색3 2 28" xfId="14590" xr:uid="{00000000-0005-0000-0000-0000274B0000}"/>
    <cellStyle name="20% - 강조색3 2 29" xfId="14591" xr:uid="{00000000-0005-0000-0000-0000284B0000}"/>
    <cellStyle name="20% - 강조색3 2 3" xfId="14592" xr:uid="{00000000-0005-0000-0000-0000294B0000}"/>
    <cellStyle name="20% - 강조색3 2 30" xfId="14593" xr:uid="{00000000-0005-0000-0000-00002A4B0000}"/>
    <cellStyle name="20% - 강조색3 2 31" xfId="34144" xr:uid="{00000000-0005-0000-0000-00002B4B0000}"/>
    <cellStyle name="20% - 강조색3 2 4" xfId="14594" xr:uid="{00000000-0005-0000-0000-00002C4B0000}"/>
    <cellStyle name="20% - 강조색3 2 5" xfId="14595" xr:uid="{00000000-0005-0000-0000-00002D4B0000}"/>
    <cellStyle name="20% - 강조색3 2 6" xfId="14596" xr:uid="{00000000-0005-0000-0000-00002E4B0000}"/>
    <cellStyle name="20% - 강조색3 2 7" xfId="14597" xr:uid="{00000000-0005-0000-0000-00002F4B0000}"/>
    <cellStyle name="20% - 강조색3 2 8" xfId="14598" xr:uid="{00000000-0005-0000-0000-0000304B0000}"/>
    <cellStyle name="20% - 강조색3 2 9" xfId="14599" xr:uid="{00000000-0005-0000-0000-0000314B0000}"/>
    <cellStyle name="20% - 강조색3 20" xfId="14600" xr:uid="{00000000-0005-0000-0000-0000324B0000}"/>
    <cellStyle name="20% - 강조색3 21" xfId="14601" xr:uid="{00000000-0005-0000-0000-0000334B0000}"/>
    <cellStyle name="20% - 강조색3 22" xfId="14602" xr:uid="{00000000-0005-0000-0000-0000344B0000}"/>
    <cellStyle name="20% - 강조색3 23" xfId="14603" xr:uid="{00000000-0005-0000-0000-0000354B0000}"/>
    <cellStyle name="20% - 강조색3 24" xfId="14604" xr:uid="{00000000-0005-0000-0000-0000364B0000}"/>
    <cellStyle name="20% - 강조색3 25" xfId="14605" xr:uid="{00000000-0005-0000-0000-0000374B0000}"/>
    <cellStyle name="20% - 강조색3 26" xfId="14606" xr:uid="{00000000-0005-0000-0000-0000384B0000}"/>
    <cellStyle name="20% - 강조색3 27" xfId="14607" xr:uid="{00000000-0005-0000-0000-0000394B0000}"/>
    <cellStyle name="20% - 강조색3 28" xfId="14608" xr:uid="{00000000-0005-0000-0000-00003A4B0000}"/>
    <cellStyle name="20% - 강조색3 29" xfId="14609" xr:uid="{00000000-0005-0000-0000-00003B4B0000}"/>
    <cellStyle name="20% - 강조색3 3" xfId="14610" xr:uid="{00000000-0005-0000-0000-00003C4B0000}"/>
    <cellStyle name="20% - 강조색3 3 2" xfId="14611" xr:uid="{00000000-0005-0000-0000-00003D4B0000}"/>
    <cellStyle name="20% - 강조색3 3 3" xfId="14612" xr:uid="{00000000-0005-0000-0000-00003E4B0000}"/>
    <cellStyle name="20% - 강조색3 30" xfId="14613" xr:uid="{00000000-0005-0000-0000-00003F4B0000}"/>
    <cellStyle name="20% - 강조색3 31" xfId="14614" xr:uid="{00000000-0005-0000-0000-0000404B0000}"/>
    <cellStyle name="20% - 강조색3 32" xfId="14615" xr:uid="{00000000-0005-0000-0000-0000414B0000}"/>
    <cellStyle name="20% - 강조색3 33" xfId="14616" xr:uid="{00000000-0005-0000-0000-0000424B0000}"/>
    <cellStyle name="20% - 강조색3 34" xfId="14617" xr:uid="{00000000-0005-0000-0000-0000434B0000}"/>
    <cellStyle name="20% - 강조색3 35" xfId="14618" xr:uid="{00000000-0005-0000-0000-0000444B0000}"/>
    <cellStyle name="20% - 강조색3 36" xfId="14619" xr:uid="{00000000-0005-0000-0000-0000454B0000}"/>
    <cellStyle name="20% - 강조색3 37" xfId="14620" xr:uid="{00000000-0005-0000-0000-0000464B0000}"/>
    <cellStyle name="20% - 강조색3 38" xfId="14621" xr:uid="{00000000-0005-0000-0000-0000474B0000}"/>
    <cellStyle name="20% - 강조색3 39" xfId="14622" xr:uid="{00000000-0005-0000-0000-0000484B0000}"/>
    <cellStyle name="20% - 강조색3 4" xfId="14623" xr:uid="{00000000-0005-0000-0000-0000494B0000}"/>
    <cellStyle name="20% - 강조색3 40" xfId="14624" xr:uid="{00000000-0005-0000-0000-00004A4B0000}"/>
    <cellStyle name="20% - 강조색3 41" xfId="14625" xr:uid="{00000000-0005-0000-0000-00004B4B0000}"/>
    <cellStyle name="20% - 강조색3 42" xfId="14626" xr:uid="{00000000-0005-0000-0000-00004C4B0000}"/>
    <cellStyle name="20% - 강조색3 43" xfId="14627" xr:uid="{00000000-0005-0000-0000-00004D4B0000}"/>
    <cellStyle name="20% - 강조색3 44" xfId="14628" xr:uid="{00000000-0005-0000-0000-00004E4B0000}"/>
    <cellStyle name="20% - 강조색3 45" xfId="14629" xr:uid="{00000000-0005-0000-0000-00004F4B0000}"/>
    <cellStyle name="20% - 강조색3 46" xfId="14630" xr:uid="{00000000-0005-0000-0000-0000504B0000}"/>
    <cellStyle name="20% - 강조색3 47" xfId="14631" xr:uid="{00000000-0005-0000-0000-0000514B0000}"/>
    <cellStyle name="20% - 강조색3 48" xfId="14632" xr:uid="{00000000-0005-0000-0000-0000524B0000}"/>
    <cellStyle name="20% - 강조색3 49" xfId="14633" xr:uid="{00000000-0005-0000-0000-0000534B0000}"/>
    <cellStyle name="20% - 강조색3 5" xfId="14634" xr:uid="{00000000-0005-0000-0000-0000544B0000}"/>
    <cellStyle name="20% - 강조색3 6" xfId="14635" xr:uid="{00000000-0005-0000-0000-0000554B0000}"/>
    <cellStyle name="20% - 강조색3 7" xfId="14636" xr:uid="{00000000-0005-0000-0000-0000564B0000}"/>
    <cellStyle name="20% - 강조색3 8" xfId="14637" xr:uid="{00000000-0005-0000-0000-0000574B0000}"/>
    <cellStyle name="20% - 강조색3 9" xfId="14638" xr:uid="{00000000-0005-0000-0000-0000584B0000}"/>
    <cellStyle name="20% - 강조색4 10" xfId="14639" xr:uid="{00000000-0005-0000-0000-0000594B0000}"/>
    <cellStyle name="20% - 강조색4 11" xfId="14640" xr:uid="{00000000-0005-0000-0000-00005A4B0000}"/>
    <cellStyle name="20% - 강조색4 12" xfId="14641" xr:uid="{00000000-0005-0000-0000-00005B4B0000}"/>
    <cellStyle name="20% - 강조색4 13" xfId="14642" xr:uid="{00000000-0005-0000-0000-00005C4B0000}"/>
    <cellStyle name="20% - 강조색4 14" xfId="14643" xr:uid="{00000000-0005-0000-0000-00005D4B0000}"/>
    <cellStyle name="20% - 강조색4 15" xfId="14644" xr:uid="{00000000-0005-0000-0000-00005E4B0000}"/>
    <cellStyle name="20% - 강조색4 16" xfId="14645" xr:uid="{00000000-0005-0000-0000-00005F4B0000}"/>
    <cellStyle name="20% - 강조색4 17" xfId="14646" xr:uid="{00000000-0005-0000-0000-0000604B0000}"/>
    <cellStyle name="20% - 강조색4 18" xfId="14647" xr:uid="{00000000-0005-0000-0000-0000614B0000}"/>
    <cellStyle name="20% - 강조색4 19" xfId="14648" xr:uid="{00000000-0005-0000-0000-0000624B0000}"/>
    <cellStyle name="20% - 강조색4 2" xfId="14649" xr:uid="{00000000-0005-0000-0000-0000634B0000}"/>
    <cellStyle name="20% - 강조색4 2 10" xfId="14650" xr:uid="{00000000-0005-0000-0000-0000644B0000}"/>
    <cellStyle name="20% - 강조색4 2 11" xfId="14651" xr:uid="{00000000-0005-0000-0000-0000654B0000}"/>
    <cellStyle name="20% - 강조색4 2 12" xfId="14652" xr:uid="{00000000-0005-0000-0000-0000664B0000}"/>
    <cellStyle name="20% - 강조색4 2 13" xfId="14653" xr:uid="{00000000-0005-0000-0000-0000674B0000}"/>
    <cellStyle name="20% - 강조색4 2 14" xfId="14654" xr:uid="{00000000-0005-0000-0000-0000684B0000}"/>
    <cellStyle name="20% - 강조색4 2 15" xfId="14655" xr:uid="{00000000-0005-0000-0000-0000694B0000}"/>
    <cellStyle name="20% - 강조색4 2 16" xfId="14656" xr:uid="{00000000-0005-0000-0000-00006A4B0000}"/>
    <cellStyle name="20% - 강조색4 2 17" xfId="14657" xr:uid="{00000000-0005-0000-0000-00006B4B0000}"/>
    <cellStyle name="20% - 강조색4 2 18" xfId="14658" xr:uid="{00000000-0005-0000-0000-00006C4B0000}"/>
    <cellStyle name="20% - 강조색4 2 19" xfId="14659" xr:uid="{00000000-0005-0000-0000-00006D4B0000}"/>
    <cellStyle name="20% - 강조색4 2 2" xfId="14660" xr:uid="{00000000-0005-0000-0000-00006E4B0000}"/>
    <cellStyle name="20% - 강조색4 2 2 2" xfId="14661" xr:uid="{00000000-0005-0000-0000-00006F4B0000}"/>
    <cellStyle name="20% - 강조색4 2 2 3" xfId="14662" xr:uid="{00000000-0005-0000-0000-0000704B0000}"/>
    <cellStyle name="20% - 강조색4 2 20" xfId="14663" xr:uid="{00000000-0005-0000-0000-0000714B0000}"/>
    <cellStyle name="20% - 강조색4 2 21" xfId="14664" xr:uid="{00000000-0005-0000-0000-0000724B0000}"/>
    <cellStyle name="20% - 강조색4 2 22" xfId="14665" xr:uid="{00000000-0005-0000-0000-0000734B0000}"/>
    <cellStyle name="20% - 강조색4 2 23" xfId="14666" xr:uid="{00000000-0005-0000-0000-0000744B0000}"/>
    <cellStyle name="20% - 강조색4 2 24" xfId="14667" xr:uid="{00000000-0005-0000-0000-0000754B0000}"/>
    <cellStyle name="20% - 강조색4 2 25" xfId="14668" xr:uid="{00000000-0005-0000-0000-0000764B0000}"/>
    <cellStyle name="20% - 강조색4 2 26" xfId="14669" xr:uid="{00000000-0005-0000-0000-0000774B0000}"/>
    <cellStyle name="20% - 강조색4 2 27" xfId="14670" xr:uid="{00000000-0005-0000-0000-0000784B0000}"/>
    <cellStyle name="20% - 강조색4 2 28" xfId="14671" xr:uid="{00000000-0005-0000-0000-0000794B0000}"/>
    <cellStyle name="20% - 강조색4 2 29" xfId="14672" xr:uid="{00000000-0005-0000-0000-00007A4B0000}"/>
    <cellStyle name="20% - 강조색4 2 3" xfId="14673" xr:uid="{00000000-0005-0000-0000-00007B4B0000}"/>
    <cellStyle name="20% - 강조색4 2 3 2" xfId="14674" xr:uid="{00000000-0005-0000-0000-00007C4B0000}"/>
    <cellStyle name="20% - 강조색4 2 3 3" xfId="14675" xr:uid="{00000000-0005-0000-0000-00007D4B0000}"/>
    <cellStyle name="20% - 강조색4 2 30" xfId="14676" xr:uid="{00000000-0005-0000-0000-00007E4B0000}"/>
    <cellStyle name="20% - 강조색4 2 31" xfId="14677" xr:uid="{00000000-0005-0000-0000-00007F4B0000}"/>
    <cellStyle name="20% - 강조색4 2 4" xfId="14678" xr:uid="{00000000-0005-0000-0000-0000804B0000}"/>
    <cellStyle name="20% - 강조색4 2 4 2" xfId="14679" xr:uid="{00000000-0005-0000-0000-0000814B0000}"/>
    <cellStyle name="20% - 강조색4 2 4 3" xfId="14680" xr:uid="{00000000-0005-0000-0000-0000824B0000}"/>
    <cellStyle name="20% - 강조색4 2 5" xfId="14681" xr:uid="{00000000-0005-0000-0000-0000834B0000}"/>
    <cellStyle name="20% - 강조색4 2 6" xfId="14682" xr:uid="{00000000-0005-0000-0000-0000844B0000}"/>
    <cellStyle name="20% - 강조색4 2 7" xfId="14683" xr:uid="{00000000-0005-0000-0000-0000854B0000}"/>
    <cellStyle name="20% - 강조색4 2 8" xfId="14684" xr:uid="{00000000-0005-0000-0000-0000864B0000}"/>
    <cellStyle name="20% - 강조색4 2 9" xfId="14685" xr:uid="{00000000-0005-0000-0000-0000874B0000}"/>
    <cellStyle name="20% - 강조색4 20" xfId="14686" xr:uid="{00000000-0005-0000-0000-0000884B0000}"/>
    <cellStyle name="20% - 강조색4 21" xfId="14687" xr:uid="{00000000-0005-0000-0000-0000894B0000}"/>
    <cellStyle name="20% - 강조색4 22" xfId="14688" xr:uid="{00000000-0005-0000-0000-00008A4B0000}"/>
    <cellStyle name="20% - 강조색4 23" xfId="14689" xr:uid="{00000000-0005-0000-0000-00008B4B0000}"/>
    <cellStyle name="20% - 강조색4 24" xfId="14690" xr:uid="{00000000-0005-0000-0000-00008C4B0000}"/>
    <cellStyle name="20% - 강조색4 25" xfId="14691" xr:uid="{00000000-0005-0000-0000-00008D4B0000}"/>
    <cellStyle name="20% - 강조색4 26" xfId="14692" xr:uid="{00000000-0005-0000-0000-00008E4B0000}"/>
    <cellStyle name="20% - 강조색4 27" xfId="14693" xr:uid="{00000000-0005-0000-0000-00008F4B0000}"/>
    <cellStyle name="20% - 강조색4 28" xfId="14694" xr:uid="{00000000-0005-0000-0000-0000904B0000}"/>
    <cellStyle name="20% - 강조색4 29" xfId="14695" xr:uid="{00000000-0005-0000-0000-0000914B0000}"/>
    <cellStyle name="20% - 강조색4 3" xfId="14696" xr:uid="{00000000-0005-0000-0000-0000924B0000}"/>
    <cellStyle name="20% - 강조색4 3 2" xfId="14697" xr:uid="{00000000-0005-0000-0000-0000934B0000}"/>
    <cellStyle name="20% - 강조색4 3 3" xfId="14698" xr:uid="{00000000-0005-0000-0000-0000944B0000}"/>
    <cellStyle name="20% - 강조색4 3 4" xfId="14699" xr:uid="{00000000-0005-0000-0000-0000954B0000}"/>
    <cellStyle name="20% - 강조색4 3 5" xfId="14700" xr:uid="{00000000-0005-0000-0000-0000964B0000}"/>
    <cellStyle name="20% - 강조색4 3 6" xfId="14701" xr:uid="{00000000-0005-0000-0000-0000974B0000}"/>
    <cellStyle name="20% - 강조색4 30" xfId="14702" xr:uid="{00000000-0005-0000-0000-0000984B0000}"/>
    <cellStyle name="20% - 강조색4 31" xfId="14703" xr:uid="{00000000-0005-0000-0000-0000994B0000}"/>
    <cellStyle name="20% - 강조색4 32" xfId="14704" xr:uid="{00000000-0005-0000-0000-00009A4B0000}"/>
    <cellStyle name="20% - 강조색4 33" xfId="14705" xr:uid="{00000000-0005-0000-0000-00009B4B0000}"/>
    <cellStyle name="20% - 강조색4 34" xfId="14706" xr:uid="{00000000-0005-0000-0000-00009C4B0000}"/>
    <cellStyle name="20% - 강조색4 35" xfId="14707" xr:uid="{00000000-0005-0000-0000-00009D4B0000}"/>
    <cellStyle name="20% - 강조색4 36" xfId="14708" xr:uid="{00000000-0005-0000-0000-00009E4B0000}"/>
    <cellStyle name="20% - 강조색4 37" xfId="14709" xr:uid="{00000000-0005-0000-0000-00009F4B0000}"/>
    <cellStyle name="20% - 강조색4 38" xfId="14710" xr:uid="{00000000-0005-0000-0000-0000A04B0000}"/>
    <cellStyle name="20% - 강조색4 39" xfId="14711" xr:uid="{00000000-0005-0000-0000-0000A14B0000}"/>
    <cellStyle name="20% - 강조색4 4" xfId="14712" xr:uid="{00000000-0005-0000-0000-0000A24B0000}"/>
    <cellStyle name="20% - 강조색4 4 2" xfId="14713" xr:uid="{00000000-0005-0000-0000-0000A34B0000}"/>
    <cellStyle name="20% - 강조색4 4 3" xfId="14714" xr:uid="{00000000-0005-0000-0000-0000A44B0000}"/>
    <cellStyle name="20% - 강조색4 4 4" xfId="14715" xr:uid="{00000000-0005-0000-0000-0000A54B0000}"/>
    <cellStyle name="20% - 강조색4 4 5" xfId="14716" xr:uid="{00000000-0005-0000-0000-0000A64B0000}"/>
    <cellStyle name="20% - 강조색4 40" xfId="14717" xr:uid="{00000000-0005-0000-0000-0000A74B0000}"/>
    <cellStyle name="20% - 강조색4 41" xfId="14718" xr:uid="{00000000-0005-0000-0000-0000A84B0000}"/>
    <cellStyle name="20% - 강조색4 42" xfId="14719" xr:uid="{00000000-0005-0000-0000-0000A94B0000}"/>
    <cellStyle name="20% - 강조색4 43" xfId="14720" xr:uid="{00000000-0005-0000-0000-0000AA4B0000}"/>
    <cellStyle name="20% - 강조색4 44" xfId="14721" xr:uid="{00000000-0005-0000-0000-0000AB4B0000}"/>
    <cellStyle name="20% - 강조색4 45" xfId="14722" xr:uid="{00000000-0005-0000-0000-0000AC4B0000}"/>
    <cellStyle name="20% - 강조색4 46" xfId="14723" xr:uid="{00000000-0005-0000-0000-0000AD4B0000}"/>
    <cellStyle name="20% - 강조색4 47" xfId="14724" xr:uid="{00000000-0005-0000-0000-0000AE4B0000}"/>
    <cellStyle name="20% - 강조색4 48" xfId="14725" xr:uid="{00000000-0005-0000-0000-0000AF4B0000}"/>
    <cellStyle name="20% - 강조색4 49" xfId="14726" xr:uid="{00000000-0005-0000-0000-0000B04B0000}"/>
    <cellStyle name="20% - 강조색4 5" xfId="14727" xr:uid="{00000000-0005-0000-0000-0000B14B0000}"/>
    <cellStyle name="20% - 강조색4 5 2" xfId="14728" xr:uid="{00000000-0005-0000-0000-0000B24B0000}"/>
    <cellStyle name="20% - 강조색4 5 3" xfId="14729" xr:uid="{00000000-0005-0000-0000-0000B34B0000}"/>
    <cellStyle name="20% - 강조색4 5 4" xfId="14730" xr:uid="{00000000-0005-0000-0000-0000B44B0000}"/>
    <cellStyle name="20% - 강조색4 5 5" xfId="14731" xr:uid="{00000000-0005-0000-0000-0000B54B0000}"/>
    <cellStyle name="20% - 강조색4 6" xfId="14732" xr:uid="{00000000-0005-0000-0000-0000B64B0000}"/>
    <cellStyle name="20% - 강조색4 6 2" xfId="14733" xr:uid="{00000000-0005-0000-0000-0000B74B0000}"/>
    <cellStyle name="20% - 강조색4 6 3" xfId="14734" xr:uid="{00000000-0005-0000-0000-0000B84B0000}"/>
    <cellStyle name="20% - 강조색4 6 4" xfId="14735" xr:uid="{00000000-0005-0000-0000-0000B94B0000}"/>
    <cellStyle name="20% - 강조색4 6 5" xfId="14736" xr:uid="{00000000-0005-0000-0000-0000BA4B0000}"/>
    <cellStyle name="20% - 강조색4 7" xfId="14737" xr:uid="{00000000-0005-0000-0000-0000BB4B0000}"/>
    <cellStyle name="20% - 강조색4 7 2" xfId="14738" xr:uid="{00000000-0005-0000-0000-0000BC4B0000}"/>
    <cellStyle name="20% - 강조색4 7 3" xfId="14739" xr:uid="{00000000-0005-0000-0000-0000BD4B0000}"/>
    <cellStyle name="20% - 강조색4 7 4" xfId="14740" xr:uid="{00000000-0005-0000-0000-0000BE4B0000}"/>
    <cellStyle name="20% - 강조색4 7 5" xfId="14741" xr:uid="{00000000-0005-0000-0000-0000BF4B0000}"/>
    <cellStyle name="20% - 강조색4 8" xfId="14742" xr:uid="{00000000-0005-0000-0000-0000C04B0000}"/>
    <cellStyle name="20% - 강조색4 9" xfId="14743" xr:uid="{00000000-0005-0000-0000-0000C14B0000}"/>
    <cellStyle name="20% - 강조색5 10" xfId="14744" xr:uid="{00000000-0005-0000-0000-0000C24B0000}"/>
    <cellStyle name="20% - 강조색5 11" xfId="14745" xr:uid="{00000000-0005-0000-0000-0000C34B0000}"/>
    <cellStyle name="20% - 강조색5 12" xfId="14746" xr:uid="{00000000-0005-0000-0000-0000C44B0000}"/>
    <cellStyle name="20% - 강조색5 13" xfId="14747" xr:uid="{00000000-0005-0000-0000-0000C54B0000}"/>
    <cellStyle name="20% - 강조색5 14" xfId="14748" xr:uid="{00000000-0005-0000-0000-0000C64B0000}"/>
    <cellStyle name="20% - 강조색5 15" xfId="14749" xr:uid="{00000000-0005-0000-0000-0000C74B0000}"/>
    <cellStyle name="20% - 강조색5 16" xfId="14750" xr:uid="{00000000-0005-0000-0000-0000C84B0000}"/>
    <cellStyle name="20% - 강조색5 17" xfId="14751" xr:uid="{00000000-0005-0000-0000-0000C94B0000}"/>
    <cellStyle name="20% - 강조색5 18" xfId="14752" xr:uid="{00000000-0005-0000-0000-0000CA4B0000}"/>
    <cellStyle name="20% - 강조색5 19" xfId="14753" xr:uid="{00000000-0005-0000-0000-0000CB4B0000}"/>
    <cellStyle name="20% - 강조색5 2" xfId="14754" xr:uid="{00000000-0005-0000-0000-0000CC4B0000}"/>
    <cellStyle name="20% - 강조색5 2 10" xfId="14755" xr:uid="{00000000-0005-0000-0000-0000CD4B0000}"/>
    <cellStyle name="20% - 강조색5 2 11" xfId="14756" xr:uid="{00000000-0005-0000-0000-0000CE4B0000}"/>
    <cellStyle name="20% - 강조색5 2 12" xfId="14757" xr:uid="{00000000-0005-0000-0000-0000CF4B0000}"/>
    <cellStyle name="20% - 강조색5 2 13" xfId="14758" xr:uid="{00000000-0005-0000-0000-0000D04B0000}"/>
    <cellStyle name="20% - 강조색5 2 14" xfId="14759" xr:uid="{00000000-0005-0000-0000-0000D14B0000}"/>
    <cellStyle name="20% - 강조색5 2 15" xfId="14760" xr:uid="{00000000-0005-0000-0000-0000D24B0000}"/>
    <cellStyle name="20% - 강조색5 2 16" xfId="14761" xr:uid="{00000000-0005-0000-0000-0000D34B0000}"/>
    <cellStyle name="20% - 강조색5 2 17" xfId="14762" xr:uid="{00000000-0005-0000-0000-0000D44B0000}"/>
    <cellStyle name="20% - 강조색5 2 18" xfId="14763" xr:uid="{00000000-0005-0000-0000-0000D54B0000}"/>
    <cellStyle name="20% - 강조색5 2 19" xfId="14764" xr:uid="{00000000-0005-0000-0000-0000D64B0000}"/>
    <cellStyle name="20% - 강조색5 2 2" xfId="14765" xr:uid="{00000000-0005-0000-0000-0000D74B0000}"/>
    <cellStyle name="20% - 강조색5 2 20" xfId="14766" xr:uid="{00000000-0005-0000-0000-0000D84B0000}"/>
    <cellStyle name="20% - 강조색5 2 21" xfId="14767" xr:uid="{00000000-0005-0000-0000-0000D94B0000}"/>
    <cellStyle name="20% - 강조색5 2 22" xfId="14768" xr:uid="{00000000-0005-0000-0000-0000DA4B0000}"/>
    <cellStyle name="20% - 강조색5 2 23" xfId="14769" xr:uid="{00000000-0005-0000-0000-0000DB4B0000}"/>
    <cellStyle name="20% - 강조색5 2 24" xfId="14770" xr:uid="{00000000-0005-0000-0000-0000DC4B0000}"/>
    <cellStyle name="20% - 강조색5 2 25" xfId="14771" xr:uid="{00000000-0005-0000-0000-0000DD4B0000}"/>
    <cellStyle name="20% - 강조색5 2 26" xfId="14772" xr:uid="{00000000-0005-0000-0000-0000DE4B0000}"/>
    <cellStyle name="20% - 강조색5 2 27" xfId="14773" xr:uid="{00000000-0005-0000-0000-0000DF4B0000}"/>
    <cellStyle name="20% - 강조색5 2 28" xfId="14774" xr:uid="{00000000-0005-0000-0000-0000E04B0000}"/>
    <cellStyle name="20% - 강조색5 2 29" xfId="14775" xr:uid="{00000000-0005-0000-0000-0000E14B0000}"/>
    <cellStyle name="20% - 강조색5 2 3" xfId="14776" xr:uid="{00000000-0005-0000-0000-0000E24B0000}"/>
    <cellStyle name="20% - 강조색5 2 30" xfId="34145" xr:uid="{00000000-0005-0000-0000-0000E34B0000}"/>
    <cellStyle name="20% - 강조색5 2 4" xfId="14777" xr:uid="{00000000-0005-0000-0000-0000E44B0000}"/>
    <cellStyle name="20% - 강조색5 2 5" xfId="14778" xr:uid="{00000000-0005-0000-0000-0000E54B0000}"/>
    <cellStyle name="20% - 강조색5 2 6" xfId="14779" xr:uid="{00000000-0005-0000-0000-0000E64B0000}"/>
    <cellStyle name="20% - 강조색5 2 7" xfId="14780" xr:uid="{00000000-0005-0000-0000-0000E74B0000}"/>
    <cellStyle name="20% - 강조색5 2 8" xfId="14781" xr:uid="{00000000-0005-0000-0000-0000E84B0000}"/>
    <cellStyle name="20% - 강조색5 2 9" xfId="14782" xr:uid="{00000000-0005-0000-0000-0000E94B0000}"/>
    <cellStyle name="20% - 강조색5 20" xfId="14783" xr:uid="{00000000-0005-0000-0000-0000EA4B0000}"/>
    <cellStyle name="20% - 강조색5 21" xfId="14784" xr:uid="{00000000-0005-0000-0000-0000EB4B0000}"/>
    <cellStyle name="20% - 강조색5 22" xfId="14785" xr:uid="{00000000-0005-0000-0000-0000EC4B0000}"/>
    <cellStyle name="20% - 강조색5 23" xfId="14786" xr:uid="{00000000-0005-0000-0000-0000ED4B0000}"/>
    <cellStyle name="20% - 강조색5 24" xfId="14787" xr:uid="{00000000-0005-0000-0000-0000EE4B0000}"/>
    <cellStyle name="20% - 강조색5 25" xfId="14788" xr:uid="{00000000-0005-0000-0000-0000EF4B0000}"/>
    <cellStyle name="20% - 강조색5 26" xfId="14789" xr:uid="{00000000-0005-0000-0000-0000F04B0000}"/>
    <cellStyle name="20% - 강조색5 27" xfId="14790" xr:uid="{00000000-0005-0000-0000-0000F14B0000}"/>
    <cellStyle name="20% - 강조색5 28" xfId="14791" xr:uid="{00000000-0005-0000-0000-0000F24B0000}"/>
    <cellStyle name="20% - 강조색5 29" xfId="14792" xr:uid="{00000000-0005-0000-0000-0000F34B0000}"/>
    <cellStyle name="20% - 강조색5 3" xfId="14793" xr:uid="{00000000-0005-0000-0000-0000F44B0000}"/>
    <cellStyle name="20% - 강조색5 30" xfId="14794" xr:uid="{00000000-0005-0000-0000-0000F54B0000}"/>
    <cellStyle name="20% - 강조색5 31" xfId="14795" xr:uid="{00000000-0005-0000-0000-0000F64B0000}"/>
    <cellStyle name="20% - 강조색5 32" xfId="14796" xr:uid="{00000000-0005-0000-0000-0000F74B0000}"/>
    <cellStyle name="20% - 강조색5 33" xfId="14797" xr:uid="{00000000-0005-0000-0000-0000F84B0000}"/>
    <cellStyle name="20% - 강조색5 34" xfId="14798" xr:uid="{00000000-0005-0000-0000-0000F94B0000}"/>
    <cellStyle name="20% - 강조색5 35" xfId="14799" xr:uid="{00000000-0005-0000-0000-0000FA4B0000}"/>
    <cellStyle name="20% - 강조색5 36" xfId="14800" xr:uid="{00000000-0005-0000-0000-0000FB4B0000}"/>
    <cellStyle name="20% - 강조색5 37" xfId="14801" xr:uid="{00000000-0005-0000-0000-0000FC4B0000}"/>
    <cellStyle name="20% - 강조색5 38" xfId="14802" xr:uid="{00000000-0005-0000-0000-0000FD4B0000}"/>
    <cellStyle name="20% - 강조색5 39" xfId="14803" xr:uid="{00000000-0005-0000-0000-0000FE4B0000}"/>
    <cellStyle name="20% - 강조색5 4" xfId="14804" xr:uid="{00000000-0005-0000-0000-0000FF4B0000}"/>
    <cellStyle name="20% - 강조색5 40" xfId="14805" xr:uid="{00000000-0005-0000-0000-0000004C0000}"/>
    <cellStyle name="20% - 강조색5 41" xfId="14806" xr:uid="{00000000-0005-0000-0000-0000014C0000}"/>
    <cellStyle name="20% - 강조색5 42" xfId="14807" xr:uid="{00000000-0005-0000-0000-0000024C0000}"/>
    <cellStyle name="20% - 강조색5 43" xfId="14808" xr:uid="{00000000-0005-0000-0000-0000034C0000}"/>
    <cellStyle name="20% - 강조색5 44" xfId="14809" xr:uid="{00000000-0005-0000-0000-0000044C0000}"/>
    <cellStyle name="20% - 강조색5 45" xfId="14810" xr:uid="{00000000-0005-0000-0000-0000054C0000}"/>
    <cellStyle name="20% - 강조색5 46" xfId="14811" xr:uid="{00000000-0005-0000-0000-0000064C0000}"/>
    <cellStyle name="20% - 강조색5 47" xfId="14812" xr:uid="{00000000-0005-0000-0000-0000074C0000}"/>
    <cellStyle name="20% - 강조색5 48" xfId="14813" xr:uid="{00000000-0005-0000-0000-0000084C0000}"/>
    <cellStyle name="20% - 강조색5 5" xfId="14814" xr:uid="{00000000-0005-0000-0000-0000094C0000}"/>
    <cellStyle name="20% - 강조색5 6" xfId="14815" xr:uid="{00000000-0005-0000-0000-00000A4C0000}"/>
    <cellStyle name="20% - 강조색5 7" xfId="14816" xr:uid="{00000000-0005-0000-0000-00000B4C0000}"/>
    <cellStyle name="20% - 강조색5 8" xfId="14817" xr:uid="{00000000-0005-0000-0000-00000C4C0000}"/>
    <cellStyle name="20% - 강조색5 9" xfId="14818" xr:uid="{00000000-0005-0000-0000-00000D4C0000}"/>
    <cellStyle name="20% - 강조색6 10" xfId="14819" xr:uid="{00000000-0005-0000-0000-00000E4C0000}"/>
    <cellStyle name="20% - 강조색6 11" xfId="14820" xr:uid="{00000000-0005-0000-0000-00000F4C0000}"/>
    <cellStyle name="20% - 강조색6 12" xfId="14821" xr:uid="{00000000-0005-0000-0000-0000104C0000}"/>
    <cellStyle name="20% - 강조색6 13" xfId="14822" xr:uid="{00000000-0005-0000-0000-0000114C0000}"/>
    <cellStyle name="20% - 강조색6 14" xfId="14823" xr:uid="{00000000-0005-0000-0000-0000124C0000}"/>
    <cellStyle name="20% - 강조색6 15" xfId="14824" xr:uid="{00000000-0005-0000-0000-0000134C0000}"/>
    <cellStyle name="20% - 강조색6 16" xfId="14825" xr:uid="{00000000-0005-0000-0000-0000144C0000}"/>
    <cellStyle name="20% - 강조색6 17" xfId="14826" xr:uid="{00000000-0005-0000-0000-0000154C0000}"/>
    <cellStyle name="20% - 강조색6 18" xfId="14827" xr:uid="{00000000-0005-0000-0000-0000164C0000}"/>
    <cellStyle name="20% - 강조색6 19" xfId="14828" xr:uid="{00000000-0005-0000-0000-0000174C0000}"/>
    <cellStyle name="20% - 강조색6 2" xfId="14829" xr:uid="{00000000-0005-0000-0000-0000184C0000}"/>
    <cellStyle name="20% - 강조색6 2 10" xfId="14830" xr:uid="{00000000-0005-0000-0000-0000194C0000}"/>
    <cellStyle name="20% - 강조색6 2 11" xfId="14831" xr:uid="{00000000-0005-0000-0000-00001A4C0000}"/>
    <cellStyle name="20% - 강조색6 2 12" xfId="14832" xr:uid="{00000000-0005-0000-0000-00001B4C0000}"/>
    <cellStyle name="20% - 강조색6 2 13" xfId="14833" xr:uid="{00000000-0005-0000-0000-00001C4C0000}"/>
    <cellStyle name="20% - 강조색6 2 14" xfId="14834" xr:uid="{00000000-0005-0000-0000-00001D4C0000}"/>
    <cellStyle name="20% - 강조색6 2 15" xfId="14835" xr:uid="{00000000-0005-0000-0000-00001E4C0000}"/>
    <cellStyle name="20% - 강조색6 2 16" xfId="14836" xr:uid="{00000000-0005-0000-0000-00001F4C0000}"/>
    <cellStyle name="20% - 강조색6 2 17" xfId="14837" xr:uid="{00000000-0005-0000-0000-0000204C0000}"/>
    <cellStyle name="20% - 강조색6 2 18" xfId="14838" xr:uid="{00000000-0005-0000-0000-0000214C0000}"/>
    <cellStyle name="20% - 강조색6 2 19" xfId="14839" xr:uid="{00000000-0005-0000-0000-0000224C0000}"/>
    <cellStyle name="20% - 강조색6 2 2" xfId="14840" xr:uid="{00000000-0005-0000-0000-0000234C0000}"/>
    <cellStyle name="20% - 강조색6 2 2 2" xfId="14841" xr:uid="{00000000-0005-0000-0000-0000244C0000}"/>
    <cellStyle name="20% - 강조색6 2 2 3" xfId="14842" xr:uid="{00000000-0005-0000-0000-0000254C0000}"/>
    <cellStyle name="20% - 강조색6 2 20" xfId="14843" xr:uid="{00000000-0005-0000-0000-0000264C0000}"/>
    <cellStyle name="20% - 강조색6 2 21" xfId="14844" xr:uid="{00000000-0005-0000-0000-0000274C0000}"/>
    <cellStyle name="20% - 강조색6 2 22" xfId="14845" xr:uid="{00000000-0005-0000-0000-0000284C0000}"/>
    <cellStyle name="20% - 강조색6 2 23" xfId="14846" xr:uid="{00000000-0005-0000-0000-0000294C0000}"/>
    <cellStyle name="20% - 강조색6 2 24" xfId="14847" xr:uid="{00000000-0005-0000-0000-00002A4C0000}"/>
    <cellStyle name="20% - 강조색6 2 25" xfId="14848" xr:uid="{00000000-0005-0000-0000-00002B4C0000}"/>
    <cellStyle name="20% - 강조색6 2 26" xfId="14849" xr:uid="{00000000-0005-0000-0000-00002C4C0000}"/>
    <cellStyle name="20% - 강조색6 2 27" xfId="14850" xr:uid="{00000000-0005-0000-0000-00002D4C0000}"/>
    <cellStyle name="20% - 강조색6 2 28" xfId="14851" xr:uid="{00000000-0005-0000-0000-00002E4C0000}"/>
    <cellStyle name="20% - 강조색6 2 29" xfId="14852" xr:uid="{00000000-0005-0000-0000-00002F4C0000}"/>
    <cellStyle name="20% - 강조색6 2 3" xfId="14853" xr:uid="{00000000-0005-0000-0000-0000304C0000}"/>
    <cellStyle name="20% - 강조색6 2 3 2" xfId="14854" xr:uid="{00000000-0005-0000-0000-0000314C0000}"/>
    <cellStyle name="20% - 강조색6 2 3 3" xfId="14855" xr:uid="{00000000-0005-0000-0000-0000324C0000}"/>
    <cellStyle name="20% - 강조색6 2 30" xfId="14856" xr:uid="{00000000-0005-0000-0000-0000334C0000}"/>
    <cellStyle name="20% - 강조색6 2 31" xfId="14857" xr:uid="{00000000-0005-0000-0000-0000344C0000}"/>
    <cellStyle name="20% - 강조색6 2 4" xfId="14858" xr:uid="{00000000-0005-0000-0000-0000354C0000}"/>
    <cellStyle name="20% - 강조색6 2 4 2" xfId="14859" xr:uid="{00000000-0005-0000-0000-0000364C0000}"/>
    <cellStyle name="20% - 강조색6 2 4 3" xfId="14860" xr:uid="{00000000-0005-0000-0000-0000374C0000}"/>
    <cellStyle name="20% - 강조색6 2 5" xfId="14861" xr:uid="{00000000-0005-0000-0000-0000384C0000}"/>
    <cellStyle name="20% - 강조색6 2 6" xfId="14862" xr:uid="{00000000-0005-0000-0000-0000394C0000}"/>
    <cellStyle name="20% - 강조색6 2 7" xfId="14863" xr:uid="{00000000-0005-0000-0000-00003A4C0000}"/>
    <cellStyle name="20% - 강조색6 2 8" xfId="14864" xr:uid="{00000000-0005-0000-0000-00003B4C0000}"/>
    <cellStyle name="20% - 강조색6 2 9" xfId="14865" xr:uid="{00000000-0005-0000-0000-00003C4C0000}"/>
    <cellStyle name="20% - 강조색6 20" xfId="14866" xr:uid="{00000000-0005-0000-0000-00003D4C0000}"/>
    <cellStyle name="20% - 강조색6 21" xfId="14867" xr:uid="{00000000-0005-0000-0000-00003E4C0000}"/>
    <cellStyle name="20% - 강조색6 22" xfId="14868" xr:uid="{00000000-0005-0000-0000-00003F4C0000}"/>
    <cellStyle name="20% - 강조색6 23" xfId="14869" xr:uid="{00000000-0005-0000-0000-0000404C0000}"/>
    <cellStyle name="20% - 강조색6 24" xfId="14870" xr:uid="{00000000-0005-0000-0000-0000414C0000}"/>
    <cellStyle name="20% - 강조색6 25" xfId="14871" xr:uid="{00000000-0005-0000-0000-0000424C0000}"/>
    <cellStyle name="20% - 강조색6 26" xfId="14872" xr:uid="{00000000-0005-0000-0000-0000434C0000}"/>
    <cellStyle name="20% - 강조색6 27" xfId="14873" xr:uid="{00000000-0005-0000-0000-0000444C0000}"/>
    <cellStyle name="20% - 강조색6 28" xfId="14874" xr:uid="{00000000-0005-0000-0000-0000454C0000}"/>
    <cellStyle name="20% - 강조색6 29" xfId="14875" xr:uid="{00000000-0005-0000-0000-0000464C0000}"/>
    <cellStyle name="20% - 강조색6 3" xfId="14876" xr:uid="{00000000-0005-0000-0000-0000474C0000}"/>
    <cellStyle name="20% - 강조색6 3 2" xfId="14877" xr:uid="{00000000-0005-0000-0000-0000484C0000}"/>
    <cellStyle name="20% - 강조색6 3 3" xfId="14878" xr:uid="{00000000-0005-0000-0000-0000494C0000}"/>
    <cellStyle name="20% - 강조색6 3 4" xfId="14879" xr:uid="{00000000-0005-0000-0000-00004A4C0000}"/>
    <cellStyle name="20% - 강조색6 3 5" xfId="14880" xr:uid="{00000000-0005-0000-0000-00004B4C0000}"/>
    <cellStyle name="20% - 강조색6 30" xfId="14881" xr:uid="{00000000-0005-0000-0000-00004C4C0000}"/>
    <cellStyle name="20% - 강조색6 31" xfId="14882" xr:uid="{00000000-0005-0000-0000-00004D4C0000}"/>
    <cellStyle name="20% - 강조색6 32" xfId="14883" xr:uid="{00000000-0005-0000-0000-00004E4C0000}"/>
    <cellStyle name="20% - 강조색6 33" xfId="14884" xr:uid="{00000000-0005-0000-0000-00004F4C0000}"/>
    <cellStyle name="20% - 강조색6 34" xfId="14885" xr:uid="{00000000-0005-0000-0000-0000504C0000}"/>
    <cellStyle name="20% - 강조색6 35" xfId="14886" xr:uid="{00000000-0005-0000-0000-0000514C0000}"/>
    <cellStyle name="20% - 강조색6 36" xfId="14887" xr:uid="{00000000-0005-0000-0000-0000524C0000}"/>
    <cellStyle name="20% - 강조색6 37" xfId="14888" xr:uid="{00000000-0005-0000-0000-0000534C0000}"/>
    <cellStyle name="20% - 강조색6 38" xfId="14889" xr:uid="{00000000-0005-0000-0000-0000544C0000}"/>
    <cellStyle name="20% - 강조색6 39" xfId="14890" xr:uid="{00000000-0005-0000-0000-0000554C0000}"/>
    <cellStyle name="20% - 강조색6 4" xfId="14891" xr:uid="{00000000-0005-0000-0000-0000564C0000}"/>
    <cellStyle name="20% - 강조색6 4 2" xfId="14892" xr:uid="{00000000-0005-0000-0000-0000574C0000}"/>
    <cellStyle name="20% - 강조색6 4 3" xfId="14893" xr:uid="{00000000-0005-0000-0000-0000584C0000}"/>
    <cellStyle name="20% - 강조색6 4 4" xfId="14894" xr:uid="{00000000-0005-0000-0000-0000594C0000}"/>
    <cellStyle name="20% - 강조색6 4 5" xfId="14895" xr:uid="{00000000-0005-0000-0000-00005A4C0000}"/>
    <cellStyle name="20% - 강조색6 40" xfId="14896" xr:uid="{00000000-0005-0000-0000-00005B4C0000}"/>
    <cellStyle name="20% - 강조색6 41" xfId="14897" xr:uid="{00000000-0005-0000-0000-00005C4C0000}"/>
    <cellStyle name="20% - 강조색6 42" xfId="14898" xr:uid="{00000000-0005-0000-0000-00005D4C0000}"/>
    <cellStyle name="20% - 강조색6 43" xfId="14899" xr:uid="{00000000-0005-0000-0000-00005E4C0000}"/>
    <cellStyle name="20% - 강조색6 44" xfId="14900" xr:uid="{00000000-0005-0000-0000-00005F4C0000}"/>
    <cellStyle name="20% - 강조색6 45" xfId="14901" xr:uid="{00000000-0005-0000-0000-0000604C0000}"/>
    <cellStyle name="20% - 강조색6 46" xfId="14902" xr:uid="{00000000-0005-0000-0000-0000614C0000}"/>
    <cellStyle name="20% - 강조색6 47" xfId="14903" xr:uid="{00000000-0005-0000-0000-0000624C0000}"/>
    <cellStyle name="20% - 강조색6 48" xfId="14904" xr:uid="{00000000-0005-0000-0000-0000634C0000}"/>
    <cellStyle name="20% - 강조색6 5" xfId="14905" xr:uid="{00000000-0005-0000-0000-0000644C0000}"/>
    <cellStyle name="20% - 강조색6 5 2" xfId="14906" xr:uid="{00000000-0005-0000-0000-0000654C0000}"/>
    <cellStyle name="20% - 강조색6 5 3" xfId="14907" xr:uid="{00000000-0005-0000-0000-0000664C0000}"/>
    <cellStyle name="20% - 강조색6 5 4" xfId="14908" xr:uid="{00000000-0005-0000-0000-0000674C0000}"/>
    <cellStyle name="20% - 강조색6 5 5" xfId="14909" xr:uid="{00000000-0005-0000-0000-0000684C0000}"/>
    <cellStyle name="20% - 강조색6 6" xfId="14910" xr:uid="{00000000-0005-0000-0000-0000694C0000}"/>
    <cellStyle name="20% - 강조색6 6 2" xfId="14911" xr:uid="{00000000-0005-0000-0000-00006A4C0000}"/>
    <cellStyle name="20% - 강조색6 6 3" xfId="14912" xr:uid="{00000000-0005-0000-0000-00006B4C0000}"/>
    <cellStyle name="20% - 강조색6 6 4" xfId="14913" xr:uid="{00000000-0005-0000-0000-00006C4C0000}"/>
    <cellStyle name="20% - 강조색6 6 5" xfId="14914" xr:uid="{00000000-0005-0000-0000-00006D4C0000}"/>
    <cellStyle name="20% - 강조색6 7" xfId="14915" xr:uid="{00000000-0005-0000-0000-00006E4C0000}"/>
    <cellStyle name="20% - 강조색6 7 2" xfId="14916" xr:uid="{00000000-0005-0000-0000-00006F4C0000}"/>
    <cellStyle name="20% - 강조색6 7 3" xfId="14917" xr:uid="{00000000-0005-0000-0000-0000704C0000}"/>
    <cellStyle name="20% - 강조색6 7 4" xfId="14918" xr:uid="{00000000-0005-0000-0000-0000714C0000}"/>
    <cellStyle name="20% - 강조색6 7 5" xfId="14919" xr:uid="{00000000-0005-0000-0000-0000724C0000}"/>
    <cellStyle name="20% - 강조색6 8" xfId="14920" xr:uid="{00000000-0005-0000-0000-0000734C0000}"/>
    <cellStyle name="20% - 강조색6 9" xfId="14921" xr:uid="{00000000-0005-0000-0000-0000744C0000}"/>
    <cellStyle name="2자리" xfId="3709" xr:uid="{00000000-0005-0000-0000-0000754C0000}"/>
    <cellStyle name="3" xfId="14922" xr:uid="{00000000-0005-0000-0000-0000764C0000}"/>
    <cellStyle name="³?A￥" xfId="3710" xr:uid="{00000000-0005-0000-0000-0000774C0000}"/>
    <cellStyle name="³?A￥ 2" xfId="14923" xr:uid="{00000000-0005-0000-0000-0000784C0000}"/>
    <cellStyle name="³?A￥ 3" xfId="14924" xr:uid="{00000000-0005-0000-0000-0000794C0000}"/>
    <cellStyle name="³¯Â¥" xfId="14925" xr:uid="{00000000-0005-0000-0000-00007A4C0000}"/>
    <cellStyle name="3자리" xfId="3711" xr:uid="{00000000-0005-0000-0000-00007B4C0000}"/>
    <cellStyle name="40% - 강조색1 10" xfId="14926" xr:uid="{00000000-0005-0000-0000-00007C4C0000}"/>
    <cellStyle name="40% - 강조색1 11" xfId="14927" xr:uid="{00000000-0005-0000-0000-00007D4C0000}"/>
    <cellStyle name="40% - 강조색1 12" xfId="14928" xr:uid="{00000000-0005-0000-0000-00007E4C0000}"/>
    <cellStyle name="40% - 강조색1 13" xfId="14929" xr:uid="{00000000-0005-0000-0000-00007F4C0000}"/>
    <cellStyle name="40% - 강조색1 14" xfId="14930" xr:uid="{00000000-0005-0000-0000-0000804C0000}"/>
    <cellStyle name="40% - 강조색1 15" xfId="14931" xr:uid="{00000000-0005-0000-0000-0000814C0000}"/>
    <cellStyle name="40% - 강조색1 16" xfId="14932" xr:uid="{00000000-0005-0000-0000-0000824C0000}"/>
    <cellStyle name="40% - 강조색1 17" xfId="14933" xr:uid="{00000000-0005-0000-0000-0000834C0000}"/>
    <cellStyle name="40% - 강조색1 18" xfId="14934" xr:uid="{00000000-0005-0000-0000-0000844C0000}"/>
    <cellStyle name="40% - 강조색1 19" xfId="14935" xr:uid="{00000000-0005-0000-0000-0000854C0000}"/>
    <cellStyle name="40% - 강조색1 2" xfId="14936" xr:uid="{00000000-0005-0000-0000-0000864C0000}"/>
    <cellStyle name="40% - 강조색1 2 10" xfId="14937" xr:uid="{00000000-0005-0000-0000-0000874C0000}"/>
    <cellStyle name="40% - 강조색1 2 11" xfId="14938" xr:uid="{00000000-0005-0000-0000-0000884C0000}"/>
    <cellStyle name="40% - 강조색1 2 12" xfId="14939" xr:uid="{00000000-0005-0000-0000-0000894C0000}"/>
    <cellStyle name="40% - 강조색1 2 13" xfId="14940" xr:uid="{00000000-0005-0000-0000-00008A4C0000}"/>
    <cellStyle name="40% - 강조색1 2 14" xfId="14941" xr:uid="{00000000-0005-0000-0000-00008B4C0000}"/>
    <cellStyle name="40% - 강조색1 2 15" xfId="14942" xr:uid="{00000000-0005-0000-0000-00008C4C0000}"/>
    <cellStyle name="40% - 강조색1 2 16" xfId="14943" xr:uid="{00000000-0005-0000-0000-00008D4C0000}"/>
    <cellStyle name="40% - 강조색1 2 17" xfId="14944" xr:uid="{00000000-0005-0000-0000-00008E4C0000}"/>
    <cellStyle name="40% - 강조색1 2 18" xfId="14945" xr:uid="{00000000-0005-0000-0000-00008F4C0000}"/>
    <cellStyle name="40% - 강조색1 2 19" xfId="14946" xr:uid="{00000000-0005-0000-0000-0000904C0000}"/>
    <cellStyle name="40% - 강조색1 2 2" xfId="14947" xr:uid="{00000000-0005-0000-0000-0000914C0000}"/>
    <cellStyle name="40% - 강조색1 2 2 2" xfId="14948" xr:uid="{00000000-0005-0000-0000-0000924C0000}"/>
    <cellStyle name="40% - 강조색1 2 2 3" xfId="14949" xr:uid="{00000000-0005-0000-0000-0000934C0000}"/>
    <cellStyle name="40% - 강조색1 2 20" xfId="14950" xr:uid="{00000000-0005-0000-0000-0000944C0000}"/>
    <cellStyle name="40% - 강조색1 2 21" xfId="14951" xr:uid="{00000000-0005-0000-0000-0000954C0000}"/>
    <cellStyle name="40% - 강조색1 2 22" xfId="14952" xr:uid="{00000000-0005-0000-0000-0000964C0000}"/>
    <cellStyle name="40% - 강조색1 2 23" xfId="14953" xr:uid="{00000000-0005-0000-0000-0000974C0000}"/>
    <cellStyle name="40% - 강조색1 2 24" xfId="14954" xr:uid="{00000000-0005-0000-0000-0000984C0000}"/>
    <cellStyle name="40% - 강조색1 2 25" xfId="14955" xr:uid="{00000000-0005-0000-0000-0000994C0000}"/>
    <cellStyle name="40% - 강조색1 2 26" xfId="14956" xr:uid="{00000000-0005-0000-0000-00009A4C0000}"/>
    <cellStyle name="40% - 강조색1 2 27" xfId="14957" xr:uid="{00000000-0005-0000-0000-00009B4C0000}"/>
    <cellStyle name="40% - 강조색1 2 28" xfId="14958" xr:uid="{00000000-0005-0000-0000-00009C4C0000}"/>
    <cellStyle name="40% - 강조색1 2 29" xfId="14959" xr:uid="{00000000-0005-0000-0000-00009D4C0000}"/>
    <cellStyle name="40% - 강조색1 2 3" xfId="14960" xr:uid="{00000000-0005-0000-0000-00009E4C0000}"/>
    <cellStyle name="40% - 강조색1 2 3 2" xfId="14961" xr:uid="{00000000-0005-0000-0000-00009F4C0000}"/>
    <cellStyle name="40% - 강조색1 2 3 3" xfId="14962" xr:uid="{00000000-0005-0000-0000-0000A04C0000}"/>
    <cellStyle name="40% - 강조색1 2 30" xfId="14963" xr:uid="{00000000-0005-0000-0000-0000A14C0000}"/>
    <cellStyle name="40% - 강조색1 2 31" xfId="14964" xr:uid="{00000000-0005-0000-0000-0000A24C0000}"/>
    <cellStyle name="40% - 강조색1 2 4" xfId="14965" xr:uid="{00000000-0005-0000-0000-0000A34C0000}"/>
    <cellStyle name="40% - 강조색1 2 4 2" xfId="14966" xr:uid="{00000000-0005-0000-0000-0000A44C0000}"/>
    <cellStyle name="40% - 강조색1 2 4 3" xfId="14967" xr:uid="{00000000-0005-0000-0000-0000A54C0000}"/>
    <cellStyle name="40% - 강조색1 2 5" xfId="14968" xr:uid="{00000000-0005-0000-0000-0000A64C0000}"/>
    <cellStyle name="40% - 강조색1 2 6" xfId="14969" xr:uid="{00000000-0005-0000-0000-0000A74C0000}"/>
    <cellStyle name="40% - 강조색1 2 7" xfId="14970" xr:uid="{00000000-0005-0000-0000-0000A84C0000}"/>
    <cellStyle name="40% - 강조색1 2 8" xfId="14971" xr:uid="{00000000-0005-0000-0000-0000A94C0000}"/>
    <cellStyle name="40% - 강조색1 2 9" xfId="14972" xr:uid="{00000000-0005-0000-0000-0000AA4C0000}"/>
    <cellStyle name="40% - 강조색1 20" xfId="14973" xr:uid="{00000000-0005-0000-0000-0000AB4C0000}"/>
    <cellStyle name="40% - 강조색1 21" xfId="14974" xr:uid="{00000000-0005-0000-0000-0000AC4C0000}"/>
    <cellStyle name="40% - 강조색1 22" xfId="14975" xr:uid="{00000000-0005-0000-0000-0000AD4C0000}"/>
    <cellStyle name="40% - 강조색1 23" xfId="14976" xr:uid="{00000000-0005-0000-0000-0000AE4C0000}"/>
    <cellStyle name="40% - 강조색1 24" xfId="14977" xr:uid="{00000000-0005-0000-0000-0000AF4C0000}"/>
    <cellStyle name="40% - 강조색1 25" xfId="14978" xr:uid="{00000000-0005-0000-0000-0000B04C0000}"/>
    <cellStyle name="40% - 강조색1 26" xfId="14979" xr:uid="{00000000-0005-0000-0000-0000B14C0000}"/>
    <cellStyle name="40% - 강조색1 27" xfId="14980" xr:uid="{00000000-0005-0000-0000-0000B24C0000}"/>
    <cellStyle name="40% - 강조색1 28" xfId="14981" xr:uid="{00000000-0005-0000-0000-0000B34C0000}"/>
    <cellStyle name="40% - 강조색1 29" xfId="14982" xr:uid="{00000000-0005-0000-0000-0000B44C0000}"/>
    <cellStyle name="40% - 강조색1 3" xfId="14983" xr:uid="{00000000-0005-0000-0000-0000B54C0000}"/>
    <cellStyle name="40% - 강조색1 3 2" xfId="14984" xr:uid="{00000000-0005-0000-0000-0000B64C0000}"/>
    <cellStyle name="40% - 강조색1 3 3" xfId="14985" xr:uid="{00000000-0005-0000-0000-0000B74C0000}"/>
    <cellStyle name="40% - 강조색1 3 4" xfId="14986" xr:uid="{00000000-0005-0000-0000-0000B84C0000}"/>
    <cellStyle name="40% - 강조색1 3 5" xfId="14987" xr:uid="{00000000-0005-0000-0000-0000B94C0000}"/>
    <cellStyle name="40% - 강조색1 3 6" xfId="14988" xr:uid="{00000000-0005-0000-0000-0000BA4C0000}"/>
    <cellStyle name="40% - 강조색1 30" xfId="14989" xr:uid="{00000000-0005-0000-0000-0000BB4C0000}"/>
    <cellStyle name="40% - 강조색1 31" xfId="14990" xr:uid="{00000000-0005-0000-0000-0000BC4C0000}"/>
    <cellStyle name="40% - 강조색1 32" xfId="14991" xr:uid="{00000000-0005-0000-0000-0000BD4C0000}"/>
    <cellStyle name="40% - 강조색1 33" xfId="14992" xr:uid="{00000000-0005-0000-0000-0000BE4C0000}"/>
    <cellStyle name="40% - 강조색1 34" xfId="14993" xr:uid="{00000000-0005-0000-0000-0000BF4C0000}"/>
    <cellStyle name="40% - 강조색1 35" xfId="14994" xr:uid="{00000000-0005-0000-0000-0000C04C0000}"/>
    <cellStyle name="40% - 강조색1 36" xfId="14995" xr:uid="{00000000-0005-0000-0000-0000C14C0000}"/>
    <cellStyle name="40% - 강조색1 37" xfId="14996" xr:uid="{00000000-0005-0000-0000-0000C24C0000}"/>
    <cellStyle name="40% - 강조색1 38" xfId="14997" xr:uid="{00000000-0005-0000-0000-0000C34C0000}"/>
    <cellStyle name="40% - 강조색1 39" xfId="14998" xr:uid="{00000000-0005-0000-0000-0000C44C0000}"/>
    <cellStyle name="40% - 강조색1 4" xfId="14999" xr:uid="{00000000-0005-0000-0000-0000C54C0000}"/>
    <cellStyle name="40% - 강조색1 4 2" xfId="15000" xr:uid="{00000000-0005-0000-0000-0000C64C0000}"/>
    <cellStyle name="40% - 강조색1 4 3" xfId="15001" xr:uid="{00000000-0005-0000-0000-0000C74C0000}"/>
    <cellStyle name="40% - 강조색1 4 4" xfId="15002" xr:uid="{00000000-0005-0000-0000-0000C84C0000}"/>
    <cellStyle name="40% - 강조색1 4 5" xfId="15003" xr:uid="{00000000-0005-0000-0000-0000C94C0000}"/>
    <cellStyle name="40% - 강조색1 40" xfId="15004" xr:uid="{00000000-0005-0000-0000-0000CA4C0000}"/>
    <cellStyle name="40% - 강조색1 41" xfId="15005" xr:uid="{00000000-0005-0000-0000-0000CB4C0000}"/>
    <cellStyle name="40% - 강조색1 42" xfId="15006" xr:uid="{00000000-0005-0000-0000-0000CC4C0000}"/>
    <cellStyle name="40% - 강조색1 43" xfId="15007" xr:uid="{00000000-0005-0000-0000-0000CD4C0000}"/>
    <cellStyle name="40% - 강조색1 44" xfId="15008" xr:uid="{00000000-0005-0000-0000-0000CE4C0000}"/>
    <cellStyle name="40% - 강조색1 45" xfId="15009" xr:uid="{00000000-0005-0000-0000-0000CF4C0000}"/>
    <cellStyle name="40% - 강조색1 46" xfId="15010" xr:uid="{00000000-0005-0000-0000-0000D04C0000}"/>
    <cellStyle name="40% - 강조색1 47" xfId="15011" xr:uid="{00000000-0005-0000-0000-0000D14C0000}"/>
    <cellStyle name="40% - 강조색1 48" xfId="15012" xr:uid="{00000000-0005-0000-0000-0000D24C0000}"/>
    <cellStyle name="40% - 강조색1 49" xfId="15013" xr:uid="{00000000-0005-0000-0000-0000D34C0000}"/>
    <cellStyle name="40% - 강조색1 5" xfId="15014" xr:uid="{00000000-0005-0000-0000-0000D44C0000}"/>
    <cellStyle name="40% - 강조색1 5 2" xfId="15015" xr:uid="{00000000-0005-0000-0000-0000D54C0000}"/>
    <cellStyle name="40% - 강조색1 5 3" xfId="15016" xr:uid="{00000000-0005-0000-0000-0000D64C0000}"/>
    <cellStyle name="40% - 강조색1 5 4" xfId="15017" xr:uid="{00000000-0005-0000-0000-0000D74C0000}"/>
    <cellStyle name="40% - 강조색1 5 5" xfId="15018" xr:uid="{00000000-0005-0000-0000-0000D84C0000}"/>
    <cellStyle name="40% - 강조색1 6" xfId="15019" xr:uid="{00000000-0005-0000-0000-0000D94C0000}"/>
    <cellStyle name="40% - 강조색1 6 2" xfId="15020" xr:uid="{00000000-0005-0000-0000-0000DA4C0000}"/>
    <cellStyle name="40% - 강조색1 6 3" xfId="15021" xr:uid="{00000000-0005-0000-0000-0000DB4C0000}"/>
    <cellStyle name="40% - 강조색1 6 4" xfId="15022" xr:uid="{00000000-0005-0000-0000-0000DC4C0000}"/>
    <cellStyle name="40% - 강조색1 6 5" xfId="15023" xr:uid="{00000000-0005-0000-0000-0000DD4C0000}"/>
    <cellStyle name="40% - 강조색1 7" xfId="15024" xr:uid="{00000000-0005-0000-0000-0000DE4C0000}"/>
    <cellStyle name="40% - 강조색1 7 2" xfId="15025" xr:uid="{00000000-0005-0000-0000-0000DF4C0000}"/>
    <cellStyle name="40% - 강조색1 7 3" xfId="15026" xr:uid="{00000000-0005-0000-0000-0000E04C0000}"/>
    <cellStyle name="40% - 강조색1 7 4" xfId="15027" xr:uid="{00000000-0005-0000-0000-0000E14C0000}"/>
    <cellStyle name="40% - 강조색1 7 5" xfId="15028" xr:uid="{00000000-0005-0000-0000-0000E24C0000}"/>
    <cellStyle name="40% - 강조색1 8" xfId="15029" xr:uid="{00000000-0005-0000-0000-0000E34C0000}"/>
    <cellStyle name="40% - 강조색1 9" xfId="15030" xr:uid="{00000000-0005-0000-0000-0000E44C0000}"/>
    <cellStyle name="40% - 강조색2 10" xfId="15031" xr:uid="{00000000-0005-0000-0000-0000E54C0000}"/>
    <cellStyle name="40% - 강조색2 11" xfId="15032" xr:uid="{00000000-0005-0000-0000-0000E64C0000}"/>
    <cellStyle name="40% - 강조색2 12" xfId="15033" xr:uid="{00000000-0005-0000-0000-0000E74C0000}"/>
    <cellStyle name="40% - 강조색2 13" xfId="15034" xr:uid="{00000000-0005-0000-0000-0000E84C0000}"/>
    <cellStyle name="40% - 강조색2 14" xfId="15035" xr:uid="{00000000-0005-0000-0000-0000E94C0000}"/>
    <cellStyle name="40% - 강조색2 15" xfId="15036" xr:uid="{00000000-0005-0000-0000-0000EA4C0000}"/>
    <cellStyle name="40% - 강조색2 16" xfId="15037" xr:uid="{00000000-0005-0000-0000-0000EB4C0000}"/>
    <cellStyle name="40% - 강조색2 17" xfId="15038" xr:uid="{00000000-0005-0000-0000-0000EC4C0000}"/>
    <cellStyle name="40% - 강조색2 18" xfId="15039" xr:uid="{00000000-0005-0000-0000-0000ED4C0000}"/>
    <cellStyle name="40% - 강조색2 19" xfId="15040" xr:uid="{00000000-0005-0000-0000-0000EE4C0000}"/>
    <cellStyle name="40% - 강조색2 2" xfId="15041" xr:uid="{00000000-0005-0000-0000-0000EF4C0000}"/>
    <cellStyle name="40% - 강조색2 2 10" xfId="15042" xr:uid="{00000000-0005-0000-0000-0000F04C0000}"/>
    <cellStyle name="40% - 강조색2 2 11" xfId="15043" xr:uid="{00000000-0005-0000-0000-0000F14C0000}"/>
    <cellStyle name="40% - 강조색2 2 12" xfId="15044" xr:uid="{00000000-0005-0000-0000-0000F24C0000}"/>
    <cellStyle name="40% - 강조색2 2 13" xfId="15045" xr:uid="{00000000-0005-0000-0000-0000F34C0000}"/>
    <cellStyle name="40% - 강조색2 2 14" xfId="15046" xr:uid="{00000000-0005-0000-0000-0000F44C0000}"/>
    <cellStyle name="40% - 강조색2 2 15" xfId="15047" xr:uid="{00000000-0005-0000-0000-0000F54C0000}"/>
    <cellStyle name="40% - 강조색2 2 16" xfId="15048" xr:uid="{00000000-0005-0000-0000-0000F64C0000}"/>
    <cellStyle name="40% - 강조색2 2 17" xfId="15049" xr:uid="{00000000-0005-0000-0000-0000F74C0000}"/>
    <cellStyle name="40% - 강조색2 2 18" xfId="15050" xr:uid="{00000000-0005-0000-0000-0000F84C0000}"/>
    <cellStyle name="40% - 강조색2 2 19" xfId="15051" xr:uid="{00000000-0005-0000-0000-0000F94C0000}"/>
    <cellStyle name="40% - 강조색2 2 2" xfId="15052" xr:uid="{00000000-0005-0000-0000-0000FA4C0000}"/>
    <cellStyle name="40% - 강조색2 2 20" xfId="15053" xr:uid="{00000000-0005-0000-0000-0000FB4C0000}"/>
    <cellStyle name="40% - 강조색2 2 21" xfId="15054" xr:uid="{00000000-0005-0000-0000-0000FC4C0000}"/>
    <cellStyle name="40% - 강조색2 2 22" xfId="15055" xr:uid="{00000000-0005-0000-0000-0000FD4C0000}"/>
    <cellStyle name="40% - 강조색2 2 23" xfId="15056" xr:uid="{00000000-0005-0000-0000-0000FE4C0000}"/>
    <cellStyle name="40% - 강조색2 2 24" xfId="15057" xr:uid="{00000000-0005-0000-0000-0000FF4C0000}"/>
    <cellStyle name="40% - 강조색2 2 25" xfId="15058" xr:uid="{00000000-0005-0000-0000-0000004D0000}"/>
    <cellStyle name="40% - 강조색2 2 26" xfId="15059" xr:uid="{00000000-0005-0000-0000-0000014D0000}"/>
    <cellStyle name="40% - 강조색2 2 27" xfId="15060" xr:uid="{00000000-0005-0000-0000-0000024D0000}"/>
    <cellStyle name="40% - 강조색2 2 28" xfId="15061" xr:uid="{00000000-0005-0000-0000-0000034D0000}"/>
    <cellStyle name="40% - 강조색2 2 29" xfId="15062" xr:uid="{00000000-0005-0000-0000-0000044D0000}"/>
    <cellStyle name="40% - 강조색2 2 3" xfId="15063" xr:uid="{00000000-0005-0000-0000-0000054D0000}"/>
    <cellStyle name="40% - 강조색2 2 30" xfId="34146" xr:uid="{00000000-0005-0000-0000-0000064D0000}"/>
    <cellStyle name="40% - 강조색2 2 4" xfId="15064" xr:uid="{00000000-0005-0000-0000-0000074D0000}"/>
    <cellStyle name="40% - 강조색2 2 5" xfId="15065" xr:uid="{00000000-0005-0000-0000-0000084D0000}"/>
    <cellStyle name="40% - 강조색2 2 6" xfId="15066" xr:uid="{00000000-0005-0000-0000-0000094D0000}"/>
    <cellStyle name="40% - 강조색2 2 7" xfId="15067" xr:uid="{00000000-0005-0000-0000-00000A4D0000}"/>
    <cellStyle name="40% - 강조색2 2 8" xfId="15068" xr:uid="{00000000-0005-0000-0000-00000B4D0000}"/>
    <cellStyle name="40% - 강조색2 2 9" xfId="15069" xr:uid="{00000000-0005-0000-0000-00000C4D0000}"/>
    <cellStyle name="40% - 강조색2 20" xfId="15070" xr:uid="{00000000-0005-0000-0000-00000D4D0000}"/>
    <cellStyle name="40% - 강조색2 21" xfId="15071" xr:uid="{00000000-0005-0000-0000-00000E4D0000}"/>
    <cellStyle name="40% - 강조색2 22" xfId="15072" xr:uid="{00000000-0005-0000-0000-00000F4D0000}"/>
    <cellStyle name="40% - 강조색2 23" xfId="15073" xr:uid="{00000000-0005-0000-0000-0000104D0000}"/>
    <cellStyle name="40% - 강조색2 24" xfId="15074" xr:uid="{00000000-0005-0000-0000-0000114D0000}"/>
    <cellStyle name="40% - 강조색2 25" xfId="15075" xr:uid="{00000000-0005-0000-0000-0000124D0000}"/>
    <cellStyle name="40% - 강조색2 26" xfId="15076" xr:uid="{00000000-0005-0000-0000-0000134D0000}"/>
    <cellStyle name="40% - 강조색2 27" xfId="15077" xr:uid="{00000000-0005-0000-0000-0000144D0000}"/>
    <cellStyle name="40% - 강조색2 28" xfId="15078" xr:uid="{00000000-0005-0000-0000-0000154D0000}"/>
    <cellStyle name="40% - 강조색2 29" xfId="15079" xr:uid="{00000000-0005-0000-0000-0000164D0000}"/>
    <cellStyle name="40% - 강조색2 3" xfId="15080" xr:uid="{00000000-0005-0000-0000-0000174D0000}"/>
    <cellStyle name="40% - 강조색2 30" xfId="15081" xr:uid="{00000000-0005-0000-0000-0000184D0000}"/>
    <cellStyle name="40% - 강조색2 31" xfId="15082" xr:uid="{00000000-0005-0000-0000-0000194D0000}"/>
    <cellStyle name="40% - 강조색2 32" xfId="15083" xr:uid="{00000000-0005-0000-0000-00001A4D0000}"/>
    <cellStyle name="40% - 강조색2 33" xfId="15084" xr:uid="{00000000-0005-0000-0000-00001B4D0000}"/>
    <cellStyle name="40% - 강조색2 34" xfId="15085" xr:uid="{00000000-0005-0000-0000-00001C4D0000}"/>
    <cellStyle name="40% - 강조색2 35" xfId="15086" xr:uid="{00000000-0005-0000-0000-00001D4D0000}"/>
    <cellStyle name="40% - 강조색2 36" xfId="15087" xr:uid="{00000000-0005-0000-0000-00001E4D0000}"/>
    <cellStyle name="40% - 강조색2 37" xfId="15088" xr:uid="{00000000-0005-0000-0000-00001F4D0000}"/>
    <cellStyle name="40% - 강조색2 38" xfId="15089" xr:uid="{00000000-0005-0000-0000-0000204D0000}"/>
    <cellStyle name="40% - 강조색2 39" xfId="15090" xr:uid="{00000000-0005-0000-0000-0000214D0000}"/>
    <cellStyle name="40% - 강조색2 4" xfId="15091" xr:uid="{00000000-0005-0000-0000-0000224D0000}"/>
    <cellStyle name="40% - 강조색2 40" xfId="15092" xr:uid="{00000000-0005-0000-0000-0000234D0000}"/>
    <cellStyle name="40% - 강조색2 41" xfId="15093" xr:uid="{00000000-0005-0000-0000-0000244D0000}"/>
    <cellStyle name="40% - 강조색2 42" xfId="15094" xr:uid="{00000000-0005-0000-0000-0000254D0000}"/>
    <cellStyle name="40% - 강조색2 43" xfId="15095" xr:uid="{00000000-0005-0000-0000-0000264D0000}"/>
    <cellStyle name="40% - 강조색2 44" xfId="15096" xr:uid="{00000000-0005-0000-0000-0000274D0000}"/>
    <cellStyle name="40% - 강조색2 45" xfId="15097" xr:uid="{00000000-0005-0000-0000-0000284D0000}"/>
    <cellStyle name="40% - 강조색2 46" xfId="15098" xr:uid="{00000000-0005-0000-0000-0000294D0000}"/>
    <cellStyle name="40% - 강조색2 47" xfId="15099" xr:uid="{00000000-0005-0000-0000-00002A4D0000}"/>
    <cellStyle name="40% - 강조색2 48" xfId="15100" xr:uid="{00000000-0005-0000-0000-00002B4D0000}"/>
    <cellStyle name="40% - 강조색2 5" xfId="15101" xr:uid="{00000000-0005-0000-0000-00002C4D0000}"/>
    <cellStyle name="40% - 강조색2 6" xfId="15102" xr:uid="{00000000-0005-0000-0000-00002D4D0000}"/>
    <cellStyle name="40% - 강조색2 7" xfId="15103" xr:uid="{00000000-0005-0000-0000-00002E4D0000}"/>
    <cellStyle name="40% - 강조색2 8" xfId="15104" xr:uid="{00000000-0005-0000-0000-00002F4D0000}"/>
    <cellStyle name="40% - 강조색2 9" xfId="15105" xr:uid="{00000000-0005-0000-0000-0000304D0000}"/>
    <cellStyle name="40% - 강조색3 10" xfId="15106" xr:uid="{00000000-0005-0000-0000-0000314D0000}"/>
    <cellStyle name="40% - 강조색3 11" xfId="15107" xr:uid="{00000000-0005-0000-0000-0000324D0000}"/>
    <cellStyle name="40% - 강조색3 12" xfId="15108" xr:uid="{00000000-0005-0000-0000-0000334D0000}"/>
    <cellStyle name="40% - 강조색3 13" xfId="15109" xr:uid="{00000000-0005-0000-0000-0000344D0000}"/>
    <cellStyle name="40% - 강조색3 14" xfId="15110" xr:uid="{00000000-0005-0000-0000-0000354D0000}"/>
    <cellStyle name="40% - 강조색3 15" xfId="15111" xr:uid="{00000000-0005-0000-0000-0000364D0000}"/>
    <cellStyle name="40% - 강조색3 16" xfId="15112" xr:uid="{00000000-0005-0000-0000-0000374D0000}"/>
    <cellStyle name="40% - 강조색3 17" xfId="15113" xr:uid="{00000000-0005-0000-0000-0000384D0000}"/>
    <cellStyle name="40% - 강조색3 18" xfId="15114" xr:uid="{00000000-0005-0000-0000-0000394D0000}"/>
    <cellStyle name="40% - 강조색3 19" xfId="15115" xr:uid="{00000000-0005-0000-0000-00003A4D0000}"/>
    <cellStyle name="40% - 강조색3 2" xfId="15116" xr:uid="{00000000-0005-0000-0000-00003B4D0000}"/>
    <cellStyle name="40% - 강조색3 2 10" xfId="15117" xr:uid="{00000000-0005-0000-0000-00003C4D0000}"/>
    <cellStyle name="40% - 강조색3 2 11" xfId="15118" xr:uid="{00000000-0005-0000-0000-00003D4D0000}"/>
    <cellStyle name="40% - 강조색3 2 12" xfId="15119" xr:uid="{00000000-0005-0000-0000-00003E4D0000}"/>
    <cellStyle name="40% - 강조색3 2 13" xfId="15120" xr:uid="{00000000-0005-0000-0000-00003F4D0000}"/>
    <cellStyle name="40% - 강조색3 2 14" xfId="15121" xr:uid="{00000000-0005-0000-0000-0000404D0000}"/>
    <cellStyle name="40% - 강조색3 2 15" xfId="15122" xr:uid="{00000000-0005-0000-0000-0000414D0000}"/>
    <cellStyle name="40% - 강조색3 2 16" xfId="15123" xr:uid="{00000000-0005-0000-0000-0000424D0000}"/>
    <cellStyle name="40% - 강조색3 2 17" xfId="15124" xr:uid="{00000000-0005-0000-0000-0000434D0000}"/>
    <cellStyle name="40% - 강조색3 2 18" xfId="15125" xr:uid="{00000000-0005-0000-0000-0000444D0000}"/>
    <cellStyle name="40% - 강조색3 2 19" xfId="15126" xr:uid="{00000000-0005-0000-0000-0000454D0000}"/>
    <cellStyle name="40% - 강조색3 2 2" xfId="15127" xr:uid="{00000000-0005-0000-0000-0000464D0000}"/>
    <cellStyle name="40% - 강조색3 2 20" xfId="15128" xr:uid="{00000000-0005-0000-0000-0000474D0000}"/>
    <cellStyle name="40% - 강조색3 2 21" xfId="15129" xr:uid="{00000000-0005-0000-0000-0000484D0000}"/>
    <cellStyle name="40% - 강조색3 2 22" xfId="15130" xr:uid="{00000000-0005-0000-0000-0000494D0000}"/>
    <cellStyle name="40% - 강조색3 2 23" xfId="15131" xr:uid="{00000000-0005-0000-0000-00004A4D0000}"/>
    <cellStyle name="40% - 강조색3 2 24" xfId="15132" xr:uid="{00000000-0005-0000-0000-00004B4D0000}"/>
    <cellStyle name="40% - 강조색3 2 25" xfId="15133" xr:uid="{00000000-0005-0000-0000-00004C4D0000}"/>
    <cellStyle name="40% - 강조색3 2 26" xfId="15134" xr:uid="{00000000-0005-0000-0000-00004D4D0000}"/>
    <cellStyle name="40% - 강조색3 2 27" xfId="15135" xr:uid="{00000000-0005-0000-0000-00004E4D0000}"/>
    <cellStyle name="40% - 강조색3 2 28" xfId="15136" xr:uid="{00000000-0005-0000-0000-00004F4D0000}"/>
    <cellStyle name="40% - 강조색3 2 29" xfId="15137" xr:uid="{00000000-0005-0000-0000-0000504D0000}"/>
    <cellStyle name="40% - 강조색3 2 3" xfId="15138" xr:uid="{00000000-0005-0000-0000-0000514D0000}"/>
    <cellStyle name="40% - 강조색3 2 30" xfId="15139" xr:uid="{00000000-0005-0000-0000-0000524D0000}"/>
    <cellStyle name="40% - 강조색3 2 31" xfId="34147" xr:uid="{00000000-0005-0000-0000-0000534D0000}"/>
    <cellStyle name="40% - 강조색3 2 4" xfId="15140" xr:uid="{00000000-0005-0000-0000-0000544D0000}"/>
    <cellStyle name="40% - 강조색3 2 5" xfId="15141" xr:uid="{00000000-0005-0000-0000-0000554D0000}"/>
    <cellStyle name="40% - 강조색3 2 6" xfId="15142" xr:uid="{00000000-0005-0000-0000-0000564D0000}"/>
    <cellStyle name="40% - 강조색3 2 7" xfId="15143" xr:uid="{00000000-0005-0000-0000-0000574D0000}"/>
    <cellStyle name="40% - 강조색3 2 8" xfId="15144" xr:uid="{00000000-0005-0000-0000-0000584D0000}"/>
    <cellStyle name="40% - 강조색3 2 9" xfId="15145" xr:uid="{00000000-0005-0000-0000-0000594D0000}"/>
    <cellStyle name="40% - 강조색3 20" xfId="15146" xr:uid="{00000000-0005-0000-0000-00005A4D0000}"/>
    <cellStyle name="40% - 강조색3 21" xfId="15147" xr:uid="{00000000-0005-0000-0000-00005B4D0000}"/>
    <cellStyle name="40% - 강조색3 22" xfId="15148" xr:uid="{00000000-0005-0000-0000-00005C4D0000}"/>
    <cellStyle name="40% - 강조색3 23" xfId="15149" xr:uid="{00000000-0005-0000-0000-00005D4D0000}"/>
    <cellStyle name="40% - 강조색3 24" xfId="15150" xr:uid="{00000000-0005-0000-0000-00005E4D0000}"/>
    <cellStyle name="40% - 강조색3 25" xfId="15151" xr:uid="{00000000-0005-0000-0000-00005F4D0000}"/>
    <cellStyle name="40% - 강조색3 26" xfId="15152" xr:uid="{00000000-0005-0000-0000-0000604D0000}"/>
    <cellStyle name="40% - 강조색3 27" xfId="15153" xr:uid="{00000000-0005-0000-0000-0000614D0000}"/>
    <cellStyle name="40% - 강조색3 28" xfId="15154" xr:uid="{00000000-0005-0000-0000-0000624D0000}"/>
    <cellStyle name="40% - 강조색3 29" xfId="15155" xr:uid="{00000000-0005-0000-0000-0000634D0000}"/>
    <cellStyle name="40% - 강조색3 3" xfId="15156" xr:uid="{00000000-0005-0000-0000-0000644D0000}"/>
    <cellStyle name="40% - 강조색3 3 2" xfId="15157" xr:uid="{00000000-0005-0000-0000-0000654D0000}"/>
    <cellStyle name="40% - 강조색3 3 3" xfId="15158" xr:uid="{00000000-0005-0000-0000-0000664D0000}"/>
    <cellStyle name="40% - 강조색3 30" xfId="15159" xr:uid="{00000000-0005-0000-0000-0000674D0000}"/>
    <cellStyle name="40% - 강조색3 31" xfId="15160" xr:uid="{00000000-0005-0000-0000-0000684D0000}"/>
    <cellStyle name="40% - 강조색3 32" xfId="15161" xr:uid="{00000000-0005-0000-0000-0000694D0000}"/>
    <cellStyle name="40% - 강조색3 33" xfId="15162" xr:uid="{00000000-0005-0000-0000-00006A4D0000}"/>
    <cellStyle name="40% - 강조색3 34" xfId="15163" xr:uid="{00000000-0005-0000-0000-00006B4D0000}"/>
    <cellStyle name="40% - 강조색3 35" xfId="15164" xr:uid="{00000000-0005-0000-0000-00006C4D0000}"/>
    <cellStyle name="40% - 강조색3 36" xfId="15165" xr:uid="{00000000-0005-0000-0000-00006D4D0000}"/>
    <cellStyle name="40% - 강조색3 37" xfId="15166" xr:uid="{00000000-0005-0000-0000-00006E4D0000}"/>
    <cellStyle name="40% - 강조색3 38" xfId="15167" xr:uid="{00000000-0005-0000-0000-00006F4D0000}"/>
    <cellStyle name="40% - 강조색3 39" xfId="15168" xr:uid="{00000000-0005-0000-0000-0000704D0000}"/>
    <cellStyle name="40% - 강조색3 4" xfId="15169" xr:uid="{00000000-0005-0000-0000-0000714D0000}"/>
    <cellStyle name="40% - 강조색3 40" xfId="15170" xr:uid="{00000000-0005-0000-0000-0000724D0000}"/>
    <cellStyle name="40% - 강조색3 41" xfId="15171" xr:uid="{00000000-0005-0000-0000-0000734D0000}"/>
    <cellStyle name="40% - 강조색3 42" xfId="15172" xr:uid="{00000000-0005-0000-0000-0000744D0000}"/>
    <cellStyle name="40% - 강조색3 43" xfId="15173" xr:uid="{00000000-0005-0000-0000-0000754D0000}"/>
    <cellStyle name="40% - 강조색3 44" xfId="15174" xr:uid="{00000000-0005-0000-0000-0000764D0000}"/>
    <cellStyle name="40% - 강조색3 45" xfId="15175" xr:uid="{00000000-0005-0000-0000-0000774D0000}"/>
    <cellStyle name="40% - 강조색3 46" xfId="15176" xr:uid="{00000000-0005-0000-0000-0000784D0000}"/>
    <cellStyle name="40% - 강조색3 47" xfId="15177" xr:uid="{00000000-0005-0000-0000-0000794D0000}"/>
    <cellStyle name="40% - 강조색3 48" xfId="15178" xr:uid="{00000000-0005-0000-0000-00007A4D0000}"/>
    <cellStyle name="40% - 강조색3 49" xfId="15179" xr:uid="{00000000-0005-0000-0000-00007B4D0000}"/>
    <cellStyle name="40% - 강조색3 5" xfId="15180" xr:uid="{00000000-0005-0000-0000-00007C4D0000}"/>
    <cellStyle name="40% - 강조색3 6" xfId="15181" xr:uid="{00000000-0005-0000-0000-00007D4D0000}"/>
    <cellStyle name="40% - 강조색3 7" xfId="15182" xr:uid="{00000000-0005-0000-0000-00007E4D0000}"/>
    <cellStyle name="40% - 강조색3 8" xfId="15183" xr:uid="{00000000-0005-0000-0000-00007F4D0000}"/>
    <cellStyle name="40% - 강조색3 9" xfId="15184" xr:uid="{00000000-0005-0000-0000-0000804D0000}"/>
    <cellStyle name="40% - 강조색4 10" xfId="15185" xr:uid="{00000000-0005-0000-0000-0000814D0000}"/>
    <cellStyle name="40% - 강조색4 11" xfId="15186" xr:uid="{00000000-0005-0000-0000-0000824D0000}"/>
    <cellStyle name="40% - 강조색4 12" xfId="15187" xr:uid="{00000000-0005-0000-0000-0000834D0000}"/>
    <cellStyle name="40% - 강조색4 13" xfId="15188" xr:uid="{00000000-0005-0000-0000-0000844D0000}"/>
    <cellStyle name="40% - 강조색4 14" xfId="15189" xr:uid="{00000000-0005-0000-0000-0000854D0000}"/>
    <cellStyle name="40% - 강조색4 15" xfId="15190" xr:uid="{00000000-0005-0000-0000-0000864D0000}"/>
    <cellStyle name="40% - 강조색4 16" xfId="15191" xr:uid="{00000000-0005-0000-0000-0000874D0000}"/>
    <cellStyle name="40% - 강조색4 17" xfId="15192" xr:uid="{00000000-0005-0000-0000-0000884D0000}"/>
    <cellStyle name="40% - 강조색4 18" xfId="15193" xr:uid="{00000000-0005-0000-0000-0000894D0000}"/>
    <cellStyle name="40% - 강조색4 19" xfId="15194" xr:uid="{00000000-0005-0000-0000-00008A4D0000}"/>
    <cellStyle name="40% - 강조색4 2" xfId="15195" xr:uid="{00000000-0005-0000-0000-00008B4D0000}"/>
    <cellStyle name="40% - 강조색4 2 10" xfId="15196" xr:uid="{00000000-0005-0000-0000-00008C4D0000}"/>
    <cellStyle name="40% - 강조색4 2 11" xfId="15197" xr:uid="{00000000-0005-0000-0000-00008D4D0000}"/>
    <cellStyle name="40% - 강조색4 2 12" xfId="15198" xr:uid="{00000000-0005-0000-0000-00008E4D0000}"/>
    <cellStyle name="40% - 강조색4 2 13" xfId="15199" xr:uid="{00000000-0005-0000-0000-00008F4D0000}"/>
    <cellStyle name="40% - 강조색4 2 14" xfId="15200" xr:uid="{00000000-0005-0000-0000-0000904D0000}"/>
    <cellStyle name="40% - 강조색4 2 15" xfId="15201" xr:uid="{00000000-0005-0000-0000-0000914D0000}"/>
    <cellStyle name="40% - 강조색4 2 16" xfId="15202" xr:uid="{00000000-0005-0000-0000-0000924D0000}"/>
    <cellStyle name="40% - 강조색4 2 17" xfId="15203" xr:uid="{00000000-0005-0000-0000-0000934D0000}"/>
    <cellStyle name="40% - 강조색4 2 18" xfId="15204" xr:uid="{00000000-0005-0000-0000-0000944D0000}"/>
    <cellStyle name="40% - 강조색4 2 19" xfId="15205" xr:uid="{00000000-0005-0000-0000-0000954D0000}"/>
    <cellStyle name="40% - 강조색4 2 2" xfId="15206" xr:uid="{00000000-0005-0000-0000-0000964D0000}"/>
    <cellStyle name="40% - 강조색4 2 2 2" xfId="15207" xr:uid="{00000000-0005-0000-0000-0000974D0000}"/>
    <cellStyle name="40% - 강조색4 2 2 3" xfId="15208" xr:uid="{00000000-0005-0000-0000-0000984D0000}"/>
    <cellStyle name="40% - 강조색4 2 20" xfId="15209" xr:uid="{00000000-0005-0000-0000-0000994D0000}"/>
    <cellStyle name="40% - 강조색4 2 21" xfId="15210" xr:uid="{00000000-0005-0000-0000-00009A4D0000}"/>
    <cellStyle name="40% - 강조색4 2 22" xfId="15211" xr:uid="{00000000-0005-0000-0000-00009B4D0000}"/>
    <cellStyle name="40% - 강조색4 2 23" xfId="15212" xr:uid="{00000000-0005-0000-0000-00009C4D0000}"/>
    <cellStyle name="40% - 강조색4 2 24" xfId="15213" xr:uid="{00000000-0005-0000-0000-00009D4D0000}"/>
    <cellStyle name="40% - 강조색4 2 25" xfId="15214" xr:uid="{00000000-0005-0000-0000-00009E4D0000}"/>
    <cellStyle name="40% - 강조색4 2 26" xfId="15215" xr:uid="{00000000-0005-0000-0000-00009F4D0000}"/>
    <cellStyle name="40% - 강조색4 2 27" xfId="15216" xr:uid="{00000000-0005-0000-0000-0000A04D0000}"/>
    <cellStyle name="40% - 강조색4 2 28" xfId="15217" xr:uid="{00000000-0005-0000-0000-0000A14D0000}"/>
    <cellStyle name="40% - 강조색4 2 29" xfId="15218" xr:uid="{00000000-0005-0000-0000-0000A24D0000}"/>
    <cellStyle name="40% - 강조색4 2 3" xfId="15219" xr:uid="{00000000-0005-0000-0000-0000A34D0000}"/>
    <cellStyle name="40% - 강조색4 2 3 2" xfId="15220" xr:uid="{00000000-0005-0000-0000-0000A44D0000}"/>
    <cellStyle name="40% - 강조색4 2 3 3" xfId="15221" xr:uid="{00000000-0005-0000-0000-0000A54D0000}"/>
    <cellStyle name="40% - 강조색4 2 30" xfId="15222" xr:uid="{00000000-0005-0000-0000-0000A64D0000}"/>
    <cellStyle name="40% - 강조색4 2 31" xfId="15223" xr:uid="{00000000-0005-0000-0000-0000A74D0000}"/>
    <cellStyle name="40% - 강조색4 2 4" xfId="15224" xr:uid="{00000000-0005-0000-0000-0000A84D0000}"/>
    <cellStyle name="40% - 강조색4 2 4 2" xfId="15225" xr:uid="{00000000-0005-0000-0000-0000A94D0000}"/>
    <cellStyle name="40% - 강조색4 2 4 3" xfId="15226" xr:uid="{00000000-0005-0000-0000-0000AA4D0000}"/>
    <cellStyle name="40% - 강조색4 2 5" xfId="15227" xr:uid="{00000000-0005-0000-0000-0000AB4D0000}"/>
    <cellStyle name="40% - 강조색4 2 6" xfId="15228" xr:uid="{00000000-0005-0000-0000-0000AC4D0000}"/>
    <cellStyle name="40% - 강조색4 2 7" xfId="15229" xr:uid="{00000000-0005-0000-0000-0000AD4D0000}"/>
    <cellStyle name="40% - 강조색4 2 8" xfId="15230" xr:uid="{00000000-0005-0000-0000-0000AE4D0000}"/>
    <cellStyle name="40% - 강조색4 2 9" xfId="15231" xr:uid="{00000000-0005-0000-0000-0000AF4D0000}"/>
    <cellStyle name="40% - 강조색4 20" xfId="15232" xr:uid="{00000000-0005-0000-0000-0000B04D0000}"/>
    <cellStyle name="40% - 강조색4 21" xfId="15233" xr:uid="{00000000-0005-0000-0000-0000B14D0000}"/>
    <cellStyle name="40% - 강조색4 22" xfId="15234" xr:uid="{00000000-0005-0000-0000-0000B24D0000}"/>
    <cellStyle name="40% - 강조색4 23" xfId="15235" xr:uid="{00000000-0005-0000-0000-0000B34D0000}"/>
    <cellStyle name="40% - 강조색4 24" xfId="15236" xr:uid="{00000000-0005-0000-0000-0000B44D0000}"/>
    <cellStyle name="40% - 강조색4 25" xfId="15237" xr:uid="{00000000-0005-0000-0000-0000B54D0000}"/>
    <cellStyle name="40% - 강조색4 26" xfId="15238" xr:uid="{00000000-0005-0000-0000-0000B64D0000}"/>
    <cellStyle name="40% - 강조색4 27" xfId="15239" xr:uid="{00000000-0005-0000-0000-0000B74D0000}"/>
    <cellStyle name="40% - 강조색4 28" xfId="15240" xr:uid="{00000000-0005-0000-0000-0000B84D0000}"/>
    <cellStyle name="40% - 강조색4 29" xfId="15241" xr:uid="{00000000-0005-0000-0000-0000B94D0000}"/>
    <cellStyle name="40% - 강조색4 3" xfId="15242" xr:uid="{00000000-0005-0000-0000-0000BA4D0000}"/>
    <cellStyle name="40% - 강조색4 3 2" xfId="15243" xr:uid="{00000000-0005-0000-0000-0000BB4D0000}"/>
    <cellStyle name="40% - 강조색4 3 3" xfId="15244" xr:uid="{00000000-0005-0000-0000-0000BC4D0000}"/>
    <cellStyle name="40% - 강조색4 3 4" xfId="15245" xr:uid="{00000000-0005-0000-0000-0000BD4D0000}"/>
    <cellStyle name="40% - 강조색4 3 5" xfId="15246" xr:uid="{00000000-0005-0000-0000-0000BE4D0000}"/>
    <cellStyle name="40% - 강조색4 3 6" xfId="15247" xr:uid="{00000000-0005-0000-0000-0000BF4D0000}"/>
    <cellStyle name="40% - 강조색4 30" xfId="15248" xr:uid="{00000000-0005-0000-0000-0000C04D0000}"/>
    <cellStyle name="40% - 강조색4 31" xfId="15249" xr:uid="{00000000-0005-0000-0000-0000C14D0000}"/>
    <cellStyle name="40% - 강조색4 32" xfId="15250" xr:uid="{00000000-0005-0000-0000-0000C24D0000}"/>
    <cellStyle name="40% - 강조색4 33" xfId="15251" xr:uid="{00000000-0005-0000-0000-0000C34D0000}"/>
    <cellStyle name="40% - 강조색4 34" xfId="15252" xr:uid="{00000000-0005-0000-0000-0000C44D0000}"/>
    <cellStyle name="40% - 강조색4 35" xfId="15253" xr:uid="{00000000-0005-0000-0000-0000C54D0000}"/>
    <cellStyle name="40% - 강조색4 36" xfId="15254" xr:uid="{00000000-0005-0000-0000-0000C64D0000}"/>
    <cellStyle name="40% - 강조색4 37" xfId="15255" xr:uid="{00000000-0005-0000-0000-0000C74D0000}"/>
    <cellStyle name="40% - 강조색4 38" xfId="15256" xr:uid="{00000000-0005-0000-0000-0000C84D0000}"/>
    <cellStyle name="40% - 강조색4 39" xfId="15257" xr:uid="{00000000-0005-0000-0000-0000C94D0000}"/>
    <cellStyle name="40% - 강조색4 4" xfId="15258" xr:uid="{00000000-0005-0000-0000-0000CA4D0000}"/>
    <cellStyle name="40% - 강조색4 4 2" xfId="15259" xr:uid="{00000000-0005-0000-0000-0000CB4D0000}"/>
    <cellStyle name="40% - 강조색4 4 3" xfId="15260" xr:uid="{00000000-0005-0000-0000-0000CC4D0000}"/>
    <cellStyle name="40% - 강조색4 4 4" xfId="15261" xr:uid="{00000000-0005-0000-0000-0000CD4D0000}"/>
    <cellStyle name="40% - 강조색4 4 5" xfId="15262" xr:uid="{00000000-0005-0000-0000-0000CE4D0000}"/>
    <cellStyle name="40% - 강조색4 40" xfId="15263" xr:uid="{00000000-0005-0000-0000-0000CF4D0000}"/>
    <cellStyle name="40% - 강조색4 41" xfId="15264" xr:uid="{00000000-0005-0000-0000-0000D04D0000}"/>
    <cellStyle name="40% - 강조색4 42" xfId="15265" xr:uid="{00000000-0005-0000-0000-0000D14D0000}"/>
    <cellStyle name="40% - 강조색4 43" xfId="15266" xr:uid="{00000000-0005-0000-0000-0000D24D0000}"/>
    <cellStyle name="40% - 강조색4 44" xfId="15267" xr:uid="{00000000-0005-0000-0000-0000D34D0000}"/>
    <cellStyle name="40% - 강조색4 45" xfId="15268" xr:uid="{00000000-0005-0000-0000-0000D44D0000}"/>
    <cellStyle name="40% - 강조색4 46" xfId="15269" xr:uid="{00000000-0005-0000-0000-0000D54D0000}"/>
    <cellStyle name="40% - 강조색4 47" xfId="15270" xr:uid="{00000000-0005-0000-0000-0000D64D0000}"/>
    <cellStyle name="40% - 강조색4 48" xfId="15271" xr:uid="{00000000-0005-0000-0000-0000D74D0000}"/>
    <cellStyle name="40% - 강조색4 49" xfId="15272" xr:uid="{00000000-0005-0000-0000-0000D84D0000}"/>
    <cellStyle name="40% - 강조색4 5" xfId="15273" xr:uid="{00000000-0005-0000-0000-0000D94D0000}"/>
    <cellStyle name="40% - 강조색4 5 2" xfId="15274" xr:uid="{00000000-0005-0000-0000-0000DA4D0000}"/>
    <cellStyle name="40% - 강조색4 5 3" xfId="15275" xr:uid="{00000000-0005-0000-0000-0000DB4D0000}"/>
    <cellStyle name="40% - 강조색4 5 4" xfId="15276" xr:uid="{00000000-0005-0000-0000-0000DC4D0000}"/>
    <cellStyle name="40% - 강조색4 5 5" xfId="15277" xr:uid="{00000000-0005-0000-0000-0000DD4D0000}"/>
    <cellStyle name="40% - 강조색4 6" xfId="15278" xr:uid="{00000000-0005-0000-0000-0000DE4D0000}"/>
    <cellStyle name="40% - 강조색4 6 2" xfId="15279" xr:uid="{00000000-0005-0000-0000-0000DF4D0000}"/>
    <cellStyle name="40% - 강조색4 6 3" xfId="15280" xr:uid="{00000000-0005-0000-0000-0000E04D0000}"/>
    <cellStyle name="40% - 강조색4 6 4" xfId="15281" xr:uid="{00000000-0005-0000-0000-0000E14D0000}"/>
    <cellStyle name="40% - 강조색4 6 5" xfId="15282" xr:uid="{00000000-0005-0000-0000-0000E24D0000}"/>
    <cellStyle name="40% - 강조색4 7" xfId="15283" xr:uid="{00000000-0005-0000-0000-0000E34D0000}"/>
    <cellStyle name="40% - 강조색4 7 2" xfId="15284" xr:uid="{00000000-0005-0000-0000-0000E44D0000}"/>
    <cellStyle name="40% - 강조색4 7 3" xfId="15285" xr:uid="{00000000-0005-0000-0000-0000E54D0000}"/>
    <cellStyle name="40% - 강조색4 7 4" xfId="15286" xr:uid="{00000000-0005-0000-0000-0000E64D0000}"/>
    <cellStyle name="40% - 강조색4 7 5" xfId="15287" xr:uid="{00000000-0005-0000-0000-0000E74D0000}"/>
    <cellStyle name="40% - 강조색4 8" xfId="15288" xr:uid="{00000000-0005-0000-0000-0000E84D0000}"/>
    <cellStyle name="40% - 강조색4 9" xfId="15289" xr:uid="{00000000-0005-0000-0000-0000E94D0000}"/>
    <cellStyle name="40% - 강조색5 10" xfId="15290" xr:uid="{00000000-0005-0000-0000-0000EA4D0000}"/>
    <cellStyle name="40% - 강조색5 11" xfId="15291" xr:uid="{00000000-0005-0000-0000-0000EB4D0000}"/>
    <cellStyle name="40% - 강조색5 12" xfId="15292" xr:uid="{00000000-0005-0000-0000-0000EC4D0000}"/>
    <cellStyle name="40% - 강조색5 13" xfId="15293" xr:uid="{00000000-0005-0000-0000-0000ED4D0000}"/>
    <cellStyle name="40% - 강조색5 14" xfId="15294" xr:uid="{00000000-0005-0000-0000-0000EE4D0000}"/>
    <cellStyle name="40% - 강조색5 15" xfId="15295" xr:uid="{00000000-0005-0000-0000-0000EF4D0000}"/>
    <cellStyle name="40% - 강조색5 16" xfId="15296" xr:uid="{00000000-0005-0000-0000-0000F04D0000}"/>
    <cellStyle name="40% - 강조색5 17" xfId="15297" xr:uid="{00000000-0005-0000-0000-0000F14D0000}"/>
    <cellStyle name="40% - 강조색5 18" xfId="15298" xr:uid="{00000000-0005-0000-0000-0000F24D0000}"/>
    <cellStyle name="40% - 강조색5 19" xfId="15299" xr:uid="{00000000-0005-0000-0000-0000F34D0000}"/>
    <cellStyle name="40% - 강조색5 2" xfId="15300" xr:uid="{00000000-0005-0000-0000-0000F44D0000}"/>
    <cellStyle name="40% - 강조색5 2 10" xfId="15301" xr:uid="{00000000-0005-0000-0000-0000F54D0000}"/>
    <cellStyle name="40% - 강조색5 2 11" xfId="15302" xr:uid="{00000000-0005-0000-0000-0000F64D0000}"/>
    <cellStyle name="40% - 강조색5 2 12" xfId="15303" xr:uid="{00000000-0005-0000-0000-0000F74D0000}"/>
    <cellStyle name="40% - 강조색5 2 13" xfId="15304" xr:uid="{00000000-0005-0000-0000-0000F84D0000}"/>
    <cellStyle name="40% - 강조색5 2 14" xfId="15305" xr:uid="{00000000-0005-0000-0000-0000F94D0000}"/>
    <cellStyle name="40% - 강조색5 2 15" xfId="15306" xr:uid="{00000000-0005-0000-0000-0000FA4D0000}"/>
    <cellStyle name="40% - 강조색5 2 16" xfId="15307" xr:uid="{00000000-0005-0000-0000-0000FB4D0000}"/>
    <cellStyle name="40% - 강조색5 2 17" xfId="15308" xr:uid="{00000000-0005-0000-0000-0000FC4D0000}"/>
    <cellStyle name="40% - 강조색5 2 18" xfId="15309" xr:uid="{00000000-0005-0000-0000-0000FD4D0000}"/>
    <cellStyle name="40% - 강조색5 2 19" xfId="15310" xr:uid="{00000000-0005-0000-0000-0000FE4D0000}"/>
    <cellStyle name="40% - 강조색5 2 2" xfId="15311" xr:uid="{00000000-0005-0000-0000-0000FF4D0000}"/>
    <cellStyle name="40% - 강조색5 2 2 2" xfId="15312" xr:uid="{00000000-0005-0000-0000-0000004E0000}"/>
    <cellStyle name="40% - 강조색5 2 2 3" xfId="15313" xr:uid="{00000000-0005-0000-0000-0000014E0000}"/>
    <cellStyle name="40% - 강조색5 2 20" xfId="15314" xr:uid="{00000000-0005-0000-0000-0000024E0000}"/>
    <cellStyle name="40% - 강조색5 2 21" xfId="15315" xr:uid="{00000000-0005-0000-0000-0000034E0000}"/>
    <cellStyle name="40% - 강조색5 2 22" xfId="15316" xr:uid="{00000000-0005-0000-0000-0000044E0000}"/>
    <cellStyle name="40% - 강조색5 2 23" xfId="15317" xr:uid="{00000000-0005-0000-0000-0000054E0000}"/>
    <cellStyle name="40% - 강조색5 2 24" xfId="15318" xr:uid="{00000000-0005-0000-0000-0000064E0000}"/>
    <cellStyle name="40% - 강조색5 2 25" xfId="15319" xr:uid="{00000000-0005-0000-0000-0000074E0000}"/>
    <cellStyle name="40% - 강조색5 2 26" xfId="15320" xr:uid="{00000000-0005-0000-0000-0000084E0000}"/>
    <cellStyle name="40% - 강조색5 2 27" xfId="15321" xr:uid="{00000000-0005-0000-0000-0000094E0000}"/>
    <cellStyle name="40% - 강조색5 2 28" xfId="15322" xr:uid="{00000000-0005-0000-0000-00000A4E0000}"/>
    <cellStyle name="40% - 강조색5 2 29" xfId="15323" xr:uid="{00000000-0005-0000-0000-00000B4E0000}"/>
    <cellStyle name="40% - 강조색5 2 3" xfId="15324" xr:uid="{00000000-0005-0000-0000-00000C4E0000}"/>
    <cellStyle name="40% - 강조색5 2 3 2" xfId="15325" xr:uid="{00000000-0005-0000-0000-00000D4E0000}"/>
    <cellStyle name="40% - 강조색5 2 3 3" xfId="15326" xr:uid="{00000000-0005-0000-0000-00000E4E0000}"/>
    <cellStyle name="40% - 강조색5 2 30" xfId="15327" xr:uid="{00000000-0005-0000-0000-00000F4E0000}"/>
    <cellStyle name="40% - 강조색5 2 31" xfId="15328" xr:uid="{00000000-0005-0000-0000-0000104E0000}"/>
    <cellStyle name="40% - 강조색5 2 4" xfId="15329" xr:uid="{00000000-0005-0000-0000-0000114E0000}"/>
    <cellStyle name="40% - 강조색5 2 4 2" xfId="15330" xr:uid="{00000000-0005-0000-0000-0000124E0000}"/>
    <cellStyle name="40% - 강조색5 2 4 3" xfId="15331" xr:uid="{00000000-0005-0000-0000-0000134E0000}"/>
    <cellStyle name="40% - 강조색5 2 5" xfId="15332" xr:uid="{00000000-0005-0000-0000-0000144E0000}"/>
    <cellStyle name="40% - 강조색5 2 6" xfId="15333" xr:uid="{00000000-0005-0000-0000-0000154E0000}"/>
    <cellStyle name="40% - 강조색5 2 7" xfId="15334" xr:uid="{00000000-0005-0000-0000-0000164E0000}"/>
    <cellStyle name="40% - 강조색5 2 8" xfId="15335" xr:uid="{00000000-0005-0000-0000-0000174E0000}"/>
    <cellStyle name="40% - 강조색5 2 9" xfId="15336" xr:uid="{00000000-0005-0000-0000-0000184E0000}"/>
    <cellStyle name="40% - 강조색5 20" xfId="15337" xr:uid="{00000000-0005-0000-0000-0000194E0000}"/>
    <cellStyle name="40% - 강조색5 21" xfId="15338" xr:uid="{00000000-0005-0000-0000-00001A4E0000}"/>
    <cellStyle name="40% - 강조색5 22" xfId="15339" xr:uid="{00000000-0005-0000-0000-00001B4E0000}"/>
    <cellStyle name="40% - 강조색5 23" xfId="15340" xr:uid="{00000000-0005-0000-0000-00001C4E0000}"/>
    <cellStyle name="40% - 강조색5 24" xfId="15341" xr:uid="{00000000-0005-0000-0000-00001D4E0000}"/>
    <cellStyle name="40% - 강조색5 25" xfId="15342" xr:uid="{00000000-0005-0000-0000-00001E4E0000}"/>
    <cellStyle name="40% - 강조색5 26" xfId="15343" xr:uid="{00000000-0005-0000-0000-00001F4E0000}"/>
    <cellStyle name="40% - 강조색5 27" xfId="15344" xr:uid="{00000000-0005-0000-0000-0000204E0000}"/>
    <cellStyle name="40% - 강조색5 28" xfId="15345" xr:uid="{00000000-0005-0000-0000-0000214E0000}"/>
    <cellStyle name="40% - 강조색5 29" xfId="15346" xr:uid="{00000000-0005-0000-0000-0000224E0000}"/>
    <cellStyle name="40% - 강조색5 3" xfId="15347" xr:uid="{00000000-0005-0000-0000-0000234E0000}"/>
    <cellStyle name="40% - 강조색5 3 2" xfId="15348" xr:uid="{00000000-0005-0000-0000-0000244E0000}"/>
    <cellStyle name="40% - 강조색5 3 3" xfId="15349" xr:uid="{00000000-0005-0000-0000-0000254E0000}"/>
    <cellStyle name="40% - 강조색5 3 4" xfId="15350" xr:uid="{00000000-0005-0000-0000-0000264E0000}"/>
    <cellStyle name="40% - 강조색5 3 5" xfId="15351" xr:uid="{00000000-0005-0000-0000-0000274E0000}"/>
    <cellStyle name="40% - 강조색5 30" xfId="15352" xr:uid="{00000000-0005-0000-0000-0000284E0000}"/>
    <cellStyle name="40% - 강조색5 31" xfId="15353" xr:uid="{00000000-0005-0000-0000-0000294E0000}"/>
    <cellStyle name="40% - 강조색5 32" xfId="15354" xr:uid="{00000000-0005-0000-0000-00002A4E0000}"/>
    <cellStyle name="40% - 강조색5 33" xfId="15355" xr:uid="{00000000-0005-0000-0000-00002B4E0000}"/>
    <cellStyle name="40% - 강조색5 34" xfId="15356" xr:uid="{00000000-0005-0000-0000-00002C4E0000}"/>
    <cellStyle name="40% - 강조색5 35" xfId="15357" xr:uid="{00000000-0005-0000-0000-00002D4E0000}"/>
    <cellStyle name="40% - 강조색5 36" xfId="15358" xr:uid="{00000000-0005-0000-0000-00002E4E0000}"/>
    <cellStyle name="40% - 강조색5 37" xfId="15359" xr:uid="{00000000-0005-0000-0000-00002F4E0000}"/>
    <cellStyle name="40% - 강조색5 38" xfId="15360" xr:uid="{00000000-0005-0000-0000-0000304E0000}"/>
    <cellStyle name="40% - 강조색5 39" xfId="15361" xr:uid="{00000000-0005-0000-0000-0000314E0000}"/>
    <cellStyle name="40% - 강조색5 4" xfId="15362" xr:uid="{00000000-0005-0000-0000-0000324E0000}"/>
    <cellStyle name="40% - 강조색5 4 2" xfId="15363" xr:uid="{00000000-0005-0000-0000-0000334E0000}"/>
    <cellStyle name="40% - 강조색5 4 3" xfId="15364" xr:uid="{00000000-0005-0000-0000-0000344E0000}"/>
    <cellStyle name="40% - 강조색5 4 4" xfId="15365" xr:uid="{00000000-0005-0000-0000-0000354E0000}"/>
    <cellStyle name="40% - 강조색5 4 5" xfId="15366" xr:uid="{00000000-0005-0000-0000-0000364E0000}"/>
    <cellStyle name="40% - 강조색5 40" xfId="15367" xr:uid="{00000000-0005-0000-0000-0000374E0000}"/>
    <cellStyle name="40% - 강조색5 41" xfId="15368" xr:uid="{00000000-0005-0000-0000-0000384E0000}"/>
    <cellStyle name="40% - 강조색5 42" xfId="15369" xr:uid="{00000000-0005-0000-0000-0000394E0000}"/>
    <cellStyle name="40% - 강조색5 43" xfId="15370" xr:uid="{00000000-0005-0000-0000-00003A4E0000}"/>
    <cellStyle name="40% - 강조색5 44" xfId="15371" xr:uid="{00000000-0005-0000-0000-00003B4E0000}"/>
    <cellStyle name="40% - 강조색5 45" xfId="15372" xr:uid="{00000000-0005-0000-0000-00003C4E0000}"/>
    <cellStyle name="40% - 강조색5 46" xfId="15373" xr:uid="{00000000-0005-0000-0000-00003D4E0000}"/>
    <cellStyle name="40% - 강조색5 47" xfId="15374" xr:uid="{00000000-0005-0000-0000-00003E4E0000}"/>
    <cellStyle name="40% - 강조색5 48" xfId="15375" xr:uid="{00000000-0005-0000-0000-00003F4E0000}"/>
    <cellStyle name="40% - 강조색5 5" xfId="15376" xr:uid="{00000000-0005-0000-0000-0000404E0000}"/>
    <cellStyle name="40% - 강조색5 5 2" xfId="15377" xr:uid="{00000000-0005-0000-0000-0000414E0000}"/>
    <cellStyle name="40% - 강조색5 5 3" xfId="15378" xr:uid="{00000000-0005-0000-0000-0000424E0000}"/>
    <cellStyle name="40% - 강조색5 5 4" xfId="15379" xr:uid="{00000000-0005-0000-0000-0000434E0000}"/>
    <cellStyle name="40% - 강조색5 5 5" xfId="15380" xr:uid="{00000000-0005-0000-0000-0000444E0000}"/>
    <cellStyle name="40% - 강조색5 6" xfId="15381" xr:uid="{00000000-0005-0000-0000-0000454E0000}"/>
    <cellStyle name="40% - 강조색5 6 2" xfId="15382" xr:uid="{00000000-0005-0000-0000-0000464E0000}"/>
    <cellStyle name="40% - 강조색5 6 3" xfId="15383" xr:uid="{00000000-0005-0000-0000-0000474E0000}"/>
    <cellStyle name="40% - 강조색5 6 4" xfId="15384" xr:uid="{00000000-0005-0000-0000-0000484E0000}"/>
    <cellStyle name="40% - 강조색5 6 5" xfId="15385" xr:uid="{00000000-0005-0000-0000-0000494E0000}"/>
    <cellStyle name="40% - 강조색5 7" xfId="15386" xr:uid="{00000000-0005-0000-0000-00004A4E0000}"/>
    <cellStyle name="40% - 강조색5 7 2" xfId="15387" xr:uid="{00000000-0005-0000-0000-00004B4E0000}"/>
    <cellStyle name="40% - 강조색5 7 3" xfId="15388" xr:uid="{00000000-0005-0000-0000-00004C4E0000}"/>
    <cellStyle name="40% - 강조색5 7 4" xfId="15389" xr:uid="{00000000-0005-0000-0000-00004D4E0000}"/>
    <cellStyle name="40% - 강조색5 7 5" xfId="15390" xr:uid="{00000000-0005-0000-0000-00004E4E0000}"/>
    <cellStyle name="40% - 강조색5 8" xfId="15391" xr:uid="{00000000-0005-0000-0000-00004F4E0000}"/>
    <cellStyle name="40% - 강조색5 9" xfId="15392" xr:uid="{00000000-0005-0000-0000-0000504E0000}"/>
    <cellStyle name="40% - 강조색6 10" xfId="15393" xr:uid="{00000000-0005-0000-0000-0000514E0000}"/>
    <cellStyle name="40% - 강조색6 11" xfId="15394" xr:uid="{00000000-0005-0000-0000-0000524E0000}"/>
    <cellStyle name="40% - 강조색6 12" xfId="15395" xr:uid="{00000000-0005-0000-0000-0000534E0000}"/>
    <cellStyle name="40% - 강조색6 13" xfId="15396" xr:uid="{00000000-0005-0000-0000-0000544E0000}"/>
    <cellStyle name="40% - 강조색6 14" xfId="15397" xr:uid="{00000000-0005-0000-0000-0000554E0000}"/>
    <cellStyle name="40% - 강조색6 15" xfId="15398" xr:uid="{00000000-0005-0000-0000-0000564E0000}"/>
    <cellStyle name="40% - 강조색6 16" xfId="15399" xr:uid="{00000000-0005-0000-0000-0000574E0000}"/>
    <cellStyle name="40% - 강조색6 17" xfId="15400" xr:uid="{00000000-0005-0000-0000-0000584E0000}"/>
    <cellStyle name="40% - 강조색6 18" xfId="15401" xr:uid="{00000000-0005-0000-0000-0000594E0000}"/>
    <cellStyle name="40% - 강조색6 19" xfId="15402" xr:uid="{00000000-0005-0000-0000-00005A4E0000}"/>
    <cellStyle name="40% - 강조색6 2" xfId="15403" xr:uid="{00000000-0005-0000-0000-00005B4E0000}"/>
    <cellStyle name="40% - 강조색6 2 10" xfId="15404" xr:uid="{00000000-0005-0000-0000-00005C4E0000}"/>
    <cellStyle name="40% - 강조색6 2 11" xfId="15405" xr:uid="{00000000-0005-0000-0000-00005D4E0000}"/>
    <cellStyle name="40% - 강조색6 2 12" xfId="15406" xr:uid="{00000000-0005-0000-0000-00005E4E0000}"/>
    <cellStyle name="40% - 강조색6 2 13" xfId="15407" xr:uid="{00000000-0005-0000-0000-00005F4E0000}"/>
    <cellStyle name="40% - 강조색6 2 14" xfId="15408" xr:uid="{00000000-0005-0000-0000-0000604E0000}"/>
    <cellStyle name="40% - 강조색6 2 15" xfId="15409" xr:uid="{00000000-0005-0000-0000-0000614E0000}"/>
    <cellStyle name="40% - 강조색6 2 16" xfId="15410" xr:uid="{00000000-0005-0000-0000-0000624E0000}"/>
    <cellStyle name="40% - 강조색6 2 17" xfId="15411" xr:uid="{00000000-0005-0000-0000-0000634E0000}"/>
    <cellStyle name="40% - 강조색6 2 18" xfId="15412" xr:uid="{00000000-0005-0000-0000-0000644E0000}"/>
    <cellStyle name="40% - 강조색6 2 19" xfId="15413" xr:uid="{00000000-0005-0000-0000-0000654E0000}"/>
    <cellStyle name="40% - 강조색6 2 2" xfId="15414" xr:uid="{00000000-0005-0000-0000-0000664E0000}"/>
    <cellStyle name="40% - 강조색6 2 2 2" xfId="15415" xr:uid="{00000000-0005-0000-0000-0000674E0000}"/>
    <cellStyle name="40% - 강조색6 2 2 3" xfId="15416" xr:uid="{00000000-0005-0000-0000-0000684E0000}"/>
    <cellStyle name="40% - 강조색6 2 20" xfId="15417" xr:uid="{00000000-0005-0000-0000-0000694E0000}"/>
    <cellStyle name="40% - 강조색6 2 21" xfId="15418" xr:uid="{00000000-0005-0000-0000-00006A4E0000}"/>
    <cellStyle name="40% - 강조색6 2 22" xfId="15419" xr:uid="{00000000-0005-0000-0000-00006B4E0000}"/>
    <cellStyle name="40% - 강조색6 2 23" xfId="15420" xr:uid="{00000000-0005-0000-0000-00006C4E0000}"/>
    <cellStyle name="40% - 강조색6 2 24" xfId="15421" xr:uid="{00000000-0005-0000-0000-00006D4E0000}"/>
    <cellStyle name="40% - 강조색6 2 25" xfId="15422" xr:uid="{00000000-0005-0000-0000-00006E4E0000}"/>
    <cellStyle name="40% - 강조색6 2 26" xfId="15423" xr:uid="{00000000-0005-0000-0000-00006F4E0000}"/>
    <cellStyle name="40% - 강조색6 2 27" xfId="15424" xr:uid="{00000000-0005-0000-0000-0000704E0000}"/>
    <cellStyle name="40% - 강조색6 2 28" xfId="15425" xr:uid="{00000000-0005-0000-0000-0000714E0000}"/>
    <cellStyle name="40% - 강조색6 2 29" xfId="15426" xr:uid="{00000000-0005-0000-0000-0000724E0000}"/>
    <cellStyle name="40% - 강조색6 2 3" xfId="15427" xr:uid="{00000000-0005-0000-0000-0000734E0000}"/>
    <cellStyle name="40% - 강조색6 2 3 2" xfId="15428" xr:uid="{00000000-0005-0000-0000-0000744E0000}"/>
    <cellStyle name="40% - 강조색6 2 3 3" xfId="15429" xr:uid="{00000000-0005-0000-0000-0000754E0000}"/>
    <cellStyle name="40% - 강조색6 2 30" xfId="15430" xr:uid="{00000000-0005-0000-0000-0000764E0000}"/>
    <cellStyle name="40% - 강조색6 2 31" xfId="15431" xr:uid="{00000000-0005-0000-0000-0000774E0000}"/>
    <cellStyle name="40% - 강조색6 2 4" xfId="15432" xr:uid="{00000000-0005-0000-0000-0000784E0000}"/>
    <cellStyle name="40% - 강조색6 2 4 2" xfId="15433" xr:uid="{00000000-0005-0000-0000-0000794E0000}"/>
    <cellStyle name="40% - 강조색6 2 4 3" xfId="15434" xr:uid="{00000000-0005-0000-0000-00007A4E0000}"/>
    <cellStyle name="40% - 강조색6 2 5" xfId="15435" xr:uid="{00000000-0005-0000-0000-00007B4E0000}"/>
    <cellStyle name="40% - 강조색6 2 6" xfId="15436" xr:uid="{00000000-0005-0000-0000-00007C4E0000}"/>
    <cellStyle name="40% - 강조색6 2 7" xfId="15437" xr:uid="{00000000-0005-0000-0000-00007D4E0000}"/>
    <cellStyle name="40% - 강조색6 2 8" xfId="15438" xr:uid="{00000000-0005-0000-0000-00007E4E0000}"/>
    <cellStyle name="40% - 강조색6 2 9" xfId="15439" xr:uid="{00000000-0005-0000-0000-00007F4E0000}"/>
    <cellStyle name="40% - 강조색6 20" xfId="15440" xr:uid="{00000000-0005-0000-0000-0000804E0000}"/>
    <cellStyle name="40% - 강조색6 21" xfId="15441" xr:uid="{00000000-0005-0000-0000-0000814E0000}"/>
    <cellStyle name="40% - 강조색6 22" xfId="15442" xr:uid="{00000000-0005-0000-0000-0000824E0000}"/>
    <cellStyle name="40% - 강조색6 23" xfId="15443" xr:uid="{00000000-0005-0000-0000-0000834E0000}"/>
    <cellStyle name="40% - 강조색6 24" xfId="15444" xr:uid="{00000000-0005-0000-0000-0000844E0000}"/>
    <cellStyle name="40% - 강조색6 25" xfId="15445" xr:uid="{00000000-0005-0000-0000-0000854E0000}"/>
    <cellStyle name="40% - 강조색6 26" xfId="15446" xr:uid="{00000000-0005-0000-0000-0000864E0000}"/>
    <cellStyle name="40% - 강조색6 27" xfId="15447" xr:uid="{00000000-0005-0000-0000-0000874E0000}"/>
    <cellStyle name="40% - 강조색6 28" xfId="15448" xr:uid="{00000000-0005-0000-0000-0000884E0000}"/>
    <cellStyle name="40% - 강조색6 29" xfId="15449" xr:uid="{00000000-0005-0000-0000-0000894E0000}"/>
    <cellStyle name="40% - 강조색6 3" xfId="15450" xr:uid="{00000000-0005-0000-0000-00008A4E0000}"/>
    <cellStyle name="40% - 강조색6 3 2" xfId="15451" xr:uid="{00000000-0005-0000-0000-00008B4E0000}"/>
    <cellStyle name="40% - 강조색6 3 3" xfId="15452" xr:uid="{00000000-0005-0000-0000-00008C4E0000}"/>
    <cellStyle name="40% - 강조색6 3 4" xfId="15453" xr:uid="{00000000-0005-0000-0000-00008D4E0000}"/>
    <cellStyle name="40% - 강조색6 3 5" xfId="15454" xr:uid="{00000000-0005-0000-0000-00008E4E0000}"/>
    <cellStyle name="40% - 강조색6 3 6" xfId="15455" xr:uid="{00000000-0005-0000-0000-00008F4E0000}"/>
    <cellStyle name="40% - 강조색6 30" xfId="15456" xr:uid="{00000000-0005-0000-0000-0000904E0000}"/>
    <cellStyle name="40% - 강조색6 31" xfId="15457" xr:uid="{00000000-0005-0000-0000-0000914E0000}"/>
    <cellStyle name="40% - 강조색6 32" xfId="15458" xr:uid="{00000000-0005-0000-0000-0000924E0000}"/>
    <cellStyle name="40% - 강조색6 33" xfId="15459" xr:uid="{00000000-0005-0000-0000-0000934E0000}"/>
    <cellStyle name="40% - 강조색6 34" xfId="15460" xr:uid="{00000000-0005-0000-0000-0000944E0000}"/>
    <cellStyle name="40% - 강조색6 35" xfId="15461" xr:uid="{00000000-0005-0000-0000-0000954E0000}"/>
    <cellStyle name="40% - 강조색6 36" xfId="15462" xr:uid="{00000000-0005-0000-0000-0000964E0000}"/>
    <cellStyle name="40% - 강조색6 37" xfId="15463" xr:uid="{00000000-0005-0000-0000-0000974E0000}"/>
    <cellStyle name="40% - 강조색6 38" xfId="15464" xr:uid="{00000000-0005-0000-0000-0000984E0000}"/>
    <cellStyle name="40% - 강조색6 39" xfId="15465" xr:uid="{00000000-0005-0000-0000-0000994E0000}"/>
    <cellStyle name="40% - 강조색6 4" xfId="15466" xr:uid="{00000000-0005-0000-0000-00009A4E0000}"/>
    <cellStyle name="40% - 강조색6 4 2" xfId="15467" xr:uid="{00000000-0005-0000-0000-00009B4E0000}"/>
    <cellStyle name="40% - 강조색6 4 3" xfId="15468" xr:uid="{00000000-0005-0000-0000-00009C4E0000}"/>
    <cellStyle name="40% - 강조색6 4 4" xfId="15469" xr:uid="{00000000-0005-0000-0000-00009D4E0000}"/>
    <cellStyle name="40% - 강조색6 4 5" xfId="15470" xr:uid="{00000000-0005-0000-0000-00009E4E0000}"/>
    <cellStyle name="40% - 강조색6 40" xfId="15471" xr:uid="{00000000-0005-0000-0000-00009F4E0000}"/>
    <cellStyle name="40% - 강조색6 41" xfId="15472" xr:uid="{00000000-0005-0000-0000-0000A04E0000}"/>
    <cellStyle name="40% - 강조색6 42" xfId="15473" xr:uid="{00000000-0005-0000-0000-0000A14E0000}"/>
    <cellStyle name="40% - 강조색6 43" xfId="15474" xr:uid="{00000000-0005-0000-0000-0000A24E0000}"/>
    <cellStyle name="40% - 강조색6 44" xfId="15475" xr:uid="{00000000-0005-0000-0000-0000A34E0000}"/>
    <cellStyle name="40% - 강조색6 45" xfId="15476" xr:uid="{00000000-0005-0000-0000-0000A44E0000}"/>
    <cellStyle name="40% - 강조색6 46" xfId="15477" xr:uid="{00000000-0005-0000-0000-0000A54E0000}"/>
    <cellStyle name="40% - 강조색6 47" xfId="15478" xr:uid="{00000000-0005-0000-0000-0000A64E0000}"/>
    <cellStyle name="40% - 강조색6 48" xfId="15479" xr:uid="{00000000-0005-0000-0000-0000A74E0000}"/>
    <cellStyle name="40% - 강조색6 49" xfId="15480" xr:uid="{00000000-0005-0000-0000-0000A84E0000}"/>
    <cellStyle name="40% - 강조색6 5" xfId="15481" xr:uid="{00000000-0005-0000-0000-0000A94E0000}"/>
    <cellStyle name="40% - 강조색6 5 2" xfId="15482" xr:uid="{00000000-0005-0000-0000-0000AA4E0000}"/>
    <cellStyle name="40% - 강조색6 5 3" xfId="15483" xr:uid="{00000000-0005-0000-0000-0000AB4E0000}"/>
    <cellStyle name="40% - 강조색6 5 4" xfId="15484" xr:uid="{00000000-0005-0000-0000-0000AC4E0000}"/>
    <cellStyle name="40% - 강조색6 5 5" xfId="15485" xr:uid="{00000000-0005-0000-0000-0000AD4E0000}"/>
    <cellStyle name="40% - 강조색6 6" xfId="15486" xr:uid="{00000000-0005-0000-0000-0000AE4E0000}"/>
    <cellStyle name="40% - 강조색6 6 2" xfId="15487" xr:uid="{00000000-0005-0000-0000-0000AF4E0000}"/>
    <cellStyle name="40% - 강조색6 6 3" xfId="15488" xr:uid="{00000000-0005-0000-0000-0000B04E0000}"/>
    <cellStyle name="40% - 강조색6 6 4" xfId="15489" xr:uid="{00000000-0005-0000-0000-0000B14E0000}"/>
    <cellStyle name="40% - 강조색6 6 5" xfId="15490" xr:uid="{00000000-0005-0000-0000-0000B24E0000}"/>
    <cellStyle name="40% - 강조색6 7" xfId="15491" xr:uid="{00000000-0005-0000-0000-0000B34E0000}"/>
    <cellStyle name="40% - 강조색6 7 2" xfId="15492" xr:uid="{00000000-0005-0000-0000-0000B44E0000}"/>
    <cellStyle name="40% - 강조색6 7 3" xfId="15493" xr:uid="{00000000-0005-0000-0000-0000B54E0000}"/>
    <cellStyle name="40% - 강조색6 7 4" xfId="15494" xr:uid="{00000000-0005-0000-0000-0000B64E0000}"/>
    <cellStyle name="40% - 강조색6 7 5" xfId="15495" xr:uid="{00000000-0005-0000-0000-0000B74E0000}"/>
    <cellStyle name="40% - 강조색6 8" xfId="15496" xr:uid="{00000000-0005-0000-0000-0000B84E0000}"/>
    <cellStyle name="40% - 강조색6 9" xfId="15497" xr:uid="{00000000-0005-0000-0000-0000B94E0000}"/>
    <cellStyle name="5" xfId="15498" xr:uid="{00000000-0005-0000-0000-0000BA4E0000}"/>
    <cellStyle name="5_용역비내역서" xfId="15499" xr:uid="{00000000-0005-0000-0000-0000BB4E0000}"/>
    <cellStyle name="5_용역비내역서(기존)" xfId="15500" xr:uid="{00000000-0005-0000-0000-0000BC4E0000}"/>
    <cellStyle name="6" xfId="15501" xr:uid="{00000000-0005-0000-0000-0000BD4E0000}"/>
    <cellStyle name="6_용역비내역서" xfId="15502" xr:uid="{00000000-0005-0000-0000-0000BE4E0000}"/>
    <cellStyle name="6_용역비내역서(기존)" xfId="15503" xr:uid="{00000000-0005-0000-0000-0000BF4E0000}"/>
    <cellStyle name="60" xfId="1276" xr:uid="{00000000-0005-0000-0000-0000C04E0000}"/>
    <cellStyle name="60 2" xfId="15504" xr:uid="{00000000-0005-0000-0000-0000C14E0000}"/>
    <cellStyle name="60 3" xfId="15505" xr:uid="{00000000-0005-0000-0000-0000C24E0000}"/>
    <cellStyle name="60 4" xfId="15506" xr:uid="{00000000-0005-0000-0000-0000C34E0000}"/>
    <cellStyle name="60 5" xfId="15507" xr:uid="{00000000-0005-0000-0000-0000C44E0000}"/>
    <cellStyle name="60% - 강조색1 10" xfId="15508" xr:uid="{00000000-0005-0000-0000-0000C54E0000}"/>
    <cellStyle name="60% - 강조색1 11" xfId="15509" xr:uid="{00000000-0005-0000-0000-0000C64E0000}"/>
    <cellStyle name="60% - 강조색1 12" xfId="15510" xr:uid="{00000000-0005-0000-0000-0000C74E0000}"/>
    <cellStyle name="60% - 강조색1 13" xfId="15511" xr:uid="{00000000-0005-0000-0000-0000C84E0000}"/>
    <cellStyle name="60% - 강조색1 14" xfId="15512" xr:uid="{00000000-0005-0000-0000-0000C94E0000}"/>
    <cellStyle name="60% - 강조색1 15" xfId="15513" xr:uid="{00000000-0005-0000-0000-0000CA4E0000}"/>
    <cellStyle name="60% - 강조색1 16" xfId="15514" xr:uid="{00000000-0005-0000-0000-0000CB4E0000}"/>
    <cellStyle name="60% - 강조색1 17" xfId="15515" xr:uid="{00000000-0005-0000-0000-0000CC4E0000}"/>
    <cellStyle name="60% - 강조색1 18" xfId="15516" xr:uid="{00000000-0005-0000-0000-0000CD4E0000}"/>
    <cellStyle name="60% - 강조색1 19" xfId="15517" xr:uid="{00000000-0005-0000-0000-0000CE4E0000}"/>
    <cellStyle name="60% - 강조색1 2" xfId="15518" xr:uid="{00000000-0005-0000-0000-0000CF4E0000}"/>
    <cellStyle name="60% - 강조색1 2 10" xfId="15519" xr:uid="{00000000-0005-0000-0000-0000D04E0000}"/>
    <cellStyle name="60% - 강조색1 2 11" xfId="15520" xr:uid="{00000000-0005-0000-0000-0000D14E0000}"/>
    <cellStyle name="60% - 강조색1 2 12" xfId="15521" xr:uid="{00000000-0005-0000-0000-0000D24E0000}"/>
    <cellStyle name="60% - 강조색1 2 13" xfId="15522" xr:uid="{00000000-0005-0000-0000-0000D34E0000}"/>
    <cellStyle name="60% - 강조색1 2 14" xfId="15523" xr:uid="{00000000-0005-0000-0000-0000D44E0000}"/>
    <cellStyle name="60% - 강조색1 2 15" xfId="15524" xr:uid="{00000000-0005-0000-0000-0000D54E0000}"/>
    <cellStyle name="60% - 강조색1 2 16" xfId="15525" xr:uid="{00000000-0005-0000-0000-0000D64E0000}"/>
    <cellStyle name="60% - 강조색1 2 17" xfId="15526" xr:uid="{00000000-0005-0000-0000-0000D74E0000}"/>
    <cellStyle name="60% - 강조색1 2 18" xfId="15527" xr:uid="{00000000-0005-0000-0000-0000D84E0000}"/>
    <cellStyle name="60% - 강조색1 2 19" xfId="15528" xr:uid="{00000000-0005-0000-0000-0000D94E0000}"/>
    <cellStyle name="60% - 강조색1 2 2" xfId="15529" xr:uid="{00000000-0005-0000-0000-0000DA4E0000}"/>
    <cellStyle name="60% - 강조색1 2 2 2" xfId="15530" xr:uid="{00000000-0005-0000-0000-0000DB4E0000}"/>
    <cellStyle name="60% - 강조색1 2 2 3" xfId="15531" xr:uid="{00000000-0005-0000-0000-0000DC4E0000}"/>
    <cellStyle name="60% - 강조색1 2 20" xfId="15532" xr:uid="{00000000-0005-0000-0000-0000DD4E0000}"/>
    <cellStyle name="60% - 강조색1 2 21" xfId="15533" xr:uid="{00000000-0005-0000-0000-0000DE4E0000}"/>
    <cellStyle name="60% - 강조색1 2 22" xfId="15534" xr:uid="{00000000-0005-0000-0000-0000DF4E0000}"/>
    <cellStyle name="60% - 강조색1 2 23" xfId="15535" xr:uid="{00000000-0005-0000-0000-0000E04E0000}"/>
    <cellStyle name="60% - 강조색1 2 24" xfId="15536" xr:uid="{00000000-0005-0000-0000-0000E14E0000}"/>
    <cellStyle name="60% - 강조색1 2 25" xfId="15537" xr:uid="{00000000-0005-0000-0000-0000E24E0000}"/>
    <cellStyle name="60% - 강조색1 2 26" xfId="15538" xr:uid="{00000000-0005-0000-0000-0000E34E0000}"/>
    <cellStyle name="60% - 강조색1 2 27" xfId="15539" xr:uid="{00000000-0005-0000-0000-0000E44E0000}"/>
    <cellStyle name="60% - 강조색1 2 28" xfId="15540" xr:uid="{00000000-0005-0000-0000-0000E54E0000}"/>
    <cellStyle name="60% - 강조색1 2 29" xfId="15541" xr:uid="{00000000-0005-0000-0000-0000E64E0000}"/>
    <cellStyle name="60% - 강조색1 2 3" xfId="15542" xr:uid="{00000000-0005-0000-0000-0000E74E0000}"/>
    <cellStyle name="60% - 강조색1 2 3 2" xfId="15543" xr:uid="{00000000-0005-0000-0000-0000E84E0000}"/>
    <cellStyle name="60% - 강조색1 2 3 3" xfId="15544" xr:uid="{00000000-0005-0000-0000-0000E94E0000}"/>
    <cellStyle name="60% - 강조색1 2 30" xfId="15545" xr:uid="{00000000-0005-0000-0000-0000EA4E0000}"/>
    <cellStyle name="60% - 강조색1 2 31" xfId="15546" xr:uid="{00000000-0005-0000-0000-0000EB4E0000}"/>
    <cellStyle name="60% - 강조색1 2 4" xfId="15547" xr:uid="{00000000-0005-0000-0000-0000EC4E0000}"/>
    <cellStyle name="60% - 강조색1 2 4 2" xfId="15548" xr:uid="{00000000-0005-0000-0000-0000ED4E0000}"/>
    <cellStyle name="60% - 강조색1 2 4 3" xfId="15549" xr:uid="{00000000-0005-0000-0000-0000EE4E0000}"/>
    <cellStyle name="60% - 강조색1 2 5" xfId="15550" xr:uid="{00000000-0005-0000-0000-0000EF4E0000}"/>
    <cellStyle name="60% - 강조색1 2 6" xfId="15551" xr:uid="{00000000-0005-0000-0000-0000F04E0000}"/>
    <cellStyle name="60% - 강조색1 2 7" xfId="15552" xr:uid="{00000000-0005-0000-0000-0000F14E0000}"/>
    <cellStyle name="60% - 강조색1 2 8" xfId="15553" xr:uid="{00000000-0005-0000-0000-0000F24E0000}"/>
    <cellStyle name="60% - 강조색1 2 9" xfId="15554" xr:uid="{00000000-0005-0000-0000-0000F34E0000}"/>
    <cellStyle name="60% - 강조색1 20" xfId="15555" xr:uid="{00000000-0005-0000-0000-0000F44E0000}"/>
    <cellStyle name="60% - 강조색1 21" xfId="15556" xr:uid="{00000000-0005-0000-0000-0000F54E0000}"/>
    <cellStyle name="60% - 강조색1 22" xfId="15557" xr:uid="{00000000-0005-0000-0000-0000F64E0000}"/>
    <cellStyle name="60% - 강조색1 23" xfId="15558" xr:uid="{00000000-0005-0000-0000-0000F74E0000}"/>
    <cellStyle name="60% - 강조색1 24" xfId="15559" xr:uid="{00000000-0005-0000-0000-0000F84E0000}"/>
    <cellStyle name="60% - 강조색1 25" xfId="15560" xr:uid="{00000000-0005-0000-0000-0000F94E0000}"/>
    <cellStyle name="60% - 강조색1 26" xfId="15561" xr:uid="{00000000-0005-0000-0000-0000FA4E0000}"/>
    <cellStyle name="60% - 강조색1 27" xfId="15562" xr:uid="{00000000-0005-0000-0000-0000FB4E0000}"/>
    <cellStyle name="60% - 강조색1 28" xfId="15563" xr:uid="{00000000-0005-0000-0000-0000FC4E0000}"/>
    <cellStyle name="60% - 강조색1 29" xfId="15564" xr:uid="{00000000-0005-0000-0000-0000FD4E0000}"/>
    <cellStyle name="60% - 강조색1 3" xfId="15565" xr:uid="{00000000-0005-0000-0000-0000FE4E0000}"/>
    <cellStyle name="60% - 강조색1 3 2" xfId="15566" xr:uid="{00000000-0005-0000-0000-0000FF4E0000}"/>
    <cellStyle name="60% - 강조색1 3 3" xfId="15567" xr:uid="{00000000-0005-0000-0000-0000004F0000}"/>
    <cellStyle name="60% - 강조색1 3 4" xfId="15568" xr:uid="{00000000-0005-0000-0000-0000014F0000}"/>
    <cellStyle name="60% - 강조색1 3 5" xfId="15569" xr:uid="{00000000-0005-0000-0000-0000024F0000}"/>
    <cellStyle name="60% - 강조색1 3 6" xfId="15570" xr:uid="{00000000-0005-0000-0000-0000034F0000}"/>
    <cellStyle name="60% - 강조색1 30" xfId="15571" xr:uid="{00000000-0005-0000-0000-0000044F0000}"/>
    <cellStyle name="60% - 강조색1 31" xfId="15572" xr:uid="{00000000-0005-0000-0000-0000054F0000}"/>
    <cellStyle name="60% - 강조색1 32" xfId="15573" xr:uid="{00000000-0005-0000-0000-0000064F0000}"/>
    <cellStyle name="60% - 강조색1 33" xfId="15574" xr:uid="{00000000-0005-0000-0000-0000074F0000}"/>
    <cellStyle name="60% - 강조색1 34" xfId="15575" xr:uid="{00000000-0005-0000-0000-0000084F0000}"/>
    <cellStyle name="60% - 강조색1 35" xfId="15576" xr:uid="{00000000-0005-0000-0000-0000094F0000}"/>
    <cellStyle name="60% - 강조색1 36" xfId="15577" xr:uid="{00000000-0005-0000-0000-00000A4F0000}"/>
    <cellStyle name="60% - 강조색1 37" xfId="15578" xr:uid="{00000000-0005-0000-0000-00000B4F0000}"/>
    <cellStyle name="60% - 강조색1 38" xfId="15579" xr:uid="{00000000-0005-0000-0000-00000C4F0000}"/>
    <cellStyle name="60% - 강조색1 39" xfId="15580" xr:uid="{00000000-0005-0000-0000-00000D4F0000}"/>
    <cellStyle name="60% - 강조색1 4" xfId="15581" xr:uid="{00000000-0005-0000-0000-00000E4F0000}"/>
    <cellStyle name="60% - 강조색1 4 2" xfId="15582" xr:uid="{00000000-0005-0000-0000-00000F4F0000}"/>
    <cellStyle name="60% - 강조색1 4 3" xfId="15583" xr:uid="{00000000-0005-0000-0000-0000104F0000}"/>
    <cellStyle name="60% - 강조색1 4 4" xfId="15584" xr:uid="{00000000-0005-0000-0000-0000114F0000}"/>
    <cellStyle name="60% - 강조색1 4 5" xfId="15585" xr:uid="{00000000-0005-0000-0000-0000124F0000}"/>
    <cellStyle name="60% - 강조색1 40" xfId="15586" xr:uid="{00000000-0005-0000-0000-0000134F0000}"/>
    <cellStyle name="60% - 강조색1 41" xfId="15587" xr:uid="{00000000-0005-0000-0000-0000144F0000}"/>
    <cellStyle name="60% - 강조색1 42" xfId="15588" xr:uid="{00000000-0005-0000-0000-0000154F0000}"/>
    <cellStyle name="60% - 강조색1 43" xfId="15589" xr:uid="{00000000-0005-0000-0000-0000164F0000}"/>
    <cellStyle name="60% - 강조색1 44" xfId="15590" xr:uid="{00000000-0005-0000-0000-0000174F0000}"/>
    <cellStyle name="60% - 강조색1 45" xfId="15591" xr:uid="{00000000-0005-0000-0000-0000184F0000}"/>
    <cellStyle name="60% - 강조색1 46" xfId="15592" xr:uid="{00000000-0005-0000-0000-0000194F0000}"/>
    <cellStyle name="60% - 강조색1 47" xfId="15593" xr:uid="{00000000-0005-0000-0000-00001A4F0000}"/>
    <cellStyle name="60% - 강조색1 48" xfId="15594" xr:uid="{00000000-0005-0000-0000-00001B4F0000}"/>
    <cellStyle name="60% - 강조색1 49" xfId="15595" xr:uid="{00000000-0005-0000-0000-00001C4F0000}"/>
    <cellStyle name="60% - 강조색1 5" xfId="15596" xr:uid="{00000000-0005-0000-0000-00001D4F0000}"/>
    <cellStyle name="60% - 강조색1 5 2" xfId="15597" xr:uid="{00000000-0005-0000-0000-00001E4F0000}"/>
    <cellStyle name="60% - 강조색1 5 3" xfId="15598" xr:uid="{00000000-0005-0000-0000-00001F4F0000}"/>
    <cellStyle name="60% - 강조색1 5 4" xfId="15599" xr:uid="{00000000-0005-0000-0000-0000204F0000}"/>
    <cellStyle name="60% - 강조색1 5 5" xfId="15600" xr:uid="{00000000-0005-0000-0000-0000214F0000}"/>
    <cellStyle name="60% - 강조색1 6" xfId="15601" xr:uid="{00000000-0005-0000-0000-0000224F0000}"/>
    <cellStyle name="60% - 강조색1 6 2" xfId="15602" xr:uid="{00000000-0005-0000-0000-0000234F0000}"/>
    <cellStyle name="60% - 강조색1 6 3" xfId="15603" xr:uid="{00000000-0005-0000-0000-0000244F0000}"/>
    <cellStyle name="60% - 강조색1 6 4" xfId="15604" xr:uid="{00000000-0005-0000-0000-0000254F0000}"/>
    <cellStyle name="60% - 강조색1 6 5" xfId="15605" xr:uid="{00000000-0005-0000-0000-0000264F0000}"/>
    <cellStyle name="60% - 강조색1 7" xfId="15606" xr:uid="{00000000-0005-0000-0000-0000274F0000}"/>
    <cellStyle name="60% - 강조색1 7 2" xfId="15607" xr:uid="{00000000-0005-0000-0000-0000284F0000}"/>
    <cellStyle name="60% - 강조색1 7 3" xfId="15608" xr:uid="{00000000-0005-0000-0000-0000294F0000}"/>
    <cellStyle name="60% - 강조색1 7 4" xfId="15609" xr:uid="{00000000-0005-0000-0000-00002A4F0000}"/>
    <cellStyle name="60% - 강조색1 7 5" xfId="15610" xr:uid="{00000000-0005-0000-0000-00002B4F0000}"/>
    <cellStyle name="60% - 강조색1 8" xfId="15611" xr:uid="{00000000-0005-0000-0000-00002C4F0000}"/>
    <cellStyle name="60% - 강조색1 9" xfId="15612" xr:uid="{00000000-0005-0000-0000-00002D4F0000}"/>
    <cellStyle name="60% - 강조색2 10" xfId="15613" xr:uid="{00000000-0005-0000-0000-00002E4F0000}"/>
    <cellStyle name="60% - 강조색2 11" xfId="15614" xr:uid="{00000000-0005-0000-0000-00002F4F0000}"/>
    <cellStyle name="60% - 강조색2 12" xfId="15615" xr:uid="{00000000-0005-0000-0000-0000304F0000}"/>
    <cellStyle name="60% - 강조색2 13" xfId="15616" xr:uid="{00000000-0005-0000-0000-0000314F0000}"/>
    <cellStyle name="60% - 강조색2 14" xfId="15617" xr:uid="{00000000-0005-0000-0000-0000324F0000}"/>
    <cellStyle name="60% - 강조색2 15" xfId="15618" xr:uid="{00000000-0005-0000-0000-0000334F0000}"/>
    <cellStyle name="60% - 강조색2 16" xfId="15619" xr:uid="{00000000-0005-0000-0000-0000344F0000}"/>
    <cellStyle name="60% - 강조색2 17" xfId="15620" xr:uid="{00000000-0005-0000-0000-0000354F0000}"/>
    <cellStyle name="60% - 강조색2 18" xfId="15621" xr:uid="{00000000-0005-0000-0000-0000364F0000}"/>
    <cellStyle name="60% - 강조색2 19" xfId="15622" xr:uid="{00000000-0005-0000-0000-0000374F0000}"/>
    <cellStyle name="60% - 강조색2 2" xfId="15623" xr:uid="{00000000-0005-0000-0000-0000384F0000}"/>
    <cellStyle name="60% - 강조색2 2 10" xfId="15624" xr:uid="{00000000-0005-0000-0000-0000394F0000}"/>
    <cellStyle name="60% - 강조색2 2 11" xfId="15625" xr:uid="{00000000-0005-0000-0000-00003A4F0000}"/>
    <cellStyle name="60% - 강조색2 2 12" xfId="15626" xr:uid="{00000000-0005-0000-0000-00003B4F0000}"/>
    <cellStyle name="60% - 강조색2 2 13" xfId="15627" xr:uid="{00000000-0005-0000-0000-00003C4F0000}"/>
    <cellStyle name="60% - 강조색2 2 14" xfId="15628" xr:uid="{00000000-0005-0000-0000-00003D4F0000}"/>
    <cellStyle name="60% - 강조색2 2 15" xfId="15629" xr:uid="{00000000-0005-0000-0000-00003E4F0000}"/>
    <cellStyle name="60% - 강조색2 2 16" xfId="15630" xr:uid="{00000000-0005-0000-0000-00003F4F0000}"/>
    <cellStyle name="60% - 강조색2 2 17" xfId="15631" xr:uid="{00000000-0005-0000-0000-0000404F0000}"/>
    <cellStyle name="60% - 강조색2 2 18" xfId="15632" xr:uid="{00000000-0005-0000-0000-0000414F0000}"/>
    <cellStyle name="60% - 강조색2 2 19" xfId="15633" xr:uid="{00000000-0005-0000-0000-0000424F0000}"/>
    <cellStyle name="60% - 강조색2 2 2" xfId="15634" xr:uid="{00000000-0005-0000-0000-0000434F0000}"/>
    <cellStyle name="60% - 강조색2 2 2 2" xfId="15635" xr:uid="{00000000-0005-0000-0000-0000444F0000}"/>
    <cellStyle name="60% - 강조색2 2 2 3" xfId="15636" xr:uid="{00000000-0005-0000-0000-0000454F0000}"/>
    <cellStyle name="60% - 강조색2 2 20" xfId="15637" xr:uid="{00000000-0005-0000-0000-0000464F0000}"/>
    <cellStyle name="60% - 강조색2 2 21" xfId="15638" xr:uid="{00000000-0005-0000-0000-0000474F0000}"/>
    <cellStyle name="60% - 강조색2 2 22" xfId="15639" xr:uid="{00000000-0005-0000-0000-0000484F0000}"/>
    <cellStyle name="60% - 강조색2 2 23" xfId="15640" xr:uid="{00000000-0005-0000-0000-0000494F0000}"/>
    <cellStyle name="60% - 강조색2 2 24" xfId="15641" xr:uid="{00000000-0005-0000-0000-00004A4F0000}"/>
    <cellStyle name="60% - 강조색2 2 25" xfId="15642" xr:uid="{00000000-0005-0000-0000-00004B4F0000}"/>
    <cellStyle name="60% - 강조색2 2 26" xfId="15643" xr:uid="{00000000-0005-0000-0000-00004C4F0000}"/>
    <cellStyle name="60% - 강조색2 2 27" xfId="15644" xr:uid="{00000000-0005-0000-0000-00004D4F0000}"/>
    <cellStyle name="60% - 강조색2 2 28" xfId="15645" xr:uid="{00000000-0005-0000-0000-00004E4F0000}"/>
    <cellStyle name="60% - 강조색2 2 29" xfId="15646" xr:uid="{00000000-0005-0000-0000-00004F4F0000}"/>
    <cellStyle name="60% - 강조색2 2 3" xfId="15647" xr:uid="{00000000-0005-0000-0000-0000504F0000}"/>
    <cellStyle name="60% - 강조색2 2 3 2" xfId="15648" xr:uid="{00000000-0005-0000-0000-0000514F0000}"/>
    <cellStyle name="60% - 강조색2 2 3 3" xfId="15649" xr:uid="{00000000-0005-0000-0000-0000524F0000}"/>
    <cellStyle name="60% - 강조색2 2 30" xfId="15650" xr:uid="{00000000-0005-0000-0000-0000534F0000}"/>
    <cellStyle name="60% - 강조색2 2 31" xfId="15651" xr:uid="{00000000-0005-0000-0000-0000544F0000}"/>
    <cellStyle name="60% - 강조색2 2 4" xfId="15652" xr:uid="{00000000-0005-0000-0000-0000554F0000}"/>
    <cellStyle name="60% - 강조색2 2 4 2" xfId="15653" xr:uid="{00000000-0005-0000-0000-0000564F0000}"/>
    <cellStyle name="60% - 강조색2 2 4 3" xfId="15654" xr:uid="{00000000-0005-0000-0000-0000574F0000}"/>
    <cellStyle name="60% - 강조색2 2 5" xfId="15655" xr:uid="{00000000-0005-0000-0000-0000584F0000}"/>
    <cellStyle name="60% - 강조색2 2 6" xfId="15656" xr:uid="{00000000-0005-0000-0000-0000594F0000}"/>
    <cellStyle name="60% - 강조색2 2 7" xfId="15657" xr:uid="{00000000-0005-0000-0000-00005A4F0000}"/>
    <cellStyle name="60% - 강조색2 2 8" xfId="15658" xr:uid="{00000000-0005-0000-0000-00005B4F0000}"/>
    <cellStyle name="60% - 강조색2 2 9" xfId="15659" xr:uid="{00000000-0005-0000-0000-00005C4F0000}"/>
    <cellStyle name="60% - 강조색2 20" xfId="15660" xr:uid="{00000000-0005-0000-0000-00005D4F0000}"/>
    <cellStyle name="60% - 강조색2 21" xfId="15661" xr:uid="{00000000-0005-0000-0000-00005E4F0000}"/>
    <cellStyle name="60% - 강조색2 22" xfId="15662" xr:uid="{00000000-0005-0000-0000-00005F4F0000}"/>
    <cellStyle name="60% - 강조색2 23" xfId="15663" xr:uid="{00000000-0005-0000-0000-0000604F0000}"/>
    <cellStyle name="60% - 강조색2 24" xfId="15664" xr:uid="{00000000-0005-0000-0000-0000614F0000}"/>
    <cellStyle name="60% - 강조색2 25" xfId="15665" xr:uid="{00000000-0005-0000-0000-0000624F0000}"/>
    <cellStyle name="60% - 강조색2 26" xfId="15666" xr:uid="{00000000-0005-0000-0000-0000634F0000}"/>
    <cellStyle name="60% - 강조색2 27" xfId="15667" xr:uid="{00000000-0005-0000-0000-0000644F0000}"/>
    <cellStyle name="60% - 강조색2 28" xfId="15668" xr:uid="{00000000-0005-0000-0000-0000654F0000}"/>
    <cellStyle name="60% - 강조색2 29" xfId="15669" xr:uid="{00000000-0005-0000-0000-0000664F0000}"/>
    <cellStyle name="60% - 강조색2 3" xfId="15670" xr:uid="{00000000-0005-0000-0000-0000674F0000}"/>
    <cellStyle name="60% - 강조색2 3 2" xfId="15671" xr:uid="{00000000-0005-0000-0000-0000684F0000}"/>
    <cellStyle name="60% - 강조색2 3 3" xfId="15672" xr:uid="{00000000-0005-0000-0000-0000694F0000}"/>
    <cellStyle name="60% - 강조색2 3 4" xfId="15673" xr:uid="{00000000-0005-0000-0000-00006A4F0000}"/>
    <cellStyle name="60% - 강조색2 3 5" xfId="15674" xr:uid="{00000000-0005-0000-0000-00006B4F0000}"/>
    <cellStyle name="60% - 강조색2 30" xfId="15675" xr:uid="{00000000-0005-0000-0000-00006C4F0000}"/>
    <cellStyle name="60% - 강조색2 31" xfId="15676" xr:uid="{00000000-0005-0000-0000-00006D4F0000}"/>
    <cellStyle name="60% - 강조색2 32" xfId="15677" xr:uid="{00000000-0005-0000-0000-00006E4F0000}"/>
    <cellStyle name="60% - 강조색2 33" xfId="15678" xr:uid="{00000000-0005-0000-0000-00006F4F0000}"/>
    <cellStyle name="60% - 강조색2 34" xfId="15679" xr:uid="{00000000-0005-0000-0000-0000704F0000}"/>
    <cellStyle name="60% - 강조색2 35" xfId="15680" xr:uid="{00000000-0005-0000-0000-0000714F0000}"/>
    <cellStyle name="60% - 강조색2 36" xfId="15681" xr:uid="{00000000-0005-0000-0000-0000724F0000}"/>
    <cellStyle name="60% - 강조색2 37" xfId="15682" xr:uid="{00000000-0005-0000-0000-0000734F0000}"/>
    <cellStyle name="60% - 강조색2 38" xfId="15683" xr:uid="{00000000-0005-0000-0000-0000744F0000}"/>
    <cellStyle name="60% - 강조색2 39" xfId="15684" xr:uid="{00000000-0005-0000-0000-0000754F0000}"/>
    <cellStyle name="60% - 강조색2 4" xfId="15685" xr:uid="{00000000-0005-0000-0000-0000764F0000}"/>
    <cellStyle name="60% - 강조색2 4 2" xfId="15686" xr:uid="{00000000-0005-0000-0000-0000774F0000}"/>
    <cellStyle name="60% - 강조색2 4 3" xfId="15687" xr:uid="{00000000-0005-0000-0000-0000784F0000}"/>
    <cellStyle name="60% - 강조색2 4 4" xfId="15688" xr:uid="{00000000-0005-0000-0000-0000794F0000}"/>
    <cellStyle name="60% - 강조색2 4 5" xfId="15689" xr:uid="{00000000-0005-0000-0000-00007A4F0000}"/>
    <cellStyle name="60% - 강조색2 40" xfId="15690" xr:uid="{00000000-0005-0000-0000-00007B4F0000}"/>
    <cellStyle name="60% - 강조색2 41" xfId="15691" xr:uid="{00000000-0005-0000-0000-00007C4F0000}"/>
    <cellStyle name="60% - 강조색2 42" xfId="15692" xr:uid="{00000000-0005-0000-0000-00007D4F0000}"/>
    <cellStyle name="60% - 강조색2 43" xfId="15693" xr:uid="{00000000-0005-0000-0000-00007E4F0000}"/>
    <cellStyle name="60% - 강조색2 44" xfId="15694" xr:uid="{00000000-0005-0000-0000-00007F4F0000}"/>
    <cellStyle name="60% - 강조색2 45" xfId="15695" xr:uid="{00000000-0005-0000-0000-0000804F0000}"/>
    <cellStyle name="60% - 강조색2 46" xfId="15696" xr:uid="{00000000-0005-0000-0000-0000814F0000}"/>
    <cellStyle name="60% - 강조색2 47" xfId="15697" xr:uid="{00000000-0005-0000-0000-0000824F0000}"/>
    <cellStyle name="60% - 강조색2 48" xfId="15698" xr:uid="{00000000-0005-0000-0000-0000834F0000}"/>
    <cellStyle name="60% - 강조색2 5" xfId="15699" xr:uid="{00000000-0005-0000-0000-0000844F0000}"/>
    <cellStyle name="60% - 강조색2 5 2" xfId="15700" xr:uid="{00000000-0005-0000-0000-0000854F0000}"/>
    <cellStyle name="60% - 강조색2 5 3" xfId="15701" xr:uid="{00000000-0005-0000-0000-0000864F0000}"/>
    <cellStyle name="60% - 강조색2 5 4" xfId="15702" xr:uid="{00000000-0005-0000-0000-0000874F0000}"/>
    <cellStyle name="60% - 강조색2 5 5" xfId="15703" xr:uid="{00000000-0005-0000-0000-0000884F0000}"/>
    <cellStyle name="60% - 강조색2 6" xfId="15704" xr:uid="{00000000-0005-0000-0000-0000894F0000}"/>
    <cellStyle name="60% - 강조색2 6 2" xfId="15705" xr:uid="{00000000-0005-0000-0000-00008A4F0000}"/>
    <cellStyle name="60% - 강조색2 6 3" xfId="15706" xr:uid="{00000000-0005-0000-0000-00008B4F0000}"/>
    <cellStyle name="60% - 강조색2 6 4" xfId="15707" xr:uid="{00000000-0005-0000-0000-00008C4F0000}"/>
    <cellStyle name="60% - 강조색2 6 5" xfId="15708" xr:uid="{00000000-0005-0000-0000-00008D4F0000}"/>
    <cellStyle name="60% - 강조색2 7" xfId="15709" xr:uid="{00000000-0005-0000-0000-00008E4F0000}"/>
    <cellStyle name="60% - 강조색2 7 2" xfId="15710" xr:uid="{00000000-0005-0000-0000-00008F4F0000}"/>
    <cellStyle name="60% - 강조색2 7 3" xfId="15711" xr:uid="{00000000-0005-0000-0000-0000904F0000}"/>
    <cellStyle name="60% - 강조색2 7 4" xfId="15712" xr:uid="{00000000-0005-0000-0000-0000914F0000}"/>
    <cellStyle name="60% - 강조색2 7 5" xfId="15713" xr:uid="{00000000-0005-0000-0000-0000924F0000}"/>
    <cellStyle name="60% - 강조색2 8" xfId="15714" xr:uid="{00000000-0005-0000-0000-0000934F0000}"/>
    <cellStyle name="60% - 강조색2 9" xfId="15715" xr:uid="{00000000-0005-0000-0000-0000944F0000}"/>
    <cellStyle name="60% - 강조색3 10" xfId="15716" xr:uid="{00000000-0005-0000-0000-0000954F0000}"/>
    <cellStyle name="60% - 강조색3 11" xfId="15717" xr:uid="{00000000-0005-0000-0000-0000964F0000}"/>
    <cellStyle name="60% - 강조색3 12" xfId="15718" xr:uid="{00000000-0005-0000-0000-0000974F0000}"/>
    <cellStyle name="60% - 강조색3 13" xfId="15719" xr:uid="{00000000-0005-0000-0000-0000984F0000}"/>
    <cellStyle name="60% - 강조색3 14" xfId="15720" xr:uid="{00000000-0005-0000-0000-0000994F0000}"/>
    <cellStyle name="60% - 강조색3 15" xfId="15721" xr:uid="{00000000-0005-0000-0000-00009A4F0000}"/>
    <cellStyle name="60% - 강조색3 16" xfId="15722" xr:uid="{00000000-0005-0000-0000-00009B4F0000}"/>
    <cellStyle name="60% - 강조색3 17" xfId="15723" xr:uid="{00000000-0005-0000-0000-00009C4F0000}"/>
    <cellStyle name="60% - 강조색3 18" xfId="15724" xr:uid="{00000000-0005-0000-0000-00009D4F0000}"/>
    <cellStyle name="60% - 강조색3 19" xfId="15725" xr:uid="{00000000-0005-0000-0000-00009E4F0000}"/>
    <cellStyle name="60% - 강조색3 2" xfId="15726" xr:uid="{00000000-0005-0000-0000-00009F4F0000}"/>
    <cellStyle name="60% - 강조색3 2 10" xfId="15727" xr:uid="{00000000-0005-0000-0000-0000A04F0000}"/>
    <cellStyle name="60% - 강조색3 2 11" xfId="15728" xr:uid="{00000000-0005-0000-0000-0000A14F0000}"/>
    <cellStyle name="60% - 강조색3 2 12" xfId="15729" xr:uid="{00000000-0005-0000-0000-0000A24F0000}"/>
    <cellStyle name="60% - 강조색3 2 13" xfId="15730" xr:uid="{00000000-0005-0000-0000-0000A34F0000}"/>
    <cellStyle name="60% - 강조색3 2 14" xfId="15731" xr:uid="{00000000-0005-0000-0000-0000A44F0000}"/>
    <cellStyle name="60% - 강조색3 2 15" xfId="15732" xr:uid="{00000000-0005-0000-0000-0000A54F0000}"/>
    <cellStyle name="60% - 강조색3 2 16" xfId="15733" xr:uid="{00000000-0005-0000-0000-0000A64F0000}"/>
    <cellStyle name="60% - 강조색3 2 17" xfId="15734" xr:uid="{00000000-0005-0000-0000-0000A74F0000}"/>
    <cellStyle name="60% - 강조색3 2 18" xfId="15735" xr:uid="{00000000-0005-0000-0000-0000A84F0000}"/>
    <cellStyle name="60% - 강조색3 2 19" xfId="15736" xr:uid="{00000000-0005-0000-0000-0000A94F0000}"/>
    <cellStyle name="60% - 강조색3 2 2" xfId="15737" xr:uid="{00000000-0005-0000-0000-0000AA4F0000}"/>
    <cellStyle name="60% - 강조색3 2 2 2" xfId="15738" xr:uid="{00000000-0005-0000-0000-0000AB4F0000}"/>
    <cellStyle name="60% - 강조색3 2 2 3" xfId="15739" xr:uid="{00000000-0005-0000-0000-0000AC4F0000}"/>
    <cellStyle name="60% - 강조색3 2 20" xfId="15740" xr:uid="{00000000-0005-0000-0000-0000AD4F0000}"/>
    <cellStyle name="60% - 강조색3 2 21" xfId="15741" xr:uid="{00000000-0005-0000-0000-0000AE4F0000}"/>
    <cellStyle name="60% - 강조색3 2 22" xfId="15742" xr:uid="{00000000-0005-0000-0000-0000AF4F0000}"/>
    <cellStyle name="60% - 강조색3 2 23" xfId="15743" xr:uid="{00000000-0005-0000-0000-0000B04F0000}"/>
    <cellStyle name="60% - 강조색3 2 24" xfId="15744" xr:uid="{00000000-0005-0000-0000-0000B14F0000}"/>
    <cellStyle name="60% - 강조색3 2 25" xfId="15745" xr:uid="{00000000-0005-0000-0000-0000B24F0000}"/>
    <cellStyle name="60% - 강조색3 2 26" xfId="15746" xr:uid="{00000000-0005-0000-0000-0000B34F0000}"/>
    <cellStyle name="60% - 강조색3 2 27" xfId="15747" xr:uid="{00000000-0005-0000-0000-0000B44F0000}"/>
    <cellStyle name="60% - 강조색3 2 28" xfId="15748" xr:uid="{00000000-0005-0000-0000-0000B54F0000}"/>
    <cellStyle name="60% - 강조색3 2 29" xfId="15749" xr:uid="{00000000-0005-0000-0000-0000B64F0000}"/>
    <cellStyle name="60% - 강조색3 2 3" xfId="15750" xr:uid="{00000000-0005-0000-0000-0000B74F0000}"/>
    <cellStyle name="60% - 강조색3 2 3 2" xfId="15751" xr:uid="{00000000-0005-0000-0000-0000B84F0000}"/>
    <cellStyle name="60% - 강조색3 2 3 3" xfId="15752" xr:uid="{00000000-0005-0000-0000-0000B94F0000}"/>
    <cellStyle name="60% - 강조색3 2 30" xfId="15753" xr:uid="{00000000-0005-0000-0000-0000BA4F0000}"/>
    <cellStyle name="60% - 강조색3 2 31" xfId="15754" xr:uid="{00000000-0005-0000-0000-0000BB4F0000}"/>
    <cellStyle name="60% - 강조색3 2 4" xfId="15755" xr:uid="{00000000-0005-0000-0000-0000BC4F0000}"/>
    <cellStyle name="60% - 강조색3 2 4 2" xfId="15756" xr:uid="{00000000-0005-0000-0000-0000BD4F0000}"/>
    <cellStyle name="60% - 강조색3 2 4 3" xfId="15757" xr:uid="{00000000-0005-0000-0000-0000BE4F0000}"/>
    <cellStyle name="60% - 강조색3 2 5" xfId="15758" xr:uid="{00000000-0005-0000-0000-0000BF4F0000}"/>
    <cellStyle name="60% - 강조색3 2 6" xfId="15759" xr:uid="{00000000-0005-0000-0000-0000C04F0000}"/>
    <cellStyle name="60% - 강조색3 2 7" xfId="15760" xr:uid="{00000000-0005-0000-0000-0000C14F0000}"/>
    <cellStyle name="60% - 강조색3 2 8" xfId="15761" xr:uid="{00000000-0005-0000-0000-0000C24F0000}"/>
    <cellStyle name="60% - 강조색3 2 9" xfId="15762" xr:uid="{00000000-0005-0000-0000-0000C34F0000}"/>
    <cellStyle name="60% - 강조색3 20" xfId="15763" xr:uid="{00000000-0005-0000-0000-0000C44F0000}"/>
    <cellStyle name="60% - 강조색3 21" xfId="15764" xr:uid="{00000000-0005-0000-0000-0000C54F0000}"/>
    <cellStyle name="60% - 강조색3 22" xfId="15765" xr:uid="{00000000-0005-0000-0000-0000C64F0000}"/>
    <cellStyle name="60% - 강조색3 23" xfId="15766" xr:uid="{00000000-0005-0000-0000-0000C74F0000}"/>
    <cellStyle name="60% - 강조색3 24" xfId="15767" xr:uid="{00000000-0005-0000-0000-0000C84F0000}"/>
    <cellStyle name="60% - 강조색3 25" xfId="15768" xr:uid="{00000000-0005-0000-0000-0000C94F0000}"/>
    <cellStyle name="60% - 강조색3 26" xfId="15769" xr:uid="{00000000-0005-0000-0000-0000CA4F0000}"/>
    <cellStyle name="60% - 강조색3 27" xfId="15770" xr:uid="{00000000-0005-0000-0000-0000CB4F0000}"/>
    <cellStyle name="60% - 강조색3 28" xfId="15771" xr:uid="{00000000-0005-0000-0000-0000CC4F0000}"/>
    <cellStyle name="60% - 강조색3 29" xfId="15772" xr:uid="{00000000-0005-0000-0000-0000CD4F0000}"/>
    <cellStyle name="60% - 강조색3 3" xfId="15773" xr:uid="{00000000-0005-0000-0000-0000CE4F0000}"/>
    <cellStyle name="60% - 강조색3 3 2" xfId="15774" xr:uid="{00000000-0005-0000-0000-0000CF4F0000}"/>
    <cellStyle name="60% - 강조색3 3 3" xfId="15775" xr:uid="{00000000-0005-0000-0000-0000D04F0000}"/>
    <cellStyle name="60% - 강조색3 3 4" xfId="15776" xr:uid="{00000000-0005-0000-0000-0000D14F0000}"/>
    <cellStyle name="60% - 강조색3 3 5" xfId="15777" xr:uid="{00000000-0005-0000-0000-0000D24F0000}"/>
    <cellStyle name="60% - 강조색3 3 6" xfId="15778" xr:uid="{00000000-0005-0000-0000-0000D34F0000}"/>
    <cellStyle name="60% - 강조색3 30" xfId="15779" xr:uid="{00000000-0005-0000-0000-0000D44F0000}"/>
    <cellStyle name="60% - 강조색3 31" xfId="15780" xr:uid="{00000000-0005-0000-0000-0000D54F0000}"/>
    <cellStyle name="60% - 강조색3 32" xfId="15781" xr:uid="{00000000-0005-0000-0000-0000D64F0000}"/>
    <cellStyle name="60% - 강조색3 33" xfId="15782" xr:uid="{00000000-0005-0000-0000-0000D74F0000}"/>
    <cellStyle name="60% - 강조색3 34" xfId="15783" xr:uid="{00000000-0005-0000-0000-0000D84F0000}"/>
    <cellStyle name="60% - 강조색3 35" xfId="15784" xr:uid="{00000000-0005-0000-0000-0000D94F0000}"/>
    <cellStyle name="60% - 강조색3 36" xfId="15785" xr:uid="{00000000-0005-0000-0000-0000DA4F0000}"/>
    <cellStyle name="60% - 강조색3 37" xfId="15786" xr:uid="{00000000-0005-0000-0000-0000DB4F0000}"/>
    <cellStyle name="60% - 강조색3 38" xfId="15787" xr:uid="{00000000-0005-0000-0000-0000DC4F0000}"/>
    <cellStyle name="60% - 강조색3 39" xfId="15788" xr:uid="{00000000-0005-0000-0000-0000DD4F0000}"/>
    <cellStyle name="60% - 강조색3 4" xfId="15789" xr:uid="{00000000-0005-0000-0000-0000DE4F0000}"/>
    <cellStyle name="60% - 강조색3 4 2" xfId="15790" xr:uid="{00000000-0005-0000-0000-0000DF4F0000}"/>
    <cellStyle name="60% - 강조색3 4 3" xfId="15791" xr:uid="{00000000-0005-0000-0000-0000E04F0000}"/>
    <cellStyle name="60% - 강조색3 4 4" xfId="15792" xr:uid="{00000000-0005-0000-0000-0000E14F0000}"/>
    <cellStyle name="60% - 강조색3 4 5" xfId="15793" xr:uid="{00000000-0005-0000-0000-0000E24F0000}"/>
    <cellStyle name="60% - 강조색3 40" xfId="15794" xr:uid="{00000000-0005-0000-0000-0000E34F0000}"/>
    <cellStyle name="60% - 강조색3 41" xfId="15795" xr:uid="{00000000-0005-0000-0000-0000E44F0000}"/>
    <cellStyle name="60% - 강조색3 42" xfId="15796" xr:uid="{00000000-0005-0000-0000-0000E54F0000}"/>
    <cellStyle name="60% - 강조색3 43" xfId="15797" xr:uid="{00000000-0005-0000-0000-0000E64F0000}"/>
    <cellStyle name="60% - 강조색3 44" xfId="15798" xr:uid="{00000000-0005-0000-0000-0000E74F0000}"/>
    <cellStyle name="60% - 강조색3 45" xfId="15799" xr:uid="{00000000-0005-0000-0000-0000E84F0000}"/>
    <cellStyle name="60% - 강조색3 46" xfId="15800" xr:uid="{00000000-0005-0000-0000-0000E94F0000}"/>
    <cellStyle name="60% - 강조색3 47" xfId="15801" xr:uid="{00000000-0005-0000-0000-0000EA4F0000}"/>
    <cellStyle name="60% - 강조색3 48" xfId="15802" xr:uid="{00000000-0005-0000-0000-0000EB4F0000}"/>
    <cellStyle name="60% - 강조색3 49" xfId="15803" xr:uid="{00000000-0005-0000-0000-0000EC4F0000}"/>
    <cellStyle name="60% - 강조색3 5" xfId="15804" xr:uid="{00000000-0005-0000-0000-0000ED4F0000}"/>
    <cellStyle name="60% - 강조색3 5 2" xfId="15805" xr:uid="{00000000-0005-0000-0000-0000EE4F0000}"/>
    <cellStyle name="60% - 강조색3 5 3" xfId="15806" xr:uid="{00000000-0005-0000-0000-0000EF4F0000}"/>
    <cellStyle name="60% - 강조색3 5 4" xfId="15807" xr:uid="{00000000-0005-0000-0000-0000F04F0000}"/>
    <cellStyle name="60% - 강조색3 5 5" xfId="15808" xr:uid="{00000000-0005-0000-0000-0000F14F0000}"/>
    <cellStyle name="60% - 강조색3 6" xfId="15809" xr:uid="{00000000-0005-0000-0000-0000F24F0000}"/>
    <cellStyle name="60% - 강조색3 6 2" xfId="15810" xr:uid="{00000000-0005-0000-0000-0000F34F0000}"/>
    <cellStyle name="60% - 강조색3 6 3" xfId="15811" xr:uid="{00000000-0005-0000-0000-0000F44F0000}"/>
    <cellStyle name="60% - 강조색3 6 4" xfId="15812" xr:uid="{00000000-0005-0000-0000-0000F54F0000}"/>
    <cellStyle name="60% - 강조색3 6 5" xfId="15813" xr:uid="{00000000-0005-0000-0000-0000F64F0000}"/>
    <cellStyle name="60% - 강조색3 7" xfId="15814" xr:uid="{00000000-0005-0000-0000-0000F74F0000}"/>
    <cellStyle name="60% - 강조색3 7 2" xfId="15815" xr:uid="{00000000-0005-0000-0000-0000F84F0000}"/>
    <cellStyle name="60% - 강조색3 7 3" xfId="15816" xr:uid="{00000000-0005-0000-0000-0000F94F0000}"/>
    <cellStyle name="60% - 강조색3 7 4" xfId="15817" xr:uid="{00000000-0005-0000-0000-0000FA4F0000}"/>
    <cellStyle name="60% - 강조색3 7 5" xfId="15818" xr:uid="{00000000-0005-0000-0000-0000FB4F0000}"/>
    <cellStyle name="60% - 강조색3 8" xfId="15819" xr:uid="{00000000-0005-0000-0000-0000FC4F0000}"/>
    <cellStyle name="60% - 강조색3 9" xfId="15820" xr:uid="{00000000-0005-0000-0000-0000FD4F0000}"/>
    <cellStyle name="60% - 강조색4 10" xfId="15821" xr:uid="{00000000-0005-0000-0000-0000FE4F0000}"/>
    <cellStyle name="60% - 강조색4 11" xfId="15822" xr:uid="{00000000-0005-0000-0000-0000FF4F0000}"/>
    <cellStyle name="60% - 강조색4 12" xfId="15823" xr:uid="{00000000-0005-0000-0000-000000500000}"/>
    <cellStyle name="60% - 강조색4 13" xfId="15824" xr:uid="{00000000-0005-0000-0000-000001500000}"/>
    <cellStyle name="60% - 강조색4 14" xfId="15825" xr:uid="{00000000-0005-0000-0000-000002500000}"/>
    <cellStyle name="60% - 강조색4 15" xfId="15826" xr:uid="{00000000-0005-0000-0000-000003500000}"/>
    <cellStyle name="60% - 강조색4 16" xfId="15827" xr:uid="{00000000-0005-0000-0000-000004500000}"/>
    <cellStyle name="60% - 강조색4 17" xfId="15828" xr:uid="{00000000-0005-0000-0000-000005500000}"/>
    <cellStyle name="60% - 강조색4 18" xfId="15829" xr:uid="{00000000-0005-0000-0000-000006500000}"/>
    <cellStyle name="60% - 강조색4 19" xfId="15830" xr:uid="{00000000-0005-0000-0000-000007500000}"/>
    <cellStyle name="60% - 강조색4 2" xfId="15831" xr:uid="{00000000-0005-0000-0000-000008500000}"/>
    <cellStyle name="60% - 강조색4 2 10" xfId="15832" xr:uid="{00000000-0005-0000-0000-000009500000}"/>
    <cellStyle name="60% - 강조색4 2 11" xfId="15833" xr:uid="{00000000-0005-0000-0000-00000A500000}"/>
    <cellStyle name="60% - 강조색4 2 12" xfId="15834" xr:uid="{00000000-0005-0000-0000-00000B500000}"/>
    <cellStyle name="60% - 강조색4 2 13" xfId="15835" xr:uid="{00000000-0005-0000-0000-00000C500000}"/>
    <cellStyle name="60% - 강조색4 2 14" xfId="15836" xr:uid="{00000000-0005-0000-0000-00000D500000}"/>
    <cellStyle name="60% - 강조색4 2 15" xfId="15837" xr:uid="{00000000-0005-0000-0000-00000E500000}"/>
    <cellStyle name="60% - 강조색4 2 16" xfId="15838" xr:uid="{00000000-0005-0000-0000-00000F500000}"/>
    <cellStyle name="60% - 강조색4 2 17" xfId="15839" xr:uid="{00000000-0005-0000-0000-000010500000}"/>
    <cellStyle name="60% - 강조색4 2 18" xfId="15840" xr:uid="{00000000-0005-0000-0000-000011500000}"/>
    <cellStyle name="60% - 강조색4 2 19" xfId="15841" xr:uid="{00000000-0005-0000-0000-000012500000}"/>
    <cellStyle name="60% - 강조색4 2 2" xfId="15842" xr:uid="{00000000-0005-0000-0000-000013500000}"/>
    <cellStyle name="60% - 강조색4 2 2 2" xfId="15843" xr:uid="{00000000-0005-0000-0000-000014500000}"/>
    <cellStyle name="60% - 강조색4 2 2 3" xfId="15844" xr:uid="{00000000-0005-0000-0000-000015500000}"/>
    <cellStyle name="60% - 강조색4 2 20" xfId="15845" xr:uid="{00000000-0005-0000-0000-000016500000}"/>
    <cellStyle name="60% - 강조색4 2 21" xfId="15846" xr:uid="{00000000-0005-0000-0000-000017500000}"/>
    <cellStyle name="60% - 강조색4 2 22" xfId="15847" xr:uid="{00000000-0005-0000-0000-000018500000}"/>
    <cellStyle name="60% - 강조색4 2 23" xfId="15848" xr:uid="{00000000-0005-0000-0000-000019500000}"/>
    <cellStyle name="60% - 강조색4 2 24" xfId="15849" xr:uid="{00000000-0005-0000-0000-00001A500000}"/>
    <cellStyle name="60% - 강조색4 2 25" xfId="15850" xr:uid="{00000000-0005-0000-0000-00001B500000}"/>
    <cellStyle name="60% - 강조색4 2 26" xfId="15851" xr:uid="{00000000-0005-0000-0000-00001C500000}"/>
    <cellStyle name="60% - 강조색4 2 27" xfId="15852" xr:uid="{00000000-0005-0000-0000-00001D500000}"/>
    <cellStyle name="60% - 강조색4 2 28" xfId="15853" xr:uid="{00000000-0005-0000-0000-00001E500000}"/>
    <cellStyle name="60% - 강조색4 2 29" xfId="15854" xr:uid="{00000000-0005-0000-0000-00001F500000}"/>
    <cellStyle name="60% - 강조색4 2 3" xfId="15855" xr:uid="{00000000-0005-0000-0000-000020500000}"/>
    <cellStyle name="60% - 강조색4 2 3 2" xfId="15856" xr:uid="{00000000-0005-0000-0000-000021500000}"/>
    <cellStyle name="60% - 강조색4 2 3 3" xfId="15857" xr:uid="{00000000-0005-0000-0000-000022500000}"/>
    <cellStyle name="60% - 강조색4 2 30" xfId="15858" xr:uid="{00000000-0005-0000-0000-000023500000}"/>
    <cellStyle name="60% - 강조색4 2 31" xfId="15859" xr:uid="{00000000-0005-0000-0000-000024500000}"/>
    <cellStyle name="60% - 강조색4 2 4" xfId="15860" xr:uid="{00000000-0005-0000-0000-000025500000}"/>
    <cellStyle name="60% - 강조색4 2 4 2" xfId="15861" xr:uid="{00000000-0005-0000-0000-000026500000}"/>
    <cellStyle name="60% - 강조색4 2 4 3" xfId="15862" xr:uid="{00000000-0005-0000-0000-000027500000}"/>
    <cellStyle name="60% - 강조색4 2 5" xfId="15863" xr:uid="{00000000-0005-0000-0000-000028500000}"/>
    <cellStyle name="60% - 강조색4 2 6" xfId="15864" xr:uid="{00000000-0005-0000-0000-000029500000}"/>
    <cellStyle name="60% - 강조색4 2 7" xfId="15865" xr:uid="{00000000-0005-0000-0000-00002A500000}"/>
    <cellStyle name="60% - 강조색4 2 8" xfId="15866" xr:uid="{00000000-0005-0000-0000-00002B500000}"/>
    <cellStyle name="60% - 강조색4 2 9" xfId="15867" xr:uid="{00000000-0005-0000-0000-00002C500000}"/>
    <cellStyle name="60% - 강조색4 20" xfId="15868" xr:uid="{00000000-0005-0000-0000-00002D500000}"/>
    <cellStyle name="60% - 강조색4 21" xfId="15869" xr:uid="{00000000-0005-0000-0000-00002E500000}"/>
    <cellStyle name="60% - 강조색4 22" xfId="15870" xr:uid="{00000000-0005-0000-0000-00002F500000}"/>
    <cellStyle name="60% - 강조색4 23" xfId="15871" xr:uid="{00000000-0005-0000-0000-000030500000}"/>
    <cellStyle name="60% - 강조색4 24" xfId="15872" xr:uid="{00000000-0005-0000-0000-000031500000}"/>
    <cellStyle name="60% - 강조색4 25" xfId="15873" xr:uid="{00000000-0005-0000-0000-000032500000}"/>
    <cellStyle name="60% - 강조색4 26" xfId="15874" xr:uid="{00000000-0005-0000-0000-000033500000}"/>
    <cellStyle name="60% - 강조색4 27" xfId="15875" xr:uid="{00000000-0005-0000-0000-000034500000}"/>
    <cellStyle name="60% - 강조색4 28" xfId="15876" xr:uid="{00000000-0005-0000-0000-000035500000}"/>
    <cellStyle name="60% - 강조색4 29" xfId="15877" xr:uid="{00000000-0005-0000-0000-000036500000}"/>
    <cellStyle name="60% - 강조색4 3" xfId="15878" xr:uid="{00000000-0005-0000-0000-000037500000}"/>
    <cellStyle name="60% - 강조색4 3 2" xfId="15879" xr:uid="{00000000-0005-0000-0000-000038500000}"/>
    <cellStyle name="60% - 강조색4 3 3" xfId="15880" xr:uid="{00000000-0005-0000-0000-000039500000}"/>
    <cellStyle name="60% - 강조색4 3 4" xfId="15881" xr:uid="{00000000-0005-0000-0000-00003A500000}"/>
    <cellStyle name="60% - 강조색4 3 5" xfId="15882" xr:uid="{00000000-0005-0000-0000-00003B500000}"/>
    <cellStyle name="60% - 강조색4 3 6" xfId="15883" xr:uid="{00000000-0005-0000-0000-00003C500000}"/>
    <cellStyle name="60% - 강조색4 30" xfId="15884" xr:uid="{00000000-0005-0000-0000-00003D500000}"/>
    <cellStyle name="60% - 강조색4 31" xfId="15885" xr:uid="{00000000-0005-0000-0000-00003E500000}"/>
    <cellStyle name="60% - 강조색4 32" xfId="15886" xr:uid="{00000000-0005-0000-0000-00003F500000}"/>
    <cellStyle name="60% - 강조색4 33" xfId="15887" xr:uid="{00000000-0005-0000-0000-000040500000}"/>
    <cellStyle name="60% - 강조색4 34" xfId="15888" xr:uid="{00000000-0005-0000-0000-000041500000}"/>
    <cellStyle name="60% - 강조색4 35" xfId="15889" xr:uid="{00000000-0005-0000-0000-000042500000}"/>
    <cellStyle name="60% - 강조색4 36" xfId="15890" xr:uid="{00000000-0005-0000-0000-000043500000}"/>
    <cellStyle name="60% - 강조색4 37" xfId="15891" xr:uid="{00000000-0005-0000-0000-000044500000}"/>
    <cellStyle name="60% - 강조색4 38" xfId="15892" xr:uid="{00000000-0005-0000-0000-000045500000}"/>
    <cellStyle name="60% - 강조색4 39" xfId="15893" xr:uid="{00000000-0005-0000-0000-000046500000}"/>
    <cellStyle name="60% - 강조색4 4" xfId="15894" xr:uid="{00000000-0005-0000-0000-000047500000}"/>
    <cellStyle name="60% - 강조색4 4 2" xfId="15895" xr:uid="{00000000-0005-0000-0000-000048500000}"/>
    <cellStyle name="60% - 강조색4 4 3" xfId="15896" xr:uid="{00000000-0005-0000-0000-000049500000}"/>
    <cellStyle name="60% - 강조색4 4 4" xfId="15897" xr:uid="{00000000-0005-0000-0000-00004A500000}"/>
    <cellStyle name="60% - 강조색4 4 5" xfId="15898" xr:uid="{00000000-0005-0000-0000-00004B500000}"/>
    <cellStyle name="60% - 강조색4 40" xfId="15899" xr:uid="{00000000-0005-0000-0000-00004C500000}"/>
    <cellStyle name="60% - 강조색4 41" xfId="15900" xr:uid="{00000000-0005-0000-0000-00004D500000}"/>
    <cellStyle name="60% - 강조색4 42" xfId="15901" xr:uid="{00000000-0005-0000-0000-00004E500000}"/>
    <cellStyle name="60% - 강조색4 43" xfId="15902" xr:uid="{00000000-0005-0000-0000-00004F500000}"/>
    <cellStyle name="60% - 강조색4 44" xfId="15903" xr:uid="{00000000-0005-0000-0000-000050500000}"/>
    <cellStyle name="60% - 강조색4 45" xfId="15904" xr:uid="{00000000-0005-0000-0000-000051500000}"/>
    <cellStyle name="60% - 강조색4 46" xfId="15905" xr:uid="{00000000-0005-0000-0000-000052500000}"/>
    <cellStyle name="60% - 강조색4 47" xfId="15906" xr:uid="{00000000-0005-0000-0000-000053500000}"/>
    <cellStyle name="60% - 강조색4 48" xfId="15907" xr:uid="{00000000-0005-0000-0000-000054500000}"/>
    <cellStyle name="60% - 강조색4 49" xfId="15908" xr:uid="{00000000-0005-0000-0000-000055500000}"/>
    <cellStyle name="60% - 강조색4 5" xfId="15909" xr:uid="{00000000-0005-0000-0000-000056500000}"/>
    <cellStyle name="60% - 강조색4 5 2" xfId="15910" xr:uid="{00000000-0005-0000-0000-000057500000}"/>
    <cellStyle name="60% - 강조색4 5 3" xfId="15911" xr:uid="{00000000-0005-0000-0000-000058500000}"/>
    <cellStyle name="60% - 강조색4 5 4" xfId="15912" xr:uid="{00000000-0005-0000-0000-000059500000}"/>
    <cellStyle name="60% - 강조색4 5 5" xfId="15913" xr:uid="{00000000-0005-0000-0000-00005A500000}"/>
    <cellStyle name="60% - 강조색4 6" xfId="15914" xr:uid="{00000000-0005-0000-0000-00005B500000}"/>
    <cellStyle name="60% - 강조색4 6 2" xfId="15915" xr:uid="{00000000-0005-0000-0000-00005C500000}"/>
    <cellStyle name="60% - 강조색4 6 3" xfId="15916" xr:uid="{00000000-0005-0000-0000-00005D500000}"/>
    <cellStyle name="60% - 강조색4 6 4" xfId="15917" xr:uid="{00000000-0005-0000-0000-00005E500000}"/>
    <cellStyle name="60% - 강조색4 6 5" xfId="15918" xr:uid="{00000000-0005-0000-0000-00005F500000}"/>
    <cellStyle name="60% - 강조색4 7" xfId="15919" xr:uid="{00000000-0005-0000-0000-000060500000}"/>
    <cellStyle name="60% - 강조색4 7 2" xfId="15920" xr:uid="{00000000-0005-0000-0000-000061500000}"/>
    <cellStyle name="60% - 강조색4 7 3" xfId="15921" xr:uid="{00000000-0005-0000-0000-000062500000}"/>
    <cellStyle name="60% - 강조색4 7 4" xfId="15922" xr:uid="{00000000-0005-0000-0000-000063500000}"/>
    <cellStyle name="60% - 강조색4 7 5" xfId="15923" xr:uid="{00000000-0005-0000-0000-000064500000}"/>
    <cellStyle name="60% - 강조색4 8" xfId="15924" xr:uid="{00000000-0005-0000-0000-000065500000}"/>
    <cellStyle name="60% - 강조색4 9" xfId="15925" xr:uid="{00000000-0005-0000-0000-000066500000}"/>
    <cellStyle name="60% - 강조색5 10" xfId="15926" xr:uid="{00000000-0005-0000-0000-000067500000}"/>
    <cellStyle name="60% - 강조색5 11" xfId="15927" xr:uid="{00000000-0005-0000-0000-000068500000}"/>
    <cellStyle name="60% - 강조색5 12" xfId="15928" xr:uid="{00000000-0005-0000-0000-000069500000}"/>
    <cellStyle name="60% - 강조색5 13" xfId="15929" xr:uid="{00000000-0005-0000-0000-00006A500000}"/>
    <cellStyle name="60% - 강조색5 14" xfId="15930" xr:uid="{00000000-0005-0000-0000-00006B500000}"/>
    <cellStyle name="60% - 강조색5 15" xfId="15931" xr:uid="{00000000-0005-0000-0000-00006C500000}"/>
    <cellStyle name="60% - 강조색5 16" xfId="15932" xr:uid="{00000000-0005-0000-0000-00006D500000}"/>
    <cellStyle name="60% - 강조색5 17" xfId="15933" xr:uid="{00000000-0005-0000-0000-00006E500000}"/>
    <cellStyle name="60% - 강조색5 18" xfId="15934" xr:uid="{00000000-0005-0000-0000-00006F500000}"/>
    <cellStyle name="60% - 강조색5 19" xfId="15935" xr:uid="{00000000-0005-0000-0000-000070500000}"/>
    <cellStyle name="60% - 강조색5 2" xfId="15936" xr:uid="{00000000-0005-0000-0000-000071500000}"/>
    <cellStyle name="60% - 강조색5 2 10" xfId="15937" xr:uid="{00000000-0005-0000-0000-000072500000}"/>
    <cellStyle name="60% - 강조색5 2 11" xfId="15938" xr:uid="{00000000-0005-0000-0000-000073500000}"/>
    <cellStyle name="60% - 강조색5 2 12" xfId="15939" xr:uid="{00000000-0005-0000-0000-000074500000}"/>
    <cellStyle name="60% - 강조색5 2 13" xfId="15940" xr:uid="{00000000-0005-0000-0000-000075500000}"/>
    <cellStyle name="60% - 강조색5 2 14" xfId="15941" xr:uid="{00000000-0005-0000-0000-000076500000}"/>
    <cellStyle name="60% - 강조색5 2 15" xfId="15942" xr:uid="{00000000-0005-0000-0000-000077500000}"/>
    <cellStyle name="60% - 강조색5 2 16" xfId="15943" xr:uid="{00000000-0005-0000-0000-000078500000}"/>
    <cellStyle name="60% - 강조색5 2 17" xfId="15944" xr:uid="{00000000-0005-0000-0000-000079500000}"/>
    <cellStyle name="60% - 강조색5 2 18" xfId="15945" xr:uid="{00000000-0005-0000-0000-00007A500000}"/>
    <cellStyle name="60% - 강조색5 2 19" xfId="15946" xr:uid="{00000000-0005-0000-0000-00007B500000}"/>
    <cellStyle name="60% - 강조색5 2 2" xfId="15947" xr:uid="{00000000-0005-0000-0000-00007C500000}"/>
    <cellStyle name="60% - 강조색5 2 2 2" xfId="15948" xr:uid="{00000000-0005-0000-0000-00007D500000}"/>
    <cellStyle name="60% - 강조색5 2 2 3" xfId="15949" xr:uid="{00000000-0005-0000-0000-00007E500000}"/>
    <cellStyle name="60% - 강조색5 2 20" xfId="15950" xr:uid="{00000000-0005-0000-0000-00007F500000}"/>
    <cellStyle name="60% - 강조색5 2 21" xfId="15951" xr:uid="{00000000-0005-0000-0000-000080500000}"/>
    <cellStyle name="60% - 강조색5 2 22" xfId="15952" xr:uid="{00000000-0005-0000-0000-000081500000}"/>
    <cellStyle name="60% - 강조색5 2 23" xfId="15953" xr:uid="{00000000-0005-0000-0000-000082500000}"/>
    <cellStyle name="60% - 강조색5 2 24" xfId="15954" xr:uid="{00000000-0005-0000-0000-000083500000}"/>
    <cellStyle name="60% - 강조색5 2 25" xfId="15955" xr:uid="{00000000-0005-0000-0000-000084500000}"/>
    <cellStyle name="60% - 강조색5 2 26" xfId="15956" xr:uid="{00000000-0005-0000-0000-000085500000}"/>
    <cellStyle name="60% - 강조색5 2 27" xfId="15957" xr:uid="{00000000-0005-0000-0000-000086500000}"/>
    <cellStyle name="60% - 강조색5 2 28" xfId="15958" xr:uid="{00000000-0005-0000-0000-000087500000}"/>
    <cellStyle name="60% - 강조색5 2 29" xfId="15959" xr:uid="{00000000-0005-0000-0000-000088500000}"/>
    <cellStyle name="60% - 강조색5 2 3" xfId="15960" xr:uid="{00000000-0005-0000-0000-000089500000}"/>
    <cellStyle name="60% - 강조색5 2 3 2" xfId="15961" xr:uid="{00000000-0005-0000-0000-00008A500000}"/>
    <cellStyle name="60% - 강조색5 2 3 3" xfId="15962" xr:uid="{00000000-0005-0000-0000-00008B500000}"/>
    <cellStyle name="60% - 강조색5 2 30" xfId="15963" xr:uid="{00000000-0005-0000-0000-00008C500000}"/>
    <cellStyle name="60% - 강조색5 2 31" xfId="15964" xr:uid="{00000000-0005-0000-0000-00008D500000}"/>
    <cellStyle name="60% - 강조색5 2 4" xfId="15965" xr:uid="{00000000-0005-0000-0000-00008E500000}"/>
    <cellStyle name="60% - 강조색5 2 4 2" xfId="15966" xr:uid="{00000000-0005-0000-0000-00008F500000}"/>
    <cellStyle name="60% - 강조색5 2 4 3" xfId="15967" xr:uid="{00000000-0005-0000-0000-000090500000}"/>
    <cellStyle name="60% - 강조색5 2 5" xfId="15968" xr:uid="{00000000-0005-0000-0000-000091500000}"/>
    <cellStyle name="60% - 강조색5 2 6" xfId="15969" xr:uid="{00000000-0005-0000-0000-000092500000}"/>
    <cellStyle name="60% - 강조색5 2 7" xfId="15970" xr:uid="{00000000-0005-0000-0000-000093500000}"/>
    <cellStyle name="60% - 강조색5 2 8" xfId="15971" xr:uid="{00000000-0005-0000-0000-000094500000}"/>
    <cellStyle name="60% - 강조색5 2 9" xfId="15972" xr:uid="{00000000-0005-0000-0000-000095500000}"/>
    <cellStyle name="60% - 강조색5 20" xfId="15973" xr:uid="{00000000-0005-0000-0000-000096500000}"/>
    <cellStyle name="60% - 강조색5 21" xfId="15974" xr:uid="{00000000-0005-0000-0000-000097500000}"/>
    <cellStyle name="60% - 강조색5 22" xfId="15975" xr:uid="{00000000-0005-0000-0000-000098500000}"/>
    <cellStyle name="60% - 강조색5 23" xfId="15976" xr:uid="{00000000-0005-0000-0000-000099500000}"/>
    <cellStyle name="60% - 강조색5 24" xfId="15977" xr:uid="{00000000-0005-0000-0000-00009A500000}"/>
    <cellStyle name="60% - 강조색5 25" xfId="15978" xr:uid="{00000000-0005-0000-0000-00009B500000}"/>
    <cellStyle name="60% - 강조색5 26" xfId="15979" xr:uid="{00000000-0005-0000-0000-00009C500000}"/>
    <cellStyle name="60% - 강조색5 27" xfId="15980" xr:uid="{00000000-0005-0000-0000-00009D500000}"/>
    <cellStyle name="60% - 강조색5 28" xfId="15981" xr:uid="{00000000-0005-0000-0000-00009E500000}"/>
    <cellStyle name="60% - 강조색5 29" xfId="15982" xr:uid="{00000000-0005-0000-0000-00009F500000}"/>
    <cellStyle name="60% - 강조색5 3" xfId="15983" xr:uid="{00000000-0005-0000-0000-0000A0500000}"/>
    <cellStyle name="60% - 강조색5 3 2" xfId="15984" xr:uid="{00000000-0005-0000-0000-0000A1500000}"/>
    <cellStyle name="60% - 강조색5 3 3" xfId="15985" xr:uid="{00000000-0005-0000-0000-0000A2500000}"/>
    <cellStyle name="60% - 강조색5 3 4" xfId="15986" xr:uid="{00000000-0005-0000-0000-0000A3500000}"/>
    <cellStyle name="60% - 강조색5 3 5" xfId="15987" xr:uid="{00000000-0005-0000-0000-0000A4500000}"/>
    <cellStyle name="60% - 강조색5 30" xfId="15988" xr:uid="{00000000-0005-0000-0000-0000A5500000}"/>
    <cellStyle name="60% - 강조색5 31" xfId="15989" xr:uid="{00000000-0005-0000-0000-0000A6500000}"/>
    <cellStyle name="60% - 강조색5 32" xfId="15990" xr:uid="{00000000-0005-0000-0000-0000A7500000}"/>
    <cellStyle name="60% - 강조색5 33" xfId="15991" xr:uid="{00000000-0005-0000-0000-0000A8500000}"/>
    <cellStyle name="60% - 강조색5 34" xfId="15992" xr:uid="{00000000-0005-0000-0000-0000A9500000}"/>
    <cellStyle name="60% - 강조색5 35" xfId="15993" xr:uid="{00000000-0005-0000-0000-0000AA500000}"/>
    <cellStyle name="60% - 강조색5 36" xfId="15994" xr:uid="{00000000-0005-0000-0000-0000AB500000}"/>
    <cellStyle name="60% - 강조색5 37" xfId="15995" xr:uid="{00000000-0005-0000-0000-0000AC500000}"/>
    <cellStyle name="60% - 강조색5 38" xfId="15996" xr:uid="{00000000-0005-0000-0000-0000AD500000}"/>
    <cellStyle name="60% - 강조색5 39" xfId="15997" xr:uid="{00000000-0005-0000-0000-0000AE500000}"/>
    <cellStyle name="60% - 강조색5 4" xfId="15998" xr:uid="{00000000-0005-0000-0000-0000AF500000}"/>
    <cellStyle name="60% - 강조색5 4 2" xfId="15999" xr:uid="{00000000-0005-0000-0000-0000B0500000}"/>
    <cellStyle name="60% - 강조색5 4 3" xfId="16000" xr:uid="{00000000-0005-0000-0000-0000B1500000}"/>
    <cellStyle name="60% - 강조색5 4 4" xfId="16001" xr:uid="{00000000-0005-0000-0000-0000B2500000}"/>
    <cellStyle name="60% - 강조색5 4 5" xfId="16002" xr:uid="{00000000-0005-0000-0000-0000B3500000}"/>
    <cellStyle name="60% - 강조색5 40" xfId="16003" xr:uid="{00000000-0005-0000-0000-0000B4500000}"/>
    <cellStyle name="60% - 강조색5 41" xfId="16004" xr:uid="{00000000-0005-0000-0000-0000B5500000}"/>
    <cellStyle name="60% - 강조색5 42" xfId="16005" xr:uid="{00000000-0005-0000-0000-0000B6500000}"/>
    <cellStyle name="60% - 강조색5 43" xfId="16006" xr:uid="{00000000-0005-0000-0000-0000B7500000}"/>
    <cellStyle name="60% - 강조색5 44" xfId="16007" xr:uid="{00000000-0005-0000-0000-0000B8500000}"/>
    <cellStyle name="60% - 강조색5 45" xfId="16008" xr:uid="{00000000-0005-0000-0000-0000B9500000}"/>
    <cellStyle name="60% - 강조색5 46" xfId="16009" xr:uid="{00000000-0005-0000-0000-0000BA500000}"/>
    <cellStyle name="60% - 강조색5 47" xfId="16010" xr:uid="{00000000-0005-0000-0000-0000BB500000}"/>
    <cellStyle name="60% - 강조색5 48" xfId="16011" xr:uid="{00000000-0005-0000-0000-0000BC500000}"/>
    <cellStyle name="60% - 강조색5 5" xfId="16012" xr:uid="{00000000-0005-0000-0000-0000BD500000}"/>
    <cellStyle name="60% - 강조색5 5 2" xfId="16013" xr:uid="{00000000-0005-0000-0000-0000BE500000}"/>
    <cellStyle name="60% - 강조색5 5 3" xfId="16014" xr:uid="{00000000-0005-0000-0000-0000BF500000}"/>
    <cellStyle name="60% - 강조색5 5 4" xfId="16015" xr:uid="{00000000-0005-0000-0000-0000C0500000}"/>
    <cellStyle name="60% - 강조색5 5 5" xfId="16016" xr:uid="{00000000-0005-0000-0000-0000C1500000}"/>
    <cellStyle name="60% - 강조색5 6" xfId="16017" xr:uid="{00000000-0005-0000-0000-0000C2500000}"/>
    <cellStyle name="60% - 강조색5 6 2" xfId="16018" xr:uid="{00000000-0005-0000-0000-0000C3500000}"/>
    <cellStyle name="60% - 강조색5 6 3" xfId="16019" xr:uid="{00000000-0005-0000-0000-0000C4500000}"/>
    <cellStyle name="60% - 강조색5 6 4" xfId="16020" xr:uid="{00000000-0005-0000-0000-0000C5500000}"/>
    <cellStyle name="60% - 강조색5 6 5" xfId="16021" xr:uid="{00000000-0005-0000-0000-0000C6500000}"/>
    <cellStyle name="60% - 강조색5 7" xfId="16022" xr:uid="{00000000-0005-0000-0000-0000C7500000}"/>
    <cellStyle name="60% - 강조색5 7 2" xfId="16023" xr:uid="{00000000-0005-0000-0000-0000C8500000}"/>
    <cellStyle name="60% - 강조색5 7 3" xfId="16024" xr:uid="{00000000-0005-0000-0000-0000C9500000}"/>
    <cellStyle name="60% - 강조색5 7 4" xfId="16025" xr:uid="{00000000-0005-0000-0000-0000CA500000}"/>
    <cellStyle name="60% - 강조색5 7 5" xfId="16026" xr:uid="{00000000-0005-0000-0000-0000CB500000}"/>
    <cellStyle name="60% - 강조색5 8" xfId="16027" xr:uid="{00000000-0005-0000-0000-0000CC500000}"/>
    <cellStyle name="60% - 강조색5 9" xfId="16028" xr:uid="{00000000-0005-0000-0000-0000CD500000}"/>
    <cellStyle name="60% - 강조색6 10" xfId="16029" xr:uid="{00000000-0005-0000-0000-0000CE500000}"/>
    <cellStyle name="60% - 강조색6 11" xfId="16030" xr:uid="{00000000-0005-0000-0000-0000CF500000}"/>
    <cellStyle name="60% - 강조색6 12" xfId="16031" xr:uid="{00000000-0005-0000-0000-0000D0500000}"/>
    <cellStyle name="60% - 강조색6 13" xfId="16032" xr:uid="{00000000-0005-0000-0000-0000D1500000}"/>
    <cellStyle name="60% - 강조색6 14" xfId="16033" xr:uid="{00000000-0005-0000-0000-0000D2500000}"/>
    <cellStyle name="60% - 강조색6 15" xfId="16034" xr:uid="{00000000-0005-0000-0000-0000D3500000}"/>
    <cellStyle name="60% - 강조색6 16" xfId="16035" xr:uid="{00000000-0005-0000-0000-0000D4500000}"/>
    <cellStyle name="60% - 강조색6 17" xfId="16036" xr:uid="{00000000-0005-0000-0000-0000D5500000}"/>
    <cellStyle name="60% - 강조색6 18" xfId="16037" xr:uid="{00000000-0005-0000-0000-0000D6500000}"/>
    <cellStyle name="60% - 강조색6 19" xfId="16038" xr:uid="{00000000-0005-0000-0000-0000D7500000}"/>
    <cellStyle name="60% - 강조색6 2" xfId="16039" xr:uid="{00000000-0005-0000-0000-0000D8500000}"/>
    <cellStyle name="60% - 강조색6 2 10" xfId="16040" xr:uid="{00000000-0005-0000-0000-0000D9500000}"/>
    <cellStyle name="60% - 강조색6 2 11" xfId="16041" xr:uid="{00000000-0005-0000-0000-0000DA500000}"/>
    <cellStyle name="60% - 강조색6 2 12" xfId="16042" xr:uid="{00000000-0005-0000-0000-0000DB500000}"/>
    <cellStyle name="60% - 강조색6 2 13" xfId="16043" xr:uid="{00000000-0005-0000-0000-0000DC500000}"/>
    <cellStyle name="60% - 강조색6 2 14" xfId="16044" xr:uid="{00000000-0005-0000-0000-0000DD500000}"/>
    <cellStyle name="60% - 강조색6 2 15" xfId="16045" xr:uid="{00000000-0005-0000-0000-0000DE500000}"/>
    <cellStyle name="60% - 강조색6 2 16" xfId="16046" xr:uid="{00000000-0005-0000-0000-0000DF500000}"/>
    <cellStyle name="60% - 강조색6 2 17" xfId="16047" xr:uid="{00000000-0005-0000-0000-0000E0500000}"/>
    <cellStyle name="60% - 강조색6 2 18" xfId="16048" xr:uid="{00000000-0005-0000-0000-0000E1500000}"/>
    <cellStyle name="60% - 강조색6 2 19" xfId="16049" xr:uid="{00000000-0005-0000-0000-0000E2500000}"/>
    <cellStyle name="60% - 강조색6 2 2" xfId="16050" xr:uid="{00000000-0005-0000-0000-0000E3500000}"/>
    <cellStyle name="60% - 강조색6 2 2 2" xfId="16051" xr:uid="{00000000-0005-0000-0000-0000E4500000}"/>
    <cellStyle name="60% - 강조색6 2 2 3" xfId="16052" xr:uid="{00000000-0005-0000-0000-0000E5500000}"/>
    <cellStyle name="60% - 강조색6 2 20" xfId="16053" xr:uid="{00000000-0005-0000-0000-0000E6500000}"/>
    <cellStyle name="60% - 강조색6 2 21" xfId="16054" xr:uid="{00000000-0005-0000-0000-0000E7500000}"/>
    <cellStyle name="60% - 강조색6 2 22" xfId="16055" xr:uid="{00000000-0005-0000-0000-0000E8500000}"/>
    <cellStyle name="60% - 강조색6 2 23" xfId="16056" xr:uid="{00000000-0005-0000-0000-0000E9500000}"/>
    <cellStyle name="60% - 강조색6 2 24" xfId="16057" xr:uid="{00000000-0005-0000-0000-0000EA500000}"/>
    <cellStyle name="60% - 강조색6 2 25" xfId="16058" xr:uid="{00000000-0005-0000-0000-0000EB500000}"/>
    <cellStyle name="60% - 강조색6 2 26" xfId="16059" xr:uid="{00000000-0005-0000-0000-0000EC500000}"/>
    <cellStyle name="60% - 강조색6 2 27" xfId="16060" xr:uid="{00000000-0005-0000-0000-0000ED500000}"/>
    <cellStyle name="60% - 강조색6 2 28" xfId="16061" xr:uid="{00000000-0005-0000-0000-0000EE500000}"/>
    <cellStyle name="60% - 강조색6 2 29" xfId="16062" xr:uid="{00000000-0005-0000-0000-0000EF500000}"/>
    <cellStyle name="60% - 강조색6 2 3" xfId="16063" xr:uid="{00000000-0005-0000-0000-0000F0500000}"/>
    <cellStyle name="60% - 강조색6 2 3 2" xfId="16064" xr:uid="{00000000-0005-0000-0000-0000F1500000}"/>
    <cellStyle name="60% - 강조색6 2 3 3" xfId="16065" xr:uid="{00000000-0005-0000-0000-0000F2500000}"/>
    <cellStyle name="60% - 강조색6 2 30" xfId="16066" xr:uid="{00000000-0005-0000-0000-0000F3500000}"/>
    <cellStyle name="60% - 강조색6 2 31" xfId="16067" xr:uid="{00000000-0005-0000-0000-0000F4500000}"/>
    <cellStyle name="60% - 강조색6 2 4" xfId="16068" xr:uid="{00000000-0005-0000-0000-0000F5500000}"/>
    <cellStyle name="60% - 강조색6 2 4 2" xfId="16069" xr:uid="{00000000-0005-0000-0000-0000F6500000}"/>
    <cellStyle name="60% - 강조색6 2 4 3" xfId="16070" xr:uid="{00000000-0005-0000-0000-0000F7500000}"/>
    <cellStyle name="60% - 강조색6 2 5" xfId="16071" xr:uid="{00000000-0005-0000-0000-0000F8500000}"/>
    <cellStyle name="60% - 강조색6 2 6" xfId="16072" xr:uid="{00000000-0005-0000-0000-0000F9500000}"/>
    <cellStyle name="60% - 강조색6 2 7" xfId="16073" xr:uid="{00000000-0005-0000-0000-0000FA500000}"/>
    <cellStyle name="60% - 강조색6 2 8" xfId="16074" xr:uid="{00000000-0005-0000-0000-0000FB500000}"/>
    <cellStyle name="60% - 강조색6 2 9" xfId="16075" xr:uid="{00000000-0005-0000-0000-0000FC500000}"/>
    <cellStyle name="60% - 강조색6 20" xfId="16076" xr:uid="{00000000-0005-0000-0000-0000FD500000}"/>
    <cellStyle name="60% - 강조색6 21" xfId="16077" xr:uid="{00000000-0005-0000-0000-0000FE500000}"/>
    <cellStyle name="60% - 강조색6 22" xfId="16078" xr:uid="{00000000-0005-0000-0000-0000FF500000}"/>
    <cellStyle name="60% - 강조색6 23" xfId="16079" xr:uid="{00000000-0005-0000-0000-000000510000}"/>
    <cellStyle name="60% - 강조색6 24" xfId="16080" xr:uid="{00000000-0005-0000-0000-000001510000}"/>
    <cellStyle name="60% - 강조색6 25" xfId="16081" xr:uid="{00000000-0005-0000-0000-000002510000}"/>
    <cellStyle name="60% - 강조색6 26" xfId="16082" xr:uid="{00000000-0005-0000-0000-000003510000}"/>
    <cellStyle name="60% - 강조색6 27" xfId="16083" xr:uid="{00000000-0005-0000-0000-000004510000}"/>
    <cellStyle name="60% - 강조색6 28" xfId="16084" xr:uid="{00000000-0005-0000-0000-000005510000}"/>
    <cellStyle name="60% - 강조색6 29" xfId="16085" xr:uid="{00000000-0005-0000-0000-000006510000}"/>
    <cellStyle name="60% - 강조색6 3" xfId="16086" xr:uid="{00000000-0005-0000-0000-000007510000}"/>
    <cellStyle name="60% - 강조색6 3 2" xfId="16087" xr:uid="{00000000-0005-0000-0000-000008510000}"/>
    <cellStyle name="60% - 강조색6 3 3" xfId="16088" xr:uid="{00000000-0005-0000-0000-000009510000}"/>
    <cellStyle name="60% - 강조색6 3 4" xfId="16089" xr:uid="{00000000-0005-0000-0000-00000A510000}"/>
    <cellStyle name="60% - 강조색6 3 5" xfId="16090" xr:uid="{00000000-0005-0000-0000-00000B510000}"/>
    <cellStyle name="60% - 강조색6 3 6" xfId="16091" xr:uid="{00000000-0005-0000-0000-00000C510000}"/>
    <cellStyle name="60% - 강조색6 30" xfId="16092" xr:uid="{00000000-0005-0000-0000-00000D510000}"/>
    <cellStyle name="60% - 강조색6 31" xfId="16093" xr:uid="{00000000-0005-0000-0000-00000E510000}"/>
    <cellStyle name="60% - 강조색6 32" xfId="16094" xr:uid="{00000000-0005-0000-0000-00000F510000}"/>
    <cellStyle name="60% - 강조색6 33" xfId="16095" xr:uid="{00000000-0005-0000-0000-000010510000}"/>
    <cellStyle name="60% - 강조색6 34" xfId="16096" xr:uid="{00000000-0005-0000-0000-000011510000}"/>
    <cellStyle name="60% - 강조색6 35" xfId="16097" xr:uid="{00000000-0005-0000-0000-000012510000}"/>
    <cellStyle name="60% - 강조색6 36" xfId="16098" xr:uid="{00000000-0005-0000-0000-000013510000}"/>
    <cellStyle name="60% - 강조색6 37" xfId="16099" xr:uid="{00000000-0005-0000-0000-000014510000}"/>
    <cellStyle name="60% - 강조색6 38" xfId="16100" xr:uid="{00000000-0005-0000-0000-000015510000}"/>
    <cellStyle name="60% - 강조색6 39" xfId="16101" xr:uid="{00000000-0005-0000-0000-000016510000}"/>
    <cellStyle name="60% - 강조색6 4" xfId="16102" xr:uid="{00000000-0005-0000-0000-000017510000}"/>
    <cellStyle name="60% - 강조색6 4 2" xfId="16103" xr:uid="{00000000-0005-0000-0000-000018510000}"/>
    <cellStyle name="60% - 강조색6 4 3" xfId="16104" xr:uid="{00000000-0005-0000-0000-000019510000}"/>
    <cellStyle name="60% - 강조색6 4 4" xfId="16105" xr:uid="{00000000-0005-0000-0000-00001A510000}"/>
    <cellStyle name="60% - 강조색6 4 5" xfId="16106" xr:uid="{00000000-0005-0000-0000-00001B510000}"/>
    <cellStyle name="60% - 강조색6 40" xfId="16107" xr:uid="{00000000-0005-0000-0000-00001C510000}"/>
    <cellStyle name="60% - 강조색6 41" xfId="16108" xr:uid="{00000000-0005-0000-0000-00001D510000}"/>
    <cellStyle name="60% - 강조색6 42" xfId="16109" xr:uid="{00000000-0005-0000-0000-00001E510000}"/>
    <cellStyle name="60% - 강조색6 43" xfId="16110" xr:uid="{00000000-0005-0000-0000-00001F510000}"/>
    <cellStyle name="60% - 강조색6 44" xfId="16111" xr:uid="{00000000-0005-0000-0000-000020510000}"/>
    <cellStyle name="60% - 강조색6 45" xfId="16112" xr:uid="{00000000-0005-0000-0000-000021510000}"/>
    <cellStyle name="60% - 강조색6 46" xfId="16113" xr:uid="{00000000-0005-0000-0000-000022510000}"/>
    <cellStyle name="60% - 강조색6 47" xfId="16114" xr:uid="{00000000-0005-0000-0000-000023510000}"/>
    <cellStyle name="60% - 강조색6 48" xfId="16115" xr:uid="{00000000-0005-0000-0000-000024510000}"/>
    <cellStyle name="60% - 강조색6 49" xfId="16116" xr:uid="{00000000-0005-0000-0000-000025510000}"/>
    <cellStyle name="60% - 강조색6 5" xfId="16117" xr:uid="{00000000-0005-0000-0000-000026510000}"/>
    <cellStyle name="60% - 강조색6 5 2" xfId="16118" xr:uid="{00000000-0005-0000-0000-000027510000}"/>
    <cellStyle name="60% - 강조색6 5 3" xfId="16119" xr:uid="{00000000-0005-0000-0000-000028510000}"/>
    <cellStyle name="60% - 강조색6 5 4" xfId="16120" xr:uid="{00000000-0005-0000-0000-000029510000}"/>
    <cellStyle name="60% - 강조색6 5 5" xfId="16121" xr:uid="{00000000-0005-0000-0000-00002A510000}"/>
    <cellStyle name="60% - 강조색6 6" xfId="16122" xr:uid="{00000000-0005-0000-0000-00002B510000}"/>
    <cellStyle name="60% - 강조색6 6 2" xfId="16123" xr:uid="{00000000-0005-0000-0000-00002C510000}"/>
    <cellStyle name="60% - 강조색6 6 3" xfId="16124" xr:uid="{00000000-0005-0000-0000-00002D510000}"/>
    <cellStyle name="60% - 강조색6 6 4" xfId="16125" xr:uid="{00000000-0005-0000-0000-00002E510000}"/>
    <cellStyle name="60% - 강조색6 6 5" xfId="16126" xr:uid="{00000000-0005-0000-0000-00002F510000}"/>
    <cellStyle name="60% - 강조색6 7" xfId="16127" xr:uid="{00000000-0005-0000-0000-000030510000}"/>
    <cellStyle name="60% - 강조색6 7 2" xfId="16128" xr:uid="{00000000-0005-0000-0000-000031510000}"/>
    <cellStyle name="60% - 강조색6 7 3" xfId="16129" xr:uid="{00000000-0005-0000-0000-000032510000}"/>
    <cellStyle name="60% - 강조색6 7 4" xfId="16130" xr:uid="{00000000-0005-0000-0000-000033510000}"/>
    <cellStyle name="60% - 강조색6 7 5" xfId="16131" xr:uid="{00000000-0005-0000-0000-000034510000}"/>
    <cellStyle name="60% - 강조색6 8" xfId="16132" xr:uid="{00000000-0005-0000-0000-000035510000}"/>
    <cellStyle name="60% - 강조색6 9" xfId="16133" xr:uid="{00000000-0005-0000-0000-000036510000}"/>
    <cellStyle name="_x0014_7." xfId="16134" xr:uid="{00000000-0005-0000-0000-000037510000}"/>
    <cellStyle name="82" xfId="3712" xr:uid="{00000000-0005-0000-0000-000038510000}"/>
    <cellStyle name="82 2" xfId="16135" xr:uid="{00000000-0005-0000-0000-000039510000}"/>
    <cellStyle name="82 3" xfId="16136" xr:uid="{00000000-0005-0000-0000-00003A510000}"/>
    <cellStyle name="90" xfId="1277" xr:uid="{00000000-0005-0000-0000-00003B510000}"/>
    <cellStyle name="A" xfId="2071" xr:uid="{00000000-0005-0000-0000-00003C510000}"/>
    <cellStyle name="A " xfId="16137" xr:uid="{00000000-0005-0000-0000-00003D510000}"/>
    <cellStyle name="A  10" xfId="16138" xr:uid="{00000000-0005-0000-0000-00003E510000}"/>
    <cellStyle name="A  11" xfId="16139" xr:uid="{00000000-0005-0000-0000-00003F510000}"/>
    <cellStyle name="A  12" xfId="16140" xr:uid="{00000000-0005-0000-0000-000040510000}"/>
    <cellStyle name="A  13" xfId="16141" xr:uid="{00000000-0005-0000-0000-000041510000}"/>
    <cellStyle name="A  14" xfId="16142" xr:uid="{00000000-0005-0000-0000-000042510000}"/>
    <cellStyle name="A  15" xfId="16143" xr:uid="{00000000-0005-0000-0000-000043510000}"/>
    <cellStyle name="A  16" xfId="16144" xr:uid="{00000000-0005-0000-0000-000044510000}"/>
    <cellStyle name="A  17" xfId="16145" xr:uid="{00000000-0005-0000-0000-000045510000}"/>
    <cellStyle name="A  18" xfId="16146" xr:uid="{00000000-0005-0000-0000-000046510000}"/>
    <cellStyle name="A  19" xfId="16147" xr:uid="{00000000-0005-0000-0000-000047510000}"/>
    <cellStyle name="A  2" xfId="16148" xr:uid="{00000000-0005-0000-0000-000048510000}"/>
    <cellStyle name="A  2 2" xfId="16149" xr:uid="{00000000-0005-0000-0000-000049510000}"/>
    <cellStyle name="A  2 3" xfId="16150" xr:uid="{00000000-0005-0000-0000-00004A510000}"/>
    <cellStyle name="A  2 4" xfId="16151" xr:uid="{00000000-0005-0000-0000-00004B510000}"/>
    <cellStyle name="A  2 5" xfId="16152" xr:uid="{00000000-0005-0000-0000-00004C510000}"/>
    <cellStyle name="A  2 6" xfId="16153" xr:uid="{00000000-0005-0000-0000-00004D510000}"/>
    <cellStyle name="A  2 7" xfId="16154" xr:uid="{00000000-0005-0000-0000-00004E510000}"/>
    <cellStyle name="A  20" xfId="16155" xr:uid="{00000000-0005-0000-0000-00004F510000}"/>
    <cellStyle name="A  21" xfId="16156" xr:uid="{00000000-0005-0000-0000-000050510000}"/>
    <cellStyle name="A  3" xfId="16157" xr:uid="{00000000-0005-0000-0000-000051510000}"/>
    <cellStyle name="A  4" xfId="16158" xr:uid="{00000000-0005-0000-0000-000052510000}"/>
    <cellStyle name="A  5" xfId="16159" xr:uid="{00000000-0005-0000-0000-000053510000}"/>
    <cellStyle name="A  6" xfId="16160" xr:uid="{00000000-0005-0000-0000-000054510000}"/>
    <cellStyle name="A  7" xfId="16161" xr:uid="{00000000-0005-0000-0000-000055510000}"/>
    <cellStyle name="A  8" xfId="16162" xr:uid="{00000000-0005-0000-0000-000056510000}"/>
    <cellStyle name="A  9" xfId="16163" xr:uid="{00000000-0005-0000-0000-000057510000}"/>
    <cellStyle name="a [0]_mud plant bolted" xfId="16164" xr:uid="{00000000-0005-0000-0000-000058510000}"/>
    <cellStyle name="a 10" xfId="16165" xr:uid="{00000000-0005-0000-0000-000059510000}"/>
    <cellStyle name="a 11" xfId="16166" xr:uid="{00000000-0005-0000-0000-00005A510000}"/>
    <cellStyle name="a 12" xfId="16167" xr:uid="{00000000-0005-0000-0000-00005B510000}"/>
    <cellStyle name="a 13" xfId="16168" xr:uid="{00000000-0005-0000-0000-00005C510000}"/>
    <cellStyle name="a 14" xfId="16169" xr:uid="{00000000-0005-0000-0000-00005D510000}"/>
    <cellStyle name="a 15" xfId="16170" xr:uid="{00000000-0005-0000-0000-00005E510000}"/>
    <cellStyle name="a 16" xfId="16171" xr:uid="{00000000-0005-0000-0000-00005F510000}"/>
    <cellStyle name="a 17" xfId="16172" xr:uid="{00000000-0005-0000-0000-000060510000}"/>
    <cellStyle name="a 18" xfId="16173" xr:uid="{00000000-0005-0000-0000-000061510000}"/>
    <cellStyle name="a 19" xfId="16174" xr:uid="{00000000-0005-0000-0000-000062510000}"/>
    <cellStyle name="A 2" xfId="2072" xr:uid="{00000000-0005-0000-0000-000063510000}"/>
    <cellStyle name="a 2 2" xfId="16175" xr:uid="{00000000-0005-0000-0000-000064510000}"/>
    <cellStyle name="a 2 3" xfId="16176" xr:uid="{00000000-0005-0000-0000-000065510000}"/>
    <cellStyle name="a 2 4" xfId="16177" xr:uid="{00000000-0005-0000-0000-000066510000}"/>
    <cellStyle name="a 2 5" xfId="16178" xr:uid="{00000000-0005-0000-0000-000067510000}"/>
    <cellStyle name="a 2 6" xfId="16179" xr:uid="{00000000-0005-0000-0000-000068510000}"/>
    <cellStyle name="a 2 7" xfId="16180" xr:uid="{00000000-0005-0000-0000-000069510000}"/>
    <cellStyle name="a 20" xfId="16181" xr:uid="{00000000-0005-0000-0000-00006A510000}"/>
    <cellStyle name="a 21" xfId="16182" xr:uid="{00000000-0005-0000-0000-00006B510000}"/>
    <cellStyle name="A 22" xfId="16183" xr:uid="{00000000-0005-0000-0000-00006C510000}"/>
    <cellStyle name="A 23" xfId="16184" xr:uid="{00000000-0005-0000-0000-00006D510000}"/>
    <cellStyle name="A 24" xfId="16185" xr:uid="{00000000-0005-0000-0000-00006E510000}"/>
    <cellStyle name="A 25" xfId="16186" xr:uid="{00000000-0005-0000-0000-00006F510000}"/>
    <cellStyle name="A 26" xfId="16187" xr:uid="{00000000-0005-0000-0000-000070510000}"/>
    <cellStyle name="A 27" xfId="16188" xr:uid="{00000000-0005-0000-0000-000071510000}"/>
    <cellStyle name="A 28" xfId="16189" xr:uid="{00000000-0005-0000-0000-000072510000}"/>
    <cellStyle name="A 29" xfId="16190" xr:uid="{00000000-0005-0000-0000-000073510000}"/>
    <cellStyle name="a 3" xfId="16191" xr:uid="{00000000-0005-0000-0000-000074510000}"/>
    <cellStyle name="A 30" xfId="16192" xr:uid="{00000000-0005-0000-0000-000075510000}"/>
    <cellStyle name="A 31" xfId="16193" xr:uid="{00000000-0005-0000-0000-000076510000}"/>
    <cellStyle name="A 32" xfId="16194" xr:uid="{00000000-0005-0000-0000-000077510000}"/>
    <cellStyle name="A 33" xfId="16195" xr:uid="{00000000-0005-0000-0000-000078510000}"/>
    <cellStyle name="A 34" xfId="16196" xr:uid="{00000000-0005-0000-0000-000079510000}"/>
    <cellStyle name="A 35" xfId="16197" xr:uid="{00000000-0005-0000-0000-00007A510000}"/>
    <cellStyle name="A 36" xfId="16198" xr:uid="{00000000-0005-0000-0000-00007B510000}"/>
    <cellStyle name="A 37" xfId="16199" xr:uid="{00000000-0005-0000-0000-00007C510000}"/>
    <cellStyle name="A 38" xfId="16200" xr:uid="{00000000-0005-0000-0000-00007D510000}"/>
    <cellStyle name="A 39" xfId="16201" xr:uid="{00000000-0005-0000-0000-00007E510000}"/>
    <cellStyle name="a 4" xfId="16202" xr:uid="{00000000-0005-0000-0000-00007F510000}"/>
    <cellStyle name="A 40" xfId="16203" xr:uid="{00000000-0005-0000-0000-000080510000}"/>
    <cellStyle name="a 5" xfId="16204" xr:uid="{00000000-0005-0000-0000-000081510000}"/>
    <cellStyle name="a 6" xfId="16205" xr:uid="{00000000-0005-0000-0000-000082510000}"/>
    <cellStyle name="a 7" xfId="16206" xr:uid="{00000000-0005-0000-0000-000083510000}"/>
    <cellStyle name="a 8" xfId="16207" xr:uid="{00000000-0005-0000-0000-000084510000}"/>
    <cellStyle name="a 9" xfId="16208" xr:uid="{00000000-0005-0000-0000-000085510000}"/>
    <cellStyle name="Ā _x0010_က랐_xdc01_땯_x0001_" xfId="2073" xr:uid="{00000000-0005-0000-0000-000086510000}"/>
    <cellStyle name="Ā _x0010_က랐_xdc01_땯_x0001_ 2" xfId="16209" xr:uid="{00000000-0005-0000-0000-000087510000}"/>
    <cellStyle name="Ā _x0010_က랐_xdc01_땯_x0001_ 3" xfId="16210" xr:uid="{00000000-0005-0000-0000-000088510000}"/>
    <cellStyle name="A_20030218144011020-E1C865BF" xfId="16211" xr:uid="{00000000-0005-0000-0000-000089510000}"/>
    <cellStyle name="A_20030218144011020-E1C865BF 10" xfId="16212" xr:uid="{00000000-0005-0000-0000-00008A510000}"/>
    <cellStyle name="A_20030218144011020-E1C865BF 11" xfId="16213" xr:uid="{00000000-0005-0000-0000-00008B510000}"/>
    <cellStyle name="A_20030218144011020-E1C865BF 12" xfId="16214" xr:uid="{00000000-0005-0000-0000-00008C510000}"/>
    <cellStyle name="A_20030218144011020-E1C865BF 13" xfId="16215" xr:uid="{00000000-0005-0000-0000-00008D510000}"/>
    <cellStyle name="A_20030218144011020-E1C865BF 14" xfId="16216" xr:uid="{00000000-0005-0000-0000-00008E510000}"/>
    <cellStyle name="A_20030218144011020-E1C865BF 15" xfId="16217" xr:uid="{00000000-0005-0000-0000-00008F510000}"/>
    <cellStyle name="A_20030218144011020-E1C865BF 16" xfId="16218" xr:uid="{00000000-0005-0000-0000-000090510000}"/>
    <cellStyle name="A_20030218144011020-E1C865BF 17" xfId="16219" xr:uid="{00000000-0005-0000-0000-000091510000}"/>
    <cellStyle name="A_20030218144011020-E1C865BF 18" xfId="16220" xr:uid="{00000000-0005-0000-0000-000092510000}"/>
    <cellStyle name="A_20030218144011020-E1C865BF 19" xfId="16221" xr:uid="{00000000-0005-0000-0000-000093510000}"/>
    <cellStyle name="A_20030218144011020-E1C865BF 2" xfId="16222" xr:uid="{00000000-0005-0000-0000-000094510000}"/>
    <cellStyle name="A_20030218144011020-E1C865BF 2 2" xfId="16223" xr:uid="{00000000-0005-0000-0000-000095510000}"/>
    <cellStyle name="A_20030218144011020-E1C865BF 2 3" xfId="16224" xr:uid="{00000000-0005-0000-0000-000096510000}"/>
    <cellStyle name="A_20030218144011020-E1C865BF 2 4" xfId="16225" xr:uid="{00000000-0005-0000-0000-000097510000}"/>
    <cellStyle name="A_20030218144011020-E1C865BF 2 5" xfId="16226" xr:uid="{00000000-0005-0000-0000-000098510000}"/>
    <cellStyle name="A_20030218144011020-E1C865BF 2 6" xfId="16227" xr:uid="{00000000-0005-0000-0000-000099510000}"/>
    <cellStyle name="A_20030218144011020-E1C865BF 2 7" xfId="16228" xr:uid="{00000000-0005-0000-0000-00009A510000}"/>
    <cellStyle name="A_20030218144011020-E1C865BF 20" xfId="16229" xr:uid="{00000000-0005-0000-0000-00009B510000}"/>
    <cellStyle name="A_20030218144011020-E1C865BF 21" xfId="16230" xr:uid="{00000000-0005-0000-0000-00009C510000}"/>
    <cellStyle name="A_20030218144011020-E1C865BF 3" xfId="16231" xr:uid="{00000000-0005-0000-0000-00009D510000}"/>
    <cellStyle name="A_20030218144011020-E1C865BF 4" xfId="16232" xr:uid="{00000000-0005-0000-0000-00009E510000}"/>
    <cellStyle name="A_20030218144011020-E1C865BF 5" xfId="16233" xr:uid="{00000000-0005-0000-0000-00009F510000}"/>
    <cellStyle name="A_20030218144011020-E1C865BF 6" xfId="16234" xr:uid="{00000000-0005-0000-0000-0000A0510000}"/>
    <cellStyle name="A_20030218144011020-E1C865BF 7" xfId="16235" xr:uid="{00000000-0005-0000-0000-0000A1510000}"/>
    <cellStyle name="A_20030218144011020-E1C865BF 8" xfId="16236" xr:uid="{00000000-0005-0000-0000-0000A2510000}"/>
    <cellStyle name="A_20030218144011020-E1C865BF 9" xfId="16237" xr:uid="{00000000-0005-0000-0000-0000A3510000}"/>
    <cellStyle name="A_20030218144011020-E1C865BF_견적보고" xfId="16238" xr:uid="{00000000-0005-0000-0000-0000A4510000}"/>
    <cellStyle name="A_20030218144011020-E1C865BF_견적보고 10" xfId="16239" xr:uid="{00000000-0005-0000-0000-0000A5510000}"/>
    <cellStyle name="A_20030218144011020-E1C865BF_견적보고 11" xfId="16240" xr:uid="{00000000-0005-0000-0000-0000A6510000}"/>
    <cellStyle name="A_20030218144011020-E1C865BF_견적보고 12" xfId="16241" xr:uid="{00000000-0005-0000-0000-0000A7510000}"/>
    <cellStyle name="A_20030218144011020-E1C865BF_견적보고 13" xfId="16242" xr:uid="{00000000-0005-0000-0000-0000A8510000}"/>
    <cellStyle name="A_20030218144011020-E1C865BF_견적보고 14" xfId="16243" xr:uid="{00000000-0005-0000-0000-0000A9510000}"/>
    <cellStyle name="A_20030218144011020-E1C865BF_견적보고 15" xfId="16244" xr:uid="{00000000-0005-0000-0000-0000AA510000}"/>
    <cellStyle name="A_20030218144011020-E1C865BF_견적보고 16" xfId="16245" xr:uid="{00000000-0005-0000-0000-0000AB510000}"/>
    <cellStyle name="A_20030218144011020-E1C865BF_견적보고 17" xfId="16246" xr:uid="{00000000-0005-0000-0000-0000AC510000}"/>
    <cellStyle name="A_20030218144011020-E1C865BF_견적보고 18" xfId="16247" xr:uid="{00000000-0005-0000-0000-0000AD510000}"/>
    <cellStyle name="A_20030218144011020-E1C865BF_견적보고 19" xfId="16248" xr:uid="{00000000-0005-0000-0000-0000AE510000}"/>
    <cellStyle name="A_20030218144011020-E1C865BF_견적보고 2" xfId="16249" xr:uid="{00000000-0005-0000-0000-0000AF510000}"/>
    <cellStyle name="A_20030218144011020-E1C865BF_견적보고 2 2" xfId="16250" xr:uid="{00000000-0005-0000-0000-0000B0510000}"/>
    <cellStyle name="A_20030218144011020-E1C865BF_견적보고 2 3" xfId="16251" xr:uid="{00000000-0005-0000-0000-0000B1510000}"/>
    <cellStyle name="A_20030218144011020-E1C865BF_견적보고 2 4" xfId="16252" xr:uid="{00000000-0005-0000-0000-0000B2510000}"/>
    <cellStyle name="A_20030218144011020-E1C865BF_견적보고 2 5" xfId="16253" xr:uid="{00000000-0005-0000-0000-0000B3510000}"/>
    <cellStyle name="A_20030218144011020-E1C865BF_견적보고 2 6" xfId="16254" xr:uid="{00000000-0005-0000-0000-0000B4510000}"/>
    <cellStyle name="A_20030218144011020-E1C865BF_견적보고 2 7" xfId="16255" xr:uid="{00000000-0005-0000-0000-0000B5510000}"/>
    <cellStyle name="A_20030218144011020-E1C865BF_견적보고 20" xfId="16256" xr:uid="{00000000-0005-0000-0000-0000B6510000}"/>
    <cellStyle name="A_20030218144011020-E1C865BF_견적보고 21" xfId="16257" xr:uid="{00000000-0005-0000-0000-0000B7510000}"/>
    <cellStyle name="A_20030218144011020-E1C865BF_견적보고 3" xfId="16258" xr:uid="{00000000-0005-0000-0000-0000B8510000}"/>
    <cellStyle name="A_20030218144011020-E1C865BF_견적보고 4" xfId="16259" xr:uid="{00000000-0005-0000-0000-0000B9510000}"/>
    <cellStyle name="A_20030218144011020-E1C865BF_견적보고 5" xfId="16260" xr:uid="{00000000-0005-0000-0000-0000BA510000}"/>
    <cellStyle name="A_20030218144011020-E1C865BF_견적보고 6" xfId="16261" xr:uid="{00000000-0005-0000-0000-0000BB510000}"/>
    <cellStyle name="A_20030218144011020-E1C865BF_견적보고 7" xfId="16262" xr:uid="{00000000-0005-0000-0000-0000BC510000}"/>
    <cellStyle name="A_20030218144011020-E1C865BF_견적보고 8" xfId="16263" xr:uid="{00000000-0005-0000-0000-0000BD510000}"/>
    <cellStyle name="A_20030218144011020-E1C865BF_견적보고 9" xfId="16264" xr:uid="{00000000-0005-0000-0000-0000BE510000}"/>
    <cellStyle name="A_2011년 소백산 자락길 홍보관 신축공사(건축)" xfId="2074" xr:uid="{00000000-0005-0000-0000-0000BF510000}"/>
    <cellStyle name="A_갑지(건축 (2)" xfId="2075" xr:uid="{00000000-0005-0000-0000-0000C0510000}"/>
    <cellStyle name="A_갑지(건축 (2) 2" xfId="2076" xr:uid="{00000000-0005-0000-0000-0000C1510000}"/>
    <cellStyle name="A_견적보고" xfId="16265" xr:uid="{00000000-0005-0000-0000-0000C2510000}"/>
    <cellStyle name="A_견적보고 10" xfId="16266" xr:uid="{00000000-0005-0000-0000-0000C3510000}"/>
    <cellStyle name="A_견적보고 11" xfId="16267" xr:uid="{00000000-0005-0000-0000-0000C4510000}"/>
    <cellStyle name="A_견적보고 12" xfId="16268" xr:uid="{00000000-0005-0000-0000-0000C5510000}"/>
    <cellStyle name="A_견적보고 13" xfId="16269" xr:uid="{00000000-0005-0000-0000-0000C6510000}"/>
    <cellStyle name="A_견적보고 14" xfId="16270" xr:uid="{00000000-0005-0000-0000-0000C7510000}"/>
    <cellStyle name="A_견적보고 15" xfId="16271" xr:uid="{00000000-0005-0000-0000-0000C8510000}"/>
    <cellStyle name="A_견적보고 16" xfId="16272" xr:uid="{00000000-0005-0000-0000-0000C9510000}"/>
    <cellStyle name="A_견적보고 17" xfId="16273" xr:uid="{00000000-0005-0000-0000-0000CA510000}"/>
    <cellStyle name="A_견적보고 18" xfId="16274" xr:uid="{00000000-0005-0000-0000-0000CB510000}"/>
    <cellStyle name="A_견적보고 19" xfId="16275" xr:uid="{00000000-0005-0000-0000-0000CC510000}"/>
    <cellStyle name="A_견적보고 2" xfId="16276" xr:uid="{00000000-0005-0000-0000-0000CD510000}"/>
    <cellStyle name="A_견적보고 2 2" xfId="16277" xr:uid="{00000000-0005-0000-0000-0000CE510000}"/>
    <cellStyle name="A_견적보고 2 3" xfId="16278" xr:uid="{00000000-0005-0000-0000-0000CF510000}"/>
    <cellStyle name="A_견적보고 2 4" xfId="16279" xr:uid="{00000000-0005-0000-0000-0000D0510000}"/>
    <cellStyle name="A_견적보고 2 5" xfId="16280" xr:uid="{00000000-0005-0000-0000-0000D1510000}"/>
    <cellStyle name="A_견적보고 2 6" xfId="16281" xr:uid="{00000000-0005-0000-0000-0000D2510000}"/>
    <cellStyle name="A_견적보고 2 7" xfId="16282" xr:uid="{00000000-0005-0000-0000-0000D3510000}"/>
    <cellStyle name="A_견적보고 20" xfId="16283" xr:uid="{00000000-0005-0000-0000-0000D4510000}"/>
    <cellStyle name="A_견적보고 21" xfId="16284" xr:uid="{00000000-0005-0000-0000-0000D5510000}"/>
    <cellStyle name="A_견적보고 3" xfId="16285" xr:uid="{00000000-0005-0000-0000-0000D6510000}"/>
    <cellStyle name="A_견적보고 4" xfId="16286" xr:uid="{00000000-0005-0000-0000-0000D7510000}"/>
    <cellStyle name="A_견적보고 5" xfId="16287" xr:uid="{00000000-0005-0000-0000-0000D8510000}"/>
    <cellStyle name="A_견적보고 6" xfId="16288" xr:uid="{00000000-0005-0000-0000-0000D9510000}"/>
    <cellStyle name="A_견적보고 7" xfId="16289" xr:uid="{00000000-0005-0000-0000-0000DA510000}"/>
    <cellStyle name="A_견적보고 8" xfId="16290" xr:uid="{00000000-0005-0000-0000-0000DB510000}"/>
    <cellStyle name="A_견적보고 9" xfId="16291" xr:uid="{00000000-0005-0000-0000-0000DC510000}"/>
    <cellStyle name="A_경북능금농협(북촌)골판지공장 " xfId="2077" xr:uid="{00000000-0005-0000-0000-0000DD510000}"/>
    <cellStyle name="A_관급자재 명세" xfId="2078" xr:uid="{00000000-0005-0000-0000-0000DE510000}"/>
    <cellStyle name="A_도로" xfId="2079" xr:uid="{00000000-0005-0000-0000-0000DF510000}"/>
    <cellStyle name="A_도로 2" xfId="16292" xr:uid="{00000000-0005-0000-0000-0000E0510000}"/>
    <cellStyle name="A_도로 3" xfId="16293" xr:uid="{00000000-0005-0000-0000-0000E1510000}"/>
    <cellStyle name="A_부대초안" xfId="2080" xr:uid="{00000000-0005-0000-0000-0000E2510000}"/>
    <cellStyle name="A_부대초안 2" xfId="2081" xr:uid="{00000000-0005-0000-0000-0000E3510000}"/>
    <cellStyle name="A_부대초안 3" xfId="16294" xr:uid="{00000000-0005-0000-0000-0000E4510000}"/>
    <cellStyle name="A_부대초안_2011년 소백산 자락길 홍보관 신축공사(건축)" xfId="2082" xr:uid="{00000000-0005-0000-0000-0000E5510000}"/>
    <cellStyle name="A_부대초안_갑지(건축 (2)" xfId="2083" xr:uid="{00000000-0005-0000-0000-0000E6510000}"/>
    <cellStyle name="A_부대초안_갑지(건축 (2) 2" xfId="2084" xr:uid="{00000000-0005-0000-0000-0000E7510000}"/>
    <cellStyle name="A_부대초안_견적의뢰" xfId="2085" xr:uid="{00000000-0005-0000-0000-0000E8510000}"/>
    <cellStyle name="A_부대초안_견적의뢰 2" xfId="2086" xr:uid="{00000000-0005-0000-0000-0000E9510000}"/>
    <cellStyle name="A_부대초안_견적의뢰 3" xfId="16295" xr:uid="{00000000-0005-0000-0000-0000EA510000}"/>
    <cellStyle name="A_부대초안_견적의뢰_2011년 소백산 자락길 홍보관 신축공사(건축)" xfId="2087" xr:uid="{00000000-0005-0000-0000-0000EB510000}"/>
    <cellStyle name="A_부대초안_견적의뢰_갑지(건축 (2)" xfId="2088" xr:uid="{00000000-0005-0000-0000-0000EC510000}"/>
    <cellStyle name="A_부대초안_견적의뢰_갑지(건축 (2) 2" xfId="2089" xr:uid="{00000000-0005-0000-0000-0000ED510000}"/>
    <cellStyle name="A_부대초안_견적의뢰_경북능금농협(북촌)골판지공장 " xfId="2090" xr:uid="{00000000-0005-0000-0000-0000EE510000}"/>
    <cellStyle name="A_부대초안_견적의뢰_관급자재 명세" xfId="2091" xr:uid="{00000000-0005-0000-0000-0000EF510000}"/>
    <cellStyle name="A_부대초안_견적의뢰_삼성생활예술고 생활관(3층수정15%)공사" xfId="2092" xr:uid="{00000000-0005-0000-0000-0000F0510000}"/>
    <cellStyle name="A_부대초안_견적의뢰_삼성생활예술고 생활관(3층수정15%)공사 2" xfId="2093" xr:uid="{00000000-0005-0000-0000-0000F1510000}"/>
    <cellStyle name="A_부대초안_견적의뢰_안강여고 화장실 개선공사" xfId="2094" xr:uid="{00000000-0005-0000-0000-0000F2510000}"/>
    <cellStyle name="A_부대초안_견적의뢰_영주서부초등학교 교사동 방수공사" xfId="2095" xr:uid="{00000000-0005-0000-0000-0000F3510000}"/>
    <cellStyle name="A_부대초안_견적의뢰_용곡지구_보건진료소_신축설비공사" xfId="2096" xr:uid="{00000000-0005-0000-0000-0000F4510000}"/>
    <cellStyle name="A_부대초안_견적의뢰_용곡지구_보건진료소_신축설비공사 2" xfId="2097" xr:uid="{00000000-0005-0000-0000-0000F5510000}"/>
    <cellStyle name="A_부대초안_견적의뢰_우보초등학교 화장실보수및기타공사(건축)" xfId="2098" xr:uid="{00000000-0005-0000-0000-0000F6510000}"/>
    <cellStyle name="A_부대초안_견적의뢰_우보초등학교 화장실보수및기타공사(건축) 2" xfId="2099" xr:uid="{00000000-0005-0000-0000-0000F7510000}"/>
    <cellStyle name="A_부대초안_견적의뢰_화령초등학교 다목적강당 증축공사(건축)" xfId="2100" xr:uid="{00000000-0005-0000-0000-0000F8510000}"/>
    <cellStyle name="A_부대초안_견적의뢰_화령초등학교 다목적강당 증축공사(건축) 2" xfId="2101" xr:uid="{00000000-0005-0000-0000-0000F9510000}"/>
    <cellStyle name="A_부대초안_견적의뢰_화령초등학교 다목적강당 증축공사(건축납품)" xfId="2102" xr:uid="{00000000-0005-0000-0000-0000FA510000}"/>
    <cellStyle name="A_부대초안_견적의뢰_화령초등학교 다목적강당 증축공사(건축납품) 2" xfId="2103" xr:uid="{00000000-0005-0000-0000-0000FB510000}"/>
    <cellStyle name="A_부대초안_경북능금농협(북촌)골판지공장 " xfId="2104" xr:uid="{00000000-0005-0000-0000-0000FC510000}"/>
    <cellStyle name="A_부대초안_관급자재 명세" xfId="2105" xr:uid="{00000000-0005-0000-0000-0000FD510000}"/>
    <cellStyle name="A_부대초안_김포투찰" xfId="2106" xr:uid="{00000000-0005-0000-0000-0000FE510000}"/>
    <cellStyle name="A_부대초안_김포투찰 2" xfId="16296" xr:uid="{00000000-0005-0000-0000-0000FF510000}"/>
    <cellStyle name="A_부대초안_김포투찰 3" xfId="16297" xr:uid="{00000000-0005-0000-0000-000000520000}"/>
    <cellStyle name="A_부대초안_김포투찰_견적의뢰" xfId="2107" xr:uid="{00000000-0005-0000-0000-000001520000}"/>
    <cellStyle name="A_부대초안_김포투찰_견적의뢰 2" xfId="2108" xr:uid="{00000000-0005-0000-0000-000002520000}"/>
    <cellStyle name="A_부대초안_김포투찰_견적의뢰 3" xfId="16298" xr:uid="{00000000-0005-0000-0000-000003520000}"/>
    <cellStyle name="A_부대초안_김포투찰_견적의뢰_2011년 소백산 자락길 홍보관 신축공사(건축)" xfId="2109" xr:uid="{00000000-0005-0000-0000-000004520000}"/>
    <cellStyle name="A_부대초안_김포투찰_견적의뢰_갑지(건축 (2)" xfId="2110" xr:uid="{00000000-0005-0000-0000-000005520000}"/>
    <cellStyle name="A_부대초안_김포투찰_견적의뢰_갑지(건축 (2) 2" xfId="2111" xr:uid="{00000000-0005-0000-0000-000006520000}"/>
    <cellStyle name="A_부대초안_김포투찰_견적의뢰_경북능금농협(북촌)골판지공장 " xfId="2112" xr:uid="{00000000-0005-0000-0000-000007520000}"/>
    <cellStyle name="A_부대초안_김포투찰_견적의뢰_관급자재 명세" xfId="2113" xr:uid="{00000000-0005-0000-0000-000008520000}"/>
    <cellStyle name="A_부대초안_김포투찰_견적의뢰_삼성생활예술고 생활관(3층수정15%)공사" xfId="2114" xr:uid="{00000000-0005-0000-0000-000009520000}"/>
    <cellStyle name="A_부대초안_김포투찰_견적의뢰_삼성생활예술고 생활관(3층수정15%)공사 2" xfId="2115" xr:uid="{00000000-0005-0000-0000-00000A520000}"/>
    <cellStyle name="A_부대초안_김포투찰_견적의뢰_안강여고 화장실 개선공사" xfId="2116" xr:uid="{00000000-0005-0000-0000-00000B520000}"/>
    <cellStyle name="A_부대초안_김포투찰_견적의뢰_영주서부초등학교 교사동 방수공사" xfId="2117" xr:uid="{00000000-0005-0000-0000-00000C520000}"/>
    <cellStyle name="A_부대초안_김포투찰_견적의뢰_용곡지구_보건진료소_신축설비공사" xfId="2118" xr:uid="{00000000-0005-0000-0000-00000D520000}"/>
    <cellStyle name="A_부대초안_김포투찰_견적의뢰_용곡지구_보건진료소_신축설비공사 2" xfId="2119" xr:uid="{00000000-0005-0000-0000-00000E520000}"/>
    <cellStyle name="A_부대초안_김포투찰_견적의뢰_우보초등학교 화장실보수및기타공사(건축)" xfId="2120" xr:uid="{00000000-0005-0000-0000-00000F520000}"/>
    <cellStyle name="A_부대초안_김포투찰_견적의뢰_우보초등학교 화장실보수및기타공사(건축) 2" xfId="2121" xr:uid="{00000000-0005-0000-0000-000010520000}"/>
    <cellStyle name="A_부대초안_김포투찰_견적의뢰_화령초등학교 다목적강당 증축공사(건축)" xfId="2122" xr:uid="{00000000-0005-0000-0000-000011520000}"/>
    <cellStyle name="A_부대초안_김포투찰_견적의뢰_화령초등학교 다목적강당 증축공사(건축) 2" xfId="2123" xr:uid="{00000000-0005-0000-0000-000012520000}"/>
    <cellStyle name="A_부대초안_김포투찰_견적의뢰_화령초등학교 다목적강당 증축공사(건축납품)" xfId="2124" xr:uid="{00000000-0005-0000-0000-000013520000}"/>
    <cellStyle name="A_부대초안_김포투찰_견적의뢰_화령초등학교 다목적강당 증축공사(건축납품) 2" xfId="2125" xr:uid="{00000000-0005-0000-0000-000014520000}"/>
    <cellStyle name="A_부대초안_삼성생활예술고 생활관(3층수정15%)공사" xfId="2126" xr:uid="{00000000-0005-0000-0000-000015520000}"/>
    <cellStyle name="A_부대초안_삼성생활예술고 생활관(3층수정15%)공사 2" xfId="2127" xr:uid="{00000000-0005-0000-0000-000016520000}"/>
    <cellStyle name="A_부대초안_안강여고 화장실 개선공사" xfId="2128" xr:uid="{00000000-0005-0000-0000-000017520000}"/>
    <cellStyle name="A_부대초안_영주서부초등학교 교사동 방수공사" xfId="2129" xr:uid="{00000000-0005-0000-0000-000018520000}"/>
    <cellStyle name="A_부대초안_용곡지구_보건진료소_신축설비공사" xfId="2130" xr:uid="{00000000-0005-0000-0000-000019520000}"/>
    <cellStyle name="A_부대초안_용곡지구_보건진료소_신축설비공사 2" xfId="2131" xr:uid="{00000000-0005-0000-0000-00001A520000}"/>
    <cellStyle name="A_부대초안_우보초등학교 화장실보수및기타공사(건축)" xfId="2132" xr:uid="{00000000-0005-0000-0000-00001B520000}"/>
    <cellStyle name="A_부대초안_우보초등학교 화장실보수및기타공사(건축) 2" xfId="2133" xr:uid="{00000000-0005-0000-0000-00001C520000}"/>
    <cellStyle name="A_부대초안_화령초등학교 다목적강당 증축공사(건축)" xfId="2134" xr:uid="{00000000-0005-0000-0000-00001D520000}"/>
    <cellStyle name="A_부대초안_화령초등학교 다목적강당 증축공사(건축) 2" xfId="2135" xr:uid="{00000000-0005-0000-0000-00001E520000}"/>
    <cellStyle name="A_부대초안_화령초등학교 다목적강당 증축공사(건축납품)" xfId="2136" xr:uid="{00000000-0005-0000-0000-00001F520000}"/>
    <cellStyle name="A_부대초안_화령초등학교 다목적강당 증축공사(건축납품) 2" xfId="2137" xr:uid="{00000000-0005-0000-0000-000020520000}"/>
    <cellStyle name="A_삼성생활예술고 생활관(3층수정15%)공사" xfId="2138" xr:uid="{00000000-0005-0000-0000-000021520000}"/>
    <cellStyle name="A_삼성생활예술고 생활관(3층수정15%)공사 2" xfId="2139" xr:uid="{00000000-0005-0000-0000-000022520000}"/>
    <cellStyle name="A_안강여고 화장실 개선공사" xfId="2140" xr:uid="{00000000-0005-0000-0000-000023520000}"/>
    <cellStyle name="A_영주서부초등학교 교사동 방수공사" xfId="2141" xr:uid="{00000000-0005-0000-0000-000024520000}"/>
    <cellStyle name="A_용곡지구_보건진료소_신축설비공사" xfId="2142" xr:uid="{00000000-0005-0000-0000-000025520000}"/>
    <cellStyle name="A_용곡지구_보건진료소_신축설비공사 2" xfId="2143" xr:uid="{00000000-0005-0000-0000-000026520000}"/>
    <cellStyle name="A_우보초등학교 화장실보수및기타공사(건축)" xfId="2144" xr:uid="{00000000-0005-0000-0000-000027520000}"/>
    <cellStyle name="A_우보초등학교 화장실보수및기타공사(건축) 2" xfId="2145" xr:uid="{00000000-0005-0000-0000-000028520000}"/>
    <cellStyle name="A_토목내역서" xfId="2146" xr:uid="{00000000-0005-0000-0000-000029520000}"/>
    <cellStyle name="A_토목내역서 2" xfId="2147" xr:uid="{00000000-0005-0000-0000-00002A520000}"/>
    <cellStyle name="A_토목내역서 3" xfId="16299" xr:uid="{00000000-0005-0000-0000-00002B520000}"/>
    <cellStyle name="A_토목내역서_2011년 소백산 자락길 홍보관 신축공사(건축)" xfId="2148" xr:uid="{00000000-0005-0000-0000-00002C520000}"/>
    <cellStyle name="A_토목내역서_갑지(건축 (2)" xfId="2149" xr:uid="{00000000-0005-0000-0000-00002D520000}"/>
    <cellStyle name="A_토목내역서_갑지(건축 (2) 2" xfId="2150" xr:uid="{00000000-0005-0000-0000-00002E520000}"/>
    <cellStyle name="A_토목내역서_경북능금농협(북촌)골판지공장 " xfId="2151" xr:uid="{00000000-0005-0000-0000-00002F520000}"/>
    <cellStyle name="A_토목내역서_관급자재 명세" xfId="2152" xr:uid="{00000000-0005-0000-0000-000030520000}"/>
    <cellStyle name="A_토목내역서_도로" xfId="2153" xr:uid="{00000000-0005-0000-0000-000031520000}"/>
    <cellStyle name="A_토목내역서_도로 2" xfId="16300" xr:uid="{00000000-0005-0000-0000-000032520000}"/>
    <cellStyle name="A_토목내역서_도로 3" xfId="16301" xr:uid="{00000000-0005-0000-0000-000033520000}"/>
    <cellStyle name="A_토목내역서_부대초안" xfId="2154" xr:uid="{00000000-0005-0000-0000-000034520000}"/>
    <cellStyle name="A_토목내역서_부대초안 2" xfId="2155" xr:uid="{00000000-0005-0000-0000-000035520000}"/>
    <cellStyle name="A_토목내역서_부대초안 3" xfId="16302" xr:uid="{00000000-0005-0000-0000-000036520000}"/>
    <cellStyle name="A_토목내역서_부대초안_2011년 소백산 자락길 홍보관 신축공사(건축)" xfId="2156" xr:uid="{00000000-0005-0000-0000-000037520000}"/>
    <cellStyle name="A_토목내역서_부대초안_갑지(건축 (2)" xfId="2157" xr:uid="{00000000-0005-0000-0000-000038520000}"/>
    <cellStyle name="A_토목내역서_부대초안_갑지(건축 (2) 2" xfId="2158" xr:uid="{00000000-0005-0000-0000-000039520000}"/>
    <cellStyle name="A_토목내역서_부대초안_견적의뢰" xfId="2159" xr:uid="{00000000-0005-0000-0000-00003A520000}"/>
    <cellStyle name="A_토목내역서_부대초안_견적의뢰 2" xfId="2160" xr:uid="{00000000-0005-0000-0000-00003B520000}"/>
    <cellStyle name="A_토목내역서_부대초안_견적의뢰 3" xfId="16303" xr:uid="{00000000-0005-0000-0000-00003C520000}"/>
    <cellStyle name="A_토목내역서_부대초안_견적의뢰_2011년 소백산 자락길 홍보관 신축공사(건축)" xfId="2161" xr:uid="{00000000-0005-0000-0000-00003D520000}"/>
    <cellStyle name="A_토목내역서_부대초안_견적의뢰_갑지(건축 (2)" xfId="2162" xr:uid="{00000000-0005-0000-0000-00003E520000}"/>
    <cellStyle name="A_토목내역서_부대초안_견적의뢰_갑지(건축 (2) 2" xfId="2163" xr:uid="{00000000-0005-0000-0000-00003F520000}"/>
    <cellStyle name="A_토목내역서_부대초안_견적의뢰_경북능금농협(북촌)골판지공장 " xfId="2164" xr:uid="{00000000-0005-0000-0000-000040520000}"/>
    <cellStyle name="A_토목내역서_부대초안_견적의뢰_관급자재 명세" xfId="2165" xr:uid="{00000000-0005-0000-0000-000041520000}"/>
    <cellStyle name="A_토목내역서_부대초안_견적의뢰_삼성생활예술고 생활관(3층수정15%)공사" xfId="2166" xr:uid="{00000000-0005-0000-0000-000042520000}"/>
    <cellStyle name="A_토목내역서_부대초안_견적의뢰_삼성생활예술고 생활관(3층수정15%)공사 2" xfId="2167" xr:uid="{00000000-0005-0000-0000-000043520000}"/>
    <cellStyle name="A_토목내역서_부대초안_견적의뢰_안강여고 화장실 개선공사" xfId="2168" xr:uid="{00000000-0005-0000-0000-000044520000}"/>
    <cellStyle name="A_토목내역서_부대초안_견적의뢰_영주서부초등학교 교사동 방수공사" xfId="2169" xr:uid="{00000000-0005-0000-0000-000045520000}"/>
    <cellStyle name="A_토목내역서_부대초안_견적의뢰_용곡지구_보건진료소_신축설비공사" xfId="2170" xr:uid="{00000000-0005-0000-0000-000046520000}"/>
    <cellStyle name="A_토목내역서_부대초안_견적의뢰_용곡지구_보건진료소_신축설비공사 2" xfId="2171" xr:uid="{00000000-0005-0000-0000-000047520000}"/>
    <cellStyle name="A_토목내역서_부대초안_견적의뢰_우보초등학교 화장실보수및기타공사(건축)" xfId="2172" xr:uid="{00000000-0005-0000-0000-000048520000}"/>
    <cellStyle name="A_토목내역서_부대초안_견적의뢰_우보초등학교 화장실보수및기타공사(건축) 2" xfId="2173" xr:uid="{00000000-0005-0000-0000-000049520000}"/>
    <cellStyle name="A_토목내역서_부대초안_견적의뢰_화령초등학교 다목적강당 증축공사(건축)" xfId="2174" xr:uid="{00000000-0005-0000-0000-00004A520000}"/>
    <cellStyle name="A_토목내역서_부대초안_견적의뢰_화령초등학교 다목적강당 증축공사(건축) 2" xfId="2175" xr:uid="{00000000-0005-0000-0000-00004B520000}"/>
    <cellStyle name="A_토목내역서_부대초안_견적의뢰_화령초등학교 다목적강당 증축공사(건축납품)" xfId="2176" xr:uid="{00000000-0005-0000-0000-00004C520000}"/>
    <cellStyle name="A_토목내역서_부대초안_견적의뢰_화령초등학교 다목적강당 증축공사(건축납품) 2" xfId="2177" xr:uid="{00000000-0005-0000-0000-00004D520000}"/>
    <cellStyle name="A_토목내역서_부대초안_경북능금농협(북촌)골판지공장 " xfId="2178" xr:uid="{00000000-0005-0000-0000-00004E520000}"/>
    <cellStyle name="A_토목내역서_부대초안_관급자재 명세" xfId="2179" xr:uid="{00000000-0005-0000-0000-00004F520000}"/>
    <cellStyle name="A_토목내역서_부대초안_김포투찰" xfId="2180" xr:uid="{00000000-0005-0000-0000-000050520000}"/>
    <cellStyle name="A_토목내역서_부대초안_김포투찰 2" xfId="16304" xr:uid="{00000000-0005-0000-0000-000051520000}"/>
    <cellStyle name="A_토목내역서_부대초안_김포투찰 3" xfId="16305" xr:uid="{00000000-0005-0000-0000-000052520000}"/>
    <cellStyle name="A_토목내역서_부대초안_김포투찰_견적의뢰" xfId="2181" xr:uid="{00000000-0005-0000-0000-000053520000}"/>
    <cellStyle name="A_토목내역서_부대초안_김포투찰_견적의뢰 2" xfId="2182" xr:uid="{00000000-0005-0000-0000-000054520000}"/>
    <cellStyle name="A_토목내역서_부대초안_김포투찰_견적의뢰 3" xfId="16306" xr:uid="{00000000-0005-0000-0000-000055520000}"/>
    <cellStyle name="A_토목내역서_부대초안_김포투찰_견적의뢰_2011년 소백산 자락길 홍보관 신축공사(건축)" xfId="2183" xr:uid="{00000000-0005-0000-0000-000056520000}"/>
    <cellStyle name="A_토목내역서_부대초안_김포투찰_견적의뢰_갑지(건축 (2)" xfId="2184" xr:uid="{00000000-0005-0000-0000-000057520000}"/>
    <cellStyle name="A_토목내역서_부대초안_김포투찰_견적의뢰_갑지(건축 (2) 2" xfId="2185" xr:uid="{00000000-0005-0000-0000-000058520000}"/>
    <cellStyle name="A_토목내역서_부대초안_김포투찰_견적의뢰_경북능금농협(북촌)골판지공장 " xfId="2186" xr:uid="{00000000-0005-0000-0000-000059520000}"/>
    <cellStyle name="A_토목내역서_부대초안_김포투찰_견적의뢰_관급자재 명세" xfId="2187" xr:uid="{00000000-0005-0000-0000-00005A520000}"/>
    <cellStyle name="A_토목내역서_부대초안_김포투찰_견적의뢰_삼성생활예술고 생활관(3층수정15%)공사" xfId="2188" xr:uid="{00000000-0005-0000-0000-00005B520000}"/>
    <cellStyle name="A_토목내역서_부대초안_김포투찰_견적의뢰_삼성생활예술고 생활관(3층수정15%)공사 2" xfId="2189" xr:uid="{00000000-0005-0000-0000-00005C520000}"/>
    <cellStyle name="A_토목내역서_부대초안_김포투찰_견적의뢰_안강여고 화장실 개선공사" xfId="2190" xr:uid="{00000000-0005-0000-0000-00005D520000}"/>
    <cellStyle name="A_토목내역서_부대초안_김포투찰_견적의뢰_영주서부초등학교 교사동 방수공사" xfId="2191" xr:uid="{00000000-0005-0000-0000-00005E520000}"/>
    <cellStyle name="A_토목내역서_부대초안_김포투찰_견적의뢰_용곡지구_보건진료소_신축설비공사" xfId="2192" xr:uid="{00000000-0005-0000-0000-00005F520000}"/>
    <cellStyle name="A_토목내역서_부대초안_김포투찰_견적의뢰_용곡지구_보건진료소_신축설비공사 2" xfId="2193" xr:uid="{00000000-0005-0000-0000-000060520000}"/>
    <cellStyle name="A_토목내역서_부대초안_김포투찰_견적의뢰_우보초등학교 화장실보수및기타공사(건축)" xfId="2194" xr:uid="{00000000-0005-0000-0000-000061520000}"/>
    <cellStyle name="A_토목내역서_부대초안_김포투찰_견적의뢰_우보초등학교 화장실보수및기타공사(건축) 2" xfId="2195" xr:uid="{00000000-0005-0000-0000-000062520000}"/>
    <cellStyle name="A_토목내역서_부대초안_김포투찰_견적의뢰_화령초등학교 다목적강당 증축공사(건축)" xfId="2196" xr:uid="{00000000-0005-0000-0000-000063520000}"/>
    <cellStyle name="A_토목내역서_부대초안_김포투찰_견적의뢰_화령초등학교 다목적강당 증축공사(건축) 2" xfId="2197" xr:uid="{00000000-0005-0000-0000-000064520000}"/>
    <cellStyle name="A_토목내역서_부대초안_김포투찰_견적의뢰_화령초등학교 다목적강당 증축공사(건축납품)" xfId="2198" xr:uid="{00000000-0005-0000-0000-000065520000}"/>
    <cellStyle name="A_토목내역서_부대초안_김포투찰_견적의뢰_화령초등학교 다목적강당 증축공사(건축납품) 2" xfId="2199" xr:uid="{00000000-0005-0000-0000-000066520000}"/>
    <cellStyle name="A_토목내역서_부대초안_삼성생활예술고 생활관(3층수정15%)공사" xfId="2200" xr:uid="{00000000-0005-0000-0000-000067520000}"/>
    <cellStyle name="A_토목내역서_부대초안_삼성생활예술고 생활관(3층수정15%)공사 2" xfId="2201" xr:uid="{00000000-0005-0000-0000-000068520000}"/>
    <cellStyle name="A_토목내역서_부대초안_안강여고 화장실 개선공사" xfId="2202" xr:uid="{00000000-0005-0000-0000-000069520000}"/>
    <cellStyle name="A_토목내역서_부대초안_영주서부초등학교 교사동 방수공사" xfId="2203" xr:uid="{00000000-0005-0000-0000-00006A520000}"/>
    <cellStyle name="A_토목내역서_부대초안_용곡지구_보건진료소_신축설비공사" xfId="2204" xr:uid="{00000000-0005-0000-0000-00006B520000}"/>
    <cellStyle name="A_토목내역서_부대초안_용곡지구_보건진료소_신축설비공사 2" xfId="2205" xr:uid="{00000000-0005-0000-0000-00006C520000}"/>
    <cellStyle name="A_토목내역서_부대초안_우보초등학교 화장실보수및기타공사(건축)" xfId="2206" xr:uid="{00000000-0005-0000-0000-00006D520000}"/>
    <cellStyle name="A_토목내역서_부대초안_우보초등학교 화장실보수및기타공사(건축) 2" xfId="2207" xr:uid="{00000000-0005-0000-0000-00006E520000}"/>
    <cellStyle name="A_토목내역서_부대초안_화령초등학교 다목적강당 증축공사(건축)" xfId="2208" xr:uid="{00000000-0005-0000-0000-00006F520000}"/>
    <cellStyle name="A_토목내역서_부대초안_화령초등학교 다목적강당 증축공사(건축) 2" xfId="2209" xr:uid="{00000000-0005-0000-0000-000070520000}"/>
    <cellStyle name="A_토목내역서_부대초안_화령초등학교 다목적강당 증축공사(건축납품)" xfId="2210" xr:uid="{00000000-0005-0000-0000-000071520000}"/>
    <cellStyle name="A_토목내역서_부대초안_화령초등학교 다목적강당 증축공사(건축납품) 2" xfId="2211" xr:uid="{00000000-0005-0000-0000-000072520000}"/>
    <cellStyle name="A_토목내역서_삼성생활예술고 생활관(3층수정15%)공사" xfId="2212" xr:uid="{00000000-0005-0000-0000-000073520000}"/>
    <cellStyle name="A_토목내역서_삼성생활예술고 생활관(3층수정15%)공사 2" xfId="2213" xr:uid="{00000000-0005-0000-0000-000074520000}"/>
    <cellStyle name="A_토목내역서_안강여고 화장실 개선공사" xfId="2214" xr:uid="{00000000-0005-0000-0000-000075520000}"/>
    <cellStyle name="A_토목내역서_영주서부초등학교 교사동 방수공사" xfId="2215" xr:uid="{00000000-0005-0000-0000-000076520000}"/>
    <cellStyle name="A_토목내역서_용곡지구_보건진료소_신축설비공사" xfId="2216" xr:uid="{00000000-0005-0000-0000-000077520000}"/>
    <cellStyle name="A_토목내역서_용곡지구_보건진료소_신축설비공사 2" xfId="2217" xr:uid="{00000000-0005-0000-0000-000078520000}"/>
    <cellStyle name="A_토목내역서_우보초등학교 화장실보수및기타공사(건축)" xfId="2218" xr:uid="{00000000-0005-0000-0000-000079520000}"/>
    <cellStyle name="A_토목내역서_우보초등학교 화장실보수및기타공사(건축) 2" xfId="2219" xr:uid="{00000000-0005-0000-0000-00007A520000}"/>
    <cellStyle name="A_토목내역서_화령초등학교 다목적강당 증축공사(건축)" xfId="2220" xr:uid="{00000000-0005-0000-0000-00007B520000}"/>
    <cellStyle name="A_토목내역서_화령초등학교 다목적강당 증축공사(건축) 2" xfId="2221" xr:uid="{00000000-0005-0000-0000-00007C520000}"/>
    <cellStyle name="A_토목내역서_화령초등학교 다목적강당 증축공사(건축납품)" xfId="2222" xr:uid="{00000000-0005-0000-0000-00007D520000}"/>
    <cellStyle name="A_토목내역서_화령초등학교 다목적강당 증축공사(건축납품) 2" xfId="2223" xr:uid="{00000000-0005-0000-0000-00007E520000}"/>
    <cellStyle name="A_화령초등학교 다목적강당 증축공사(건축)" xfId="2224" xr:uid="{00000000-0005-0000-0000-00007F520000}"/>
    <cellStyle name="A_화령초등학교 다목적강당 증축공사(건축) 2" xfId="2225" xr:uid="{00000000-0005-0000-0000-000080520000}"/>
    <cellStyle name="A_화령초등학교 다목적강당 증축공사(건축납품)" xfId="2226" xr:uid="{00000000-0005-0000-0000-000081520000}"/>
    <cellStyle name="A_화령초등학교 다목적강당 증축공사(건축납품) 2" xfId="2227" xr:uid="{00000000-0005-0000-0000-000082520000}"/>
    <cellStyle name="A¡" xfId="16307" xr:uid="{00000000-0005-0000-0000-000083520000}"/>
    <cellStyle name="A¡ " xfId="16308" xr:uid="{00000000-0005-0000-0000-000084520000}"/>
    <cellStyle name="A¡  10" xfId="16309" xr:uid="{00000000-0005-0000-0000-000085520000}"/>
    <cellStyle name="A¡  11" xfId="16310" xr:uid="{00000000-0005-0000-0000-000086520000}"/>
    <cellStyle name="A¡  12" xfId="16311" xr:uid="{00000000-0005-0000-0000-000087520000}"/>
    <cellStyle name="A¡  13" xfId="16312" xr:uid="{00000000-0005-0000-0000-000088520000}"/>
    <cellStyle name="A¡  14" xfId="16313" xr:uid="{00000000-0005-0000-0000-000089520000}"/>
    <cellStyle name="A¡  15" xfId="16314" xr:uid="{00000000-0005-0000-0000-00008A520000}"/>
    <cellStyle name="A¡  16" xfId="16315" xr:uid="{00000000-0005-0000-0000-00008B520000}"/>
    <cellStyle name="A¡  17" xfId="16316" xr:uid="{00000000-0005-0000-0000-00008C520000}"/>
    <cellStyle name="A¡  18" xfId="16317" xr:uid="{00000000-0005-0000-0000-00008D520000}"/>
    <cellStyle name="A¡  19" xfId="16318" xr:uid="{00000000-0005-0000-0000-00008E520000}"/>
    <cellStyle name="A¡  2" xfId="16319" xr:uid="{00000000-0005-0000-0000-00008F520000}"/>
    <cellStyle name="A¡  2 2" xfId="16320" xr:uid="{00000000-0005-0000-0000-000090520000}"/>
    <cellStyle name="A¡  2 3" xfId="16321" xr:uid="{00000000-0005-0000-0000-000091520000}"/>
    <cellStyle name="A¡  2 4" xfId="16322" xr:uid="{00000000-0005-0000-0000-000092520000}"/>
    <cellStyle name="A¡  2 5" xfId="16323" xr:uid="{00000000-0005-0000-0000-000093520000}"/>
    <cellStyle name="A¡  2 6" xfId="16324" xr:uid="{00000000-0005-0000-0000-000094520000}"/>
    <cellStyle name="A¡  2 7" xfId="16325" xr:uid="{00000000-0005-0000-0000-000095520000}"/>
    <cellStyle name="A¡  20" xfId="16326" xr:uid="{00000000-0005-0000-0000-000096520000}"/>
    <cellStyle name="A¡  21" xfId="16327" xr:uid="{00000000-0005-0000-0000-000097520000}"/>
    <cellStyle name="A¡  3" xfId="16328" xr:uid="{00000000-0005-0000-0000-000098520000}"/>
    <cellStyle name="A¡  4" xfId="16329" xr:uid="{00000000-0005-0000-0000-000099520000}"/>
    <cellStyle name="A¡  5" xfId="16330" xr:uid="{00000000-0005-0000-0000-00009A520000}"/>
    <cellStyle name="A¡  6" xfId="16331" xr:uid="{00000000-0005-0000-0000-00009B520000}"/>
    <cellStyle name="A¡  7" xfId="16332" xr:uid="{00000000-0005-0000-0000-00009C520000}"/>
    <cellStyle name="A¡  8" xfId="16333" xr:uid="{00000000-0005-0000-0000-00009D520000}"/>
    <cellStyle name="A¡  9" xfId="16334" xr:uid="{00000000-0005-0000-0000-00009E520000}"/>
    <cellStyle name="A¡ 10" xfId="16335" xr:uid="{00000000-0005-0000-0000-00009F520000}"/>
    <cellStyle name="A¡ 11" xfId="16336" xr:uid="{00000000-0005-0000-0000-0000A0520000}"/>
    <cellStyle name="A¡ 12" xfId="16337" xr:uid="{00000000-0005-0000-0000-0000A1520000}"/>
    <cellStyle name="A¡ 13" xfId="16338" xr:uid="{00000000-0005-0000-0000-0000A2520000}"/>
    <cellStyle name="A¡ 14" xfId="16339" xr:uid="{00000000-0005-0000-0000-0000A3520000}"/>
    <cellStyle name="A¡ 15" xfId="16340" xr:uid="{00000000-0005-0000-0000-0000A4520000}"/>
    <cellStyle name="A¡ 16" xfId="16341" xr:uid="{00000000-0005-0000-0000-0000A5520000}"/>
    <cellStyle name="A¡ 17" xfId="16342" xr:uid="{00000000-0005-0000-0000-0000A6520000}"/>
    <cellStyle name="A¡ 18" xfId="16343" xr:uid="{00000000-0005-0000-0000-0000A7520000}"/>
    <cellStyle name="A¡ 19" xfId="16344" xr:uid="{00000000-0005-0000-0000-0000A8520000}"/>
    <cellStyle name="A¡ 2" xfId="16345" xr:uid="{00000000-0005-0000-0000-0000A9520000}"/>
    <cellStyle name="A¡ 2 2" xfId="16346" xr:uid="{00000000-0005-0000-0000-0000AA520000}"/>
    <cellStyle name="A¡ 2 3" xfId="16347" xr:uid="{00000000-0005-0000-0000-0000AB520000}"/>
    <cellStyle name="A¡ 2 4" xfId="16348" xr:uid="{00000000-0005-0000-0000-0000AC520000}"/>
    <cellStyle name="A¡ 2 5" xfId="16349" xr:uid="{00000000-0005-0000-0000-0000AD520000}"/>
    <cellStyle name="A¡ 2 6" xfId="16350" xr:uid="{00000000-0005-0000-0000-0000AE520000}"/>
    <cellStyle name="A¡ 2 7" xfId="16351" xr:uid="{00000000-0005-0000-0000-0000AF520000}"/>
    <cellStyle name="A¡ 20" xfId="16352" xr:uid="{00000000-0005-0000-0000-0000B0520000}"/>
    <cellStyle name="A¡ 21" xfId="16353" xr:uid="{00000000-0005-0000-0000-0000B1520000}"/>
    <cellStyle name="A¡ 22" xfId="16354" xr:uid="{00000000-0005-0000-0000-0000B2520000}"/>
    <cellStyle name="A¡ 23" xfId="16355" xr:uid="{00000000-0005-0000-0000-0000B3520000}"/>
    <cellStyle name="A¡ 24" xfId="16356" xr:uid="{00000000-0005-0000-0000-0000B4520000}"/>
    <cellStyle name="A¡ 3" xfId="16357" xr:uid="{00000000-0005-0000-0000-0000B5520000}"/>
    <cellStyle name="A¡ 4" xfId="16358" xr:uid="{00000000-0005-0000-0000-0000B6520000}"/>
    <cellStyle name="A¡ 5" xfId="16359" xr:uid="{00000000-0005-0000-0000-0000B7520000}"/>
    <cellStyle name="A¡ 6" xfId="16360" xr:uid="{00000000-0005-0000-0000-0000B8520000}"/>
    <cellStyle name="A¡ 7" xfId="16361" xr:uid="{00000000-0005-0000-0000-0000B9520000}"/>
    <cellStyle name="A¡ 8" xfId="16362" xr:uid="{00000000-0005-0000-0000-0000BA520000}"/>
    <cellStyle name="A¡ 9" xfId="16363" xr:uid="{00000000-0005-0000-0000-0000BB520000}"/>
    <cellStyle name="A¡_견적보고" xfId="16364" xr:uid="{00000000-0005-0000-0000-0000BC520000}"/>
    <cellStyle name="A¡§i" xfId="16365" xr:uid="{00000000-0005-0000-0000-0000BD520000}"/>
    <cellStyle name="A¡§i " xfId="16366" xr:uid="{00000000-0005-0000-0000-0000BE520000}"/>
    <cellStyle name="A¡§i  10" xfId="16367" xr:uid="{00000000-0005-0000-0000-0000BF520000}"/>
    <cellStyle name="A¡§i  11" xfId="16368" xr:uid="{00000000-0005-0000-0000-0000C0520000}"/>
    <cellStyle name="A¡§i  12" xfId="16369" xr:uid="{00000000-0005-0000-0000-0000C1520000}"/>
    <cellStyle name="A¡§i  13" xfId="16370" xr:uid="{00000000-0005-0000-0000-0000C2520000}"/>
    <cellStyle name="A¡§i  14" xfId="16371" xr:uid="{00000000-0005-0000-0000-0000C3520000}"/>
    <cellStyle name="A¡§i  15" xfId="16372" xr:uid="{00000000-0005-0000-0000-0000C4520000}"/>
    <cellStyle name="A¡§i  16" xfId="16373" xr:uid="{00000000-0005-0000-0000-0000C5520000}"/>
    <cellStyle name="A¡§i  17" xfId="16374" xr:uid="{00000000-0005-0000-0000-0000C6520000}"/>
    <cellStyle name="A¡§i  18" xfId="16375" xr:uid="{00000000-0005-0000-0000-0000C7520000}"/>
    <cellStyle name="A¡§i  19" xfId="16376" xr:uid="{00000000-0005-0000-0000-0000C8520000}"/>
    <cellStyle name="A¡§i  2" xfId="16377" xr:uid="{00000000-0005-0000-0000-0000C9520000}"/>
    <cellStyle name="A¡§i  2 2" xfId="16378" xr:uid="{00000000-0005-0000-0000-0000CA520000}"/>
    <cellStyle name="A¡§i  2 3" xfId="16379" xr:uid="{00000000-0005-0000-0000-0000CB520000}"/>
    <cellStyle name="A¡§i  2 4" xfId="16380" xr:uid="{00000000-0005-0000-0000-0000CC520000}"/>
    <cellStyle name="A¡§i  2 5" xfId="16381" xr:uid="{00000000-0005-0000-0000-0000CD520000}"/>
    <cellStyle name="A¡§i  2 6" xfId="16382" xr:uid="{00000000-0005-0000-0000-0000CE520000}"/>
    <cellStyle name="A¡§i  2 7" xfId="16383" xr:uid="{00000000-0005-0000-0000-0000CF520000}"/>
    <cellStyle name="A¡§i  20" xfId="16384" xr:uid="{00000000-0005-0000-0000-0000D0520000}"/>
    <cellStyle name="A¡§i  21" xfId="16385" xr:uid="{00000000-0005-0000-0000-0000D1520000}"/>
    <cellStyle name="A¡§i  3" xfId="16386" xr:uid="{00000000-0005-0000-0000-0000D2520000}"/>
    <cellStyle name="A¡§i  4" xfId="16387" xr:uid="{00000000-0005-0000-0000-0000D3520000}"/>
    <cellStyle name="A¡§i  5" xfId="16388" xr:uid="{00000000-0005-0000-0000-0000D4520000}"/>
    <cellStyle name="A¡§i  6" xfId="16389" xr:uid="{00000000-0005-0000-0000-0000D5520000}"/>
    <cellStyle name="A¡§i  7" xfId="16390" xr:uid="{00000000-0005-0000-0000-0000D6520000}"/>
    <cellStyle name="A¡§i  8" xfId="16391" xr:uid="{00000000-0005-0000-0000-0000D7520000}"/>
    <cellStyle name="A¡§i  9" xfId="16392" xr:uid="{00000000-0005-0000-0000-0000D8520000}"/>
    <cellStyle name="A¡§i 10" xfId="16393" xr:uid="{00000000-0005-0000-0000-0000D9520000}"/>
    <cellStyle name="A¡§i 11" xfId="16394" xr:uid="{00000000-0005-0000-0000-0000DA520000}"/>
    <cellStyle name="A¡§i 12" xfId="16395" xr:uid="{00000000-0005-0000-0000-0000DB520000}"/>
    <cellStyle name="A¡§i 13" xfId="16396" xr:uid="{00000000-0005-0000-0000-0000DC520000}"/>
    <cellStyle name="A¡§i 14" xfId="16397" xr:uid="{00000000-0005-0000-0000-0000DD520000}"/>
    <cellStyle name="A¡§i 15" xfId="16398" xr:uid="{00000000-0005-0000-0000-0000DE520000}"/>
    <cellStyle name="A¡§i 16" xfId="16399" xr:uid="{00000000-0005-0000-0000-0000DF520000}"/>
    <cellStyle name="A¡§i 17" xfId="16400" xr:uid="{00000000-0005-0000-0000-0000E0520000}"/>
    <cellStyle name="A¡§i 18" xfId="16401" xr:uid="{00000000-0005-0000-0000-0000E1520000}"/>
    <cellStyle name="A¡§i 19" xfId="16402" xr:uid="{00000000-0005-0000-0000-0000E2520000}"/>
    <cellStyle name="A¡§i 2" xfId="16403" xr:uid="{00000000-0005-0000-0000-0000E3520000}"/>
    <cellStyle name="A¡§i 2 2" xfId="16404" xr:uid="{00000000-0005-0000-0000-0000E4520000}"/>
    <cellStyle name="A¡§i 2 3" xfId="16405" xr:uid="{00000000-0005-0000-0000-0000E5520000}"/>
    <cellStyle name="A¡§i 2 4" xfId="16406" xr:uid="{00000000-0005-0000-0000-0000E6520000}"/>
    <cellStyle name="A¡§i 2 5" xfId="16407" xr:uid="{00000000-0005-0000-0000-0000E7520000}"/>
    <cellStyle name="A¡§i 2 6" xfId="16408" xr:uid="{00000000-0005-0000-0000-0000E8520000}"/>
    <cellStyle name="A¡§i 2 7" xfId="16409" xr:uid="{00000000-0005-0000-0000-0000E9520000}"/>
    <cellStyle name="A¡§i 20" xfId="16410" xr:uid="{00000000-0005-0000-0000-0000EA520000}"/>
    <cellStyle name="A¡§i 21" xfId="16411" xr:uid="{00000000-0005-0000-0000-0000EB520000}"/>
    <cellStyle name="A¡§i 22" xfId="16412" xr:uid="{00000000-0005-0000-0000-0000EC520000}"/>
    <cellStyle name="A¡§i 23" xfId="16413" xr:uid="{00000000-0005-0000-0000-0000ED520000}"/>
    <cellStyle name="A¡§i 24" xfId="16414" xr:uid="{00000000-0005-0000-0000-0000EE520000}"/>
    <cellStyle name="A¡§i 3" xfId="16415" xr:uid="{00000000-0005-0000-0000-0000EF520000}"/>
    <cellStyle name="A¡§i 4" xfId="16416" xr:uid="{00000000-0005-0000-0000-0000F0520000}"/>
    <cellStyle name="A¡§i 5" xfId="16417" xr:uid="{00000000-0005-0000-0000-0000F1520000}"/>
    <cellStyle name="A¡§i 6" xfId="16418" xr:uid="{00000000-0005-0000-0000-0000F2520000}"/>
    <cellStyle name="A¡§i 7" xfId="16419" xr:uid="{00000000-0005-0000-0000-0000F3520000}"/>
    <cellStyle name="A¡§i 8" xfId="16420" xr:uid="{00000000-0005-0000-0000-0000F4520000}"/>
    <cellStyle name="A¡§i 9" xfId="16421" xr:uid="{00000000-0005-0000-0000-0000F5520000}"/>
    <cellStyle name="A¡§i_견적보고" xfId="16422" xr:uid="{00000000-0005-0000-0000-0000F6520000}"/>
    <cellStyle name="A¡§i¢®" xfId="16423" xr:uid="{00000000-0005-0000-0000-0000F7520000}"/>
    <cellStyle name="A¡§i¢® 10" xfId="16424" xr:uid="{00000000-0005-0000-0000-0000F8520000}"/>
    <cellStyle name="A¡§i¢® 11" xfId="16425" xr:uid="{00000000-0005-0000-0000-0000F9520000}"/>
    <cellStyle name="A¡§i¢® 12" xfId="16426" xr:uid="{00000000-0005-0000-0000-0000FA520000}"/>
    <cellStyle name="A¡§i¢® 13" xfId="16427" xr:uid="{00000000-0005-0000-0000-0000FB520000}"/>
    <cellStyle name="A¡§i¢® 14" xfId="16428" xr:uid="{00000000-0005-0000-0000-0000FC520000}"/>
    <cellStyle name="A¡§i¢® 15" xfId="16429" xr:uid="{00000000-0005-0000-0000-0000FD520000}"/>
    <cellStyle name="A¡§i¢® 16" xfId="16430" xr:uid="{00000000-0005-0000-0000-0000FE520000}"/>
    <cellStyle name="A¡§i¢® 17" xfId="16431" xr:uid="{00000000-0005-0000-0000-0000FF520000}"/>
    <cellStyle name="A¡§i¢® 18" xfId="16432" xr:uid="{00000000-0005-0000-0000-000000530000}"/>
    <cellStyle name="A¡§i¢® 19" xfId="16433" xr:uid="{00000000-0005-0000-0000-000001530000}"/>
    <cellStyle name="A¡§i¢® 2" xfId="16434" xr:uid="{00000000-0005-0000-0000-000002530000}"/>
    <cellStyle name="A¡§i¢® 2 2" xfId="16435" xr:uid="{00000000-0005-0000-0000-000003530000}"/>
    <cellStyle name="A¡§i¢® 2 3" xfId="16436" xr:uid="{00000000-0005-0000-0000-000004530000}"/>
    <cellStyle name="A¡§i¢® 2 4" xfId="16437" xr:uid="{00000000-0005-0000-0000-000005530000}"/>
    <cellStyle name="A¡§i¢® 2 5" xfId="16438" xr:uid="{00000000-0005-0000-0000-000006530000}"/>
    <cellStyle name="A¡§i¢® 2 6" xfId="16439" xr:uid="{00000000-0005-0000-0000-000007530000}"/>
    <cellStyle name="A¡§i¢® 2 7" xfId="16440" xr:uid="{00000000-0005-0000-0000-000008530000}"/>
    <cellStyle name="A¡§i¢® 20" xfId="16441" xr:uid="{00000000-0005-0000-0000-000009530000}"/>
    <cellStyle name="A¡§i¢® 21" xfId="16442" xr:uid="{00000000-0005-0000-0000-00000A530000}"/>
    <cellStyle name="A¡§i¢® 22" xfId="16443" xr:uid="{00000000-0005-0000-0000-00000B530000}"/>
    <cellStyle name="A¡§i¢® 23" xfId="16444" xr:uid="{00000000-0005-0000-0000-00000C530000}"/>
    <cellStyle name="A¡§i¢® 24" xfId="16445" xr:uid="{00000000-0005-0000-0000-00000D530000}"/>
    <cellStyle name="A¡§i¢® 3" xfId="16446" xr:uid="{00000000-0005-0000-0000-00000E530000}"/>
    <cellStyle name="A¡§i¢® 4" xfId="16447" xr:uid="{00000000-0005-0000-0000-00000F530000}"/>
    <cellStyle name="A¡§i¢® 5" xfId="16448" xr:uid="{00000000-0005-0000-0000-000010530000}"/>
    <cellStyle name="A¡§i¢® 6" xfId="16449" xr:uid="{00000000-0005-0000-0000-000011530000}"/>
    <cellStyle name="A¡§i¢® 7" xfId="16450" xr:uid="{00000000-0005-0000-0000-000012530000}"/>
    <cellStyle name="A¡§i¢® 8" xfId="16451" xr:uid="{00000000-0005-0000-0000-000013530000}"/>
    <cellStyle name="A¡§i¢® 9" xfId="16452" xr:uid="{00000000-0005-0000-0000-000014530000}"/>
    <cellStyle name="A¡§i￠r¨i " xfId="16453" xr:uid="{00000000-0005-0000-0000-000015530000}"/>
    <cellStyle name="A¡§i￠r¨i  10" xfId="16454" xr:uid="{00000000-0005-0000-0000-000016530000}"/>
    <cellStyle name="A¡§i￠r¨i  11" xfId="16455" xr:uid="{00000000-0005-0000-0000-000017530000}"/>
    <cellStyle name="A¡§i￠r¨i  12" xfId="16456" xr:uid="{00000000-0005-0000-0000-000018530000}"/>
    <cellStyle name="A¡§i￠r¨i  13" xfId="16457" xr:uid="{00000000-0005-0000-0000-000019530000}"/>
    <cellStyle name="A¡§i￠r¨i  14" xfId="16458" xr:uid="{00000000-0005-0000-0000-00001A530000}"/>
    <cellStyle name="A¡§i￠r¨i  15" xfId="16459" xr:uid="{00000000-0005-0000-0000-00001B530000}"/>
    <cellStyle name="A¡§i￠r¨i  16" xfId="16460" xr:uid="{00000000-0005-0000-0000-00001C530000}"/>
    <cellStyle name="A¡§i￠r¨i  17" xfId="16461" xr:uid="{00000000-0005-0000-0000-00001D530000}"/>
    <cellStyle name="A¡§i￠r¨i  18" xfId="16462" xr:uid="{00000000-0005-0000-0000-00001E530000}"/>
    <cellStyle name="A¡§i￠r¨i  19" xfId="16463" xr:uid="{00000000-0005-0000-0000-00001F530000}"/>
    <cellStyle name="A¡§i￠r¨i  2" xfId="16464" xr:uid="{00000000-0005-0000-0000-000020530000}"/>
    <cellStyle name="A¡§i￠r¨i  2 2" xfId="16465" xr:uid="{00000000-0005-0000-0000-000021530000}"/>
    <cellStyle name="A¡§i￠r¨i  2 3" xfId="16466" xr:uid="{00000000-0005-0000-0000-000022530000}"/>
    <cellStyle name="A¡§i￠r¨i  2 4" xfId="16467" xr:uid="{00000000-0005-0000-0000-000023530000}"/>
    <cellStyle name="A¡§i￠r¨i  2 5" xfId="16468" xr:uid="{00000000-0005-0000-0000-000024530000}"/>
    <cellStyle name="A¡§i￠r¨i  2 6" xfId="16469" xr:uid="{00000000-0005-0000-0000-000025530000}"/>
    <cellStyle name="A¡§i￠r¨i  2 7" xfId="16470" xr:uid="{00000000-0005-0000-0000-000026530000}"/>
    <cellStyle name="A¡§i￠r¨i  20" xfId="16471" xr:uid="{00000000-0005-0000-0000-000027530000}"/>
    <cellStyle name="A¡§i￠r¨i  21" xfId="16472" xr:uid="{00000000-0005-0000-0000-000028530000}"/>
    <cellStyle name="A¡§i￠r¨i  3" xfId="16473" xr:uid="{00000000-0005-0000-0000-000029530000}"/>
    <cellStyle name="A¡§i￠r¨i  4" xfId="16474" xr:uid="{00000000-0005-0000-0000-00002A530000}"/>
    <cellStyle name="A¡§i￠r¨i  5" xfId="16475" xr:uid="{00000000-0005-0000-0000-00002B530000}"/>
    <cellStyle name="A¡§i￠r¨i  6" xfId="16476" xr:uid="{00000000-0005-0000-0000-00002C530000}"/>
    <cellStyle name="A¡§i￠r¨i  7" xfId="16477" xr:uid="{00000000-0005-0000-0000-00002D530000}"/>
    <cellStyle name="A¡§i￠r¨i  8" xfId="16478" xr:uid="{00000000-0005-0000-0000-00002E530000}"/>
    <cellStyle name="A¡§i￠r¨i  9" xfId="16479" xr:uid="{00000000-0005-0000-0000-00002F530000}"/>
    <cellStyle name="A¡er " xfId="16480" xr:uid="{00000000-0005-0000-0000-000030530000}"/>
    <cellStyle name="A¡er  10" xfId="16481" xr:uid="{00000000-0005-0000-0000-000031530000}"/>
    <cellStyle name="A¡er  11" xfId="16482" xr:uid="{00000000-0005-0000-0000-000032530000}"/>
    <cellStyle name="A¡er  12" xfId="16483" xr:uid="{00000000-0005-0000-0000-000033530000}"/>
    <cellStyle name="A¡er  13" xfId="16484" xr:uid="{00000000-0005-0000-0000-000034530000}"/>
    <cellStyle name="A¡er  14" xfId="16485" xr:uid="{00000000-0005-0000-0000-000035530000}"/>
    <cellStyle name="A¡er  15" xfId="16486" xr:uid="{00000000-0005-0000-0000-000036530000}"/>
    <cellStyle name="A¡er  16" xfId="16487" xr:uid="{00000000-0005-0000-0000-000037530000}"/>
    <cellStyle name="A¡er  17" xfId="16488" xr:uid="{00000000-0005-0000-0000-000038530000}"/>
    <cellStyle name="A¡er  18" xfId="16489" xr:uid="{00000000-0005-0000-0000-000039530000}"/>
    <cellStyle name="A¡er  19" xfId="16490" xr:uid="{00000000-0005-0000-0000-00003A530000}"/>
    <cellStyle name="A¡er  2" xfId="16491" xr:uid="{00000000-0005-0000-0000-00003B530000}"/>
    <cellStyle name="A¡er  2 2" xfId="16492" xr:uid="{00000000-0005-0000-0000-00003C530000}"/>
    <cellStyle name="A¡er  2 3" xfId="16493" xr:uid="{00000000-0005-0000-0000-00003D530000}"/>
    <cellStyle name="A¡er  2 4" xfId="16494" xr:uid="{00000000-0005-0000-0000-00003E530000}"/>
    <cellStyle name="A¡er  2 5" xfId="16495" xr:uid="{00000000-0005-0000-0000-00003F530000}"/>
    <cellStyle name="A¡er  2 6" xfId="16496" xr:uid="{00000000-0005-0000-0000-000040530000}"/>
    <cellStyle name="A¡er  2 7" xfId="16497" xr:uid="{00000000-0005-0000-0000-000041530000}"/>
    <cellStyle name="A¡er  20" xfId="16498" xr:uid="{00000000-0005-0000-0000-000042530000}"/>
    <cellStyle name="A¡er  21" xfId="16499" xr:uid="{00000000-0005-0000-0000-000043530000}"/>
    <cellStyle name="A¡er  3" xfId="16500" xr:uid="{00000000-0005-0000-0000-000044530000}"/>
    <cellStyle name="A¡er  4" xfId="16501" xr:uid="{00000000-0005-0000-0000-000045530000}"/>
    <cellStyle name="A¡er  5" xfId="16502" xr:uid="{00000000-0005-0000-0000-000046530000}"/>
    <cellStyle name="A¡er  6" xfId="16503" xr:uid="{00000000-0005-0000-0000-000047530000}"/>
    <cellStyle name="A¡er  7" xfId="16504" xr:uid="{00000000-0005-0000-0000-000048530000}"/>
    <cellStyle name="A¡er  8" xfId="16505" xr:uid="{00000000-0005-0000-0000-000049530000}"/>
    <cellStyle name="A¡er  9" xfId="16506" xr:uid="{00000000-0005-0000-0000-00004A530000}"/>
    <cellStyle name="A¡ër¢®" xfId="16507" xr:uid="{00000000-0005-0000-0000-00004B530000}"/>
    <cellStyle name="A¡ër¢® 10" xfId="16508" xr:uid="{00000000-0005-0000-0000-00004C530000}"/>
    <cellStyle name="A¡ër¢® 11" xfId="16509" xr:uid="{00000000-0005-0000-0000-00004D530000}"/>
    <cellStyle name="A¡ër¢® 12" xfId="16510" xr:uid="{00000000-0005-0000-0000-00004E530000}"/>
    <cellStyle name="A¡ër¢® 13" xfId="16511" xr:uid="{00000000-0005-0000-0000-00004F530000}"/>
    <cellStyle name="A¡ër¢® 14" xfId="16512" xr:uid="{00000000-0005-0000-0000-000050530000}"/>
    <cellStyle name="A¡ër¢® 15" xfId="16513" xr:uid="{00000000-0005-0000-0000-000051530000}"/>
    <cellStyle name="A¡ër¢® 16" xfId="16514" xr:uid="{00000000-0005-0000-0000-000052530000}"/>
    <cellStyle name="A¡ër¢® 17" xfId="16515" xr:uid="{00000000-0005-0000-0000-000053530000}"/>
    <cellStyle name="A¡ër¢® 18" xfId="16516" xr:uid="{00000000-0005-0000-0000-000054530000}"/>
    <cellStyle name="A¡ër¢® 19" xfId="16517" xr:uid="{00000000-0005-0000-0000-000055530000}"/>
    <cellStyle name="A¡ër¢® 2" xfId="16518" xr:uid="{00000000-0005-0000-0000-000056530000}"/>
    <cellStyle name="A¡ër¢® 2 2" xfId="16519" xr:uid="{00000000-0005-0000-0000-000057530000}"/>
    <cellStyle name="A¡ër¢® 2 3" xfId="16520" xr:uid="{00000000-0005-0000-0000-000058530000}"/>
    <cellStyle name="A¡ër¢® 2 4" xfId="16521" xr:uid="{00000000-0005-0000-0000-000059530000}"/>
    <cellStyle name="A¡ër¢® 2 5" xfId="16522" xr:uid="{00000000-0005-0000-0000-00005A530000}"/>
    <cellStyle name="A¡ër¢® 2 6" xfId="16523" xr:uid="{00000000-0005-0000-0000-00005B530000}"/>
    <cellStyle name="A¡ër¢® 2 7" xfId="16524" xr:uid="{00000000-0005-0000-0000-00005C530000}"/>
    <cellStyle name="A¡ër¢® 20" xfId="16525" xr:uid="{00000000-0005-0000-0000-00005D530000}"/>
    <cellStyle name="A¡ër¢® 21" xfId="16526" xr:uid="{00000000-0005-0000-0000-00005E530000}"/>
    <cellStyle name="A¡ër¢® 22" xfId="16527" xr:uid="{00000000-0005-0000-0000-00005F530000}"/>
    <cellStyle name="A¡ër¢® 23" xfId="16528" xr:uid="{00000000-0005-0000-0000-000060530000}"/>
    <cellStyle name="A¡ër¢® 24" xfId="16529" xr:uid="{00000000-0005-0000-0000-000061530000}"/>
    <cellStyle name="A¡ër¢® 3" xfId="16530" xr:uid="{00000000-0005-0000-0000-000062530000}"/>
    <cellStyle name="A¡ër¢® 4" xfId="16531" xr:uid="{00000000-0005-0000-0000-000063530000}"/>
    <cellStyle name="A¡ër¢® 5" xfId="16532" xr:uid="{00000000-0005-0000-0000-000064530000}"/>
    <cellStyle name="A¡ër¢® 6" xfId="16533" xr:uid="{00000000-0005-0000-0000-000065530000}"/>
    <cellStyle name="A¡ër¢® 7" xfId="16534" xr:uid="{00000000-0005-0000-0000-000066530000}"/>
    <cellStyle name="A¡ër¢® 8" xfId="16535" xr:uid="{00000000-0005-0000-0000-000067530000}"/>
    <cellStyle name="A¡ër¢® 9" xfId="16536" xr:uid="{00000000-0005-0000-0000-000068530000}"/>
    <cellStyle name="A¡er￠r " xfId="16537" xr:uid="{00000000-0005-0000-0000-000069530000}"/>
    <cellStyle name="A¡er￠r  10" xfId="16538" xr:uid="{00000000-0005-0000-0000-00006A530000}"/>
    <cellStyle name="A¡er￠r  11" xfId="16539" xr:uid="{00000000-0005-0000-0000-00006B530000}"/>
    <cellStyle name="A¡er￠r  12" xfId="16540" xr:uid="{00000000-0005-0000-0000-00006C530000}"/>
    <cellStyle name="A¡er￠r  13" xfId="16541" xr:uid="{00000000-0005-0000-0000-00006D530000}"/>
    <cellStyle name="A¡er￠r  14" xfId="16542" xr:uid="{00000000-0005-0000-0000-00006E530000}"/>
    <cellStyle name="A¡er￠r  15" xfId="16543" xr:uid="{00000000-0005-0000-0000-00006F530000}"/>
    <cellStyle name="A¡er￠r  16" xfId="16544" xr:uid="{00000000-0005-0000-0000-000070530000}"/>
    <cellStyle name="A¡er￠r  17" xfId="16545" xr:uid="{00000000-0005-0000-0000-000071530000}"/>
    <cellStyle name="A¡er￠r  18" xfId="16546" xr:uid="{00000000-0005-0000-0000-000072530000}"/>
    <cellStyle name="A¡er￠r  19" xfId="16547" xr:uid="{00000000-0005-0000-0000-000073530000}"/>
    <cellStyle name="A¡er￠r  2" xfId="16548" xr:uid="{00000000-0005-0000-0000-000074530000}"/>
    <cellStyle name="A¡er￠r  2 2" xfId="16549" xr:uid="{00000000-0005-0000-0000-000075530000}"/>
    <cellStyle name="A¡er￠r  2 3" xfId="16550" xr:uid="{00000000-0005-0000-0000-000076530000}"/>
    <cellStyle name="A¡er￠r  2 4" xfId="16551" xr:uid="{00000000-0005-0000-0000-000077530000}"/>
    <cellStyle name="A¡er￠r  2 5" xfId="16552" xr:uid="{00000000-0005-0000-0000-000078530000}"/>
    <cellStyle name="A¡er￠r  2 6" xfId="16553" xr:uid="{00000000-0005-0000-0000-000079530000}"/>
    <cellStyle name="A¡er￠r  2 7" xfId="16554" xr:uid="{00000000-0005-0000-0000-00007A530000}"/>
    <cellStyle name="A¡er￠r  20" xfId="16555" xr:uid="{00000000-0005-0000-0000-00007B530000}"/>
    <cellStyle name="A¡er￠r  21" xfId="16556" xr:uid="{00000000-0005-0000-0000-00007C530000}"/>
    <cellStyle name="A¡er￠r  3" xfId="16557" xr:uid="{00000000-0005-0000-0000-00007D530000}"/>
    <cellStyle name="A¡er￠r  4" xfId="16558" xr:uid="{00000000-0005-0000-0000-00007E530000}"/>
    <cellStyle name="A¡er￠r  5" xfId="16559" xr:uid="{00000000-0005-0000-0000-00007F530000}"/>
    <cellStyle name="A¡er￠r  6" xfId="16560" xr:uid="{00000000-0005-0000-0000-000080530000}"/>
    <cellStyle name="A¡er￠r  7" xfId="16561" xr:uid="{00000000-0005-0000-0000-000081530000}"/>
    <cellStyle name="A¡er￠r  8" xfId="16562" xr:uid="{00000000-0005-0000-0000-000082530000}"/>
    <cellStyle name="A¡er￠r  9" xfId="16563" xr:uid="{00000000-0005-0000-0000-000083530000}"/>
    <cellStyle name="A¡er￠r¡ " xfId="16564" xr:uid="{00000000-0005-0000-0000-000084530000}"/>
    <cellStyle name="A¡er￠r¡  10" xfId="16565" xr:uid="{00000000-0005-0000-0000-000085530000}"/>
    <cellStyle name="A¡er￠r¡  11" xfId="16566" xr:uid="{00000000-0005-0000-0000-000086530000}"/>
    <cellStyle name="A¡er￠r¡  12" xfId="16567" xr:uid="{00000000-0005-0000-0000-000087530000}"/>
    <cellStyle name="A¡er￠r¡  13" xfId="16568" xr:uid="{00000000-0005-0000-0000-000088530000}"/>
    <cellStyle name="A¡er￠r¡  14" xfId="16569" xr:uid="{00000000-0005-0000-0000-000089530000}"/>
    <cellStyle name="A¡er￠r¡  15" xfId="16570" xr:uid="{00000000-0005-0000-0000-00008A530000}"/>
    <cellStyle name="A¡er￠r¡  16" xfId="16571" xr:uid="{00000000-0005-0000-0000-00008B530000}"/>
    <cellStyle name="A¡er￠r¡  17" xfId="16572" xr:uid="{00000000-0005-0000-0000-00008C530000}"/>
    <cellStyle name="A¡er￠r¡  18" xfId="16573" xr:uid="{00000000-0005-0000-0000-00008D530000}"/>
    <cellStyle name="A¡er￠r¡  19" xfId="16574" xr:uid="{00000000-0005-0000-0000-00008E530000}"/>
    <cellStyle name="A¡er￠r¡  2" xfId="16575" xr:uid="{00000000-0005-0000-0000-00008F530000}"/>
    <cellStyle name="A¡er￠r¡  2 2" xfId="16576" xr:uid="{00000000-0005-0000-0000-000090530000}"/>
    <cellStyle name="A¡er￠r¡  2 3" xfId="16577" xr:uid="{00000000-0005-0000-0000-000091530000}"/>
    <cellStyle name="A¡er￠r¡  2 4" xfId="16578" xr:uid="{00000000-0005-0000-0000-000092530000}"/>
    <cellStyle name="A¡er￠r¡  2 5" xfId="16579" xr:uid="{00000000-0005-0000-0000-000093530000}"/>
    <cellStyle name="A¡er￠r¡  2 6" xfId="16580" xr:uid="{00000000-0005-0000-0000-000094530000}"/>
    <cellStyle name="A¡er￠r¡  2 7" xfId="16581" xr:uid="{00000000-0005-0000-0000-000095530000}"/>
    <cellStyle name="A¡er￠r¡  20" xfId="16582" xr:uid="{00000000-0005-0000-0000-000096530000}"/>
    <cellStyle name="A¡er￠r¡  21" xfId="16583" xr:uid="{00000000-0005-0000-0000-000097530000}"/>
    <cellStyle name="A¡er￠r¡  3" xfId="16584" xr:uid="{00000000-0005-0000-0000-000098530000}"/>
    <cellStyle name="A¡er￠r¡  4" xfId="16585" xr:uid="{00000000-0005-0000-0000-000099530000}"/>
    <cellStyle name="A¡er￠r¡  5" xfId="16586" xr:uid="{00000000-0005-0000-0000-00009A530000}"/>
    <cellStyle name="A¡er￠r¡  6" xfId="16587" xr:uid="{00000000-0005-0000-0000-00009B530000}"/>
    <cellStyle name="A¡er￠r¡  7" xfId="16588" xr:uid="{00000000-0005-0000-0000-00009C530000}"/>
    <cellStyle name="A¡er￠r¡  8" xfId="16589" xr:uid="{00000000-0005-0000-0000-00009D530000}"/>
    <cellStyle name="A¡er￠r¡  9" xfId="16590" xr:uid="{00000000-0005-0000-0000-00009E530000}"/>
    <cellStyle name="A¡er￠r¡¿i " xfId="16591" xr:uid="{00000000-0005-0000-0000-00009F530000}"/>
    <cellStyle name="A¡er￠r¡¿i  10" xfId="16592" xr:uid="{00000000-0005-0000-0000-0000A0530000}"/>
    <cellStyle name="A¡er￠r¡¿i  11" xfId="16593" xr:uid="{00000000-0005-0000-0000-0000A1530000}"/>
    <cellStyle name="A¡er￠r¡¿i  12" xfId="16594" xr:uid="{00000000-0005-0000-0000-0000A2530000}"/>
    <cellStyle name="A¡er￠r¡¿i  13" xfId="16595" xr:uid="{00000000-0005-0000-0000-0000A3530000}"/>
    <cellStyle name="A¡er￠r¡¿i  14" xfId="16596" xr:uid="{00000000-0005-0000-0000-0000A4530000}"/>
    <cellStyle name="A¡er￠r¡¿i  15" xfId="16597" xr:uid="{00000000-0005-0000-0000-0000A5530000}"/>
    <cellStyle name="A¡er￠r¡¿i  16" xfId="16598" xr:uid="{00000000-0005-0000-0000-0000A6530000}"/>
    <cellStyle name="A¡er￠r¡¿i  17" xfId="16599" xr:uid="{00000000-0005-0000-0000-0000A7530000}"/>
    <cellStyle name="A¡er￠r¡¿i  18" xfId="16600" xr:uid="{00000000-0005-0000-0000-0000A8530000}"/>
    <cellStyle name="A¡er￠r¡¿i  19" xfId="16601" xr:uid="{00000000-0005-0000-0000-0000A9530000}"/>
    <cellStyle name="A¡er￠r¡¿i  2" xfId="16602" xr:uid="{00000000-0005-0000-0000-0000AA530000}"/>
    <cellStyle name="A¡er￠r¡¿i  2 2" xfId="16603" xr:uid="{00000000-0005-0000-0000-0000AB530000}"/>
    <cellStyle name="A¡er￠r¡¿i  2 3" xfId="16604" xr:uid="{00000000-0005-0000-0000-0000AC530000}"/>
    <cellStyle name="A¡er￠r¡¿i  2 4" xfId="16605" xr:uid="{00000000-0005-0000-0000-0000AD530000}"/>
    <cellStyle name="A¡er￠r¡¿i  2 5" xfId="16606" xr:uid="{00000000-0005-0000-0000-0000AE530000}"/>
    <cellStyle name="A¡er￠r¡¿i  2 6" xfId="16607" xr:uid="{00000000-0005-0000-0000-0000AF530000}"/>
    <cellStyle name="A¡er￠r¡¿i  2 7" xfId="16608" xr:uid="{00000000-0005-0000-0000-0000B0530000}"/>
    <cellStyle name="A¡er￠r¡¿i  20" xfId="16609" xr:uid="{00000000-0005-0000-0000-0000B1530000}"/>
    <cellStyle name="A¡er￠r¡¿i  21" xfId="16610" xr:uid="{00000000-0005-0000-0000-0000B2530000}"/>
    <cellStyle name="A¡er￠r¡¿i  3" xfId="16611" xr:uid="{00000000-0005-0000-0000-0000B3530000}"/>
    <cellStyle name="A¡er￠r¡¿i  4" xfId="16612" xr:uid="{00000000-0005-0000-0000-0000B4530000}"/>
    <cellStyle name="A¡er￠r¡¿i  5" xfId="16613" xr:uid="{00000000-0005-0000-0000-0000B5530000}"/>
    <cellStyle name="A¡er￠r¡¿i  6" xfId="16614" xr:uid="{00000000-0005-0000-0000-0000B6530000}"/>
    <cellStyle name="A¡er￠r¡¿i  7" xfId="16615" xr:uid="{00000000-0005-0000-0000-0000B7530000}"/>
    <cellStyle name="A¡er￠r¡¿i  8" xfId="16616" xr:uid="{00000000-0005-0000-0000-0000B8530000}"/>
    <cellStyle name="A¡er￠r¡¿i  9" xfId="16617" xr:uid="{00000000-0005-0000-0000-0000B9530000}"/>
    <cellStyle name="A¡ërer" xfId="16618" xr:uid="{00000000-0005-0000-0000-0000BA530000}"/>
    <cellStyle name="A¡erer " xfId="16619" xr:uid="{00000000-0005-0000-0000-0000BB530000}"/>
    <cellStyle name="A¡erer  10" xfId="16620" xr:uid="{00000000-0005-0000-0000-0000BC530000}"/>
    <cellStyle name="A¡erer  11" xfId="16621" xr:uid="{00000000-0005-0000-0000-0000BD530000}"/>
    <cellStyle name="A¡erer  12" xfId="16622" xr:uid="{00000000-0005-0000-0000-0000BE530000}"/>
    <cellStyle name="A¡erer  13" xfId="16623" xr:uid="{00000000-0005-0000-0000-0000BF530000}"/>
    <cellStyle name="A¡erer  14" xfId="16624" xr:uid="{00000000-0005-0000-0000-0000C0530000}"/>
    <cellStyle name="A¡erer  15" xfId="16625" xr:uid="{00000000-0005-0000-0000-0000C1530000}"/>
    <cellStyle name="A¡erer  16" xfId="16626" xr:uid="{00000000-0005-0000-0000-0000C2530000}"/>
    <cellStyle name="A¡erer  17" xfId="16627" xr:uid="{00000000-0005-0000-0000-0000C3530000}"/>
    <cellStyle name="A¡erer  18" xfId="16628" xr:uid="{00000000-0005-0000-0000-0000C4530000}"/>
    <cellStyle name="A¡erer  19" xfId="16629" xr:uid="{00000000-0005-0000-0000-0000C5530000}"/>
    <cellStyle name="A¡erer  2" xfId="16630" xr:uid="{00000000-0005-0000-0000-0000C6530000}"/>
    <cellStyle name="A¡erer  2 2" xfId="16631" xr:uid="{00000000-0005-0000-0000-0000C7530000}"/>
    <cellStyle name="A¡erer  2 3" xfId="16632" xr:uid="{00000000-0005-0000-0000-0000C8530000}"/>
    <cellStyle name="A¡erer  2 4" xfId="16633" xr:uid="{00000000-0005-0000-0000-0000C9530000}"/>
    <cellStyle name="A¡erer  2 5" xfId="16634" xr:uid="{00000000-0005-0000-0000-0000CA530000}"/>
    <cellStyle name="A¡erer  2 6" xfId="16635" xr:uid="{00000000-0005-0000-0000-0000CB530000}"/>
    <cellStyle name="A¡erer  2 7" xfId="16636" xr:uid="{00000000-0005-0000-0000-0000CC530000}"/>
    <cellStyle name="A¡erer  20" xfId="16637" xr:uid="{00000000-0005-0000-0000-0000CD530000}"/>
    <cellStyle name="A¡erer  21" xfId="16638" xr:uid="{00000000-0005-0000-0000-0000CE530000}"/>
    <cellStyle name="A¡erer  3" xfId="16639" xr:uid="{00000000-0005-0000-0000-0000CF530000}"/>
    <cellStyle name="A¡erer  4" xfId="16640" xr:uid="{00000000-0005-0000-0000-0000D0530000}"/>
    <cellStyle name="A¡erer  5" xfId="16641" xr:uid="{00000000-0005-0000-0000-0000D1530000}"/>
    <cellStyle name="A¡erer  6" xfId="16642" xr:uid="{00000000-0005-0000-0000-0000D2530000}"/>
    <cellStyle name="A¡erer  7" xfId="16643" xr:uid="{00000000-0005-0000-0000-0000D3530000}"/>
    <cellStyle name="A¡erer  8" xfId="16644" xr:uid="{00000000-0005-0000-0000-0000D4530000}"/>
    <cellStyle name="A¡erer  9" xfId="16645" xr:uid="{00000000-0005-0000-0000-0000D5530000}"/>
    <cellStyle name="A¡ërer 10" xfId="16646" xr:uid="{00000000-0005-0000-0000-0000D6530000}"/>
    <cellStyle name="A¡ërer 11" xfId="16647" xr:uid="{00000000-0005-0000-0000-0000D7530000}"/>
    <cellStyle name="A¡ërer 12" xfId="16648" xr:uid="{00000000-0005-0000-0000-0000D8530000}"/>
    <cellStyle name="A¡ërer 13" xfId="16649" xr:uid="{00000000-0005-0000-0000-0000D9530000}"/>
    <cellStyle name="A¡ërer 14" xfId="16650" xr:uid="{00000000-0005-0000-0000-0000DA530000}"/>
    <cellStyle name="A¡ërer 15" xfId="16651" xr:uid="{00000000-0005-0000-0000-0000DB530000}"/>
    <cellStyle name="A¡ërer 16" xfId="16652" xr:uid="{00000000-0005-0000-0000-0000DC530000}"/>
    <cellStyle name="A¡ërer 17" xfId="16653" xr:uid="{00000000-0005-0000-0000-0000DD530000}"/>
    <cellStyle name="A¡ërer 18" xfId="16654" xr:uid="{00000000-0005-0000-0000-0000DE530000}"/>
    <cellStyle name="A¡ërer 19" xfId="16655" xr:uid="{00000000-0005-0000-0000-0000DF530000}"/>
    <cellStyle name="A¡ërer 2" xfId="16656" xr:uid="{00000000-0005-0000-0000-0000E0530000}"/>
    <cellStyle name="A¡ërer 2 2" xfId="16657" xr:uid="{00000000-0005-0000-0000-0000E1530000}"/>
    <cellStyle name="A¡ërer 2 3" xfId="16658" xr:uid="{00000000-0005-0000-0000-0000E2530000}"/>
    <cellStyle name="A¡ërer 2 4" xfId="16659" xr:uid="{00000000-0005-0000-0000-0000E3530000}"/>
    <cellStyle name="A¡ërer 2 5" xfId="16660" xr:uid="{00000000-0005-0000-0000-0000E4530000}"/>
    <cellStyle name="A¡ërer 2 6" xfId="16661" xr:uid="{00000000-0005-0000-0000-0000E5530000}"/>
    <cellStyle name="A¡ërer 2 7" xfId="16662" xr:uid="{00000000-0005-0000-0000-0000E6530000}"/>
    <cellStyle name="A¡ërer 20" xfId="16663" xr:uid="{00000000-0005-0000-0000-0000E7530000}"/>
    <cellStyle name="A¡ërer 21" xfId="16664" xr:uid="{00000000-0005-0000-0000-0000E8530000}"/>
    <cellStyle name="A¡ërer 22" xfId="16665" xr:uid="{00000000-0005-0000-0000-0000E9530000}"/>
    <cellStyle name="A¡ërer 23" xfId="16666" xr:uid="{00000000-0005-0000-0000-0000EA530000}"/>
    <cellStyle name="A¡ërer 24" xfId="16667" xr:uid="{00000000-0005-0000-0000-0000EB530000}"/>
    <cellStyle name="A¡ërer 3" xfId="16668" xr:uid="{00000000-0005-0000-0000-0000EC530000}"/>
    <cellStyle name="A¡ërer 4" xfId="16669" xr:uid="{00000000-0005-0000-0000-0000ED530000}"/>
    <cellStyle name="A¡ërer 5" xfId="16670" xr:uid="{00000000-0005-0000-0000-0000EE530000}"/>
    <cellStyle name="A¡ërer 6" xfId="16671" xr:uid="{00000000-0005-0000-0000-0000EF530000}"/>
    <cellStyle name="A¡ërer 7" xfId="16672" xr:uid="{00000000-0005-0000-0000-0000F0530000}"/>
    <cellStyle name="A¡ërer 8" xfId="16673" xr:uid="{00000000-0005-0000-0000-0000F1530000}"/>
    <cellStyle name="A¡ërer 9" xfId="16674" xr:uid="{00000000-0005-0000-0000-0000F2530000}"/>
    <cellStyle name="A¡ërer_견적보고" xfId="16675" xr:uid="{00000000-0005-0000-0000-0000F3530000}"/>
    <cellStyle name="A¡erer￠rer " xfId="16676" xr:uid="{00000000-0005-0000-0000-0000F4530000}"/>
    <cellStyle name="A¡erer￠rer  10" xfId="16677" xr:uid="{00000000-0005-0000-0000-0000F5530000}"/>
    <cellStyle name="A¡erer￠rer  11" xfId="16678" xr:uid="{00000000-0005-0000-0000-0000F6530000}"/>
    <cellStyle name="A¡erer￠rer  12" xfId="16679" xr:uid="{00000000-0005-0000-0000-0000F7530000}"/>
    <cellStyle name="A¡erer￠rer  13" xfId="16680" xr:uid="{00000000-0005-0000-0000-0000F8530000}"/>
    <cellStyle name="A¡erer￠rer  14" xfId="16681" xr:uid="{00000000-0005-0000-0000-0000F9530000}"/>
    <cellStyle name="A¡erer￠rer  15" xfId="16682" xr:uid="{00000000-0005-0000-0000-0000FA530000}"/>
    <cellStyle name="A¡erer￠rer  16" xfId="16683" xr:uid="{00000000-0005-0000-0000-0000FB530000}"/>
    <cellStyle name="A¡erer￠rer  17" xfId="16684" xr:uid="{00000000-0005-0000-0000-0000FC530000}"/>
    <cellStyle name="A¡erer￠rer  18" xfId="16685" xr:uid="{00000000-0005-0000-0000-0000FD530000}"/>
    <cellStyle name="A¡erer￠rer  19" xfId="16686" xr:uid="{00000000-0005-0000-0000-0000FE530000}"/>
    <cellStyle name="A¡erer￠rer  2" xfId="16687" xr:uid="{00000000-0005-0000-0000-0000FF530000}"/>
    <cellStyle name="A¡erer￠rer  2 2" xfId="16688" xr:uid="{00000000-0005-0000-0000-000000540000}"/>
    <cellStyle name="A¡erer￠rer  2 3" xfId="16689" xr:uid="{00000000-0005-0000-0000-000001540000}"/>
    <cellStyle name="A¡erer￠rer  2 4" xfId="16690" xr:uid="{00000000-0005-0000-0000-000002540000}"/>
    <cellStyle name="A¡erer￠rer  2 5" xfId="16691" xr:uid="{00000000-0005-0000-0000-000003540000}"/>
    <cellStyle name="A¡erer￠rer  2 6" xfId="16692" xr:uid="{00000000-0005-0000-0000-000004540000}"/>
    <cellStyle name="A¡erer￠rer  2 7" xfId="16693" xr:uid="{00000000-0005-0000-0000-000005540000}"/>
    <cellStyle name="A¡erer￠rer  20" xfId="16694" xr:uid="{00000000-0005-0000-0000-000006540000}"/>
    <cellStyle name="A¡erer￠rer  21" xfId="16695" xr:uid="{00000000-0005-0000-0000-000007540000}"/>
    <cellStyle name="A¡erer￠rer  3" xfId="16696" xr:uid="{00000000-0005-0000-0000-000008540000}"/>
    <cellStyle name="A¡erer￠rer  4" xfId="16697" xr:uid="{00000000-0005-0000-0000-000009540000}"/>
    <cellStyle name="A¡erer￠rer  5" xfId="16698" xr:uid="{00000000-0005-0000-0000-00000A540000}"/>
    <cellStyle name="A¡erer￠rer  6" xfId="16699" xr:uid="{00000000-0005-0000-0000-00000B540000}"/>
    <cellStyle name="A¡erer￠rer  7" xfId="16700" xr:uid="{00000000-0005-0000-0000-00000C540000}"/>
    <cellStyle name="A¡erer￠rer  8" xfId="16701" xr:uid="{00000000-0005-0000-0000-00000D540000}"/>
    <cellStyle name="A¡erer￠rer  9" xfId="16702" xr:uid="{00000000-0005-0000-0000-00000E540000}"/>
    <cellStyle name="A¡erererer " xfId="16703" xr:uid="{00000000-0005-0000-0000-00000F540000}"/>
    <cellStyle name="A¡erererer  10" xfId="16704" xr:uid="{00000000-0005-0000-0000-000010540000}"/>
    <cellStyle name="A¡erererer  11" xfId="16705" xr:uid="{00000000-0005-0000-0000-000011540000}"/>
    <cellStyle name="A¡erererer  12" xfId="16706" xr:uid="{00000000-0005-0000-0000-000012540000}"/>
    <cellStyle name="A¡erererer  13" xfId="16707" xr:uid="{00000000-0005-0000-0000-000013540000}"/>
    <cellStyle name="A¡erererer  14" xfId="16708" xr:uid="{00000000-0005-0000-0000-000014540000}"/>
    <cellStyle name="A¡erererer  15" xfId="16709" xr:uid="{00000000-0005-0000-0000-000015540000}"/>
    <cellStyle name="A¡erererer  16" xfId="16710" xr:uid="{00000000-0005-0000-0000-000016540000}"/>
    <cellStyle name="A¡erererer  17" xfId="16711" xr:uid="{00000000-0005-0000-0000-000017540000}"/>
    <cellStyle name="A¡erererer  18" xfId="16712" xr:uid="{00000000-0005-0000-0000-000018540000}"/>
    <cellStyle name="A¡erererer  19" xfId="16713" xr:uid="{00000000-0005-0000-0000-000019540000}"/>
    <cellStyle name="A¡erererer  2" xfId="16714" xr:uid="{00000000-0005-0000-0000-00001A540000}"/>
    <cellStyle name="A¡erererer  2 2" xfId="16715" xr:uid="{00000000-0005-0000-0000-00001B540000}"/>
    <cellStyle name="A¡erererer  2 3" xfId="16716" xr:uid="{00000000-0005-0000-0000-00001C540000}"/>
    <cellStyle name="A¡erererer  2 4" xfId="16717" xr:uid="{00000000-0005-0000-0000-00001D540000}"/>
    <cellStyle name="A¡erererer  2 5" xfId="16718" xr:uid="{00000000-0005-0000-0000-00001E540000}"/>
    <cellStyle name="A¡erererer  2 6" xfId="16719" xr:uid="{00000000-0005-0000-0000-00001F540000}"/>
    <cellStyle name="A¡erererer  2 7" xfId="16720" xr:uid="{00000000-0005-0000-0000-000020540000}"/>
    <cellStyle name="A¡erererer  20" xfId="16721" xr:uid="{00000000-0005-0000-0000-000021540000}"/>
    <cellStyle name="A¡erererer  21" xfId="16722" xr:uid="{00000000-0005-0000-0000-000022540000}"/>
    <cellStyle name="A¡erererer  3" xfId="16723" xr:uid="{00000000-0005-0000-0000-000023540000}"/>
    <cellStyle name="A¡erererer  4" xfId="16724" xr:uid="{00000000-0005-0000-0000-000024540000}"/>
    <cellStyle name="A¡erererer  5" xfId="16725" xr:uid="{00000000-0005-0000-0000-000025540000}"/>
    <cellStyle name="A¡erererer  6" xfId="16726" xr:uid="{00000000-0005-0000-0000-000026540000}"/>
    <cellStyle name="A¡erererer  7" xfId="16727" xr:uid="{00000000-0005-0000-0000-000027540000}"/>
    <cellStyle name="A¡erererer  8" xfId="16728" xr:uid="{00000000-0005-0000-0000-000028540000}"/>
    <cellStyle name="A¡erererer  9" xfId="16729" xr:uid="{00000000-0005-0000-0000-000029540000}"/>
    <cellStyle name="A¨" xfId="16730" xr:uid="{00000000-0005-0000-0000-00002A540000}"/>
    <cellStyle name="A¨ 10" xfId="16731" xr:uid="{00000000-0005-0000-0000-00002B540000}"/>
    <cellStyle name="A¨ 11" xfId="16732" xr:uid="{00000000-0005-0000-0000-00002C540000}"/>
    <cellStyle name="A¨ 12" xfId="16733" xr:uid="{00000000-0005-0000-0000-00002D540000}"/>
    <cellStyle name="A¨ 13" xfId="16734" xr:uid="{00000000-0005-0000-0000-00002E540000}"/>
    <cellStyle name="A¨ 14" xfId="16735" xr:uid="{00000000-0005-0000-0000-00002F540000}"/>
    <cellStyle name="A¨ 15" xfId="16736" xr:uid="{00000000-0005-0000-0000-000030540000}"/>
    <cellStyle name="A¨ 16" xfId="16737" xr:uid="{00000000-0005-0000-0000-000031540000}"/>
    <cellStyle name="A¨ 17" xfId="16738" xr:uid="{00000000-0005-0000-0000-000032540000}"/>
    <cellStyle name="A¨ 18" xfId="16739" xr:uid="{00000000-0005-0000-0000-000033540000}"/>
    <cellStyle name="A¨ 19" xfId="16740" xr:uid="{00000000-0005-0000-0000-000034540000}"/>
    <cellStyle name="A¨ 2" xfId="16741" xr:uid="{00000000-0005-0000-0000-000035540000}"/>
    <cellStyle name="A¨ 2 2" xfId="16742" xr:uid="{00000000-0005-0000-0000-000036540000}"/>
    <cellStyle name="A¨ 2 3" xfId="16743" xr:uid="{00000000-0005-0000-0000-000037540000}"/>
    <cellStyle name="A¨ 2 4" xfId="16744" xr:uid="{00000000-0005-0000-0000-000038540000}"/>
    <cellStyle name="A¨ 2 5" xfId="16745" xr:uid="{00000000-0005-0000-0000-000039540000}"/>
    <cellStyle name="A¨ 2 6" xfId="16746" xr:uid="{00000000-0005-0000-0000-00003A540000}"/>
    <cellStyle name="A¨ 2 7" xfId="16747" xr:uid="{00000000-0005-0000-0000-00003B540000}"/>
    <cellStyle name="A¨ 20" xfId="16748" xr:uid="{00000000-0005-0000-0000-00003C540000}"/>
    <cellStyle name="A¨ 21" xfId="16749" xr:uid="{00000000-0005-0000-0000-00003D540000}"/>
    <cellStyle name="A¨ 22" xfId="16750" xr:uid="{00000000-0005-0000-0000-00003E540000}"/>
    <cellStyle name="A¨ 23" xfId="16751" xr:uid="{00000000-0005-0000-0000-00003F540000}"/>
    <cellStyle name="A¨ 24" xfId="16752" xr:uid="{00000000-0005-0000-0000-000040540000}"/>
    <cellStyle name="A¨ 3" xfId="16753" xr:uid="{00000000-0005-0000-0000-000041540000}"/>
    <cellStyle name="A¨ 4" xfId="16754" xr:uid="{00000000-0005-0000-0000-000042540000}"/>
    <cellStyle name="A¨ 5" xfId="16755" xr:uid="{00000000-0005-0000-0000-000043540000}"/>
    <cellStyle name="A¨ 6" xfId="16756" xr:uid="{00000000-0005-0000-0000-000044540000}"/>
    <cellStyle name="A¨ 7" xfId="16757" xr:uid="{00000000-0005-0000-0000-000045540000}"/>
    <cellStyle name="A¨ 8" xfId="16758" xr:uid="{00000000-0005-0000-0000-000046540000}"/>
    <cellStyle name="A¨ 9" xfId="16759" xr:uid="{00000000-0005-0000-0000-000047540000}"/>
    <cellStyle name="A¨­￠￢￠O [0]_INQUIRY ￠?￥i¨u¡AAⓒ￢Aⓒª " xfId="2228" xr:uid="{00000000-0005-0000-0000-000048540000}"/>
    <cellStyle name="A¨­￠￢￠O_INQUIRY ￠?￥i¨u¡AAⓒ￢Aⓒª " xfId="2229" xr:uid="{00000000-0005-0000-0000-000049540000}"/>
    <cellStyle name="A¨i " xfId="16760" xr:uid="{00000000-0005-0000-0000-00004A540000}"/>
    <cellStyle name="A¨i  10" xfId="16761" xr:uid="{00000000-0005-0000-0000-00004B540000}"/>
    <cellStyle name="A¨i  11" xfId="16762" xr:uid="{00000000-0005-0000-0000-00004C540000}"/>
    <cellStyle name="A¨i  12" xfId="16763" xr:uid="{00000000-0005-0000-0000-00004D540000}"/>
    <cellStyle name="A¨i  13" xfId="16764" xr:uid="{00000000-0005-0000-0000-00004E540000}"/>
    <cellStyle name="A¨i  14" xfId="16765" xr:uid="{00000000-0005-0000-0000-00004F540000}"/>
    <cellStyle name="A¨i  15" xfId="16766" xr:uid="{00000000-0005-0000-0000-000050540000}"/>
    <cellStyle name="A¨i  16" xfId="16767" xr:uid="{00000000-0005-0000-0000-000051540000}"/>
    <cellStyle name="A¨i  17" xfId="16768" xr:uid="{00000000-0005-0000-0000-000052540000}"/>
    <cellStyle name="A¨i  18" xfId="16769" xr:uid="{00000000-0005-0000-0000-000053540000}"/>
    <cellStyle name="A¨i  19" xfId="16770" xr:uid="{00000000-0005-0000-0000-000054540000}"/>
    <cellStyle name="A¨i  2" xfId="16771" xr:uid="{00000000-0005-0000-0000-000055540000}"/>
    <cellStyle name="A¨i  2 2" xfId="16772" xr:uid="{00000000-0005-0000-0000-000056540000}"/>
    <cellStyle name="A¨i  2 3" xfId="16773" xr:uid="{00000000-0005-0000-0000-000057540000}"/>
    <cellStyle name="A¨i  2 4" xfId="16774" xr:uid="{00000000-0005-0000-0000-000058540000}"/>
    <cellStyle name="A¨i  2 5" xfId="16775" xr:uid="{00000000-0005-0000-0000-000059540000}"/>
    <cellStyle name="A¨i  2 6" xfId="16776" xr:uid="{00000000-0005-0000-0000-00005A540000}"/>
    <cellStyle name="A¨i  2 7" xfId="16777" xr:uid="{00000000-0005-0000-0000-00005B540000}"/>
    <cellStyle name="A¨i  20" xfId="16778" xr:uid="{00000000-0005-0000-0000-00005C540000}"/>
    <cellStyle name="A¨i  21" xfId="16779" xr:uid="{00000000-0005-0000-0000-00005D540000}"/>
    <cellStyle name="A¨i  3" xfId="16780" xr:uid="{00000000-0005-0000-0000-00005E540000}"/>
    <cellStyle name="A¨i  4" xfId="16781" xr:uid="{00000000-0005-0000-0000-00005F540000}"/>
    <cellStyle name="A¨i  5" xfId="16782" xr:uid="{00000000-0005-0000-0000-000060540000}"/>
    <cellStyle name="A¨i  6" xfId="16783" xr:uid="{00000000-0005-0000-0000-000061540000}"/>
    <cellStyle name="A¨i  7" xfId="16784" xr:uid="{00000000-0005-0000-0000-000062540000}"/>
    <cellStyle name="A¨i  8" xfId="16785" xr:uid="{00000000-0005-0000-0000-000063540000}"/>
    <cellStyle name="A¨i  9" xfId="16786" xr:uid="{00000000-0005-0000-0000-000064540000}"/>
    <cellStyle name="A¨i¡" xfId="16787" xr:uid="{00000000-0005-0000-0000-000065540000}"/>
    <cellStyle name="A¨i¡ " xfId="16788" xr:uid="{00000000-0005-0000-0000-000066540000}"/>
    <cellStyle name="A¨i¡  10" xfId="16789" xr:uid="{00000000-0005-0000-0000-000067540000}"/>
    <cellStyle name="A¨i¡  11" xfId="16790" xr:uid="{00000000-0005-0000-0000-000068540000}"/>
    <cellStyle name="A¨i¡  12" xfId="16791" xr:uid="{00000000-0005-0000-0000-000069540000}"/>
    <cellStyle name="A¨i¡  13" xfId="16792" xr:uid="{00000000-0005-0000-0000-00006A540000}"/>
    <cellStyle name="A¨i¡  14" xfId="16793" xr:uid="{00000000-0005-0000-0000-00006B540000}"/>
    <cellStyle name="A¨i¡  15" xfId="16794" xr:uid="{00000000-0005-0000-0000-00006C540000}"/>
    <cellStyle name="A¨i¡  16" xfId="16795" xr:uid="{00000000-0005-0000-0000-00006D540000}"/>
    <cellStyle name="A¨i¡  17" xfId="16796" xr:uid="{00000000-0005-0000-0000-00006E540000}"/>
    <cellStyle name="A¨i¡  18" xfId="16797" xr:uid="{00000000-0005-0000-0000-00006F540000}"/>
    <cellStyle name="A¨i¡  19" xfId="16798" xr:uid="{00000000-0005-0000-0000-000070540000}"/>
    <cellStyle name="A¨i¡  2" xfId="16799" xr:uid="{00000000-0005-0000-0000-000071540000}"/>
    <cellStyle name="A¨i¡  2 2" xfId="16800" xr:uid="{00000000-0005-0000-0000-000072540000}"/>
    <cellStyle name="A¨i¡  2 3" xfId="16801" xr:uid="{00000000-0005-0000-0000-000073540000}"/>
    <cellStyle name="A¨i¡  2 4" xfId="16802" xr:uid="{00000000-0005-0000-0000-000074540000}"/>
    <cellStyle name="A¨i¡  2 5" xfId="16803" xr:uid="{00000000-0005-0000-0000-000075540000}"/>
    <cellStyle name="A¨i¡  2 6" xfId="16804" xr:uid="{00000000-0005-0000-0000-000076540000}"/>
    <cellStyle name="A¨i¡  2 7" xfId="16805" xr:uid="{00000000-0005-0000-0000-000077540000}"/>
    <cellStyle name="A¨i¡  20" xfId="16806" xr:uid="{00000000-0005-0000-0000-000078540000}"/>
    <cellStyle name="A¨i¡  21" xfId="16807" xr:uid="{00000000-0005-0000-0000-000079540000}"/>
    <cellStyle name="A¨i¡  3" xfId="16808" xr:uid="{00000000-0005-0000-0000-00007A540000}"/>
    <cellStyle name="A¨i¡  4" xfId="16809" xr:uid="{00000000-0005-0000-0000-00007B540000}"/>
    <cellStyle name="A¨i¡  5" xfId="16810" xr:uid="{00000000-0005-0000-0000-00007C540000}"/>
    <cellStyle name="A¨i¡  6" xfId="16811" xr:uid="{00000000-0005-0000-0000-00007D540000}"/>
    <cellStyle name="A¨i¡  7" xfId="16812" xr:uid="{00000000-0005-0000-0000-00007E540000}"/>
    <cellStyle name="A¨i¡  8" xfId="16813" xr:uid="{00000000-0005-0000-0000-00007F540000}"/>
    <cellStyle name="A¨i¡  9" xfId="16814" xr:uid="{00000000-0005-0000-0000-000080540000}"/>
    <cellStyle name="A¨i¡ 10" xfId="16815" xr:uid="{00000000-0005-0000-0000-000081540000}"/>
    <cellStyle name="A¨i¡ 11" xfId="16816" xr:uid="{00000000-0005-0000-0000-000082540000}"/>
    <cellStyle name="A¨i¡ 12" xfId="16817" xr:uid="{00000000-0005-0000-0000-000083540000}"/>
    <cellStyle name="A¨i¡ 13" xfId="16818" xr:uid="{00000000-0005-0000-0000-000084540000}"/>
    <cellStyle name="A¨i¡ 14" xfId="16819" xr:uid="{00000000-0005-0000-0000-000085540000}"/>
    <cellStyle name="A¨i¡ 15" xfId="16820" xr:uid="{00000000-0005-0000-0000-000086540000}"/>
    <cellStyle name="A¨i¡ 16" xfId="16821" xr:uid="{00000000-0005-0000-0000-000087540000}"/>
    <cellStyle name="A¨i¡ 17" xfId="16822" xr:uid="{00000000-0005-0000-0000-000088540000}"/>
    <cellStyle name="A¨i¡ 18" xfId="16823" xr:uid="{00000000-0005-0000-0000-000089540000}"/>
    <cellStyle name="A¨i¡ 19" xfId="16824" xr:uid="{00000000-0005-0000-0000-00008A540000}"/>
    <cellStyle name="A¨i¡ 2" xfId="16825" xr:uid="{00000000-0005-0000-0000-00008B540000}"/>
    <cellStyle name="A¨i¡ 2 2" xfId="16826" xr:uid="{00000000-0005-0000-0000-00008C540000}"/>
    <cellStyle name="A¨i¡ 2 3" xfId="16827" xr:uid="{00000000-0005-0000-0000-00008D540000}"/>
    <cellStyle name="A¨i¡ 2 4" xfId="16828" xr:uid="{00000000-0005-0000-0000-00008E540000}"/>
    <cellStyle name="A¨i¡ 2 5" xfId="16829" xr:uid="{00000000-0005-0000-0000-00008F540000}"/>
    <cellStyle name="A¨i¡ 2 6" xfId="16830" xr:uid="{00000000-0005-0000-0000-000090540000}"/>
    <cellStyle name="A¨i¡ 2 7" xfId="16831" xr:uid="{00000000-0005-0000-0000-000091540000}"/>
    <cellStyle name="A¨i¡ 20" xfId="16832" xr:uid="{00000000-0005-0000-0000-000092540000}"/>
    <cellStyle name="A¨i¡ 21" xfId="16833" xr:uid="{00000000-0005-0000-0000-000093540000}"/>
    <cellStyle name="A¨i¡ 22" xfId="16834" xr:uid="{00000000-0005-0000-0000-000094540000}"/>
    <cellStyle name="A¨i¡ 23" xfId="16835" xr:uid="{00000000-0005-0000-0000-000095540000}"/>
    <cellStyle name="A¨i¡ 24" xfId="16836" xr:uid="{00000000-0005-0000-0000-000096540000}"/>
    <cellStyle name="A¨i¡ 3" xfId="16837" xr:uid="{00000000-0005-0000-0000-000097540000}"/>
    <cellStyle name="A¨i¡ 4" xfId="16838" xr:uid="{00000000-0005-0000-0000-000098540000}"/>
    <cellStyle name="A¨i¡ 5" xfId="16839" xr:uid="{00000000-0005-0000-0000-000099540000}"/>
    <cellStyle name="A¨i¡ 6" xfId="16840" xr:uid="{00000000-0005-0000-0000-00009A540000}"/>
    <cellStyle name="A¨i¡ 7" xfId="16841" xr:uid="{00000000-0005-0000-0000-00009B540000}"/>
    <cellStyle name="A¨i¡ 8" xfId="16842" xr:uid="{00000000-0005-0000-0000-00009C540000}"/>
    <cellStyle name="A¨i¡ 9" xfId="16843" xr:uid="{00000000-0005-0000-0000-00009D540000}"/>
    <cellStyle name="A¨ï¡©¡" xfId="16844" xr:uid="{00000000-0005-0000-0000-00009E540000}"/>
    <cellStyle name="A¨ï¡©¡ 10" xfId="16845" xr:uid="{00000000-0005-0000-0000-00009F540000}"/>
    <cellStyle name="A¨ï¡©¡ 11" xfId="16846" xr:uid="{00000000-0005-0000-0000-0000A0540000}"/>
    <cellStyle name="A¨ï¡©¡ 12" xfId="16847" xr:uid="{00000000-0005-0000-0000-0000A1540000}"/>
    <cellStyle name="A¨ï¡©¡ 13" xfId="16848" xr:uid="{00000000-0005-0000-0000-0000A2540000}"/>
    <cellStyle name="A¨ï¡©¡ 14" xfId="16849" xr:uid="{00000000-0005-0000-0000-0000A3540000}"/>
    <cellStyle name="A¨ï¡©¡ 15" xfId="16850" xr:uid="{00000000-0005-0000-0000-0000A4540000}"/>
    <cellStyle name="A¨ï¡©¡ 16" xfId="16851" xr:uid="{00000000-0005-0000-0000-0000A5540000}"/>
    <cellStyle name="A¨ï¡©¡ 17" xfId="16852" xr:uid="{00000000-0005-0000-0000-0000A6540000}"/>
    <cellStyle name="A¨ï¡©¡ 18" xfId="16853" xr:uid="{00000000-0005-0000-0000-0000A7540000}"/>
    <cellStyle name="A¨ï¡©¡ 19" xfId="16854" xr:uid="{00000000-0005-0000-0000-0000A8540000}"/>
    <cellStyle name="A¨ï¡©¡ 2" xfId="16855" xr:uid="{00000000-0005-0000-0000-0000A9540000}"/>
    <cellStyle name="A¨ï¡©¡ 2 2" xfId="16856" xr:uid="{00000000-0005-0000-0000-0000AA540000}"/>
    <cellStyle name="A¨ï¡©¡ 2 3" xfId="16857" xr:uid="{00000000-0005-0000-0000-0000AB540000}"/>
    <cellStyle name="A¨ï¡©¡ 2 4" xfId="16858" xr:uid="{00000000-0005-0000-0000-0000AC540000}"/>
    <cellStyle name="A¨ï¡©¡ 2 5" xfId="16859" xr:uid="{00000000-0005-0000-0000-0000AD540000}"/>
    <cellStyle name="A¨ï¡©¡ 2 6" xfId="16860" xr:uid="{00000000-0005-0000-0000-0000AE540000}"/>
    <cellStyle name="A¨ï¡©¡ 2 7" xfId="16861" xr:uid="{00000000-0005-0000-0000-0000AF540000}"/>
    <cellStyle name="A¨ï¡©¡ 20" xfId="16862" xr:uid="{00000000-0005-0000-0000-0000B0540000}"/>
    <cellStyle name="A¨ï¡©¡ 21" xfId="16863" xr:uid="{00000000-0005-0000-0000-0000B1540000}"/>
    <cellStyle name="A¨ï¡©¡ 22" xfId="16864" xr:uid="{00000000-0005-0000-0000-0000B2540000}"/>
    <cellStyle name="A¨ï¡©¡ 23" xfId="16865" xr:uid="{00000000-0005-0000-0000-0000B3540000}"/>
    <cellStyle name="A¨ï¡©¡ 24" xfId="16866" xr:uid="{00000000-0005-0000-0000-0000B4540000}"/>
    <cellStyle name="A¨ï¡©¡ 3" xfId="16867" xr:uid="{00000000-0005-0000-0000-0000B5540000}"/>
    <cellStyle name="A¨ï¡©¡ 4" xfId="16868" xr:uid="{00000000-0005-0000-0000-0000B6540000}"/>
    <cellStyle name="A¨ï¡©¡ 5" xfId="16869" xr:uid="{00000000-0005-0000-0000-0000B7540000}"/>
    <cellStyle name="A¨ï¡©¡ 6" xfId="16870" xr:uid="{00000000-0005-0000-0000-0000B8540000}"/>
    <cellStyle name="A¨ï¡©¡ 7" xfId="16871" xr:uid="{00000000-0005-0000-0000-0000B9540000}"/>
    <cellStyle name="A¨ï¡©¡ 8" xfId="16872" xr:uid="{00000000-0005-0000-0000-0000BA540000}"/>
    <cellStyle name="A¨ï¡©¡ 9" xfId="16873" xr:uid="{00000000-0005-0000-0000-0000BB540000}"/>
    <cellStyle name="A¨i¡ⓒ " xfId="16874" xr:uid="{00000000-0005-0000-0000-0000BC540000}"/>
    <cellStyle name="A¨i¡ⓒ  10" xfId="16875" xr:uid="{00000000-0005-0000-0000-0000BD540000}"/>
    <cellStyle name="A¨i¡ⓒ  11" xfId="16876" xr:uid="{00000000-0005-0000-0000-0000BE540000}"/>
    <cellStyle name="A¨i¡ⓒ  12" xfId="16877" xr:uid="{00000000-0005-0000-0000-0000BF540000}"/>
    <cellStyle name="A¨i¡ⓒ  13" xfId="16878" xr:uid="{00000000-0005-0000-0000-0000C0540000}"/>
    <cellStyle name="A¨i¡ⓒ  14" xfId="16879" xr:uid="{00000000-0005-0000-0000-0000C1540000}"/>
    <cellStyle name="A¨i¡ⓒ  15" xfId="16880" xr:uid="{00000000-0005-0000-0000-0000C2540000}"/>
    <cellStyle name="A¨i¡ⓒ  16" xfId="16881" xr:uid="{00000000-0005-0000-0000-0000C3540000}"/>
    <cellStyle name="A¨i¡ⓒ  17" xfId="16882" xr:uid="{00000000-0005-0000-0000-0000C4540000}"/>
    <cellStyle name="A¨i¡ⓒ  18" xfId="16883" xr:uid="{00000000-0005-0000-0000-0000C5540000}"/>
    <cellStyle name="A¨i¡ⓒ  19" xfId="16884" xr:uid="{00000000-0005-0000-0000-0000C6540000}"/>
    <cellStyle name="A¨i¡ⓒ  2" xfId="16885" xr:uid="{00000000-0005-0000-0000-0000C7540000}"/>
    <cellStyle name="A¨i¡ⓒ  2 2" xfId="16886" xr:uid="{00000000-0005-0000-0000-0000C8540000}"/>
    <cellStyle name="A¨i¡ⓒ  2 3" xfId="16887" xr:uid="{00000000-0005-0000-0000-0000C9540000}"/>
    <cellStyle name="A¨i¡ⓒ  2 4" xfId="16888" xr:uid="{00000000-0005-0000-0000-0000CA540000}"/>
    <cellStyle name="A¨i¡ⓒ  2 5" xfId="16889" xr:uid="{00000000-0005-0000-0000-0000CB540000}"/>
    <cellStyle name="A¨i¡ⓒ  2 6" xfId="16890" xr:uid="{00000000-0005-0000-0000-0000CC540000}"/>
    <cellStyle name="A¨i¡ⓒ  2 7" xfId="16891" xr:uid="{00000000-0005-0000-0000-0000CD540000}"/>
    <cellStyle name="A¨i¡ⓒ  20" xfId="16892" xr:uid="{00000000-0005-0000-0000-0000CE540000}"/>
    <cellStyle name="A¨i¡ⓒ  21" xfId="16893" xr:uid="{00000000-0005-0000-0000-0000CF540000}"/>
    <cellStyle name="A¨i¡ⓒ  3" xfId="16894" xr:uid="{00000000-0005-0000-0000-0000D0540000}"/>
    <cellStyle name="A¨i¡ⓒ  4" xfId="16895" xr:uid="{00000000-0005-0000-0000-0000D1540000}"/>
    <cellStyle name="A¨i¡ⓒ  5" xfId="16896" xr:uid="{00000000-0005-0000-0000-0000D2540000}"/>
    <cellStyle name="A¨i¡ⓒ  6" xfId="16897" xr:uid="{00000000-0005-0000-0000-0000D3540000}"/>
    <cellStyle name="A¨i¡ⓒ  7" xfId="16898" xr:uid="{00000000-0005-0000-0000-0000D4540000}"/>
    <cellStyle name="A¨i¡ⓒ  8" xfId="16899" xr:uid="{00000000-0005-0000-0000-0000D5540000}"/>
    <cellStyle name="A¨i¡ⓒ  9" xfId="16900" xr:uid="{00000000-0005-0000-0000-0000D6540000}"/>
    <cellStyle name="A¨i¡ⓒ¡e¡ " xfId="16901" xr:uid="{00000000-0005-0000-0000-0000D7540000}"/>
    <cellStyle name="A¨i¡ⓒ¡e¡  10" xfId="16902" xr:uid="{00000000-0005-0000-0000-0000D8540000}"/>
    <cellStyle name="A¨i¡ⓒ¡e¡  11" xfId="16903" xr:uid="{00000000-0005-0000-0000-0000D9540000}"/>
    <cellStyle name="A¨i¡ⓒ¡e¡  12" xfId="16904" xr:uid="{00000000-0005-0000-0000-0000DA540000}"/>
    <cellStyle name="A¨i¡ⓒ¡e¡  13" xfId="16905" xr:uid="{00000000-0005-0000-0000-0000DB540000}"/>
    <cellStyle name="A¨i¡ⓒ¡e¡  14" xfId="16906" xr:uid="{00000000-0005-0000-0000-0000DC540000}"/>
    <cellStyle name="A¨i¡ⓒ¡e¡  15" xfId="16907" xr:uid="{00000000-0005-0000-0000-0000DD540000}"/>
    <cellStyle name="A¨i¡ⓒ¡e¡  16" xfId="16908" xr:uid="{00000000-0005-0000-0000-0000DE540000}"/>
    <cellStyle name="A¨i¡ⓒ¡e¡  17" xfId="16909" xr:uid="{00000000-0005-0000-0000-0000DF540000}"/>
    <cellStyle name="A¨i¡ⓒ¡e¡  18" xfId="16910" xr:uid="{00000000-0005-0000-0000-0000E0540000}"/>
    <cellStyle name="A¨i¡ⓒ¡e¡  19" xfId="16911" xr:uid="{00000000-0005-0000-0000-0000E1540000}"/>
    <cellStyle name="A¨i¡ⓒ¡e¡  2" xfId="16912" xr:uid="{00000000-0005-0000-0000-0000E2540000}"/>
    <cellStyle name="A¨i¡ⓒ¡e¡  2 2" xfId="16913" xr:uid="{00000000-0005-0000-0000-0000E3540000}"/>
    <cellStyle name="A¨i¡ⓒ¡e¡  2 3" xfId="16914" xr:uid="{00000000-0005-0000-0000-0000E4540000}"/>
    <cellStyle name="A¨i¡ⓒ¡e¡  2 4" xfId="16915" xr:uid="{00000000-0005-0000-0000-0000E5540000}"/>
    <cellStyle name="A¨i¡ⓒ¡e¡  2 5" xfId="16916" xr:uid="{00000000-0005-0000-0000-0000E6540000}"/>
    <cellStyle name="A¨i¡ⓒ¡e¡  2 6" xfId="16917" xr:uid="{00000000-0005-0000-0000-0000E7540000}"/>
    <cellStyle name="A¨i¡ⓒ¡e¡  2 7" xfId="16918" xr:uid="{00000000-0005-0000-0000-0000E8540000}"/>
    <cellStyle name="A¨i¡ⓒ¡e¡  20" xfId="16919" xr:uid="{00000000-0005-0000-0000-0000E9540000}"/>
    <cellStyle name="A¨i¡ⓒ¡e¡  21" xfId="16920" xr:uid="{00000000-0005-0000-0000-0000EA540000}"/>
    <cellStyle name="A¨i¡ⓒ¡e¡  3" xfId="16921" xr:uid="{00000000-0005-0000-0000-0000EB540000}"/>
    <cellStyle name="A¨i¡ⓒ¡e¡  4" xfId="16922" xr:uid="{00000000-0005-0000-0000-0000EC540000}"/>
    <cellStyle name="A¨i¡ⓒ¡e¡  5" xfId="16923" xr:uid="{00000000-0005-0000-0000-0000ED540000}"/>
    <cellStyle name="A¨i¡ⓒ¡e¡  6" xfId="16924" xr:uid="{00000000-0005-0000-0000-0000EE540000}"/>
    <cellStyle name="A¨i¡ⓒ¡e¡  7" xfId="16925" xr:uid="{00000000-0005-0000-0000-0000EF540000}"/>
    <cellStyle name="A¨i¡ⓒ¡e¡  8" xfId="16926" xr:uid="{00000000-0005-0000-0000-0000F0540000}"/>
    <cellStyle name="A¨i¡ⓒ¡e¡  9" xfId="16927" xr:uid="{00000000-0005-0000-0000-0000F1540000}"/>
    <cellStyle name="A¢" xfId="16928" xr:uid="{00000000-0005-0000-0000-0000F2540000}"/>
    <cellStyle name="A¢ 10" xfId="16929" xr:uid="{00000000-0005-0000-0000-0000F3540000}"/>
    <cellStyle name="A¢ 11" xfId="16930" xr:uid="{00000000-0005-0000-0000-0000F4540000}"/>
    <cellStyle name="A¢ 12" xfId="16931" xr:uid="{00000000-0005-0000-0000-0000F5540000}"/>
    <cellStyle name="A¢ 13" xfId="16932" xr:uid="{00000000-0005-0000-0000-0000F6540000}"/>
    <cellStyle name="A¢ 14" xfId="16933" xr:uid="{00000000-0005-0000-0000-0000F7540000}"/>
    <cellStyle name="A¢ 15" xfId="16934" xr:uid="{00000000-0005-0000-0000-0000F8540000}"/>
    <cellStyle name="A¢ 16" xfId="16935" xr:uid="{00000000-0005-0000-0000-0000F9540000}"/>
    <cellStyle name="A¢ 17" xfId="16936" xr:uid="{00000000-0005-0000-0000-0000FA540000}"/>
    <cellStyle name="A¢ 18" xfId="16937" xr:uid="{00000000-0005-0000-0000-0000FB540000}"/>
    <cellStyle name="A¢ 19" xfId="16938" xr:uid="{00000000-0005-0000-0000-0000FC540000}"/>
    <cellStyle name="A¢ 2" xfId="16939" xr:uid="{00000000-0005-0000-0000-0000FD540000}"/>
    <cellStyle name="A¢ 2 2" xfId="16940" xr:uid="{00000000-0005-0000-0000-0000FE540000}"/>
    <cellStyle name="A¢ 2 3" xfId="16941" xr:uid="{00000000-0005-0000-0000-0000FF540000}"/>
    <cellStyle name="A¢ 2 4" xfId="16942" xr:uid="{00000000-0005-0000-0000-000000550000}"/>
    <cellStyle name="A¢ 2 5" xfId="16943" xr:uid="{00000000-0005-0000-0000-000001550000}"/>
    <cellStyle name="A¢ 2 6" xfId="16944" xr:uid="{00000000-0005-0000-0000-000002550000}"/>
    <cellStyle name="A¢ 2 7" xfId="16945" xr:uid="{00000000-0005-0000-0000-000003550000}"/>
    <cellStyle name="A¢ 20" xfId="16946" xr:uid="{00000000-0005-0000-0000-000004550000}"/>
    <cellStyle name="A¢ 21" xfId="16947" xr:uid="{00000000-0005-0000-0000-000005550000}"/>
    <cellStyle name="A¢ 22" xfId="16948" xr:uid="{00000000-0005-0000-0000-000006550000}"/>
    <cellStyle name="A¢ 23" xfId="16949" xr:uid="{00000000-0005-0000-0000-000007550000}"/>
    <cellStyle name="A¢ 24" xfId="16950" xr:uid="{00000000-0005-0000-0000-000008550000}"/>
    <cellStyle name="A¢ 3" xfId="16951" xr:uid="{00000000-0005-0000-0000-000009550000}"/>
    <cellStyle name="A¢ 4" xfId="16952" xr:uid="{00000000-0005-0000-0000-00000A550000}"/>
    <cellStyle name="A¢ 5" xfId="16953" xr:uid="{00000000-0005-0000-0000-00000B550000}"/>
    <cellStyle name="A¢ 6" xfId="16954" xr:uid="{00000000-0005-0000-0000-00000C550000}"/>
    <cellStyle name="A¢ 7" xfId="16955" xr:uid="{00000000-0005-0000-0000-00000D550000}"/>
    <cellStyle name="A¢ 8" xfId="16956" xr:uid="{00000000-0005-0000-0000-00000E550000}"/>
    <cellStyle name="A¢ 9" xfId="16957" xr:uid="{00000000-0005-0000-0000-00000F550000}"/>
    <cellStyle name="A¢®¡×i" xfId="16958" xr:uid="{00000000-0005-0000-0000-000010550000}"/>
    <cellStyle name="A¢®¡×i 10" xfId="16959" xr:uid="{00000000-0005-0000-0000-000011550000}"/>
    <cellStyle name="A¢®¡×i 11" xfId="16960" xr:uid="{00000000-0005-0000-0000-000012550000}"/>
    <cellStyle name="A¢®¡×i 12" xfId="16961" xr:uid="{00000000-0005-0000-0000-000013550000}"/>
    <cellStyle name="A¢®¡×i 13" xfId="16962" xr:uid="{00000000-0005-0000-0000-000014550000}"/>
    <cellStyle name="A¢®¡×i 14" xfId="16963" xr:uid="{00000000-0005-0000-0000-000015550000}"/>
    <cellStyle name="A¢®¡×i 15" xfId="16964" xr:uid="{00000000-0005-0000-0000-000016550000}"/>
    <cellStyle name="A¢®¡×i 16" xfId="16965" xr:uid="{00000000-0005-0000-0000-000017550000}"/>
    <cellStyle name="A¢®¡×i 17" xfId="16966" xr:uid="{00000000-0005-0000-0000-000018550000}"/>
    <cellStyle name="A¢®¡×i 18" xfId="16967" xr:uid="{00000000-0005-0000-0000-000019550000}"/>
    <cellStyle name="A¢®¡×i 19" xfId="16968" xr:uid="{00000000-0005-0000-0000-00001A550000}"/>
    <cellStyle name="A¢®¡×i 2" xfId="16969" xr:uid="{00000000-0005-0000-0000-00001B550000}"/>
    <cellStyle name="A¢®¡×i 2 2" xfId="16970" xr:uid="{00000000-0005-0000-0000-00001C550000}"/>
    <cellStyle name="A¢®¡×i 2 3" xfId="16971" xr:uid="{00000000-0005-0000-0000-00001D550000}"/>
    <cellStyle name="A¢®¡×i 2 4" xfId="16972" xr:uid="{00000000-0005-0000-0000-00001E550000}"/>
    <cellStyle name="A¢®¡×i 2 5" xfId="16973" xr:uid="{00000000-0005-0000-0000-00001F550000}"/>
    <cellStyle name="A¢®¡×i 2 6" xfId="16974" xr:uid="{00000000-0005-0000-0000-000020550000}"/>
    <cellStyle name="A¢®¡×i 2 7" xfId="16975" xr:uid="{00000000-0005-0000-0000-000021550000}"/>
    <cellStyle name="A¢®¡×i 20" xfId="16976" xr:uid="{00000000-0005-0000-0000-000022550000}"/>
    <cellStyle name="A¢®¡×i 21" xfId="16977" xr:uid="{00000000-0005-0000-0000-000023550000}"/>
    <cellStyle name="A¢®¡×i 22" xfId="16978" xr:uid="{00000000-0005-0000-0000-000024550000}"/>
    <cellStyle name="A¢®¡×i 23" xfId="16979" xr:uid="{00000000-0005-0000-0000-000025550000}"/>
    <cellStyle name="A¢®¡×i 24" xfId="16980" xr:uid="{00000000-0005-0000-0000-000026550000}"/>
    <cellStyle name="A¢®¡×i 3" xfId="16981" xr:uid="{00000000-0005-0000-0000-000027550000}"/>
    <cellStyle name="A¢®¡×i 4" xfId="16982" xr:uid="{00000000-0005-0000-0000-000028550000}"/>
    <cellStyle name="A¢®¡×i 5" xfId="16983" xr:uid="{00000000-0005-0000-0000-000029550000}"/>
    <cellStyle name="A¢®¡×i 6" xfId="16984" xr:uid="{00000000-0005-0000-0000-00002A550000}"/>
    <cellStyle name="A¢®¡×i 7" xfId="16985" xr:uid="{00000000-0005-0000-0000-00002B550000}"/>
    <cellStyle name="A¢®¡×i 8" xfId="16986" xr:uid="{00000000-0005-0000-0000-00002C550000}"/>
    <cellStyle name="A¢®¡×i 9" xfId="16987" xr:uid="{00000000-0005-0000-0000-00002D550000}"/>
    <cellStyle name="A¢®er¡" xfId="16988" xr:uid="{00000000-0005-0000-0000-00002E550000}"/>
    <cellStyle name="A¢®er¡ 10" xfId="16989" xr:uid="{00000000-0005-0000-0000-00002F550000}"/>
    <cellStyle name="A¢®er¡ 11" xfId="16990" xr:uid="{00000000-0005-0000-0000-000030550000}"/>
    <cellStyle name="A¢®er¡ 12" xfId="16991" xr:uid="{00000000-0005-0000-0000-000031550000}"/>
    <cellStyle name="A¢®er¡ 13" xfId="16992" xr:uid="{00000000-0005-0000-0000-000032550000}"/>
    <cellStyle name="A¢®er¡ 14" xfId="16993" xr:uid="{00000000-0005-0000-0000-000033550000}"/>
    <cellStyle name="A¢®er¡ 15" xfId="16994" xr:uid="{00000000-0005-0000-0000-000034550000}"/>
    <cellStyle name="A¢®er¡ 16" xfId="16995" xr:uid="{00000000-0005-0000-0000-000035550000}"/>
    <cellStyle name="A¢®er¡ 17" xfId="16996" xr:uid="{00000000-0005-0000-0000-000036550000}"/>
    <cellStyle name="A¢®er¡ 18" xfId="16997" xr:uid="{00000000-0005-0000-0000-000037550000}"/>
    <cellStyle name="A¢®er¡ 19" xfId="16998" xr:uid="{00000000-0005-0000-0000-000038550000}"/>
    <cellStyle name="A¢®er¡ 2" xfId="16999" xr:uid="{00000000-0005-0000-0000-000039550000}"/>
    <cellStyle name="A¢®er¡ 2 2" xfId="17000" xr:uid="{00000000-0005-0000-0000-00003A550000}"/>
    <cellStyle name="A¢®er¡ 2 3" xfId="17001" xr:uid="{00000000-0005-0000-0000-00003B550000}"/>
    <cellStyle name="A¢®er¡ 2 4" xfId="17002" xr:uid="{00000000-0005-0000-0000-00003C550000}"/>
    <cellStyle name="A¢®er¡ 2 5" xfId="17003" xr:uid="{00000000-0005-0000-0000-00003D550000}"/>
    <cellStyle name="A¢®er¡ 2 6" xfId="17004" xr:uid="{00000000-0005-0000-0000-00003E550000}"/>
    <cellStyle name="A¢®er¡ 2 7" xfId="17005" xr:uid="{00000000-0005-0000-0000-00003F550000}"/>
    <cellStyle name="A¢®er¡ 20" xfId="17006" xr:uid="{00000000-0005-0000-0000-000040550000}"/>
    <cellStyle name="A¢®er¡ 21" xfId="17007" xr:uid="{00000000-0005-0000-0000-000041550000}"/>
    <cellStyle name="A¢®er¡ 22" xfId="17008" xr:uid="{00000000-0005-0000-0000-000042550000}"/>
    <cellStyle name="A¢®er¡ 23" xfId="17009" xr:uid="{00000000-0005-0000-0000-000043550000}"/>
    <cellStyle name="A¢®er¡ 24" xfId="17010" xr:uid="{00000000-0005-0000-0000-000044550000}"/>
    <cellStyle name="A¢®er¡ 3" xfId="17011" xr:uid="{00000000-0005-0000-0000-000045550000}"/>
    <cellStyle name="A¢®er¡ 4" xfId="17012" xr:uid="{00000000-0005-0000-0000-000046550000}"/>
    <cellStyle name="A¢®er¡ 5" xfId="17013" xr:uid="{00000000-0005-0000-0000-000047550000}"/>
    <cellStyle name="A¢®er¡ 6" xfId="17014" xr:uid="{00000000-0005-0000-0000-000048550000}"/>
    <cellStyle name="A¢®er¡ 7" xfId="17015" xr:uid="{00000000-0005-0000-0000-000049550000}"/>
    <cellStyle name="A¢®er¡ 8" xfId="17016" xr:uid="{00000000-0005-0000-0000-00004A550000}"/>
    <cellStyle name="A¢®er¡ 9" xfId="17017" xr:uid="{00000000-0005-0000-0000-00004B550000}"/>
    <cellStyle name="A¢®ere" xfId="17018" xr:uid="{00000000-0005-0000-0000-00004C550000}"/>
    <cellStyle name="A¢®ere 10" xfId="17019" xr:uid="{00000000-0005-0000-0000-00004D550000}"/>
    <cellStyle name="A¢®ere 11" xfId="17020" xr:uid="{00000000-0005-0000-0000-00004E550000}"/>
    <cellStyle name="A¢®ere 12" xfId="17021" xr:uid="{00000000-0005-0000-0000-00004F550000}"/>
    <cellStyle name="A¢®ere 13" xfId="17022" xr:uid="{00000000-0005-0000-0000-000050550000}"/>
    <cellStyle name="A¢®ere 14" xfId="17023" xr:uid="{00000000-0005-0000-0000-000051550000}"/>
    <cellStyle name="A¢®ere 15" xfId="17024" xr:uid="{00000000-0005-0000-0000-000052550000}"/>
    <cellStyle name="A¢®ere 16" xfId="17025" xr:uid="{00000000-0005-0000-0000-000053550000}"/>
    <cellStyle name="A¢®ere 17" xfId="17026" xr:uid="{00000000-0005-0000-0000-000054550000}"/>
    <cellStyle name="A¢®ere 18" xfId="17027" xr:uid="{00000000-0005-0000-0000-000055550000}"/>
    <cellStyle name="A¢®ere 19" xfId="17028" xr:uid="{00000000-0005-0000-0000-000056550000}"/>
    <cellStyle name="A¢®ere 2" xfId="17029" xr:uid="{00000000-0005-0000-0000-000057550000}"/>
    <cellStyle name="A¢®ere 2 2" xfId="17030" xr:uid="{00000000-0005-0000-0000-000058550000}"/>
    <cellStyle name="A¢®ere 2 3" xfId="17031" xr:uid="{00000000-0005-0000-0000-000059550000}"/>
    <cellStyle name="A¢®ere 2 4" xfId="17032" xr:uid="{00000000-0005-0000-0000-00005A550000}"/>
    <cellStyle name="A¢®ere 2 5" xfId="17033" xr:uid="{00000000-0005-0000-0000-00005B550000}"/>
    <cellStyle name="A¢®ere 2 6" xfId="17034" xr:uid="{00000000-0005-0000-0000-00005C550000}"/>
    <cellStyle name="A¢®ere 2 7" xfId="17035" xr:uid="{00000000-0005-0000-0000-00005D550000}"/>
    <cellStyle name="A¢®ere 20" xfId="17036" xr:uid="{00000000-0005-0000-0000-00005E550000}"/>
    <cellStyle name="A¢®ere 21" xfId="17037" xr:uid="{00000000-0005-0000-0000-00005F550000}"/>
    <cellStyle name="A¢®ere 22" xfId="17038" xr:uid="{00000000-0005-0000-0000-000060550000}"/>
    <cellStyle name="A¢®ere 23" xfId="17039" xr:uid="{00000000-0005-0000-0000-000061550000}"/>
    <cellStyle name="A¢®ere 24" xfId="17040" xr:uid="{00000000-0005-0000-0000-000062550000}"/>
    <cellStyle name="A¢®ere 3" xfId="17041" xr:uid="{00000000-0005-0000-0000-000063550000}"/>
    <cellStyle name="A¢®ere 4" xfId="17042" xr:uid="{00000000-0005-0000-0000-000064550000}"/>
    <cellStyle name="A¢®ere 5" xfId="17043" xr:uid="{00000000-0005-0000-0000-000065550000}"/>
    <cellStyle name="A¢®ere 6" xfId="17044" xr:uid="{00000000-0005-0000-0000-000066550000}"/>
    <cellStyle name="A¢®ere 7" xfId="17045" xr:uid="{00000000-0005-0000-0000-000067550000}"/>
    <cellStyle name="A¢®ere 8" xfId="17046" xr:uid="{00000000-0005-0000-0000-000068550000}"/>
    <cellStyle name="A¢®ere 9" xfId="17047" xr:uid="{00000000-0005-0000-0000-000069550000}"/>
    <cellStyle name="A￠r¡ " xfId="17048" xr:uid="{00000000-0005-0000-0000-00006A550000}"/>
    <cellStyle name="A￠r¡  10" xfId="17049" xr:uid="{00000000-0005-0000-0000-00006B550000}"/>
    <cellStyle name="A￠r¡  11" xfId="17050" xr:uid="{00000000-0005-0000-0000-00006C550000}"/>
    <cellStyle name="A￠r¡  12" xfId="17051" xr:uid="{00000000-0005-0000-0000-00006D550000}"/>
    <cellStyle name="A￠r¡  13" xfId="17052" xr:uid="{00000000-0005-0000-0000-00006E550000}"/>
    <cellStyle name="A￠r¡  14" xfId="17053" xr:uid="{00000000-0005-0000-0000-00006F550000}"/>
    <cellStyle name="A￠r¡  15" xfId="17054" xr:uid="{00000000-0005-0000-0000-000070550000}"/>
    <cellStyle name="A￠r¡  16" xfId="17055" xr:uid="{00000000-0005-0000-0000-000071550000}"/>
    <cellStyle name="A￠r¡  17" xfId="17056" xr:uid="{00000000-0005-0000-0000-000072550000}"/>
    <cellStyle name="A￠r¡  18" xfId="17057" xr:uid="{00000000-0005-0000-0000-000073550000}"/>
    <cellStyle name="A￠r¡  19" xfId="17058" xr:uid="{00000000-0005-0000-0000-000074550000}"/>
    <cellStyle name="A￠r¡  2" xfId="17059" xr:uid="{00000000-0005-0000-0000-000075550000}"/>
    <cellStyle name="A￠r¡  2 2" xfId="17060" xr:uid="{00000000-0005-0000-0000-000076550000}"/>
    <cellStyle name="A￠r¡  2 3" xfId="17061" xr:uid="{00000000-0005-0000-0000-000077550000}"/>
    <cellStyle name="A￠r¡  2 4" xfId="17062" xr:uid="{00000000-0005-0000-0000-000078550000}"/>
    <cellStyle name="A￠r¡  2 5" xfId="17063" xr:uid="{00000000-0005-0000-0000-000079550000}"/>
    <cellStyle name="A￠r¡  2 6" xfId="17064" xr:uid="{00000000-0005-0000-0000-00007A550000}"/>
    <cellStyle name="A￠r¡  2 7" xfId="17065" xr:uid="{00000000-0005-0000-0000-00007B550000}"/>
    <cellStyle name="A￠r¡  20" xfId="17066" xr:uid="{00000000-0005-0000-0000-00007C550000}"/>
    <cellStyle name="A￠r¡  21" xfId="17067" xr:uid="{00000000-0005-0000-0000-00007D550000}"/>
    <cellStyle name="A￠r¡  3" xfId="17068" xr:uid="{00000000-0005-0000-0000-00007E550000}"/>
    <cellStyle name="A￠r¡  4" xfId="17069" xr:uid="{00000000-0005-0000-0000-00007F550000}"/>
    <cellStyle name="A￠r¡  5" xfId="17070" xr:uid="{00000000-0005-0000-0000-000080550000}"/>
    <cellStyle name="A￠r¡  6" xfId="17071" xr:uid="{00000000-0005-0000-0000-000081550000}"/>
    <cellStyle name="A￠r¡  7" xfId="17072" xr:uid="{00000000-0005-0000-0000-000082550000}"/>
    <cellStyle name="A￠r¡  8" xfId="17073" xr:uid="{00000000-0005-0000-0000-000083550000}"/>
    <cellStyle name="A￠r¡  9" xfId="17074" xr:uid="{00000000-0005-0000-0000-000084550000}"/>
    <cellStyle name="A￠r¡×i¡er " xfId="17075" xr:uid="{00000000-0005-0000-0000-000085550000}"/>
    <cellStyle name="A￠r¡×i¡er  10" xfId="17076" xr:uid="{00000000-0005-0000-0000-000086550000}"/>
    <cellStyle name="A￠r¡×i¡er  11" xfId="17077" xr:uid="{00000000-0005-0000-0000-000087550000}"/>
    <cellStyle name="A￠r¡×i¡er  12" xfId="17078" xr:uid="{00000000-0005-0000-0000-000088550000}"/>
    <cellStyle name="A￠r¡×i¡er  13" xfId="17079" xr:uid="{00000000-0005-0000-0000-000089550000}"/>
    <cellStyle name="A￠r¡×i¡er  14" xfId="17080" xr:uid="{00000000-0005-0000-0000-00008A550000}"/>
    <cellStyle name="A￠r¡×i¡er  15" xfId="17081" xr:uid="{00000000-0005-0000-0000-00008B550000}"/>
    <cellStyle name="A￠r¡×i¡er  16" xfId="17082" xr:uid="{00000000-0005-0000-0000-00008C550000}"/>
    <cellStyle name="A￠r¡×i¡er  17" xfId="17083" xr:uid="{00000000-0005-0000-0000-00008D550000}"/>
    <cellStyle name="A￠r¡×i¡er  18" xfId="17084" xr:uid="{00000000-0005-0000-0000-00008E550000}"/>
    <cellStyle name="A￠r¡×i¡er  19" xfId="17085" xr:uid="{00000000-0005-0000-0000-00008F550000}"/>
    <cellStyle name="A￠r¡×i¡er  2" xfId="17086" xr:uid="{00000000-0005-0000-0000-000090550000}"/>
    <cellStyle name="A￠r¡×i¡er  2 2" xfId="17087" xr:uid="{00000000-0005-0000-0000-000091550000}"/>
    <cellStyle name="A￠r¡×i¡er  2 3" xfId="17088" xr:uid="{00000000-0005-0000-0000-000092550000}"/>
    <cellStyle name="A￠r¡×i¡er  2 4" xfId="17089" xr:uid="{00000000-0005-0000-0000-000093550000}"/>
    <cellStyle name="A￠r¡×i¡er  2 5" xfId="17090" xr:uid="{00000000-0005-0000-0000-000094550000}"/>
    <cellStyle name="A￠r¡×i¡er  2 6" xfId="17091" xr:uid="{00000000-0005-0000-0000-000095550000}"/>
    <cellStyle name="A￠r¡×i¡er  2 7" xfId="17092" xr:uid="{00000000-0005-0000-0000-000096550000}"/>
    <cellStyle name="A￠r¡×i¡er  20" xfId="17093" xr:uid="{00000000-0005-0000-0000-000097550000}"/>
    <cellStyle name="A￠r¡×i¡er  21" xfId="17094" xr:uid="{00000000-0005-0000-0000-000098550000}"/>
    <cellStyle name="A￠r¡×i¡er  3" xfId="17095" xr:uid="{00000000-0005-0000-0000-000099550000}"/>
    <cellStyle name="A￠r¡×i¡er  4" xfId="17096" xr:uid="{00000000-0005-0000-0000-00009A550000}"/>
    <cellStyle name="A￠r¡×i¡er  5" xfId="17097" xr:uid="{00000000-0005-0000-0000-00009B550000}"/>
    <cellStyle name="A￠r¡×i¡er  6" xfId="17098" xr:uid="{00000000-0005-0000-0000-00009C550000}"/>
    <cellStyle name="A￠r¡×i¡er  7" xfId="17099" xr:uid="{00000000-0005-0000-0000-00009D550000}"/>
    <cellStyle name="A￠r¡×i¡er  8" xfId="17100" xr:uid="{00000000-0005-0000-0000-00009E550000}"/>
    <cellStyle name="A￠r¡×i¡er  9" xfId="17101" xr:uid="{00000000-0005-0000-0000-00009F550000}"/>
    <cellStyle name="A￠rer " xfId="17102" xr:uid="{00000000-0005-0000-0000-0000A0550000}"/>
    <cellStyle name="A￠rer  10" xfId="17103" xr:uid="{00000000-0005-0000-0000-0000A1550000}"/>
    <cellStyle name="A￠rer  11" xfId="17104" xr:uid="{00000000-0005-0000-0000-0000A2550000}"/>
    <cellStyle name="A￠rer  12" xfId="17105" xr:uid="{00000000-0005-0000-0000-0000A3550000}"/>
    <cellStyle name="A￠rer  13" xfId="17106" xr:uid="{00000000-0005-0000-0000-0000A4550000}"/>
    <cellStyle name="A￠rer  14" xfId="17107" xr:uid="{00000000-0005-0000-0000-0000A5550000}"/>
    <cellStyle name="A￠rer  15" xfId="17108" xr:uid="{00000000-0005-0000-0000-0000A6550000}"/>
    <cellStyle name="A￠rer  16" xfId="17109" xr:uid="{00000000-0005-0000-0000-0000A7550000}"/>
    <cellStyle name="A￠rer  17" xfId="17110" xr:uid="{00000000-0005-0000-0000-0000A8550000}"/>
    <cellStyle name="A￠rer  18" xfId="17111" xr:uid="{00000000-0005-0000-0000-0000A9550000}"/>
    <cellStyle name="A￠rer  19" xfId="17112" xr:uid="{00000000-0005-0000-0000-0000AA550000}"/>
    <cellStyle name="A￠rer  2" xfId="17113" xr:uid="{00000000-0005-0000-0000-0000AB550000}"/>
    <cellStyle name="A￠rer  2 2" xfId="17114" xr:uid="{00000000-0005-0000-0000-0000AC550000}"/>
    <cellStyle name="A￠rer  2 3" xfId="17115" xr:uid="{00000000-0005-0000-0000-0000AD550000}"/>
    <cellStyle name="A￠rer  2 4" xfId="17116" xr:uid="{00000000-0005-0000-0000-0000AE550000}"/>
    <cellStyle name="A￠rer  2 5" xfId="17117" xr:uid="{00000000-0005-0000-0000-0000AF550000}"/>
    <cellStyle name="A￠rer  2 6" xfId="17118" xr:uid="{00000000-0005-0000-0000-0000B0550000}"/>
    <cellStyle name="A￠rer  2 7" xfId="17119" xr:uid="{00000000-0005-0000-0000-0000B1550000}"/>
    <cellStyle name="A￠rer  20" xfId="17120" xr:uid="{00000000-0005-0000-0000-0000B2550000}"/>
    <cellStyle name="A￠rer  21" xfId="17121" xr:uid="{00000000-0005-0000-0000-0000B3550000}"/>
    <cellStyle name="A￠rer  3" xfId="17122" xr:uid="{00000000-0005-0000-0000-0000B4550000}"/>
    <cellStyle name="A￠rer  4" xfId="17123" xr:uid="{00000000-0005-0000-0000-0000B5550000}"/>
    <cellStyle name="A￠rer  5" xfId="17124" xr:uid="{00000000-0005-0000-0000-0000B6550000}"/>
    <cellStyle name="A￠rer  6" xfId="17125" xr:uid="{00000000-0005-0000-0000-0000B7550000}"/>
    <cellStyle name="A￠rer  7" xfId="17126" xr:uid="{00000000-0005-0000-0000-0000B8550000}"/>
    <cellStyle name="A￠rer  8" xfId="17127" xr:uid="{00000000-0005-0000-0000-0000B9550000}"/>
    <cellStyle name="A￠rer  9" xfId="17128" xr:uid="{00000000-0005-0000-0000-0000BA550000}"/>
    <cellStyle name="A￠rer¡er " xfId="17129" xr:uid="{00000000-0005-0000-0000-0000BB550000}"/>
    <cellStyle name="A￠rer¡er  10" xfId="17130" xr:uid="{00000000-0005-0000-0000-0000BC550000}"/>
    <cellStyle name="A￠rer¡er  11" xfId="17131" xr:uid="{00000000-0005-0000-0000-0000BD550000}"/>
    <cellStyle name="A￠rer¡er  12" xfId="17132" xr:uid="{00000000-0005-0000-0000-0000BE550000}"/>
    <cellStyle name="A￠rer¡er  13" xfId="17133" xr:uid="{00000000-0005-0000-0000-0000BF550000}"/>
    <cellStyle name="A￠rer¡er  14" xfId="17134" xr:uid="{00000000-0005-0000-0000-0000C0550000}"/>
    <cellStyle name="A￠rer¡er  15" xfId="17135" xr:uid="{00000000-0005-0000-0000-0000C1550000}"/>
    <cellStyle name="A￠rer¡er  16" xfId="17136" xr:uid="{00000000-0005-0000-0000-0000C2550000}"/>
    <cellStyle name="A￠rer¡er  17" xfId="17137" xr:uid="{00000000-0005-0000-0000-0000C3550000}"/>
    <cellStyle name="A￠rer¡er  18" xfId="17138" xr:uid="{00000000-0005-0000-0000-0000C4550000}"/>
    <cellStyle name="A￠rer¡er  19" xfId="17139" xr:uid="{00000000-0005-0000-0000-0000C5550000}"/>
    <cellStyle name="A￠rer¡er  2" xfId="17140" xr:uid="{00000000-0005-0000-0000-0000C6550000}"/>
    <cellStyle name="A￠rer¡er  2 2" xfId="17141" xr:uid="{00000000-0005-0000-0000-0000C7550000}"/>
    <cellStyle name="A￠rer¡er  2 3" xfId="17142" xr:uid="{00000000-0005-0000-0000-0000C8550000}"/>
    <cellStyle name="A￠rer¡er  2 4" xfId="17143" xr:uid="{00000000-0005-0000-0000-0000C9550000}"/>
    <cellStyle name="A￠rer¡er  2 5" xfId="17144" xr:uid="{00000000-0005-0000-0000-0000CA550000}"/>
    <cellStyle name="A￠rer¡er  2 6" xfId="17145" xr:uid="{00000000-0005-0000-0000-0000CB550000}"/>
    <cellStyle name="A￠rer¡er  2 7" xfId="17146" xr:uid="{00000000-0005-0000-0000-0000CC550000}"/>
    <cellStyle name="A￠rer¡er  20" xfId="17147" xr:uid="{00000000-0005-0000-0000-0000CD550000}"/>
    <cellStyle name="A￠rer¡er  21" xfId="17148" xr:uid="{00000000-0005-0000-0000-0000CE550000}"/>
    <cellStyle name="A￠rer¡er  3" xfId="17149" xr:uid="{00000000-0005-0000-0000-0000CF550000}"/>
    <cellStyle name="A￠rer¡er  4" xfId="17150" xr:uid="{00000000-0005-0000-0000-0000D0550000}"/>
    <cellStyle name="A￠rer¡er  5" xfId="17151" xr:uid="{00000000-0005-0000-0000-0000D1550000}"/>
    <cellStyle name="A￠rer¡er  6" xfId="17152" xr:uid="{00000000-0005-0000-0000-0000D2550000}"/>
    <cellStyle name="A￠rer¡er  7" xfId="17153" xr:uid="{00000000-0005-0000-0000-0000D3550000}"/>
    <cellStyle name="A￠rer¡er  8" xfId="17154" xr:uid="{00000000-0005-0000-0000-0000D4550000}"/>
    <cellStyle name="A￠rer¡er  9" xfId="17155" xr:uid="{00000000-0005-0000-0000-0000D5550000}"/>
    <cellStyle name="A￠rer¡er￠r " xfId="17156" xr:uid="{00000000-0005-0000-0000-0000D6550000}"/>
    <cellStyle name="A￠rer¡er￠r  10" xfId="17157" xr:uid="{00000000-0005-0000-0000-0000D7550000}"/>
    <cellStyle name="A￠rer¡er￠r  11" xfId="17158" xr:uid="{00000000-0005-0000-0000-0000D8550000}"/>
    <cellStyle name="A￠rer¡er￠r  12" xfId="17159" xr:uid="{00000000-0005-0000-0000-0000D9550000}"/>
    <cellStyle name="A￠rer¡er￠r  13" xfId="17160" xr:uid="{00000000-0005-0000-0000-0000DA550000}"/>
    <cellStyle name="A￠rer¡er￠r  14" xfId="17161" xr:uid="{00000000-0005-0000-0000-0000DB550000}"/>
    <cellStyle name="A￠rer¡er￠r  15" xfId="17162" xr:uid="{00000000-0005-0000-0000-0000DC550000}"/>
    <cellStyle name="A￠rer¡er￠r  16" xfId="17163" xr:uid="{00000000-0005-0000-0000-0000DD550000}"/>
    <cellStyle name="A￠rer¡er￠r  17" xfId="17164" xr:uid="{00000000-0005-0000-0000-0000DE550000}"/>
    <cellStyle name="A￠rer¡er￠r  18" xfId="17165" xr:uid="{00000000-0005-0000-0000-0000DF550000}"/>
    <cellStyle name="A￠rer¡er￠r  19" xfId="17166" xr:uid="{00000000-0005-0000-0000-0000E0550000}"/>
    <cellStyle name="A￠rer¡er￠r  2" xfId="17167" xr:uid="{00000000-0005-0000-0000-0000E1550000}"/>
    <cellStyle name="A￠rer¡er￠r  2 2" xfId="17168" xr:uid="{00000000-0005-0000-0000-0000E2550000}"/>
    <cellStyle name="A￠rer¡er￠r  2 3" xfId="17169" xr:uid="{00000000-0005-0000-0000-0000E3550000}"/>
    <cellStyle name="A￠rer¡er￠r  2 4" xfId="17170" xr:uid="{00000000-0005-0000-0000-0000E4550000}"/>
    <cellStyle name="A￠rer¡er￠r  2 5" xfId="17171" xr:uid="{00000000-0005-0000-0000-0000E5550000}"/>
    <cellStyle name="A￠rer¡er￠r  2 6" xfId="17172" xr:uid="{00000000-0005-0000-0000-0000E6550000}"/>
    <cellStyle name="A￠rer¡er￠r  2 7" xfId="17173" xr:uid="{00000000-0005-0000-0000-0000E7550000}"/>
    <cellStyle name="A￠rer¡er￠r  20" xfId="17174" xr:uid="{00000000-0005-0000-0000-0000E8550000}"/>
    <cellStyle name="A￠rer¡er￠r  21" xfId="17175" xr:uid="{00000000-0005-0000-0000-0000E9550000}"/>
    <cellStyle name="A￠rer¡er￠r  3" xfId="17176" xr:uid="{00000000-0005-0000-0000-0000EA550000}"/>
    <cellStyle name="A￠rer¡er￠r  4" xfId="17177" xr:uid="{00000000-0005-0000-0000-0000EB550000}"/>
    <cellStyle name="A￠rer¡er￠r  5" xfId="17178" xr:uid="{00000000-0005-0000-0000-0000EC550000}"/>
    <cellStyle name="A￠rer¡er￠r  6" xfId="17179" xr:uid="{00000000-0005-0000-0000-0000ED550000}"/>
    <cellStyle name="A￠rer¡er￠r  7" xfId="17180" xr:uid="{00000000-0005-0000-0000-0000EE550000}"/>
    <cellStyle name="A￠rer¡er￠r  8" xfId="17181" xr:uid="{00000000-0005-0000-0000-0000EF550000}"/>
    <cellStyle name="A￠rer¡er￠r  9" xfId="17182" xr:uid="{00000000-0005-0000-0000-0000F0550000}"/>
    <cellStyle name="A￠rerer " xfId="17183" xr:uid="{00000000-0005-0000-0000-0000F1550000}"/>
    <cellStyle name="A￠rerer  10" xfId="17184" xr:uid="{00000000-0005-0000-0000-0000F2550000}"/>
    <cellStyle name="A￠rerer  11" xfId="17185" xr:uid="{00000000-0005-0000-0000-0000F3550000}"/>
    <cellStyle name="A￠rerer  12" xfId="17186" xr:uid="{00000000-0005-0000-0000-0000F4550000}"/>
    <cellStyle name="A￠rerer  13" xfId="17187" xr:uid="{00000000-0005-0000-0000-0000F5550000}"/>
    <cellStyle name="A￠rerer  14" xfId="17188" xr:uid="{00000000-0005-0000-0000-0000F6550000}"/>
    <cellStyle name="A￠rerer  15" xfId="17189" xr:uid="{00000000-0005-0000-0000-0000F7550000}"/>
    <cellStyle name="A￠rerer  16" xfId="17190" xr:uid="{00000000-0005-0000-0000-0000F8550000}"/>
    <cellStyle name="A￠rerer  17" xfId="17191" xr:uid="{00000000-0005-0000-0000-0000F9550000}"/>
    <cellStyle name="A￠rerer  18" xfId="17192" xr:uid="{00000000-0005-0000-0000-0000FA550000}"/>
    <cellStyle name="A￠rerer  19" xfId="17193" xr:uid="{00000000-0005-0000-0000-0000FB550000}"/>
    <cellStyle name="A￠rerer  2" xfId="17194" xr:uid="{00000000-0005-0000-0000-0000FC550000}"/>
    <cellStyle name="A￠rerer  2 2" xfId="17195" xr:uid="{00000000-0005-0000-0000-0000FD550000}"/>
    <cellStyle name="A￠rerer  2 3" xfId="17196" xr:uid="{00000000-0005-0000-0000-0000FE550000}"/>
    <cellStyle name="A￠rerer  2 4" xfId="17197" xr:uid="{00000000-0005-0000-0000-0000FF550000}"/>
    <cellStyle name="A￠rerer  2 5" xfId="17198" xr:uid="{00000000-0005-0000-0000-000000560000}"/>
    <cellStyle name="A￠rerer  2 6" xfId="17199" xr:uid="{00000000-0005-0000-0000-000001560000}"/>
    <cellStyle name="A￠rerer  2 7" xfId="17200" xr:uid="{00000000-0005-0000-0000-000002560000}"/>
    <cellStyle name="A￠rerer  20" xfId="17201" xr:uid="{00000000-0005-0000-0000-000003560000}"/>
    <cellStyle name="A￠rerer  21" xfId="17202" xr:uid="{00000000-0005-0000-0000-000004560000}"/>
    <cellStyle name="A￠rerer  3" xfId="17203" xr:uid="{00000000-0005-0000-0000-000005560000}"/>
    <cellStyle name="A￠rerer  4" xfId="17204" xr:uid="{00000000-0005-0000-0000-000006560000}"/>
    <cellStyle name="A￠rerer  5" xfId="17205" xr:uid="{00000000-0005-0000-0000-000007560000}"/>
    <cellStyle name="A￠rerer  6" xfId="17206" xr:uid="{00000000-0005-0000-0000-000008560000}"/>
    <cellStyle name="A￠rerer  7" xfId="17207" xr:uid="{00000000-0005-0000-0000-000009560000}"/>
    <cellStyle name="A￠rerer  8" xfId="17208" xr:uid="{00000000-0005-0000-0000-00000A560000}"/>
    <cellStyle name="A￠rerer  9" xfId="17209" xr:uid="{00000000-0005-0000-0000-00000B560000}"/>
    <cellStyle name="A￠rererer " xfId="17210" xr:uid="{00000000-0005-0000-0000-00000C560000}"/>
    <cellStyle name="A￠rererer  10" xfId="17211" xr:uid="{00000000-0005-0000-0000-00000D560000}"/>
    <cellStyle name="A￠rererer  11" xfId="17212" xr:uid="{00000000-0005-0000-0000-00000E560000}"/>
    <cellStyle name="A￠rererer  12" xfId="17213" xr:uid="{00000000-0005-0000-0000-00000F560000}"/>
    <cellStyle name="A￠rererer  13" xfId="17214" xr:uid="{00000000-0005-0000-0000-000010560000}"/>
    <cellStyle name="A￠rererer  14" xfId="17215" xr:uid="{00000000-0005-0000-0000-000011560000}"/>
    <cellStyle name="A￠rererer  15" xfId="17216" xr:uid="{00000000-0005-0000-0000-000012560000}"/>
    <cellStyle name="A￠rererer  16" xfId="17217" xr:uid="{00000000-0005-0000-0000-000013560000}"/>
    <cellStyle name="A￠rererer  17" xfId="17218" xr:uid="{00000000-0005-0000-0000-000014560000}"/>
    <cellStyle name="A￠rererer  18" xfId="17219" xr:uid="{00000000-0005-0000-0000-000015560000}"/>
    <cellStyle name="A￠rererer  19" xfId="17220" xr:uid="{00000000-0005-0000-0000-000016560000}"/>
    <cellStyle name="A￠rererer  2" xfId="17221" xr:uid="{00000000-0005-0000-0000-000017560000}"/>
    <cellStyle name="A￠rererer  2 2" xfId="17222" xr:uid="{00000000-0005-0000-0000-000018560000}"/>
    <cellStyle name="A￠rererer  2 3" xfId="17223" xr:uid="{00000000-0005-0000-0000-000019560000}"/>
    <cellStyle name="A￠rererer  2 4" xfId="17224" xr:uid="{00000000-0005-0000-0000-00001A560000}"/>
    <cellStyle name="A￠rererer  2 5" xfId="17225" xr:uid="{00000000-0005-0000-0000-00001B560000}"/>
    <cellStyle name="A￠rererer  2 6" xfId="17226" xr:uid="{00000000-0005-0000-0000-00001C560000}"/>
    <cellStyle name="A￠rererer  2 7" xfId="17227" xr:uid="{00000000-0005-0000-0000-00001D560000}"/>
    <cellStyle name="A￠rererer  20" xfId="17228" xr:uid="{00000000-0005-0000-0000-00001E560000}"/>
    <cellStyle name="A￠rererer  21" xfId="17229" xr:uid="{00000000-0005-0000-0000-00001F560000}"/>
    <cellStyle name="A￠rererer  3" xfId="17230" xr:uid="{00000000-0005-0000-0000-000020560000}"/>
    <cellStyle name="A￠rererer  4" xfId="17231" xr:uid="{00000000-0005-0000-0000-000021560000}"/>
    <cellStyle name="A￠rererer  5" xfId="17232" xr:uid="{00000000-0005-0000-0000-000022560000}"/>
    <cellStyle name="A￠rererer  6" xfId="17233" xr:uid="{00000000-0005-0000-0000-000023560000}"/>
    <cellStyle name="A￠rererer  7" xfId="17234" xr:uid="{00000000-0005-0000-0000-000024560000}"/>
    <cellStyle name="A￠rererer  8" xfId="17235" xr:uid="{00000000-0005-0000-0000-000025560000}"/>
    <cellStyle name="A￠rererer  9" xfId="17236" xr:uid="{00000000-0005-0000-0000-000026560000}"/>
    <cellStyle name="A©" xfId="17237" xr:uid="{00000000-0005-0000-0000-000027560000}"/>
    <cellStyle name="A© 10" xfId="17238" xr:uid="{00000000-0005-0000-0000-000028560000}"/>
    <cellStyle name="A© 11" xfId="17239" xr:uid="{00000000-0005-0000-0000-000029560000}"/>
    <cellStyle name="A© 12" xfId="17240" xr:uid="{00000000-0005-0000-0000-00002A560000}"/>
    <cellStyle name="A© 13" xfId="17241" xr:uid="{00000000-0005-0000-0000-00002B560000}"/>
    <cellStyle name="A© 14" xfId="17242" xr:uid="{00000000-0005-0000-0000-00002C560000}"/>
    <cellStyle name="A© 15" xfId="17243" xr:uid="{00000000-0005-0000-0000-00002D560000}"/>
    <cellStyle name="A© 16" xfId="17244" xr:uid="{00000000-0005-0000-0000-00002E560000}"/>
    <cellStyle name="A© 17" xfId="17245" xr:uid="{00000000-0005-0000-0000-00002F560000}"/>
    <cellStyle name="A© 18" xfId="17246" xr:uid="{00000000-0005-0000-0000-000030560000}"/>
    <cellStyle name="A© 19" xfId="17247" xr:uid="{00000000-0005-0000-0000-000031560000}"/>
    <cellStyle name="A© 2" xfId="17248" xr:uid="{00000000-0005-0000-0000-000032560000}"/>
    <cellStyle name="A© 2 2" xfId="17249" xr:uid="{00000000-0005-0000-0000-000033560000}"/>
    <cellStyle name="A© 2 3" xfId="17250" xr:uid="{00000000-0005-0000-0000-000034560000}"/>
    <cellStyle name="A© 2 4" xfId="17251" xr:uid="{00000000-0005-0000-0000-000035560000}"/>
    <cellStyle name="A© 2 5" xfId="17252" xr:uid="{00000000-0005-0000-0000-000036560000}"/>
    <cellStyle name="A© 2 6" xfId="17253" xr:uid="{00000000-0005-0000-0000-000037560000}"/>
    <cellStyle name="A© 2 7" xfId="17254" xr:uid="{00000000-0005-0000-0000-000038560000}"/>
    <cellStyle name="A© 20" xfId="17255" xr:uid="{00000000-0005-0000-0000-000039560000}"/>
    <cellStyle name="A© 21" xfId="17256" xr:uid="{00000000-0005-0000-0000-00003A560000}"/>
    <cellStyle name="A© 22" xfId="17257" xr:uid="{00000000-0005-0000-0000-00003B560000}"/>
    <cellStyle name="A© 23" xfId="17258" xr:uid="{00000000-0005-0000-0000-00003C560000}"/>
    <cellStyle name="A© 24" xfId="17259" xr:uid="{00000000-0005-0000-0000-00003D560000}"/>
    <cellStyle name="A© 3" xfId="17260" xr:uid="{00000000-0005-0000-0000-00003E560000}"/>
    <cellStyle name="A© 4" xfId="17261" xr:uid="{00000000-0005-0000-0000-00003F560000}"/>
    <cellStyle name="A© 5" xfId="17262" xr:uid="{00000000-0005-0000-0000-000040560000}"/>
    <cellStyle name="A© 6" xfId="17263" xr:uid="{00000000-0005-0000-0000-000041560000}"/>
    <cellStyle name="A© 7" xfId="17264" xr:uid="{00000000-0005-0000-0000-000042560000}"/>
    <cellStyle name="A© 8" xfId="17265" xr:uid="{00000000-0005-0000-0000-000043560000}"/>
    <cellStyle name="A© 9" xfId="17266" xr:uid="{00000000-0005-0000-0000-000044560000}"/>
    <cellStyle name="A©­¢¬¢" xfId="17267" xr:uid="{00000000-0005-0000-0000-000045560000}"/>
    <cellStyle name="A©­¢¬¢ 10" xfId="17268" xr:uid="{00000000-0005-0000-0000-000046560000}"/>
    <cellStyle name="A©­¢¬¢ 11" xfId="17269" xr:uid="{00000000-0005-0000-0000-000047560000}"/>
    <cellStyle name="A©­¢¬¢ 12" xfId="17270" xr:uid="{00000000-0005-0000-0000-000048560000}"/>
    <cellStyle name="A©­¢¬¢ 13" xfId="17271" xr:uid="{00000000-0005-0000-0000-000049560000}"/>
    <cellStyle name="A©­¢¬¢ 14" xfId="17272" xr:uid="{00000000-0005-0000-0000-00004A560000}"/>
    <cellStyle name="A©­¢¬¢ 15" xfId="17273" xr:uid="{00000000-0005-0000-0000-00004B560000}"/>
    <cellStyle name="A©­¢¬¢ 16" xfId="17274" xr:uid="{00000000-0005-0000-0000-00004C560000}"/>
    <cellStyle name="A©­¢¬¢ 17" xfId="17275" xr:uid="{00000000-0005-0000-0000-00004D560000}"/>
    <cellStyle name="A©­¢¬¢ 18" xfId="17276" xr:uid="{00000000-0005-0000-0000-00004E560000}"/>
    <cellStyle name="A©­¢¬¢ 19" xfId="17277" xr:uid="{00000000-0005-0000-0000-00004F560000}"/>
    <cellStyle name="A©­¢¬¢ 2" xfId="17278" xr:uid="{00000000-0005-0000-0000-000050560000}"/>
    <cellStyle name="A©­¢¬¢ 2 2" xfId="17279" xr:uid="{00000000-0005-0000-0000-000051560000}"/>
    <cellStyle name="A©­¢¬¢ 2 3" xfId="17280" xr:uid="{00000000-0005-0000-0000-000052560000}"/>
    <cellStyle name="A©­¢¬¢ 2 4" xfId="17281" xr:uid="{00000000-0005-0000-0000-000053560000}"/>
    <cellStyle name="A©­¢¬¢ 2 5" xfId="17282" xr:uid="{00000000-0005-0000-0000-000054560000}"/>
    <cellStyle name="A©­¢¬¢ 2 6" xfId="17283" xr:uid="{00000000-0005-0000-0000-000055560000}"/>
    <cellStyle name="A©­¢¬¢ 2 7" xfId="17284" xr:uid="{00000000-0005-0000-0000-000056560000}"/>
    <cellStyle name="A©­¢¬¢ 20" xfId="17285" xr:uid="{00000000-0005-0000-0000-000057560000}"/>
    <cellStyle name="A©­¢¬¢ 21" xfId="17286" xr:uid="{00000000-0005-0000-0000-000058560000}"/>
    <cellStyle name="A©­¢¬¢ 22" xfId="17287" xr:uid="{00000000-0005-0000-0000-000059560000}"/>
    <cellStyle name="A©­¢¬¢ 23" xfId="17288" xr:uid="{00000000-0005-0000-0000-00005A560000}"/>
    <cellStyle name="A©­¢¬¢ 24" xfId="17289" xr:uid="{00000000-0005-0000-0000-00005B560000}"/>
    <cellStyle name="A©­¢¬¢ 3" xfId="17290" xr:uid="{00000000-0005-0000-0000-00005C560000}"/>
    <cellStyle name="A©­¢¬¢ 4" xfId="17291" xr:uid="{00000000-0005-0000-0000-00005D560000}"/>
    <cellStyle name="A©­¢¬¢ 5" xfId="17292" xr:uid="{00000000-0005-0000-0000-00005E560000}"/>
    <cellStyle name="A©­¢¬¢ 6" xfId="17293" xr:uid="{00000000-0005-0000-0000-00005F560000}"/>
    <cellStyle name="A©­¢¬¢ 7" xfId="17294" xr:uid="{00000000-0005-0000-0000-000060560000}"/>
    <cellStyle name="A©­¢¬¢ 8" xfId="17295" xr:uid="{00000000-0005-0000-0000-000061560000}"/>
    <cellStyle name="A©­¢¬¢ 9" xfId="17296" xr:uid="{00000000-0005-0000-0000-000062560000}"/>
    <cellStyle name="a-4" xfId="17297" xr:uid="{00000000-0005-0000-0000-000063560000}"/>
    <cellStyle name="a-4 10" xfId="17298" xr:uid="{00000000-0005-0000-0000-000064560000}"/>
    <cellStyle name="a-4 11" xfId="17299" xr:uid="{00000000-0005-0000-0000-000065560000}"/>
    <cellStyle name="a-4 12" xfId="17300" xr:uid="{00000000-0005-0000-0000-000066560000}"/>
    <cellStyle name="a-4 13" xfId="17301" xr:uid="{00000000-0005-0000-0000-000067560000}"/>
    <cellStyle name="a-4 14" xfId="17302" xr:uid="{00000000-0005-0000-0000-000068560000}"/>
    <cellStyle name="a-4 15" xfId="17303" xr:uid="{00000000-0005-0000-0000-000069560000}"/>
    <cellStyle name="a-4 16" xfId="17304" xr:uid="{00000000-0005-0000-0000-00006A560000}"/>
    <cellStyle name="a-4 17" xfId="17305" xr:uid="{00000000-0005-0000-0000-00006B560000}"/>
    <cellStyle name="a-4 18" xfId="17306" xr:uid="{00000000-0005-0000-0000-00006C560000}"/>
    <cellStyle name="a-4 19" xfId="17307" xr:uid="{00000000-0005-0000-0000-00006D560000}"/>
    <cellStyle name="a-4 2" xfId="17308" xr:uid="{00000000-0005-0000-0000-00006E560000}"/>
    <cellStyle name="a-4 2 2" xfId="17309" xr:uid="{00000000-0005-0000-0000-00006F560000}"/>
    <cellStyle name="a-4 2 3" xfId="17310" xr:uid="{00000000-0005-0000-0000-000070560000}"/>
    <cellStyle name="a-4 2 4" xfId="17311" xr:uid="{00000000-0005-0000-0000-000071560000}"/>
    <cellStyle name="a-4 2 5" xfId="17312" xr:uid="{00000000-0005-0000-0000-000072560000}"/>
    <cellStyle name="a-4 2 6" xfId="17313" xr:uid="{00000000-0005-0000-0000-000073560000}"/>
    <cellStyle name="a-4 2 7" xfId="17314" xr:uid="{00000000-0005-0000-0000-000074560000}"/>
    <cellStyle name="a-4 20" xfId="17315" xr:uid="{00000000-0005-0000-0000-000075560000}"/>
    <cellStyle name="a-4 21" xfId="17316" xr:uid="{00000000-0005-0000-0000-000076560000}"/>
    <cellStyle name="a-4 22" xfId="17317" xr:uid="{00000000-0005-0000-0000-000077560000}"/>
    <cellStyle name="a-4 23" xfId="17318" xr:uid="{00000000-0005-0000-0000-000078560000}"/>
    <cellStyle name="a-4 3" xfId="17319" xr:uid="{00000000-0005-0000-0000-000079560000}"/>
    <cellStyle name="a-4 4" xfId="17320" xr:uid="{00000000-0005-0000-0000-00007A560000}"/>
    <cellStyle name="a-4 5" xfId="17321" xr:uid="{00000000-0005-0000-0000-00007B560000}"/>
    <cellStyle name="a-4 6" xfId="17322" xr:uid="{00000000-0005-0000-0000-00007C560000}"/>
    <cellStyle name="a-4 7" xfId="17323" xr:uid="{00000000-0005-0000-0000-00007D560000}"/>
    <cellStyle name="a-4 8" xfId="17324" xr:uid="{00000000-0005-0000-0000-00007E560000}"/>
    <cellStyle name="a-4 9" xfId="17325" xr:uid="{00000000-0005-0000-0000-00007F560000}"/>
    <cellStyle name="AA" xfId="2230" xr:uid="{00000000-0005-0000-0000-000080560000}"/>
    <cellStyle name="Äåíåæíûé [0]_PERSONAL" xfId="17326" xr:uid="{00000000-0005-0000-0000-000081560000}"/>
    <cellStyle name="Äåíåæíûé_PERSONAL" xfId="17327" xr:uid="{00000000-0005-0000-0000-000082560000}"/>
    <cellStyle name="ȂȃRMऌଃਁȋ⤭ࠀȄԂȂ(ȃRMऌଃਁȋ⤂Ā飰ˠ" xfId="17328" xr:uid="{00000000-0005-0000-0000-000083560000}"/>
    <cellStyle name="Aⓒ­" xfId="2231" xr:uid="{00000000-0005-0000-0000-000084560000}"/>
    <cellStyle name="Aⓒ­ " xfId="17329" xr:uid="{00000000-0005-0000-0000-000085560000}"/>
    <cellStyle name="Aⓒ­  10" xfId="17330" xr:uid="{00000000-0005-0000-0000-000086560000}"/>
    <cellStyle name="Aⓒ­  11" xfId="17331" xr:uid="{00000000-0005-0000-0000-000087560000}"/>
    <cellStyle name="Aⓒ­  12" xfId="17332" xr:uid="{00000000-0005-0000-0000-000088560000}"/>
    <cellStyle name="Aⓒ­  13" xfId="17333" xr:uid="{00000000-0005-0000-0000-000089560000}"/>
    <cellStyle name="Aⓒ­  14" xfId="17334" xr:uid="{00000000-0005-0000-0000-00008A560000}"/>
    <cellStyle name="Aⓒ­  15" xfId="17335" xr:uid="{00000000-0005-0000-0000-00008B560000}"/>
    <cellStyle name="Aⓒ­  16" xfId="17336" xr:uid="{00000000-0005-0000-0000-00008C560000}"/>
    <cellStyle name="Aⓒ­  17" xfId="17337" xr:uid="{00000000-0005-0000-0000-00008D560000}"/>
    <cellStyle name="Aⓒ­  18" xfId="17338" xr:uid="{00000000-0005-0000-0000-00008E560000}"/>
    <cellStyle name="Aⓒ­  19" xfId="17339" xr:uid="{00000000-0005-0000-0000-00008F560000}"/>
    <cellStyle name="Aⓒ­  2" xfId="17340" xr:uid="{00000000-0005-0000-0000-000090560000}"/>
    <cellStyle name="Aⓒ­  2 2" xfId="17341" xr:uid="{00000000-0005-0000-0000-000091560000}"/>
    <cellStyle name="Aⓒ­  2 3" xfId="17342" xr:uid="{00000000-0005-0000-0000-000092560000}"/>
    <cellStyle name="Aⓒ­  2 4" xfId="17343" xr:uid="{00000000-0005-0000-0000-000093560000}"/>
    <cellStyle name="Aⓒ­  2 5" xfId="17344" xr:uid="{00000000-0005-0000-0000-000094560000}"/>
    <cellStyle name="Aⓒ­  2 6" xfId="17345" xr:uid="{00000000-0005-0000-0000-000095560000}"/>
    <cellStyle name="Aⓒ­  2 7" xfId="17346" xr:uid="{00000000-0005-0000-0000-000096560000}"/>
    <cellStyle name="Aⓒ­  20" xfId="17347" xr:uid="{00000000-0005-0000-0000-000097560000}"/>
    <cellStyle name="Aⓒ­  21" xfId="17348" xr:uid="{00000000-0005-0000-0000-000098560000}"/>
    <cellStyle name="Aⓒ­  3" xfId="17349" xr:uid="{00000000-0005-0000-0000-000099560000}"/>
    <cellStyle name="Aⓒ­  4" xfId="17350" xr:uid="{00000000-0005-0000-0000-00009A560000}"/>
    <cellStyle name="Aⓒ­  5" xfId="17351" xr:uid="{00000000-0005-0000-0000-00009B560000}"/>
    <cellStyle name="Aⓒ­  6" xfId="17352" xr:uid="{00000000-0005-0000-0000-00009C560000}"/>
    <cellStyle name="Aⓒ­  7" xfId="17353" xr:uid="{00000000-0005-0000-0000-00009D560000}"/>
    <cellStyle name="Aⓒ­  8" xfId="17354" xr:uid="{00000000-0005-0000-0000-00009E560000}"/>
    <cellStyle name="Aⓒ­  9" xfId="17355" xr:uid="{00000000-0005-0000-0000-00009F560000}"/>
    <cellStyle name="Aⓒ­ 10" xfId="17356" xr:uid="{00000000-0005-0000-0000-0000A0560000}"/>
    <cellStyle name="Aⓒ­ 11" xfId="17357" xr:uid="{00000000-0005-0000-0000-0000A1560000}"/>
    <cellStyle name="Aⓒ­ 12" xfId="17358" xr:uid="{00000000-0005-0000-0000-0000A2560000}"/>
    <cellStyle name="Aⓒ­ 13" xfId="17359" xr:uid="{00000000-0005-0000-0000-0000A3560000}"/>
    <cellStyle name="Aⓒ­ 14" xfId="17360" xr:uid="{00000000-0005-0000-0000-0000A4560000}"/>
    <cellStyle name="Aⓒ­ 15" xfId="17361" xr:uid="{00000000-0005-0000-0000-0000A5560000}"/>
    <cellStyle name="Aⓒ­ 16" xfId="17362" xr:uid="{00000000-0005-0000-0000-0000A6560000}"/>
    <cellStyle name="Aⓒ­ 17" xfId="17363" xr:uid="{00000000-0005-0000-0000-0000A7560000}"/>
    <cellStyle name="Aⓒ­ 18" xfId="17364" xr:uid="{00000000-0005-0000-0000-0000A8560000}"/>
    <cellStyle name="Aⓒ­ 19" xfId="17365" xr:uid="{00000000-0005-0000-0000-0000A9560000}"/>
    <cellStyle name="Aⓒ­ 2" xfId="2232" xr:uid="{00000000-0005-0000-0000-0000AA560000}"/>
    <cellStyle name="Aⓒ­ 2 2" xfId="17366" xr:uid="{00000000-0005-0000-0000-0000AB560000}"/>
    <cellStyle name="Aⓒ­ 2 3" xfId="17367" xr:uid="{00000000-0005-0000-0000-0000AC560000}"/>
    <cellStyle name="Aⓒ­ 2 4" xfId="17368" xr:uid="{00000000-0005-0000-0000-0000AD560000}"/>
    <cellStyle name="Aⓒ­ 2 5" xfId="17369" xr:uid="{00000000-0005-0000-0000-0000AE560000}"/>
    <cellStyle name="Aⓒ­ 2 6" xfId="17370" xr:uid="{00000000-0005-0000-0000-0000AF560000}"/>
    <cellStyle name="Aⓒ­ 2 7" xfId="17371" xr:uid="{00000000-0005-0000-0000-0000B0560000}"/>
    <cellStyle name="Aⓒ­ 20" xfId="17372" xr:uid="{00000000-0005-0000-0000-0000B1560000}"/>
    <cellStyle name="Aⓒ­ 21" xfId="17373" xr:uid="{00000000-0005-0000-0000-0000B2560000}"/>
    <cellStyle name="Aⓒ­ 22" xfId="17374" xr:uid="{00000000-0005-0000-0000-0000B3560000}"/>
    <cellStyle name="Aⓒ­ 23" xfId="17375" xr:uid="{00000000-0005-0000-0000-0000B4560000}"/>
    <cellStyle name="Aⓒ­ 24" xfId="17376" xr:uid="{00000000-0005-0000-0000-0000B5560000}"/>
    <cellStyle name="Aⓒ­ 25" xfId="17377" xr:uid="{00000000-0005-0000-0000-0000B6560000}"/>
    <cellStyle name="Aⓒ­ 26" xfId="17378" xr:uid="{00000000-0005-0000-0000-0000B7560000}"/>
    <cellStyle name="Aⓒ­ 27" xfId="17379" xr:uid="{00000000-0005-0000-0000-0000B8560000}"/>
    <cellStyle name="Aⓒ­ 28" xfId="17380" xr:uid="{00000000-0005-0000-0000-0000B9560000}"/>
    <cellStyle name="Aⓒ­ 29" xfId="17381" xr:uid="{00000000-0005-0000-0000-0000BA560000}"/>
    <cellStyle name="Aⓒ­ 3" xfId="17382" xr:uid="{00000000-0005-0000-0000-0000BB560000}"/>
    <cellStyle name="Aⓒ­ 30" xfId="17383" xr:uid="{00000000-0005-0000-0000-0000BC560000}"/>
    <cellStyle name="Aⓒ­ 31" xfId="17384" xr:uid="{00000000-0005-0000-0000-0000BD560000}"/>
    <cellStyle name="Aⓒ­ 32" xfId="17385" xr:uid="{00000000-0005-0000-0000-0000BE560000}"/>
    <cellStyle name="Aⓒ­ 33" xfId="17386" xr:uid="{00000000-0005-0000-0000-0000BF560000}"/>
    <cellStyle name="Aⓒ­ 34" xfId="17387" xr:uid="{00000000-0005-0000-0000-0000C0560000}"/>
    <cellStyle name="Aⓒ­ 35" xfId="17388" xr:uid="{00000000-0005-0000-0000-0000C1560000}"/>
    <cellStyle name="Aⓒ­ 36" xfId="17389" xr:uid="{00000000-0005-0000-0000-0000C2560000}"/>
    <cellStyle name="Aⓒ­ 37" xfId="17390" xr:uid="{00000000-0005-0000-0000-0000C3560000}"/>
    <cellStyle name="Aⓒ­ 38" xfId="17391" xr:uid="{00000000-0005-0000-0000-0000C4560000}"/>
    <cellStyle name="Aⓒ­ 39" xfId="17392" xr:uid="{00000000-0005-0000-0000-0000C5560000}"/>
    <cellStyle name="Aⓒ­ 4" xfId="17393" xr:uid="{00000000-0005-0000-0000-0000C6560000}"/>
    <cellStyle name="Aⓒ­ 40" xfId="17394" xr:uid="{00000000-0005-0000-0000-0000C7560000}"/>
    <cellStyle name="Aⓒ­ 5" xfId="17395" xr:uid="{00000000-0005-0000-0000-0000C8560000}"/>
    <cellStyle name="Aⓒ­ 6" xfId="17396" xr:uid="{00000000-0005-0000-0000-0000C9560000}"/>
    <cellStyle name="Aⓒ­ 7" xfId="17397" xr:uid="{00000000-0005-0000-0000-0000CA560000}"/>
    <cellStyle name="Aⓒ­ 8" xfId="17398" xr:uid="{00000000-0005-0000-0000-0000CB560000}"/>
    <cellStyle name="Aⓒ­ 9" xfId="17399" xr:uid="{00000000-0005-0000-0000-0000CC560000}"/>
    <cellStyle name="Aⓒ­_견적보고" xfId="17400" xr:uid="{00000000-0005-0000-0000-0000CD560000}"/>
    <cellStyle name="Aⓒ­￠ " xfId="17401" xr:uid="{00000000-0005-0000-0000-0000CE560000}"/>
    <cellStyle name="Aⓒ­￠  10" xfId="17402" xr:uid="{00000000-0005-0000-0000-0000CF560000}"/>
    <cellStyle name="Aⓒ­￠  11" xfId="17403" xr:uid="{00000000-0005-0000-0000-0000D0560000}"/>
    <cellStyle name="Aⓒ­￠  12" xfId="17404" xr:uid="{00000000-0005-0000-0000-0000D1560000}"/>
    <cellStyle name="Aⓒ­￠  13" xfId="17405" xr:uid="{00000000-0005-0000-0000-0000D2560000}"/>
    <cellStyle name="Aⓒ­￠  14" xfId="17406" xr:uid="{00000000-0005-0000-0000-0000D3560000}"/>
    <cellStyle name="Aⓒ­￠  15" xfId="17407" xr:uid="{00000000-0005-0000-0000-0000D4560000}"/>
    <cellStyle name="Aⓒ­￠  16" xfId="17408" xr:uid="{00000000-0005-0000-0000-0000D5560000}"/>
    <cellStyle name="Aⓒ­￠  17" xfId="17409" xr:uid="{00000000-0005-0000-0000-0000D6560000}"/>
    <cellStyle name="Aⓒ­￠  18" xfId="17410" xr:uid="{00000000-0005-0000-0000-0000D7560000}"/>
    <cellStyle name="Aⓒ­￠  19" xfId="17411" xr:uid="{00000000-0005-0000-0000-0000D8560000}"/>
    <cellStyle name="Aⓒ­￠  2" xfId="17412" xr:uid="{00000000-0005-0000-0000-0000D9560000}"/>
    <cellStyle name="Aⓒ­￠  2 2" xfId="17413" xr:uid="{00000000-0005-0000-0000-0000DA560000}"/>
    <cellStyle name="Aⓒ­￠  2 3" xfId="17414" xr:uid="{00000000-0005-0000-0000-0000DB560000}"/>
    <cellStyle name="Aⓒ­￠  2 4" xfId="17415" xr:uid="{00000000-0005-0000-0000-0000DC560000}"/>
    <cellStyle name="Aⓒ­￠  2 5" xfId="17416" xr:uid="{00000000-0005-0000-0000-0000DD560000}"/>
    <cellStyle name="Aⓒ­￠  2 6" xfId="17417" xr:uid="{00000000-0005-0000-0000-0000DE560000}"/>
    <cellStyle name="Aⓒ­￠  2 7" xfId="17418" xr:uid="{00000000-0005-0000-0000-0000DF560000}"/>
    <cellStyle name="Aⓒ­￠  20" xfId="17419" xr:uid="{00000000-0005-0000-0000-0000E0560000}"/>
    <cellStyle name="Aⓒ­￠  21" xfId="17420" xr:uid="{00000000-0005-0000-0000-0000E1560000}"/>
    <cellStyle name="Aⓒ­￠  3" xfId="17421" xr:uid="{00000000-0005-0000-0000-0000E2560000}"/>
    <cellStyle name="Aⓒ­￠  4" xfId="17422" xr:uid="{00000000-0005-0000-0000-0000E3560000}"/>
    <cellStyle name="Aⓒ­￠  5" xfId="17423" xr:uid="{00000000-0005-0000-0000-0000E4560000}"/>
    <cellStyle name="Aⓒ­￠  6" xfId="17424" xr:uid="{00000000-0005-0000-0000-0000E5560000}"/>
    <cellStyle name="Aⓒ­￠  7" xfId="17425" xr:uid="{00000000-0005-0000-0000-0000E6560000}"/>
    <cellStyle name="Aⓒ­￠  8" xfId="17426" xr:uid="{00000000-0005-0000-0000-0000E7560000}"/>
    <cellStyle name="Aⓒ­￠  9" xfId="17427" xr:uid="{00000000-0005-0000-0000-0000E8560000}"/>
    <cellStyle name="Aⓒ­￠￢ " xfId="17428" xr:uid="{00000000-0005-0000-0000-0000E9560000}"/>
    <cellStyle name="Aⓒ­￠￢  10" xfId="17429" xr:uid="{00000000-0005-0000-0000-0000EA560000}"/>
    <cellStyle name="Aⓒ­￠￢  11" xfId="17430" xr:uid="{00000000-0005-0000-0000-0000EB560000}"/>
    <cellStyle name="Aⓒ­￠￢  12" xfId="17431" xr:uid="{00000000-0005-0000-0000-0000EC560000}"/>
    <cellStyle name="Aⓒ­￠￢  13" xfId="17432" xr:uid="{00000000-0005-0000-0000-0000ED560000}"/>
    <cellStyle name="Aⓒ­￠￢  14" xfId="17433" xr:uid="{00000000-0005-0000-0000-0000EE560000}"/>
    <cellStyle name="Aⓒ­￠￢  15" xfId="17434" xr:uid="{00000000-0005-0000-0000-0000EF560000}"/>
    <cellStyle name="Aⓒ­￠￢  16" xfId="17435" xr:uid="{00000000-0005-0000-0000-0000F0560000}"/>
    <cellStyle name="Aⓒ­￠￢  17" xfId="17436" xr:uid="{00000000-0005-0000-0000-0000F1560000}"/>
    <cellStyle name="Aⓒ­￠￢  18" xfId="17437" xr:uid="{00000000-0005-0000-0000-0000F2560000}"/>
    <cellStyle name="Aⓒ­￠￢  19" xfId="17438" xr:uid="{00000000-0005-0000-0000-0000F3560000}"/>
    <cellStyle name="Aⓒ­￠￢  2" xfId="17439" xr:uid="{00000000-0005-0000-0000-0000F4560000}"/>
    <cellStyle name="Aⓒ­￠￢  2 2" xfId="17440" xr:uid="{00000000-0005-0000-0000-0000F5560000}"/>
    <cellStyle name="Aⓒ­￠￢  2 3" xfId="17441" xr:uid="{00000000-0005-0000-0000-0000F6560000}"/>
    <cellStyle name="Aⓒ­￠￢  2 4" xfId="17442" xr:uid="{00000000-0005-0000-0000-0000F7560000}"/>
    <cellStyle name="Aⓒ­￠￢  2 5" xfId="17443" xr:uid="{00000000-0005-0000-0000-0000F8560000}"/>
    <cellStyle name="Aⓒ­￠￢  2 6" xfId="17444" xr:uid="{00000000-0005-0000-0000-0000F9560000}"/>
    <cellStyle name="Aⓒ­￠￢  2 7" xfId="17445" xr:uid="{00000000-0005-0000-0000-0000FA560000}"/>
    <cellStyle name="Aⓒ­￠￢  20" xfId="17446" xr:uid="{00000000-0005-0000-0000-0000FB560000}"/>
    <cellStyle name="Aⓒ­￠￢  21" xfId="17447" xr:uid="{00000000-0005-0000-0000-0000FC560000}"/>
    <cellStyle name="Aⓒ­￠￢  3" xfId="17448" xr:uid="{00000000-0005-0000-0000-0000FD560000}"/>
    <cellStyle name="Aⓒ­￠￢  4" xfId="17449" xr:uid="{00000000-0005-0000-0000-0000FE560000}"/>
    <cellStyle name="Aⓒ­￠￢  5" xfId="17450" xr:uid="{00000000-0005-0000-0000-0000FF560000}"/>
    <cellStyle name="Aⓒ­￠￢  6" xfId="17451" xr:uid="{00000000-0005-0000-0000-000000570000}"/>
    <cellStyle name="Aⓒ­￠￢  7" xfId="17452" xr:uid="{00000000-0005-0000-0000-000001570000}"/>
    <cellStyle name="Aⓒ­￠￢  8" xfId="17453" xr:uid="{00000000-0005-0000-0000-000002570000}"/>
    <cellStyle name="Aⓒ­￠￢  9" xfId="17454" xr:uid="{00000000-0005-0000-0000-000003570000}"/>
    <cellStyle name="Aⓒ­￠￢￠" xfId="3713" xr:uid="{00000000-0005-0000-0000-000004570000}"/>
    <cellStyle name="Aⓒ­￠￢￠o " xfId="17455" xr:uid="{00000000-0005-0000-0000-000005570000}"/>
    <cellStyle name="Aⓒ­￠￢￠o  10" xfId="17456" xr:uid="{00000000-0005-0000-0000-000006570000}"/>
    <cellStyle name="Aⓒ­￠￢￠o  11" xfId="17457" xr:uid="{00000000-0005-0000-0000-000007570000}"/>
    <cellStyle name="Aⓒ­￠￢￠o  12" xfId="17458" xr:uid="{00000000-0005-0000-0000-000008570000}"/>
    <cellStyle name="Aⓒ­￠￢￠o  13" xfId="17459" xr:uid="{00000000-0005-0000-0000-000009570000}"/>
    <cellStyle name="Aⓒ­￠￢￠o  14" xfId="17460" xr:uid="{00000000-0005-0000-0000-00000A570000}"/>
    <cellStyle name="Aⓒ­￠￢￠o  15" xfId="17461" xr:uid="{00000000-0005-0000-0000-00000B570000}"/>
    <cellStyle name="Aⓒ­￠￢￠o  16" xfId="17462" xr:uid="{00000000-0005-0000-0000-00000C570000}"/>
    <cellStyle name="Aⓒ­￠￢￠o  17" xfId="17463" xr:uid="{00000000-0005-0000-0000-00000D570000}"/>
    <cellStyle name="Aⓒ­￠￢￠o  18" xfId="17464" xr:uid="{00000000-0005-0000-0000-00000E570000}"/>
    <cellStyle name="Aⓒ­￠￢￠o  19" xfId="17465" xr:uid="{00000000-0005-0000-0000-00000F570000}"/>
    <cellStyle name="Aⓒ­￠￢￠o  2" xfId="17466" xr:uid="{00000000-0005-0000-0000-000010570000}"/>
    <cellStyle name="Aⓒ­￠￢￠o  2 2" xfId="17467" xr:uid="{00000000-0005-0000-0000-000011570000}"/>
    <cellStyle name="Aⓒ­￠￢￠o  2 3" xfId="17468" xr:uid="{00000000-0005-0000-0000-000012570000}"/>
    <cellStyle name="Aⓒ­￠￢￠o  2 4" xfId="17469" xr:uid="{00000000-0005-0000-0000-000013570000}"/>
    <cellStyle name="Aⓒ­￠￢￠o  2 5" xfId="17470" xr:uid="{00000000-0005-0000-0000-000014570000}"/>
    <cellStyle name="Aⓒ­￠￢￠o  2 6" xfId="17471" xr:uid="{00000000-0005-0000-0000-000015570000}"/>
    <cellStyle name="Aⓒ­￠￢￠o  2 7" xfId="17472" xr:uid="{00000000-0005-0000-0000-000016570000}"/>
    <cellStyle name="Aⓒ­￠￢￠o  20" xfId="17473" xr:uid="{00000000-0005-0000-0000-000017570000}"/>
    <cellStyle name="Aⓒ­￠￢￠o  21" xfId="17474" xr:uid="{00000000-0005-0000-0000-000018570000}"/>
    <cellStyle name="Aⓒ­￠￢￠o  3" xfId="17475" xr:uid="{00000000-0005-0000-0000-000019570000}"/>
    <cellStyle name="Aⓒ­￠￢￠o  4" xfId="17476" xr:uid="{00000000-0005-0000-0000-00001A570000}"/>
    <cellStyle name="Aⓒ­￠￢￠o  5" xfId="17477" xr:uid="{00000000-0005-0000-0000-00001B570000}"/>
    <cellStyle name="Aⓒ­￠￢￠o  6" xfId="17478" xr:uid="{00000000-0005-0000-0000-00001C570000}"/>
    <cellStyle name="Aⓒ­￠￢￠o  7" xfId="17479" xr:uid="{00000000-0005-0000-0000-00001D570000}"/>
    <cellStyle name="Aⓒ­￠￢￠o  8" xfId="17480" xr:uid="{00000000-0005-0000-0000-00001E570000}"/>
    <cellStyle name="Aⓒ­￠￢￠o  9" xfId="17481" xr:uid="{00000000-0005-0000-0000-00001F570000}"/>
    <cellStyle name="Accent1" xfId="17482" xr:uid="{00000000-0005-0000-0000-000020570000}"/>
    <cellStyle name="Accent1 - 20%" xfId="17483" xr:uid="{00000000-0005-0000-0000-000021570000}"/>
    <cellStyle name="Accent1 - 40%" xfId="17484" xr:uid="{00000000-0005-0000-0000-000022570000}"/>
    <cellStyle name="Accent1 - 60%" xfId="17485" xr:uid="{00000000-0005-0000-0000-000023570000}"/>
    <cellStyle name="Accent2" xfId="17486" xr:uid="{00000000-0005-0000-0000-000024570000}"/>
    <cellStyle name="Accent2 - 20%" xfId="17487" xr:uid="{00000000-0005-0000-0000-000025570000}"/>
    <cellStyle name="Accent2 - 40%" xfId="17488" xr:uid="{00000000-0005-0000-0000-000026570000}"/>
    <cellStyle name="Accent2 - 60%" xfId="17489" xr:uid="{00000000-0005-0000-0000-000027570000}"/>
    <cellStyle name="Accent3" xfId="17490" xr:uid="{00000000-0005-0000-0000-000028570000}"/>
    <cellStyle name="Accent3 - 20%" xfId="17491" xr:uid="{00000000-0005-0000-0000-000029570000}"/>
    <cellStyle name="Accent3 - 40%" xfId="17492" xr:uid="{00000000-0005-0000-0000-00002A570000}"/>
    <cellStyle name="Accent3 - 60%" xfId="17493" xr:uid="{00000000-0005-0000-0000-00002B570000}"/>
    <cellStyle name="Accent4" xfId="17494" xr:uid="{00000000-0005-0000-0000-00002C570000}"/>
    <cellStyle name="Accent4 - 20%" xfId="17495" xr:uid="{00000000-0005-0000-0000-00002D570000}"/>
    <cellStyle name="Accent4 - 40%" xfId="17496" xr:uid="{00000000-0005-0000-0000-00002E570000}"/>
    <cellStyle name="Accent4 - 60%" xfId="17497" xr:uid="{00000000-0005-0000-0000-00002F570000}"/>
    <cellStyle name="Accent5" xfId="17498" xr:uid="{00000000-0005-0000-0000-000030570000}"/>
    <cellStyle name="Accent5 - 20%" xfId="17499" xr:uid="{00000000-0005-0000-0000-000031570000}"/>
    <cellStyle name="Accent5 - 40%" xfId="17500" xr:uid="{00000000-0005-0000-0000-000032570000}"/>
    <cellStyle name="Accent5 - 60%" xfId="17501" xr:uid="{00000000-0005-0000-0000-000033570000}"/>
    <cellStyle name="Accent6" xfId="17502" xr:uid="{00000000-0005-0000-0000-000034570000}"/>
    <cellStyle name="Accent6 - 20%" xfId="17503" xr:uid="{00000000-0005-0000-0000-000035570000}"/>
    <cellStyle name="Accent6 - 40%" xfId="17504" xr:uid="{00000000-0005-0000-0000-000036570000}"/>
    <cellStyle name="Accent6 - 60%" xfId="17505" xr:uid="{00000000-0005-0000-0000-000037570000}"/>
    <cellStyle name="Actual Date" xfId="2233" xr:uid="{00000000-0005-0000-0000-000038570000}"/>
    <cellStyle name="Ae" xfId="2234" xr:uid="{00000000-0005-0000-0000-000039570000}"/>
    <cellStyle name="Åë" xfId="3714" xr:uid="{00000000-0005-0000-0000-00003A570000}"/>
    <cellStyle name="Ae 10" xfId="17506" xr:uid="{00000000-0005-0000-0000-00003B570000}"/>
    <cellStyle name="Åë 10" xfId="17507" xr:uid="{00000000-0005-0000-0000-00003C570000}"/>
    <cellStyle name="Ae 11" xfId="17508" xr:uid="{00000000-0005-0000-0000-00003D570000}"/>
    <cellStyle name="Åë 11" xfId="17509" xr:uid="{00000000-0005-0000-0000-00003E570000}"/>
    <cellStyle name="Ae 12" xfId="17510" xr:uid="{00000000-0005-0000-0000-00003F570000}"/>
    <cellStyle name="Åë 12" xfId="17511" xr:uid="{00000000-0005-0000-0000-000040570000}"/>
    <cellStyle name="Ae 13" xfId="17512" xr:uid="{00000000-0005-0000-0000-000041570000}"/>
    <cellStyle name="Åë 13" xfId="17513" xr:uid="{00000000-0005-0000-0000-000042570000}"/>
    <cellStyle name="Ae 14" xfId="17514" xr:uid="{00000000-0005-0000-0000-000043570000}"/>
    <cellStyle name="Åë 14" xfId="17515" xr:uid="{00000000-0005-0000-0000-000044570000}"/>
    <cellStyle name="Ae 15" xfId="17516" xr:uid="{00000000-0005-0000-0000-000045570000}"/>
    <cellStyle name="Åë 15" xfId="17517" xr:uid="{00000000-0005-0000-0000-000046570000}"/>
    <cellStyle name="Ae 16" xfId="17518" xr:uid="{00000000-0005-0000-0000-000047570000}"/>
    <cellStyle name="Åë 16" xfId="17519" xr:uid="{00000000-0005-0000-0000-000048570000}"/>
    <cellStyle name="Ae 17" xfId="17520" xr:uid="{00000000-0005-0000-0000-000049570000}"/>
    <cellStyle name="Åë 17" xfId="17521" xr:uid="{00000000-0005-0000-0000-00004A570000}"/>
    <cellStyle name="Ae 18" xfId="17522" xr:uid="{00000000-0005-0000-0000-00004B570000}"/>
    <cellStyle name="Åë 18" xfId="17523" xr:uid="{00000000-0005-0000-0000-00004C570000}"/>
    <cellStyle name="Ae 19" xfId="17524" xr:uid="{00000000-0005-0000-0000-00004D570000}"/>
    <cellStyle name="Åë 19" xfId="17525" xr:uid="{00000000-0005-0000-0000-00004E570000}"/>
    <cellStyle name="Ae 2" xfId="2235" xr:uid="{00000000-0005-0000-0000-00004F570000}"/>
    <cellStyle name="Åë 2" xfId="17526" xr:uid="{00000000-0005-0000-0000-000050570000}"/>
    <cellStyle name="Ae 2 2" xfId="17527" xr:uid="{00000000-0005-0000-0000-000051570000}"/>
    <cellStyle name="Åë 2 2" xfId="17528" xr:uid="{00000000-0005-0000-0000-000052570000}"/>
    <cellStyle name="Ae 2 3" xfId="17529" xr:uid="{00000000-0005-0000-0000-000053570000}"/>
    <cellStyle name="Åë 2 3" xfId="17530" xr:uid="{00000000-0005-0000-0000-000054570000}"/>
    <cellStyle name="Ae 2 4" xfId="17531" xr:uid="{00000000-0005-0000-0000-000055570000}"/>
    <cellStyle name="Åë 2 4" xfId="17532" xr:uid="{00000000-0005-0000-0000-000056570000}"/>
    <cellStyle name="Ae 2 5" xfId="17533" xr:uid="{00000000-0005-0000-0000-000057570000}"/>
    <cellStyle name="Åë 2 5" xfId="17534" xr:uid="{00000000-0005-0000-0000-000058570000}"/>
    <cellStyle name="Ae 2 6" xfId="17535" xr:uid="{00000000-0005-0000-0000-000059570000}"/>
    <cellStyle name="Åë 2 6" xfId="17536" xr:uid="{00000000-0005-0000-0000-00005A570000}"/>
    <cellStyle name="Ae 2 7" xfId="17537" xr:uid="{00000000-0005-0000-0000-00005B570000}"/>
    <cellStyle name="Åë 2 7" xfId="17538" xr:uid="{00000000-0005-0000-0000-00005C570000}"/>
    <cellStyle name="Ae 20" xfId="17539" xr:uid="{00000000-0005-0000-0000-00005D570000}"/>
    <cellStyle name="Åë 20" xfId="17540" xr:uid="{00000000-0005-0000-0000-00005E570000}"/>
    <cellStyle name="Ae 21" xfId="17541" xr:uid="{00000000-0005-0000-0000-00005F570000}"/>
    <cellStyle name="Åë 21" xfId="17542" xr:uid="{00000000-0005-0000-0000-000060570000}"/>
    <cellStyle name="Ae 22" xfId="17543" xr:uid="{00000000-0005-0000-0000-000061570000}"/>
    <cellStyle name="Åë 22" xfId="17544" xr:uid="{00000000-0005-0000-0000-000062570000}"/>
    <cellStyle name="Ae 23" xfId="17545" xr:uid="{00000000-0005-0000-0000-000063570000}"/>
    <cellStyle name="Åë 23" xfId="17546" xr:uid="{00000000-0005-0000-0000-000064570000}"/>
    <cellStyle name="Ae 24" xfId="17547" xr:uid="{00000000-0005-0000-0000-000065570000}"/>
    <cellStyle name="Åë 24" xfId="17548" xr:uid="{00000000-0005-0000-0000-000066570000}"/>
    <cellStyle name="Ae 25" xfId="17549" xr:uid="{00000000-0005-0000-0000-000067570000}"/>
    <cellStyle name="Ae 26" xfId="17550" xr:uid="{00000000-0005-0000-0000-000068570000}"/>
    <cellStyle name="Ae 27" xfId="17551" xr:uid="{00000000-0005-0000-0000-000069570000}"/>
    <cellStyle name="Ae 28" xfId="17552" xr:uid="{00000000-0005-0000-0000-00006A570000}"/>
    <cellStyle name="Ae 29" xfId="17553" xr:uid="{00000000-0005-0000-0000-00006B570000}"/>
    <cellStyle name="Ae 3" xfId="17554" xr:uid="{00000000-0005-0000-0000-00006C570000}"/>
    <cellStyle name="Åë 3" xfId="17555" xr:uid="{00000000-0005-0000-0000-00006D570000}"/>
    <cellStyle name="Ae 30" xfId="17556" xr:uid="{00000000-0005-0000-0000-00006E570000}"/>
    <cellStyle name="Ae 31" xfId="17557" xr:uid="{00000000-0005-0000-0000-00006F570000}"/>
    <cellStyle name="Ae 32" xfId="17558" xr:uid="{00000000-0005-0000-0000-000070570000}"/>
    <cellStyle name="Ae 33" xfId="17559" xr:uid="{00000000-0005-0000-0000-000071570000}"/>
    <cellStyle name="Ae 34" xfId="17560" xr:uid="{00000000-0005-0000-0000-000072570000}"/>
    <cellStyle name="Ae 35" xfId="17561" xr:uid="{00000000-0005-0000-0000-000073570000}"/>
    <cellStyle name="Ae 36" xfId="17562" xr:uid="{00000000-0005-0000-0000-000074570000}"/>
    <cellStyle name="Ae 37" xfId="17563" xr:uid="{00000000-0005-0000-0000-000075570000}"/>
    <cellStyle name="Ae 38" xfId="17564" xr:uid="{00000000-0005-0000-0000-000076570000}"/>
    <cellStyle name="Ae 39" xfId="17565" xr:uid="{00000000-0005-0000-0000-000077570000}"/>
    <cellStyle name="Ae 4" xfId="17566" xr:uid="{00000000-0005-0000-0000-000078570000}"/>
    <cellStyle name="Åë 4" xfId="17567" xr:uid="{00000000-0005-0000-0000-000079570000}"/>
    <cellStyle name="Ae 40" xfId="17568" xr:uid="{00000000-0005-0000-0000-00007A570000}"/>
    <cellStyle name="Ae 5" xfId="17569" xr:uid="{00000000-0005-0000-0000-00007B570000}"/>
    <cellStyle name="Åë 5" xfId="17570" xr:uid="{00000000-0005-0000-0000-00007C570000}"/>
    <cellStyle name="Ae 6" xfId="17571" xr:uid="{00000000-0005-0000-0000-00007D570000}"/>
    <cellStyle name="Åë 6" xfId="17572" xr:uid="{00000000-0005-0000-0000-00007E570000}"/>
    <cellStyle name="Ae 7" xfId="17573" xr:uid="{00000000-0005-0000-0000-00007F570000}"/>
    <cellStyle name="Åë 7" xfId="17574" xr:uid="{00000000-0005-0000-0000-000080570000}"/>
    <cellStyle name="Ae 8" xfId="17575" xr:uid="{00000000-0005-0000-0000-000081570000}"/>
    <cellStyle name="Åë 8" xfId="17576" xr:uid="{00000000-0005-0000-0000-000082570000}"/>
    <cellStyle name="Ae 9" xfId="17577" xr:uid="{00000000-0005-0000-0000-000083570000}"/>
    <cellStyle name="Åë 9" xfId="17578" xr:uid="{00000000-0005-0000-0000-000084570000}"/>
    <cellStyle name="Ae_20030218144011020-E1C865BF" xfId="17579" xr:uid="{00000000-0005-0000-0000-000085570000}"/>
    <cellStyle name="Åë_20030218144011020-E1C865BF" xfId="17580" xr:uid="{00000000-0005-0000-0000-000086570000}"/>
    <cellStyle name="Ae_20030218144011020-E1C865BF 10" xfId="17581" xr:uid="{00000000-0005-0000-0000-000087570000}"/>
    <cellStyle name="Åë_20030218144011020-E1C865BF 10" xfId="17582" xr:uid="{00000000-0005-0000-0000-000088570000}"/>
    <cellStyle name="Ae_20030218144011020-E1C865BF 11" xfId="17583" xr:uid="{00000000-0005-0000-0000-000089570000}"/>
    <cellStyle name="Åë_20030218144011020-E1C865BF 11" xfId="17584" xr:uid="{00000000-0005-0000-0000-00008A570000}"/>
    <cellStyle name="Ae_20030218144011020-E1C865BF 12" xfId="17585" xr:uid="{00000000-0005-0000-0000-00008B570000}"/>
    <cellStyle name="Åë_20030218144011020-E1C865BF 12" xfId="17586" xr:uid="{00000000-0005-0000-0000-00008C570000}"/>
    <cellStyle name="Ae_20030218144011020-E1C865BF 13" xfId="17587" xr:uid="{00000000-0005-0000-0000-00008D570000}"/>
    <cellStyle name="Åë_20030218144011020-E1C865BF 13" xfId="17588" xr:uid="{00000000-0005-0000-0000-00008E570000}"/>
    <cellStyle name="Ae_20030218144011020-E1C865BF 14" xfId="17589" xr:uid="{00000000-0005-0000-0000-00008F570000}"/>
    <cellStyle name="Åë_20030218144011020-E1C865BF 14" xfId="17590" xr:uid="{00000000-0005-0000-0000-000090570000}"/>
    <cellStyle name="Ae_20030218144011020-E1C865BF 15" xfId="17591" xr:uid="{00000000-0005-0000-0000-000091570000}"/>
    <cellStyle name="Åë_20030218144011020-E1C865BF 15" xfId="17592" xr:uid="{00000000-0005-0000-0000-000092570000}"/>
    <cellStyle name="Ae_20030218144011020-E1C865BF 16" xfId="17593" xr:uid="{00000000-0005-0000-0000-000093570000}"/>
    <cellStyle name="Åë_20030218144011020-E1C865BF 16" xfId="17594" xr:uid="{00000000-0005-0000-0000-000094570000}"/>
    <cellStyle name="Ae_20030218144011020-E1C865BF 17" xfId="17595" xr:uid="{00000000-0005-0000-0000-000095570000}"/>
    <cellStyle name="Åë_20030218144011020-E1C865BF 17" xfId="17596" xr:uid="{00000000-0005-0000-0000-000096570000}"/>
    <cellStyle name="Ae_20030218144011020-E1C865BF 18" xfId="17597" xr:uid="{00000000-0005-0000-0000-000097570000}"/>
    <cellStyle name="Åë_20030218144011020-E1C865BF 18" xfId="17598" xr:uid="{00000000-0005-0000-0000-000098570000}"/>
    <cellStyle name="Ae_20030218144011020-E1C865BF 19" xfId="17599" xr:uid="{00000000-0005-0000-0000-000099570000}"/>
    <cellStyle name="Åë_20030218144011020-E1C865BF 19" xfId="17600" xr:uid="{00000000-0005-0000-0000-00009A570000}"/>
    <cellStyle name="Ae_20030218144011020-E1C865BF 2" xfId="17601" xr:uid="{00000000-0005-0000-0000-00009B570000}"/>
    <cellStyle name="Åë_20030218144011020-E1C865BF 2" xfId="17602" xr:uid="{00000000-0005-0000-0000-00009C570000}"/>
    <cellStyle name="Ae_20030218144011020-E1C865BF 2 2" xfId="17603" xr:uid="{00000000-0005-0000-0000-00009D570000}"/>
    <cellStyle name="Åë_20030218144011020-E1C865BF 2 2" xfId="17604" xr:uid="{00000000-0005-0000-0000-00009E570000}"/>
    <cellStyle name="Ae_20030218144011020-E1C865BF 2 3" xfId="17605" xr:uid="{00000000-0005-0000-0000-00009F570000}"/>
    <cellStyle name="Åë_20030218144011020-E1C865BF 2 3" xfId="17606" xr:uid="{00000000-0005-0000-0000-0000A0570000}"/>
    <cellStyle name="Ae_20030218144011020-E1C865BF 2 4" xfId="17607" xr:uid="{00000000-0005-0000-0000-0000A1570000}"/>
    <cellStyle name="Åë_20030218144011020-E1C865BF 2 4" xfId="17608" xr:uid="{00000000-0005-0000-0000-0000A2570000}"/>
    <cellStyle name="Ae_20030218144011020-E1C865BF 2 5" xfId="17609" xr:uid="{00000000-0005-0000-0000-0000A3570000}"/>
    <cellStyle name="Åë_20030218144011020-E1C865BF 2 5" xfId="17610" xr:uid="{00000000-0005-0000-0000-0000A4570000}"/>
    <cellStyle name="Ae_20030218144011020-E1C865BF 2 6" xfId="17611" xr:uid="{00000000-0005-0000-0000-0000A5570000}"/>
    <cellStyle name="Åë_20030218144011020-E1C865BF 2 6" xfId="17612" xr:uid="{00000000-0005-0000-0000-0000A6570000}"/>
    <cellStyle name="Ae_20030218144011020-E1C865BF 2 7" xfId="17613" xr:uid="{00000000-0005-0000-0000-0000A7570000}"/>
    <cellStyle name="Åë_20030218144011020-E1C865BF 2 7" xfId="17614" xr:uid="{00000000-0005-0000-0000-0000A8570000}"/>
    <cellStyle name="Ae_20030218144011020-E1C865BF 20" xfId="17615" xr:uid="{00000000-0005-0000-0000-0000A9570000}"/>
    <cellStyle name="Åë_20030218144011020-E1C865BF 20" xfId="17616" xr:uid="{00000000-0005-0000-0000-0000AA570000}"/>
    <cellStyle name="Ae_20030218144011020-E1C865BF 21" xfId="17617" xr:uid="{00000000-0005-0000-0000-0000AB570000}"/>
    <cellStyle name="Åë_20030218144011020-E1C865BF 21" xfId="17618" xr:uid="{00000000-0005-0000-0000-0000AC570000}"/>
    <cellStyle name="Ae_20030218144011020-E1C865BF 3" xfId="17619" xr:uid="{00000000-0005-0000-0000-0000AD570000}"/>
    <cellStyle name="Åë_20030218144011020-E1C865BF 3" xfId="17620" xr:uid="{00000000-0005-0000-0000-0000AE570000}"/>
    <cellStyle name="Ae_20030218144011020-E1C865BF 4" xfId="17621" xr:uid="{00000000-0005-0000-0000-0000AF570000}"/>
    <cellStyle name="Åë_20030218144011020-E1C865BF 4" xfId="17622" xr:uid="{00000000-0005-0000-0000-0000B0570000}"/>
    <cellStyle name="Ae_20030218144011020-E1C865BF 5" xfId="17623" xr:uid="{00000000-0005-0000-0000-0000B1570000}"/>
    <cellStyle name="Åë_20030218144011020-E1C865BF 5" xfId="17624" xr:uid="{00000000-0005-0000-0000-0000B2570000}"/>
    <cellStyle name="Ae_20030218144011020-E1C865BF 6" xfId="17625" xr:uid="{00000000-0005-0000-0000-0000B3570000}"/>
    <cellStyle name="Åë_20030218144011020-E1C865BF 6" xfId="17626" xr:uid="{00000000-0005-0000-0000-0000B4570000}"/>
    <cellStyle name="Ae_20030218144011020-E1C865BF 7" xfId="17627" xr:uid="{00000000-0005-0000-0000-0000B5570000}"/>
    <cellStyle name="Åë_20030218144011020-E1C865BF 7" xfId="17628" xr:uid="{00000000-0005-0000-0000-0000B6570000}"/>
    <cellStyle name="Ae_20030218144011020-E1C865BF 8" xfId="17629" xr:uid="{00000000-0005-0000-0000-0000B7570000}"/>
    <cellStyle name="Åë_20030218144011020-E1C865BF 8" xfId="17630" xr:uid="{00000000-0005-0000-0000-0000B8570000}"/>
    <cellStyle name="Ae_20030218144011020-E1C865BF 9" xfId="17631" xr:uid="{00000000-0005-0000-0000-0000B9570000}"/>
    <cellStyle name="Åë_20030218144011020-E1C865BF 9" xfId="17632" xr:uid="{00000000-0005-0000-0000-0000BA570000}"/>
    <cellStyle name="Ae_20030218144011020-E1C865BF_견적보고" xfId="17633" xr:uid="{00000000-0005-0000-0000-0000BB570000}"/>
    <cellStyle name="Åë_20030218144011020-E1C865BF_견적보고" xfId="17634" xr:uid="{00000000-0005-0000-0000-0000BC570000}"/>
    <cellStyle name="Ae_20030218144011020-E1C865BF_견적보고 10" xfId="17635" xr:uid="{00000000-0005-0000-0000-0000BD570000}"/>
    <cellStyle name="Åë_20030218144011020-E1C865BF_견적보고 10" xfId="17636" xr:uid="{00000000-0005-0000-0000-0000BE570000}"/>
    <cellStyle name="Ae_20030218144011020-E1C865BF_견적보고 11" xfId="17637" xr:uid="{00000000-0005-0000-0000-0000BF570000}"/>
    <cellStyle name="Åë_20030218144011020-E1C865BF_견적보고 11" xfId="17638" xr:uid="{00000000-0005-0000-0000-0000C0570000}"/>
    <cellStyle name="Ae_20030218144011020-E1C865BF_견적보고 12" xfId="17639" xr:uid="{00000000-0005-0000-0000-0000C1570000}"/>
    <cellStyle name="Åë_20030218144011020-E1C865BF_견적보고 12" xfId="17640" xr:uid="{00000000-0005-0000-0000-0000C2570000}"/>
    <cellStyle name="Ae_20030218144011020-E1C865BF_견적보고 13" xfId="17641" xr:uid="{00000000-0005-0000-0000-0000C3570000}"/>
    <cellStyle name="Åë_20030218144011020-E1C865BF_견적보고 13" xfId="17642" xr:uid="{00000000-0005-0000-0000-0000C4570000}"/>
    <cellStyle name="Ae_20030218144011020-E1C865BF_견적보고 14" xfId="17643" xr:uid="{00000000-0005-0000-0000-0000C5570000}"/>
    <cellStyle name="Åë_20030218144011020-E1C865BF_견적보고 14" xfId="17644" xr:uid="{00000000-0005-0000-0000-0000C6570000}"/>
    <cellStyle name="Ae_20030218144011020-E1C865BF_견적보고 15" xfId="17645" xr:uid="{00000000-0005-0000-0000-0000C7570000}"/>
    <cellStyle name="Åë_20030218144011020-E1C865BF_견적보고 15" xfId="17646" xr:uid="{00000000-0005-0000-0000-0000C8570000}"/>
    <cellStyle name="Ae_20030218144011020-E1C865BF_견적보고 16" xfId="17647" xr:uid="{00000000-0005-0000-0000-0000C9570000}"/>
    <cellStyle name="Åë_20030218144011020-E1C865BF_견적보고 16" xfId="17648" xr:uid="{00000000-0005-0000-0000-0000CA570000}"/>
    <cellStyle name="Ae_20030218144011020-E1C865BF_견적보고 17" xfId="17649" xr:uid="{00000000-0005-0000-0000-0000CB570000}"/>
    <cellStyle name="Åë_20030218144011020-E1C865BF_견적보고 17" xfId="17650" xr:uid="{00000000-0005-0000-0000-0000CC570000}"/>
    <cellStyle name="Ae_20030218144011020-E1C865BF_견적보고 18" xfId="17651" xr:uid="{00000000-0005-0000-0000-0000CD570000}"/>
    <cellStyle name="Åë_20030218144011020-E1C865BF_견적보고 18" xfId="17652" xr:uid="{00000000-0005-0000-0000-0000CE570000}"/>
    <cellStyle name="Ae_20030218144011020-E1C865BF_견적보고 19" xfId="17653" xr:uid="{00000000-0005-0000-0000-0000CF570000}"/>
    <cellStyle name="Åë_20030218144011020-E1C865BF_견적보고 19" xfId="17654" xr:uid="{00000000-0005-0000-0000-0000D0570000}"/>
    <cellStyle name="Ae_20030218144011020-E1C865BF_견적보고 2" xfId="17655" xr:uid="{00000000-0005-0000-0000-0000D1570000}"/>
    <cellStyle name="Åë_20030218144011020-E1C865BF_견적보고 2" xfId="17656" xr:uid="{00000000-0005-0000-0000-0000D2570000}"/>
    <cellStyle name="Ae_20030218144011020-E1C865BF_견적보고 2 2" xfId="17657" xr:uid="{00000000-0005-0000-0000-0000D3570000}"/>
    <cellStyle name="Åë_20030218144011020-E1C865BF_견적보고 2 2" xfId="17658" xr:uid="{00000000-0005-0000-0000-0000D4570000}"/>
    <cellStyle name="Ae_20030218144011020-E1C865BF_견적보고 2 3" xfId="17659" xr:uid="{00000000-0005-0000-0000-0000D5570000}"/>
    <cellStyle name="Åë_20030218144011020-E1C865BF_견적보고 2 3" xfId="17660" xr:uid="{00000000-0005-0000-0000-0000D6570000}"/>
    <cellStyle name="Ae_20030218144011020-E1C865BF_견적보고 2 4" xfId="17661" xr:uid="{00000000-0005-0000-0000-0000D7570000}"/>
    <cellStyle name="Åë_20030218144011020-E1C865BF_견적보고 2 4" xfId="17662" xr:uid="{00000000-0005-0000-0000-0000D8570000}"/>
    <cellStyle name="Ae_20030218144011020-E1C865BF_견적보고 2 5" xfId="17663" xr:uid="{00000000-0005-0000-0000-0000D9570000}"/>
    <cellStyle name="Åë_20030218144011020-E1C865BF_견적보고 2 5" xfId="17664" xr:uid="{00000000-0005-0000-0000-0000DA570000}"/>
    <cellStyle name="Ae_20030218144011020-E1C865BF_견적보고 2 6" xfId="17665" xr:uid="{00000000-0005-0000-0000-0000DB570000}"/>
    <cellStyle name="Åë_20030218144011020-E1C865BF_견적보고 2 6" xfId="17666" xr:uid="{00000000-0005-0000-0000-0000DC570000}"/>
    <cellStyle name="Ae_20030218144011020-E1C865BF_견적보고 2 7" xfId="17667" xr:uid="{00000000-0005-0000-0000-0000DD570000}"/>
    <cellStyle name="Åë_20030218144011020-E1C865BF_견적보고 2 7" xfId="17668" xr:uid="{00000000-0005-0000-0000-0000DE570000}"/>
    <cellStyle name="Ae_20030218144011020-E1C865BF_견적보고 20" xfId="17669" xr:uid="{00000000-0005-0000-0000-0000DF570000}"/>
    <cellStyle name="Åë_20030218144011020-E1C865BF_견적보고 20" xfId="17670" xr:uid="{00000000-0005-0000-0000-0000E0570000}"/>
    <cellStyle name="Ae_20030218144011020-E1C865BF_견적보고 21" xfId="17671" xr:uid="{00000000-0005-0000-0000-0000E1570000}"/>
    <cellStyle name="Åë_20030218144011020-E1C865BF_견적보고 21" xfId="17672" xr:uid="{00000000-0005-0000-0000-0000E2570000}"/>
    <cellStyle name="Ae_20030218144011020-E1C865BF_견적보고 3" xfId="17673" xr:uid="{00000000-0005-0000-0000-0000E3570000}"/>
    <cellStyle name="Åë_20030218144011020-E1C865BF_견적보고 3" xfId="17674" xr:uid="{00000000-0005-0000-0000-0000E4570000}"/>
    <cellStyle name="Ae_20030218144011020-E1C865BF_견적보고 4" xfId="17675" xr:uid="{00000000-0005-0000-0000-0000E5570000}"/>
    <cellStyle name="Åë_20030218144011020-E1C865BF_견적보고 4" xfId="17676" xr:uid="{00000000-0005-0000-0000-0000E6570000}"/>
    <cellStyle name="Ae_20030218144011020-E1C865BF_견적보고 5" xfId="17677" xr:uid="{00000000-0005-0000-0000-0000E7570000}"/>
    <cellStyle name="Åë_20030218144011020-E1C865BF_견적보고 5" xfId="17678" xr:uid="{00000000-0005-0000-0000-0000E8570000}"/>
    <cellStyle name="Ae_20030218144011020-E1C865BF_견적보고 6" xfId="17679" xr:uid="{00000000-0005-0000-0000-0000E9570000}"/>
    <cellStyle name="Åë_20030218144011020-E1C865BF_견적보고 6" xfId="17680" xr:uid="{00000000-0005-0000-0000-0000EA570000}"/>
    <cellStyle name="Ae_20030218144011020-E1C865BF_견적보고 7" xfId="17681" xr:uid="{00000000-0005-0000-0000-0000EB570000}"/>
    <cellStyle name="Åë_20030218144011020-E1C865BF_견적보고 7" xfId="17682" xr:uid="{00000000-0005-0000-0000-0000EC570000}"/>
    <cellStyle name="Ae_20030218144011020-E1C865BF_견적보고 8" xfId="17683" xr:uid="{00000000-0005-0000-0000-0000ED570000}"/>
    <cellStyle name="Åë_20030218144011020-E1C865BF_견적보고 8" xfId="17684" xr:uid="{00000000-0005-0000-0000-0000EE570000}"/>
    <cellStyle name="Ae_20030218144011020-E1C865BF_견적보고 9" xfId="17685" xr:uid="{00000000-0005-0000-0000-0000EF570000}"/>
    <cellStyle name="Åë_20030218144011020-E1C865BF_견적보고 9" xfId="17686" xr:uid="{00000000-0005-0000-0000-0000F0570000}"/>
    <cellStyle name="Ae_견적보고" xfId="17687" xr:uid="{00000000-0005-0000-0000-0000F1570000}"/>
    <cellStyle name="Åë_견적보고" xfId="17688" xr:uid="{00000000-0005-0000-0000-0000F2570000}"/>
    <cellStyle name="Ae_견적보고 10" xfId="17689" xr:uid="{00000000-0005-0000-0000-0000F3570000}"/>
    <cellStyle name="Åë_견적보고 10" xfId="17690" xr:uid="{00000000-0005-0000-0000-0000F4570000}"/>
    <cellStyle name="Ae_견적보고 11" xfId="17691" xr:uid="{00000000-0005-0000-0000-0000F5570000}"/>
    <cellStyle name="Åë_견적보고 11" xfId="17692" xr:uid="{00000000-0005-0000-0000-0000F6570000}"/>
    <cellStyle name="Ae_견적보고 12" xfId="17693" xr:uid="{00000000-0005-0000-0000-0000F7570000}"/>
    <cellStyle name="Åë_견적보고 12" xfId="17694" xr:uid="{00000000-0005-0000-0000-0000F8570000}"/>
    <cellStyle name="Ae_견적보고 13" xfId="17695" xr:uid="{00000000-0005-0000-0000-0000F9570000}"/>
    <cellStyle name="Åë_견적보고 13" xfId="17696" xr:uid="{00000000-0005-0000-0000-0000FA570000}"/>
    <cellStyle name="Ae_견적보고 14" xfId="17697" xr:uid="{00000000-0005-0000-0000-0000FB570000}"/>
    <cellStyle name="Åë_견적보고 14" xfId="17698" xr:uid="{00000000-0005-0000-0000-0000FC570000}"/>
    <cellStyle name="Ae_견적보고 15" xfId="17699" xr:uid="{00000000-0005-0000-0000-0000FD570000}"/>
    <cellStyle name="Åë_견적보고 15" xfId="17700" xr:uid="{00000000-0005-0000-0000-0000FE570000}"/>
    <cellStyle name="Ae_견적보고 16" xfId="17701" xr:uid="{00000000-0005-0000-0000-0000FF570000}"/>
    <cellStyle name="Åë_견적보고 16" xfId="17702" xr:uid="{00000000-0005-0000-0000-000000580000}"/>
    <cellStyle name="Ae_견적보고 17" xfId="17703" xr:uid="{00000000-0005-0000-0000-000001580000}"/>
    <cellStyle name="Åë_견적보고 17" xfId="17704" xr:uid="{00000000-0005-0000-0000-000002580000}"/>
    <cellStyle name="Ae_견적보고 18" xfId="17705" xr:uid="{00000000-0005-0000-0000-000003580000}"/>
    <cellStyle name="Åë_견적보고 18" xfId="17706" xr:uid="{00000000-0005-0000-0000-000004580000}"/>
    <cellStyle name="Ae_견적보고 19" xfId="17707" xr:uid="{00000000-0005-0000-0000-000005580000}"/>
    <cellStyle name="Åë_견적보고 19" xfId="17708" xr:uid="{00000000-0005-0000-0000-000006580000}"/>
    <cellStyle name="Ae_견적보고 2" xfId="17709" xr:uid="{00000000-0005-0000-0000-000007580000}"/>
    <cellStyle name="Åë_견적보고 2" xfId="17710" xr:uid="{00000000-0005-0000-0000-000008580000}"/>
    <cellStyle name="Ae_견적보고 2 2" xfId="17711" xr:uid="{00000000-0005-0000-0000-000009580000}"/>
    <cellStyle name="Åë_견적보고 2 2" xfId="17712" xr:uid="{00000000-0005-0000-0000-00000A580000}"/>
    <cellStyle name="Ae_견적보고 2 3" xfId="17713" xr:uid="{00000000-0005-0000-0000-00000B580000}"/>
    <cellStyle name="Åë_견적보고 2 3" xfId="17714" xr:uid="{00000000-0005-0000-0000-00000C580000}"/>
    <cellStyle name="Ae_견적보고 2 4" xfId="17715" xr:uid="{00000000-0005-0000-0000-00000D580000}"/>
    <cellStyle name="Åë_견적보고 2 4" xfId="17716" xr:uid="{00000000-0005-0000-0000-00000E580000}"/>
    <cellStyle name="Ae_견적보고 2 5" xfId="17717" xr:uid="{00000000-0005-0000-0000-00000F580000}"/>
    <cellStyle name="Åë_견적보고 2 5" xfId="17718" xr:uid="{00000000-0005-0000-0000-000010580000}"/>
    <cellStyle name="Ae_견적보고 2 6" xfId="17719" xr:uid="{00000000-0005-0000-0000-000011580000}"/>
    <cellStyle name="Åë_견적보고 2 6" xfId="17720" xr:uid="{00000000-0005-0000-0000-000012580000}"/>
    <cellStyle name="Ae_견적보고 2 7" xfId="17721" xr:uid="{00000000-0005-0000-0000-000013580000}"/>
    <cellStyle name="Åë_견적보고 2 7" xfId="17722" xr:uid="{00000000-0005-0000-0000-000014580000}"/>
    <cellStyle name="Ae_견적보고 20" xfId="17723" xr:uid="{00000000-0005-0000-0000-000015580000}"/>
    <cellStyle name="Åë_견적보고 20" xfId="17724" xr:uid="{00000000-0005-0000-0000-000016580000}"/>
    <cellStyle name="Ae_견적보고 21" xfId="17725" xr:uid="{00000000-0005-0000-0000-000017580000}"/>
    <cellStyle name="Åë_견적보고 21" xfId="17726" xr:uid="{00000000-0005-0000-0000-000018580000}"/>
    <cellStyle name="Ae_견적보고 3" xfId="17727" xr:uid="{00000000-0005-0000-0000-000019580000}"/>
    <cellStyle name="Åë_견적보고 3" xfId="17728" xr:uid="{00000000-0005-0000-0000-00001A580000}"/>
    <cellStyle name="Ae_견적보고 4" xfId="17729" xr:uid="{00000000-0005-0000-0000-00001B580000}"/>
    <cellStyle name="Åë_견적보고 4" xfId="17730" xr:uid="{00000000-0005-0000-0000-00001C580000}"/>
    <cellStyle name="Ae_견적보고 5" xfId="17731" xr:uid="{00000000-0005-0000-0000-00001D580000}"/>
    <cellStyle name="Åë_견적보고 5" xfId="17732" xr:uid="{00000000-0005-0000-0000-00001E580000}"/>
    <cellStyle name="Ae_견적보고 6" xfId="17733" xr:uid="{00000000-0005-0000-0000-00001F580000}"/>
    <cellStyle name="Åë_견적보고 6" xfId="17734" xr:uid="{00000000-0005-0000-0000-000020580000}"/>
    <cellStyle name="Ae_견적보고 7" xfId="17735" xr:uid="{00000000-0005-0000-0000-000021580000}"/>
    <cellStyle name="Åë_견적보고 7" xfId="17736" xr:uid="{00000000-0005-0000-0000-000022580000}"/>
    <cellStyle name="Ae_견적보고 8" xfId="17737" xr:uid="{00000000-0005-0000-0000-000023580000}"/>
    <cellStyle name="Åë_견적보고 8" xfId="17738" xr:uid="{00000000-0005-0000-0000-000024580000}"/>
    <cellStyle name="Ae_견적보고 9" xfId="17739" xr:uid="{00000000-0005-0000-0000-000025580000}"/>
    <cellStyle name="Åë_견적보고 9" xfId="17740" xr:uid="{00000000-0005-0000-0000-000026580000}"/>
    <cellStyle name="Ae_견적서" xfId="3715" xr:uid="{00000000-0005-0000-0000-000027580000}"/>
    <cellStyle name="Åë_마곡보완" xfId="3716" xr:uid="{00000000-0005-0000-0000-000028580000}"/>
    <cellStyle name="Ae_설비내역" xfId="3717" xr:uid="{00000000-0005-0000-0000-000029580000}"/>
    <cellStyle name="Aee­" xfId="3718" xr:uid="{00000000-0005-0000-0000-00002A580000}"/>
    <cellStyle name="Åëè­" xfId="3719" xr:uid="{00000000-0005-0000-0000-00002B580000}"/>
    <cellStyle name="Aee­ " xfId="2236" xr:uid="{00000000-0005-0000-0000-00002C580000}"/>
    <cellStyle name="Aee  10" xfId="17741" xr:uid="{00000000-0005-0000-0000-00002D580000}"/>
    <cellStyle name="Aee  11" xfId="17742" xr:uid="{00000000-0005-0000-0000-00002E580000}"/>
    <cellStyle name="Aee  12" xfId="17743" xr:uid="{00000000-0005-0000-0000-00002F580000}"/>
    <cellStyle name="Aee  13" xfId="17744" xr:uid="{00000000-0005-0000-0000-000030580000}"/>
    <cellStyle name="Aee  14" xfId="17745" xr:uid="{00000000-0005-0000-0000-000031580000}"/>
    <cellStyle name="Aee  15" xfId="17746" xr:uid="{00000000-0005-0000-0000-000032580000}"/>
    <cellStyle name="Aee  16" xfId="17747" xr:uid="{00000000-0005-0000-0000-000033580000}"/>
    <cellStyle name="Aee  17" xfId="17748" xr:uid="{00000000-0005-0000-0000-000034580000}"/>
    <cellStyle name="Aee  18" xfId="17749" xr:uid="{00000000-0005-0000-0000-000035580000}"/>
    <cellStyle name="Aee  19" xfId="17750" xr:uid="{00000000-0005-0000-0000-000036580000}"/>
    <cellStyle name="Aee­  2" xfId="2237" xr:uid="{00000000-0005-0000-0000-000037580000}"/>
    <cellStyle name="Aee  2 2" xfId="17751" xr:uid="{00000000-0005-0000-0000-000038580000}"/>
    <cellStyle name="Aee  2 3" xfId="17752" xr:uid="{00000000-0005-0000-0000-000039580000}"/>
    <cellStyle name="Aee  2 4" xfId="17753" xr:uid="{00000000-0005-0000-0000-00003A580000}"/>
    <cellStyle name="Aee  2 5" xfId="17754" xr:uid="{00000000-0005-0000-0000-00003B580000}"/>
    <cellStyle name="Aee  2 6" xfId="17755" xr:uid="{00000000-0005-0000-0000-00003C580000}"/>
    <cellStyle name="Aee  2 7" xfId="17756" xr:uid="{00000000-0005-0000-0000-00003D580000}"/>
    <cellStyle name="Aee  20" xfId="17757" xr:uid="{00000000-0005-0000-0000-00003E580000}"/>
    <cellStyle name="Aee  21" xfId="17758" xr:uid="{00000000-0005-0000-0000-00003F580000}"/>
    <cellStyle name="Aee­  22" xfId="17759" xr:uid="{00000000-0005-0000-0000-000040580000}"/>
    <cellStyle name="Aee­  23" xfId="17760" xr:uid="{00000000-0005-0000-0000-000041580000}"/>
    <cellStyle name="Aee­  24" xfId="17761" xr:uid="{00000000-0005-0000-0000-000042580000}"/>
    <cellStyle name="Aee­  25" xfId="17762" xr:uid="{00000000-0005-0000-0000-000043580000}"/>
    <cellStyle name="Aee­  26" xfId="17763" xr:uid="{00000000-0005-0000-0000-000044580000}"/>
    <cellStyle name="Aee­  27" xfId="17764" xr:uid="{00000000-0005-0000-0000-000045580000}"/>
    <cellStyle name="Aee­  28" xfId="17765" xr:uid="{00000000-0005-0000-0000-000046580000}"/>
    <cellStyle name="Aee­  29" xfId="17766" xr:uid="{00000000-0005-0000-0000-000047580000}"/>
    <cellStyle name="Aee  3" xfId="17767" xr:uid="{00000000-0005-0000-0000-000048580000}"/>
    <cellStyle name="Aee­  30" xfId="17768" xr:uid="{00000000-0005-0000-0000-000049580000}"/>
    <cellStyle name="Aee­  31" xfId="17769" xr:uid="{00000000-0005-0000-0000-00004A580000}"/>
    <cellStyle name="Aee­  32" xfId="17770" xr:uid="{00000000-0005-0000-0000-00004B580000}"/>
    <cellStyle name="Aee­  33" xfId="17771" xr:uid="{00000000-0005-0000-0000-00004C580000}"/>
    <cellStyle name="Aee­  34" xfId="17772" xr:uid="{00000000-0005-0000-0000-00004D580000}"/>
    <cellStyle name="Aee­  35" xfId="17773" xr:uid="{00000000-0005-0000-0000-00004E580000}"/>
    <cellStyle name="Aee­  36" xfId="17774" xr:uid="{00000000-0005-0000-0000-00004F580000}"/>
    <cellStyle name="Aee­  37" xfId="17775" xr:uid="{00000000-0005-0000-0000-000050580000}"/>
    <cellStyle name="Aee­  38" xfId="17776" xr:uid="{00000000-0005-0000-0000-000051580000}"/>
    <cellStyle name="Aee­  39" xfId="17777" xr:uid="{00000000-0005-0000-0000-000052580000}"/>
    <cellStyle name="Aee  4" xfId="17778" xr:uid="{00000000-0005-0000-0000-000053580000}"/>
    <cellStyle name="Aee­  40" xfId="17779" xr:uid="{00000000-0005-0000-0000-000054580000}"/>
    <cellStyle name="Aee­  41" xfId="17780" xr:uid="{00000000-0005-0000-0000-000055580000}"/>
    <cellStyle name="Aee­  42" xfId="17781" xr:uid="{00000000-0005-0000-0000-000056580000}"/>
    <cellStyle name="Aee­  43" xfId="17782" xr:uid="{00000000-0005-0000-0000-000057580000}"/>
    <cellStyle name="Aee­  44" xfId="17783" xr:uid="{00000000-0005-0000-0000-000058580000}"/>
    <cellStyle name="Aee­  45" xfId="17784" xr:uid="{00000000-0005-0000-0000-000059580000}"/>
    <cellStyle name="Aee­  46" xfId="17785" xr:uid="{00000000-0005-0000-0000-00005A580000}"/>
    <cellStyle name="Aee­  47" xfId="17786" xr:uid="{00000000-0005-0000-0000-00005B580000}"/>
    <cellStyle name="Aee­  48" xfId="17787" xr:uid="{00000000-0005-0000-0000-00005C580000}"/>
    <cellStyle name="Aee­  49" xfId="17788" xr:uid="{00000000-0005-0000-0000-00005D580000}"/>
    <cellStyle name="Aee  5" xfId="17789" xr:uid="{00000000-0005-0000-0000-00005E580000}"/>
    <cellStyle name="Aee­  50" xfId="17790" xr:uid="{00000000-0005-0000-0000-00005F580000}"/>
    <cellStyle name="Aee­  51" xfId="17791" xr:uid="{00000000-0005-0000-0000-000060580000}"/>
    <cellStyle name="Aee­  52" xfId="17792" xr:uid="{00000000-0005-0000-0000-000061580000}"/>
    <cellStyle name="Aee  6" xfId="17793" xr:uid="{00000000-0005-0000-0000-000062580000}"/>
    <cellStyle name="Aee  7" xfId="17794" xr:uid="{00000000-0005-0000-0000-000063580000}"/>
    <cellStyle name="Aee  8" xfId="17795" xr:uid="{00000000-0005-0000-0000-000064580000}"/>
    <cellStyle name="Aee  9" xfId="17796" xr:uid="{00000000-0005-0000-0000-000065580000}"/>
    <cellStyle name="Aee­ [" xfId="3720" xr:uid="{00000000-0005-0000-0000-000066580000}"/>
    <cellStyle name="Åëè­ [" xfId="3721" xr:uid="{00000000-0005-0000-0000-000067580000}"/>
    <cellStyle name="Åëè­ [ 10" xfId="17797" xr:uid="{00000000-0005-0000-0000-000068580000}"/>
    <cellStyle name="Åëè­ [ 11" xfId="17798" xr:uid="{00000000-0005-0000-0000-000069580000}"/>
    <cellStyle name="Åëè­ [ 12" xfId="17799" xr:uid="{00000000-0005-0000-0000-00006A580000}"/>
    <cellStyle name="Åëè­ [ 13" xfId="17800" xr:uid="{00000000-0005-0000-0000-00006B580000}"/>
    <cellStyle name="Åëè­ [ 14" xfId="17801" xr:uid="{00000000-0005-0000-0000-00006C580000}"/>
    <cellStyle name="Åëè­ [ 15" xfId="17802" xr:uid="{00000000-0005-0000-0000-00006D580000}"/>
    <cellStyle name="Åëè­ [ 16" xfId="17803" xr:uid="{00000000-0005-0000-0000-00006E580000}"/>
    <cellStyle name="Åëè­ [ 17" xfId="17804" xr:uid="{00000000-0005-0000-0000-00006F580000}"/>
    <cellStyle name="Åëè­ [ 18" xfId="17805" xr:uid="{00000000-0005-0000-0000-000070580000}"/>
    <cellStyle name="Åëè­ [ 19" xfId="17806" xr:uid="{00000000-0005-0000-0000-000071580000}"/>
    <cellStyle name="Åëè­ [ 2" xfId="17807" xr:uid="{00000000-0005-0000-0000-000072580000}"/>
    <cellStyle name="Åëè­ [ 2 2" xfId="17808" xr:uid="{00000000-0005-0000-0000-000073580000}"/>
    <cellStyle name="Åëè­ [ 2 3" xfId="17809" xr:uid="{00000000-0005-0000-0000-000074580000}"/>
    <cellStyle name="Åëè­ [ 2 4" xfId="17810" xr:uid="{00000000-0005-0000-0000-000075580000}"/>
    <cellStyle name="Åëè­ [ 2 5" xfId="17811" xr:uid="{00000000-0005-0000-0000-000076580000}"/>
    <cellStyle name="Åëè­ [ 2 6" xfId="17812" xr:uid="{00000000-0005-0000-0000-000077580000}"/>
    <cellStyle name="Åëè­ [ 2 7" xfId="17813" xr:uid="{00000000-0005-0000-0000-000078580000}"/>
    <cellStyle name="Åëè­ [ 20" xfId="17814" xr:uid="{00000000-0005-0000-0000-000079580000}"/>
    <cellStyle name="Åëè­ [ 21" xfId="17815" xr:uid="{00000000-0005-0000-0000-00007A580000}"/>
    <cellStyle name="Åëè­ [ 22" xfId="17816" xr:uid="{00000000-0005-0000-0000-00007B580000}"/>
    <cellStyle name="Åëè­ [ 23" xfId="17817" xr:uid="{00000000-0005-0000-0000-00007C580000}"/>
    <cellStyle name="Åëè­ [ 24" xfId="17818" xr:uid="{00000000-0005-0000-0000-00007D580000}"/>
    <cellStyle name="Åëè­ [ 3" xfId="17819" xr:uid="{00000000-0005-0000-0000-00007E580000}"/>
    <cellStyle name="Åëè­ [ 4" xfId="17820" xr:uid="{00000000-0005-0000-0000-00007F580000}"/>
    <cellStyle name="Åëè­ [ 5" xfId="17821" xr:uid="{00000000-0005-0000-0000-000080580000}"/>
    <cellStyle name="Åëè­ [ 6" xfId="17822" xr:uid="{00000000-0005-0000-0000-000081580000}"/>
    <cellStyle name="Åëè­ [ 7" xfId="17823" xr:uid="{00000000-0005-0000-0000-000082580000}"/>
    <cellStyle name="Åëè­ [ 8" xfId="17824" xr:uid="{00000000-0005-0000-0000-000083580000}"/>
    <cellStyle name="Åëè­ [ 9" xfId="17825" xr:uid="{00000000-0005-0000-0000-000084580000}"/>
    <cellStyle name="Aee­ [_견적서" xfId="3722" xr:uid="{00000000-0005-0000-0000-000085580000}"/>
    <cellStyle name="Åëè­ [_마곡보완" xfId="3723" xr:uid="{00000000-0005-0000-0000-000086580000}"/>
    <cellStyle name="Aee­ [_설비내역" xfId="3724" xr:uid="{00000000-0005-0000-0000-000087580000}"/>
    <cellStyle name="Aee­ [0]" xfId="3725" xr:uid="{00000000-0005-0000-0000-000088580000}"/>
    <cellStyle name="Åëè­ [0]" xfId="3726" xr:uid="{00000000-0005-0000-0000-000089580000}"/>
    <cellStyle name="Aee­ [0]_ " xfId="17826" xr:uid="{00000000-0005-0000-0000-00008A580000}"/>
    <cellStyle name="ÅëÈ­ [0]_¸ðÇü¸·" xfId="2238" xr:uid="{00000000-0005-0000-0000-00008B580000}"/>
    <cellStyle name="AeE­ [0]_¸n·I-±a°e_AIA§-es2A÷" xfId="17827" xr:uid="{00000000-0005-0000-0000-00008C580000}"/>
    <cellStyle name="ÅëÈ­ [0]_¸ñ·Ï-±â°è_ÀÏÀ§-es2Â÷" xfId="17828" xr:uid="{00000000-0005-0000-0000-00008D580000}"/>
    <cellStyle name="AeE­ [0]_¸n-E?" xfId="17829" xr:uid="{00000000-0005-0000-0000-00008E580000}"/>
    <cellStyle name="ÅëÈ­ [0]_¸ñ-È¯" xfId="17830" xr:uid="{00000000-0005-0000-0000-00008F580000}"/>
    <cellStyle name="AeE­ [0]_¿­¸° INT" xfId="17831" xr:uid="{00000000-0005-0000-0000-000090580000}"/>
    <cellStyle name="ÅëÈ­ [0]_±â°è-¸ñ·Ï" xfId="17832" xr:uid="{00000000-0005-0000-0000-000091580000}"/>
    <cellStyle name="AeE­ [0]_±a°e¼³ºn-AIA§¸n·I " xfId="17833" xr:uid="{00000000-0005-0000-0000-000092580000}"/>
    <cellStyle name="ÅëÈ­ [0]_±â°è¼³ºñ-ÀÏÀ§¸ñ·Ï " xfId="17834" xr:uid="{00000000-0005-0000-0000-000093580000}"/>
    <cellStyle name="AeE­ [0]_°eE¹_11¿a½A " xfId="2239" xr:uid="{00000000-0005-0000-0000-000094580000}"/>
    <cellStyle name="ÅëÈ­ [0]_¼³ºñÀÏÀ§" xfId="17835" xr:uid="{00000000-0005-0000-0000-000095580000}"/>
    <cellStyle name="AeE­ [0]_¼oAI¼º " xfId="17836" xr:uid="{00000000-0005-0000-0000-000096580000}"/>
    <cellStyle name="ÅëÈ­ [0]_½ÅÃµÁöÀüÃ¼" xfId="3727" xr:uid="{00000000-0005-0000-0000-000097580000}"/>
    <cellStyle name="AeE­ [0]_AIA§-es2A÷" xfId="17837" xr:uid="{00000000-0005-0000-0000-000098580000}"/>
    <cellStyle name="ÅëÈ­ [0]_ÀÏÀ§-es2Â÷" xfId="17838" xr:uid="{00000000-0005-0000-0000-000099580000}"/>
    <cellStyle name="AeE­ [0]_AMT " xfId="3728" xr:uid="{00000000-0005-0000-0000-00009A580000}"/>
    <cellStyle name="ÅëÈ­ [0]_Áý°èÇ¥°ÇÃàºÐ" xfId="17839" xr:uid="{00000000-0005-0000-0000-00009B580000}"/>
    <cellStyle name="AeE­ [0]_BOM°eAa" xfId="17840" xr:uid="{00000000-0005-0000-0000-00009C580000}"/>
    <cellStyle name="ÅëÈ­ [0]_BOM°èÀå" xfId="17841" xr:uid="{00000000-0005-0000-0000-00009D580000}"/>
    <cellStyle name="AeE­ [0]_INQUIRY ¿μ¾÷AßAø " xfId="2240" xr:uid="{00000000-0005-0000-0000-00009E580000}"/>
    <cellStyle name="ÅëÈ­ [0]_laroux" xfId="3729" xr:uid="{00000000-0005-0000-0000-00009F580000}"/>
    <cellStyle name="AeE­ [0]_laroux_1" xfId="3730" xr:uid="{00000000-0005-0000-0000-0000A0580000}"/>
    <cellStyle name="ÅëÈ­ [0]_laroux_1" xfId="3731" xr:uid="{00000000-0005-0000-0000-0000A1580000}"/>
    <cellStyle name="AeE­ [0]_laroux_1_견적서(가로양식)" xfId="3732" xr:uid="{00000000-0005-0000-0000-0000A2580000}"/>
    <cellStyle name="ÅëÈ­ [0]_laroux_1_견적서(가로양식)" xfId="3733" xr:uid="{00000000-0005-0000-0000-0000A3580000}"/>
    <cellStyle name="AeE­ [0]_laroux_1_국학진흥원(정산6-13)" xfId="3734" xr:uid="{00000000-0005-0000-0000-0000A4580000}"/>
    <cellStyle name="ÅëÈ­ [0]_laroux_1_국학진흥원(정산6-13)" xfId="3735" xr:uid="{00000000-0005-0000-0000-0000A5580000}"/>
    <cellStyle name="AeE­ [0]_laroux_1_대구종합전시관" xfId="3736" xr:uid="{00000000-0005-0000-0000-0000A6580000}"/>
    <cellStyle name="ÅëÈ­ [0]_laroux_1_대구종합전시관" xfId="3737" xr:uid="{00000000-0005-0000-0000-0000A7580000}"/>
    <cellStyle name="AeE­ [0]_laroux_2" xfId="3738" xr:uid="{00000000-0005-0000-0000-0000A8580000}"/>
    <cellStyle name="ÅëÈ­ [0]_laroux_2" xfId="3739" xr:uid="{00000000-0005-0000-0000-0000A9580000}"/>
    <cellStyle name="AeE­ [0]_laroux_2_견적서(가로양식)" xfId="3740" xr:uid="{00000000-0005-0000-0000-0000AA580000}"/>
    <cellStyle name="ÅëÈ­ [0]_laroux_2_견적서(가로양식)" xfId="3741" xr:uid="{00000000-0005-0000-0000-0000AB580000}"/>
    <cellStyle name="AeE­ [0]_laroux_2_국학진흥원(정산6-13)" xfId="3742" xr:uid="{00000000-0005-0000-0000-0000AC580000}"/>
    <cellStyle name="ÅëÈ­ [0]_laroux_2_국학진흥원(정산6-13)" xfId="3743" xr:uid="{00000000-0005-0000-0000-0000AD580000}"/>
    <cellStyle name="AeE­ [0]_laroux_2_대구종합전시관" xfId="3744" xr:uid="{00000000-0005-0000-0000-0000AE580000}"/>
    <cellStyle name="ÅëÈ­ [0]_laroux_2_대구종합전시관" xfId="3745" xr:uid="{00000000-0005-0000-0000-0000AF580000}"/>
    <cellStyle name="AeE­ [0]_laroux_견적서(가로양식)" xfId="3746" xr:uid="{00000000-0005-0000-0000-0000B0580000}"/>
    <cellStyle name="ÅëÈ­ [0]_laroux_견적서(가로양식)" xfId="3747" xr:uid="{00000000-0005-0000-0000-0000B1580000}"/>
    <cellStyle name="AeE­ [0]_laroux_국학진흥원(정산6-13)" xfId="3748" xr:uid="{00000000-0005-0000-0000-0000B2580000}"/>
    <cellStyle name="ÅëÈ­ [0]_laroux_국학진흥원(정산6-13)" xfId="3749" xr:uid="{00000000-0005-0000-0000-0000B3580000}"/>
    <cellStyle name="AeE­ [0]_laroux_대구종합전시관" xfId="3750" xr:uid="{00000000-0005-0000-0000-0000B4580000}"/>
    <cellStyle name="ÅëÈ­ [0]_laroux_대구종합전시관" xfId="3751" xr:uid="{00000000-0005-0000-0000-0000B5580000}"/>
    <cellStyle name="AeE­ [0]_º≫¼± ±æ¾i±uºI ¼o·R Ay°eC￥ " xfId="2241" xr:uid="{00000000-0005-0000-0000-0000B6580000}"/>
    <cellStyle name="ÅëÈ­ [0]_Sheet1" xfId="17842" xr:uid="{00000000-0005-0000-0000-0000B7580000}"/>
    <cellStyle name="Aee­ _05년 7월1일~8월31일견적서" xfId="17843" xr:uid="{00000000-0005-0000-0000-0000B8580000}"/>
    <cellStyle name="Aee _맹암거실정보고" xfId="17844" xr:uid="{00000000-0005-0000-0000-0000B9580000}"/>
    <cellStyle name="Aee 10" xfId="17845" xr:uid="{00000000-0005-0000-0000-0000BA580000}"/>
    <cellStyle name="Aee 11" xfId="17846" xr:uid="{00000000-0005-0000-0000-0000BB580000}"/>
    <cellStyle name="Aee 12" xfId="17847" xr:uid="{00000000-0005-0000-0000-0000BC580000}"/>
    <cellStyle name="Aee 13" xfId="17848" xr:uid="{00000000-0005-0000-0000-0000BD580000}"/>
    <cellStyle name="Aee 14" xfId="17849" xr:uid="{00000000-0005-0000-0000-0000BE580000}"/>
    <cellStyle name="Aee 15" xfId="17850" xr:uid="{00000000-0005-0000-0000-0000BF580000}"/>
    <cellStyle name="Aee 16" xfId="17851" xr:uid="{00000000-0005-0000-0000-0000C0580000}"/>
    <cellStyle name="Aee 17" xfId="17852" xr:uid="{00000000-0005-0000-0000-0000C1580000}"/>
    <cellStyle name="Aee 18" xfId="17853" xr:uid="{00000000-0005-0000-0000-0000C2580000}"/>
    <cellStyle name="Aee 19" xfId="17854" xr:uid="{00000000-0005-0000-0000-0000C3580000}"/>
    <cellStyle name="Aee 2" xfId="17855" xr:uid="{00000000-0005-0000-0000-0000C4580000}"/>
    <cellStyle name="Aee 2 2" xfId="17856" xr:uid="{00000000-0005-0000-0000-0000C5580000}"/>
    <cellStyle name="Aee 2 3" xfId="17857" xr:uid="{00000000-0005-0000-0000-0000C6580000}"/>
    <cellStyle name="Aee 2 4" xfId="17858" xr:uid="{00000000-0005-0000-0000-0000C7580000}"/>
    <cellStyle name="Aee 2 5" xfId="17859" xr:uid="{00000000-0005-0000-0000-0000C8580000}"/>
    <cellStyle name="Aee 2 6" xfId="17860" xr:uid="{00000000-0005-0000-0000-0000C9580000}"/>
    <cellStyle name="Aee 2 7" xfId="17861" xr:uid="{00000000-0005-0000-0000-0000CA580000}"/>
    <cellStyle name="Aee 20" xfId="17862" xr:uid="{00000000-0005-0000-0000-0000CB580000}"/>
    <cellStyle name="Aee 21" xfId="17863" xr:uid="{00000000-0005-0000-0000-0000CC580000}"/>
    <cellStyle name="Aee 22" xfId="17864" xr:uid="{00000000-0005-0000-0000-0000CD580000}"/>
    <cellStyle name="Aee 23" xfId="17865" xr:uid="{00000000-0005-0000-0000-0000CE580000}"/>
    <cellStyle name="Aee 24" xfId="17866" xr:uid="{00000000-0005-0000-0000-0000CF580000}"/>
    <cellStyle name="Aee 3" xfId="17867" xr:uid="{00000000-0005-0000-0000-0000D0580000}"/>
    <cellStyle name="Aee 4" xfId="17868" xr:uid="{00000000-0005-0000-0000-0000D1580000}"/>
    <cellStyle name="Aee 5" xfId="17869" xr:uid="{00000000-0005-0000-0000-0000D2580000}"/>
    <cellStyle name="Aee 6" xfId="17870" xr:uid="{00000000-0005-0000-0000-0000D3580000}"/>
    <cellStyle name="Aee 7" xfId="17871" xr:uid="{00000000-0005-0000-0000-0000D4580000}"/>
    <cellStyle name="Aee 8" xfId="17872" xr:uid="{00000000-0005-0000-0000-0000D5580000}"/>
    <cellStyle name="Aee 9" xfId="17873" xr:uid="{00000000-0005-0000-0000-0000D6580000}"/>
    <cellStyle name="Aee­_ " xfId="17874" xr:uid="{00000000-0005-0000-0000-0000D7580000}"/>
    <cellStyle name="Åëè­_(대우)밀리오레영화관-내역서" xfId="3752" xr:uid="{00000000-0005-0000-0000-0000D8580000}"/>
    <cellStyle name="AeE­_¸n·I-±a°e_AIA§-es2A÷" xfId="17875" xr:uid="{00000000-0005-0000-0000-0000D9580000}"/>
    <cellStyle name="ÅëÈ­_¸ñ·Ï-±â°è_ÀÏÀ§-es2Â÷" xfId="17876" xr:uid="{00000000-0005-0000-0000-0000DA580000}"/>
    <cellStyle name="AeE­_¸n-E?" xfId="17877" xr:uid="{00000000-0005-0000-0000-0000DB580000}"/>
    <cellStyle name="ÅëÈ­_¸ñ-È¯" xfId="17878" xr:uid="{00000000-0005-0000-0000-0000DC580000}"/>
    <cellStyle name="AeE­_¿­¸° INT" xfId="17879" xr:uid="{00000000-0005-0000-0000-0000DD580000}"/>
    <cellStyle name="ÅëÈ­_±â°è-¸ñ·Ï" xfId="17880" xr:uid="{00000000-0005-0000-0000-0000DE580000}"/>
    <cellStyle name="AeE­_±a°e¼³ºn-AIA§¸n·I " xfId="17881" xr:uid="{00000000-0005-0000-0000-0000DF580000}"/>
    <cellStyle name="ÅëÈ­_±â°è¼³ºñ-ÀÏÀ§¸ñ·Ï " xfId="17882" xr:uid="{00000000-0005-0000-0000-0000E0580000}"/>
    <cellStyle name="AeE­_°eE¹_11¿a½A " xfId="2242" xr:uid="{00000000-0005-0000-0000-0000E1580000}"/>
    <cellStyle name="ÅëÈ­_¼³ºñÀÏÀ§" xfId="17883" xr:uid="{00000000-0005-0000-0000-0000E2580000}"/>
    <cellStyle name="AeE­_¼oAI¼º " xfId="17884" xr:uid="{00000000-0005-0000-0000-0000E3580000}"/>
    <cellStyle name="ÅëÈ­_½ÅÃµÁöÀüÃ¼" xfId="3753" xr:uid="{00000000-0005-0000-0000-0000E4580000}"/>
    <cellStyle name="Aee_20030218144011020-E1C865BF" xfId="17885" xr:uid="{00000000-0005-0000-0000-0000E5580000}"/>
    <cellStyle name="AeE­_A¾CO½A¼³ " xfId="17886" xr:uid="{00000000-0005-0000-0000-0000E6580000}"/>
    <cellStyle name="ÅëÈ­_Á¾ÇÕ½Å¼³ " xfId="17887" xr:uid="{00000000-0005-0000-0000-0000E7580000}"/>
    <cellStyle name="AeE­_AIA§-es2A÷" xfId="17888" xr:uid="{00000000-0005-0000-0000-0000E8580000}"/>
    <cellStyle name="ÅëÈ­_ÀÏÀ§-es2Â÷" xfId="17889" xr:uid="{00000000-0005-0000-0000-0000E9580000}"/>
    <cellStyle name="AeE­_AMT " xfId="3754" xr:uid="{00000000-0005-0000-0000-0000EA580000}"/>
    <cellStyle name="ÅëÈ­_Áý°èÇ¥°ÇÃàºÐ" xfId="17890" xr:uid="{00000000-0005-0000-0000-0000EB580000}"/>
    <cellStyle name="AeE­_BOM°eAa" xfId="17891" xr:uid="{00000000-0005-0000-0000-0000EC580000}"/>
    <cellStyle name="ÅëÈ­_BOM°èÀå" xfId="17892" xr:uid="{00000000-0005-0000-0000-0000ED580000}"/>
    <cellStyle name="AeE­_INQUIRY ¿μ¾÷AßAø " xfId="2243" xr:uid="{00000000-0005-0000-0000-0000EE580000}"/>
    <cellStyle name="ÅëÈ­_laroux" xfId="3755" xr:uid="{00000000-0005-0000-0000-0000EF580000}"/>
    <cellStyle name="AeE­_laroux_1" xfId="3756" xr:uid="{00000000-0005-0000-0000-0000F0580000}"/>
    <cellStyle name="ÅëÈ­_laroux_1" xfId="3757" xr:uid="{00000000-0005-0000-0000-0000F1580000}"/>
    <cellStyle name="AeE­_laroux_1_견적서(가로양식)" xfId="3758" xr:uid="{00000000-0005-0000-0000-0000F2580000}"/>
    <cellStyle name="ÅëÈ­_laroux_1_견적서(가로양식)" xfId="3759" xr:uid="{00000000-0005-0000-0000-0000F3580000}"/>
    <cellStyle name="AeE­_laroux_1_국학진흥원(정산6-13)" xfId="3760" xr:uid="{00000000-0005-0000-0000-0000F4580000}"/>
    <cellStyle name="ÅëÈ­_laroux_1_국학진흥원(정산6-13)" xfId="3761" xr:uid="{00000000-0005-0000-0000-0000F5580000}"/>
    <cellStyle name="AeE­_laroux_1_대구종합전시관" xfId="3762" xr:uid="{00000000-0005-0000-0000-0000F6580000}"/>
    <cellStyle name="ÅëÈ­_laroux_1_대구종합전시관" xfId="3763" xr:uid="{00000000-0005-0000-0000-0000F7580000}"/>
    <cellStyle name="AeE­_laroux_2" xfId="3764" xr:uid="{00000000-0005-0000-0000-0000F8580000}"/>
    <cellStyle name="ÅëÈ­_laroux_2" xfId="3765" xr:uid="{00000000-0005-0000-0000-0000F9580000}"/>
    <cellStyle name="AeE­_laroux_2_견적서(가로양식)" xfId="3766" xr:uid="{00000000-0005-0000-0000-0000FA580000}"/>
    <cellStyle name="ÅëÈ­_laroux_2_견적서(가로양식)" xfId="3767" xr:uid="{00000000-0005-0000-0000-0000FB580000}"/>
    <cellStyle name="AeE­_laroux_2_국학진흥원(정산6-13)" xfId="3768" xr:uid="{00000000-0005-0000-0000-0000FC580000}"/>
    <cellStyle name="ÅëÈ­_laroux_2_국학진흥원(정산6-13)" xfId="3769" xr:uid="{00000000-0005-0000-0000-0000FD580000}"/>
    <cellStyle name="AeE­_laroux_2_대구종합전시관" xfId="3770" xr:uid="{00000000-0005-0000-0000-0000FE580000}"/>
    <cellStyle name="ÅëÈ­_laroux_2_대구종합전시관" xfId="3771" xr:uid="{00000000-0005-0000-0000-0000FF580000}"/>
    <cellStyle name="AeE­_laroux_견적서(가로양식)" xfId="3772" xr:uid="{00000000-0005-0000-0000-000000590000}"/>
    <cellStyle name="ÅëÈ­_laroux_견적서(가로양식)" xfId="3773" xr:uid="{00000000-0005-0000-0000-000001590000}"/>
    <cellStyle name="AeE­_laroux_국학진흥원(정산6-13)" xfId="3774" xr:uid="{00000000-0005-0000-0000-000002590000}"/>
    <cellStyle name="ÅëÈ­_laroux_국학진흥원(정산6-13)" xfId="3775" xr:uid="{00000000-0005-0000-0000-000003590000}"/>
    <cellStyle name="AeE­_laroux_대구종합전시관" xfId="3776" xr:uid="{00000000-0005-0000-0000-000004590000}"/>
    <cellStyle name="ÅëÈ­_laroux_대구종합전시관" xfId="3777" xr:uid="{00000000-0005-0000-0000-000005590000}"/>
    <cellStyle name="AeE­_º≫¼± ±æ¾i±uºI ¼o·R Ay°eC￥ " xfId="2244" xr:uid="{00000000-0005-0000-0000-000006590000}"/>
    <cellStyle name="ÅëÈ­_Sheet1" xfId="17893" xr:uid="{00000000-0005-0000-0000-000007590000}"/>
    <cellStyle name="Aee¡" xfId="2245" xr:uid="{00000000-0005-0000-0000-000008590000}"/>
    <cellStyle name="Aee¡ " xfId="17894" xr:uid="{00000000-0005-0000-0000-000009590000}"/>
    <cellStyle name="Aee¡  10" xfId="17895" xr:uid="{00000000-0005-0000-0000-00000A590000}"/>
    <cellStyle name="Aee¡  11" xfId="17896" xr:uid="{00000000-0005-0000-0000-00000B590000}"/>
    <cellStyle name="Aee¡  12" xfId="17897" xr:uid="{00000000-0005-0000-0000-00000C590000}"/>
    <cellStyle name="Aee¡  13" xfId="17898" xr:uid="{00000000-0005-0000-0000-00000D590000}"/>
    <cellStyle name="Aee¡  14" xfId="17899" xr:uid="{00000000-0005-0000-0000-00000E590000}"/>
    <cellStyle name="Aee¡  15" xfId="17900" xr:uid="{00000000-0005-0000-0000-00000F590000}"/>
    <cellStyle name="Aee¡  16" xfId="17901" xr:uid="{00000000-0005-0000-0000-000010590000}"/>
    <cellStyle name="Aee¡  17" xfId="17902" xr:uid="{00000000-0005-0000-0000-000011590000}"/>
    <cellStyle name="Aee¡  18" xfId="17903" xr:uid="{00000000-0005-0000-0000-000012590000}"/>
    <cellStyle name="Aee¡  19" xfId="17904" xr:uid="{00000000-0005-0000-0000-000013590000}"/>
    <cellStyle name="Aee¡  2" xfId="17905" xr:uid="{00000000-0005-0000-0000-000014590000}"/>
    <cellStyle name="Aee¡  2 2" xfId="17906" xr:uid="{00000000-0005-0000-0000-000015590000}"/>
    <cellStyle name="Aee¡  2 3" xfId="17907" xr:uid="{00000000-0005-0000-0000-000016590000}"/>
    <cellStyle name="Aee¡  2 4" xfId="17908" xr:uid="{00000000-0005-0000-0000-000017590000}"/>
    <cellStyle name="Aee¡  2 5" xfId="17909" xr:uid="{00000000-0005-0000-0000-000018590000}"/>
    <cellStyle name="Aee¡  2 6" xfId="17910" xr:uid="{00000000-0005-0000-0000-000019590000}"/>
    <cellStyle name="Aee¡  2 7" xfId="17911" xr:uid="{00000000-0005-0000-0000-00001A590000}"/>
    <cellStyle name="Aee¡  20" xfId="17912" xr:uid="{00000000-0005-0000-0000-00001B590000}"/>
    <cellStyle name="Aee¡  21" xfId="17913" xr:uid="{00000000-0005-0000-0000-00001C590000}"/>
    <cellStyle name="Aee¡  3" xfId="17914" xr:uid="{00000000-0005-0000-0000-00001D590000}"/>
    <cellStyle name="Aee¡  4" xfId="17915" xr:uid="{00000000-0005-0000-0000-00001E590000}"/>
    <cellStyle name="Aee¡  5" xfId="17916" xr:uid="{00000000-0005-0000-0000-00001F590000}"/>
    <cellStyle name="Aee¡  6" xfId="17917" xr:uid="{00000000-0005-0000-0000-000020590000}"/>
    <cellStyle name="Aee¡  7" xfId="17918" xr:uid="{00000000-0005-0000-0000-000021590000}"/>
    <cellStyle name="Aee¡  8" xfId="17919" xr:uid="{00000000-0005-0000-0000-000022590000}"/>
    <cellStyle name="Aee¡  9" xfId="17920" xr:uid="{00000000-0005-0000-0000-000023590000}"/>
    <cellStyle name="Aee¡ 10" xfId="17921" xr:uid="{00000000-0005-0000-0000-000024590000}"/>
    <cellStyle name="Aee¡ 11" xfId="17922" xr:uid="{00000000-0005-0000-0000-000025590000}"/>
    <cellStyle name="Aee¡ 12" xfId="17923" xr:uid="{00000000-0005-0000-0000-000026590000}"/>
    <cellStyle name="Aee¡ 13" xfId="17924" xr:uid="{00000000-0005-0000-0000-000027590000}"/>
    <cellStyle name="Aee¡ 14" xfId="17925" xr:uid="{00000000-0005-0000-0000-000028590000}"/>
    <cellStyle name="Aee¡ 15" xfId="17926" xr:uid="{00000000-0005-0000-0000-000029590000}"/>
    <cellStyle name="Aee¡ 16" xfId="17927" xr:uid="{00000000-0005-0000-0000-00002A590000}"/>
    <cellStyle name="Aee¡ 17" xfId="17928" xr:uid="{00000000-0005-0000-0000-00002B590000}"/>
    <cellStyle name="Aee¡ 18" xfId="17929" xr:uid="{00000000-0005-0000-0000-00002C590000}"/>
    <cellStyle name="Aee¡ 19" xfId="17930" xr:uid="{00000000-0005-0000-0000-00002D590000}"/>
    <cellStyle name="Aee¡ 2" xfId="2246" xr:uid="{00000000-0005-0000-0000-00002E590000}"/>
    <cellStyle name="Aee¡ 2 2" xfId="17931" xr:uid="{00000000-0005-0000-0000-00002F590000}"/>
    <cellStyle name="Aee¡ 2 3" xfId="17932" xr:uid="{00000000-0005-0000-0000-000030590000}"/>
    <cellStyle name="Aee¡ 2 4" xfId="17933" xr:uid="{00000000-0005-0000-0000-000031590000}"/>
    <cellStyle name="Aee¡ 2 5" xfId="17934" xr:uid="{00000000-0005-0000-0000-000032590000}"/>
    <cellStyle name="Aee¡ 2 6" xfId="17935" xr:uid="{00000000-0005-0000-0000-000033590000}"/>
    <cellStyle name="Aee¡ 2 7" xfId="17936" xr:uid="{00000000-0005-0000-0000-000034590000}"/>
    <cellStyle name="Aee¡ 20" xfId="17937" xr:uid="{00000000-0005-0000-0000-000035590000}"/>
    <cellStyle name="Aee¡ 21" xfId="17938" xr:uid="{00000000-0005-0000-0000-000036590000}"/>
    <cellStyle name="Aee¡ 22" xfId="17939" xr:uid="{00000000-0005-0000-0000-000037590000}"/>
    <cellStyle name="Aee¡ 23" xfId="17940" xr:uid="{00000000-0005-0000-0000-000038590000}"/>
    <cellStyle name="Aee¡ 24" xfId="17941" xr:uid="{00000000-0005-0000-0000-000039590000}"/>
    <cellStyle name="Aee¡ 25" xfId="17942" xr:uid="{00000000-0005-0000-0000-00003A590000}"/>
    <cellStyle name="Aee¡ 26" xfId="17943" xr:uid="{00000000-0005-0000-0000-00003B590000}"/>
    <cellStyle name="Aee¡ 27" xfId="17944" xr:uid="{00000000-0005-0000-0000-00003C590000}"/>
    <cellStyle name="Aee¡ 28" xfId="17945" xr:uid="{00000000-0005-0000-0000-00003D590000}"/>
    <cellStyle name="Aee¡ 29" xfId="17946" xr:uid="{00000000-0005-0000-0000-00003E590000}"/>
    <cellStyle name="Aee¡ 3" xfId="17947" xr:uid="{00000000-0005-0000-0000-00003F590000}"/>
    <cellStyle name="Aee¡ 30" xfId="17948" xr:uid="{00000000-0005-0000-0000-000040590000}"/>
    <cellStyle name="Aee¡ 31" xfId="17949" xr:uid="{00000000-0005-0000-0000-000041590000}"/>
    <cellStyle name="Aee¡ 32" xfId="17950" xr:uid="{00000000-0005-0000-0000-000042590000}"/>
    <cellStyle name="Aee¡ 33" xfId="17951" xr:uid="{00000000-0005-0000-0000-000043590000}"/>
    <cellStyle name="Aee¡ 34" xfId="17952" xr:uid="{00000000-0005-0000-0000-000044590000}"/>
    <cellStyle name="Aee¡ 35" xfId="17953" xr:uid="{00000000-0005-0000-0000-000045590000}"/>
    <cellStyle name="Aee¡ 36" xfId="17954" xr:uid="{00000000-0005-0000-0000-000046590000}"/>
    <cellStyle name="Aee¡ 37" xfId="17955" xr:uid="{00000000-0005-0000-0000-000047590000}"/>
    <cellStyle name="Aee¡ 38" xfId="17956" xr:uid="{00000000-0005-0000-0000-000048590000}"/>
    <cellStyle name="Aee¡ 39" xfId="17957" xr:uid="{00000000-0005-0000-0000-000049590000}"/>
    <cellStyle name="Aee¡ 4" xfId="17958" xr:uid="{00000000-0005-0000-0000-00004A590000}"/>
    <cellStyle name="Aee¡ 40" xfId="17959" xr:uid="{00000000-0005-0000-0000-00004B590000}"/>
    <cellStyle name="Aee¡ 5" xfId="17960" xr:uid="{00000000-0005-0000-0000-00004C590000}"/>
    <cellStyle name="Aee¡ 6" xfId="17961" xr:uid="{00000000-0005-0000-0000-00004D590000}"/>
    <cellStyle name="Aee¡ 7" xfId="17962" xr:uid="{00000000-0005-0000-0000-00004E590000}"/>
    <cellStyle name="Aee¡ 8" xfId="17963" xr:uid="{00000000-0005-0000-0000-00004F590000}"/>
    <cellStyle name="Aee¡ 9" xfId="17964" xr:uid="{00000000-0005-0000-0000-000050590000}"/>
    <cellStyle name="Aee¡_견적보고" xfId="17965" xr:uid="{00000000-0005-0000-0000-000051590000}"/>
    <cellStyle name="Aee¡© " xfId="17966" xr:uid="{00000000-0005-0000-0000-000052590000}"/>
    <cellStyle name="Aee¡©  10" xfId="17967" xr:uid="{00000000-0005-0000-0000-000053590000}"/>
    <cellStyle name="Aee¡©  11" xfId="17968" xr:uid="{00000000-0005-0000-0000-000054590000}"/>
    <cellStyle name="Aee¡©  12" xfId="17969" xr:uid="{00000000-0005-0000-0000-000055590000}"/>
    <cellStyle name="Aee¡©  13" xfId="17970" xr:uid="{00000000-0005-0000-0000-000056590000}"/>
    <cellStyle name="Aee¡©  14" xfId="17971" xr:uid="{00000000-0005-0000-0000-000057590000}"/>
    <cellStyle name="Aee¡©  15" xfId="17972" xr:uid="{00000000-0005-0000-0000-000058590000}"/>
    <cellStyle name="Aee¡©  16" xfId="17973" xr:uid="{00000000-0005-0000-0000-000059590000}"/>
    <cellStyle name="Aee¡©  17" xfId="17974" xr:uid="{00000000-0005-0000-0000-00005A590000}"/>
    <cellStyle name="Aee¡©  18" xfId="17975" xr:uid="{00000000-0005-0000-0000-00005B590000}"/>
    <cellStyle name="Aee¡©  19" xfId="17976" xr:uid="{00000000-0005-0000-0000-00005C590000}"/>
    <cellStyle name="Aee¡©  2" xfId="17977" xr:uid="{00000000-0005-0000-0000-00005D590000}"/>
    <cellStyle name="Aee¡©  2 2" xfId="17978" xr:uid="{00000000-0005-0000-0000-00005E590000}"/>
    <cellStyle name="Aee¡©  2 3" xfId="17979" xr:uid="{00000000-0005-0000-0000-00005F590000}"/>
    <cellStyle name="Aee¡©  2 4" xfId="17980" xr:uid="{00000000-0005-0000-0000-000060590000}"/>
    <cellStyle name="Aee¡©  2 5" xfId="17981" xr:uid="{00000000-0005-0000-0000-000061590000}"/>
    <cellStyle name="Aee¡©  2 6" xfId="17982" xr:uid="{00000000-0005-0000-0000-000062590000}"/>
    <cellStyle name="Aee¡©  2 7" xfId="17983" xr:uid="{00000000-0005-0000-0000-000063590000}"/>
    <cellStyle name="Aee¡©  20" xfId="17984" xr:uid="{00000000-0005-0000-0000-000064590000}"/>
    <cellStyle name="Aee¡©  21" xfId="17985" xr:uid="{00000000-0005-0000-0000-000065590000}"/>
    <cellStyle name="Aee¡©  22" xfId="17986" xr:uid="{00000000-0005-0000-0000-000066590000}"/>
    <cellStyle name="Aee¡©  23" xfId="17987" xr:uid="{00000000-0005-0000-0000-000067590000}"/>
    <cellStyle name="Aee¡©  24" xfId="17988" xr:uid="{00000000-0005-0000-0000-000068590000}"/>
    <cellStyle name="Aee¡©  25" xfId="17989" xr:uid="{00000000-0005-0000-0000-000069590000}"/>
    <cellStyle name="Aee¡©  26" xfId="17990" xr:uid="{00000000-0005-0000-0000-00006A590000}"/>
    <cellStyle name="Aee¡©  3" xfId="17991" xr:uid="{00000000-0005-0000-0000-00006B590000}"/>
    <cellStyle name="Aee¡©  4" xfId="17992" xr:uid="{00000000-0005-0000-0000-00006C590000}"/>
    <cellStyle name="Aee¡©  5" xfId="17993" xr:uid="{00000000-0005-0000-0000-00006D590000}"/>
    <cellStyle name="Aee¡©  6" xfId="17994" xr:uid="{00000000-0005-0000-0000-00006E590000}"/>
    <cellStyle name="Aee¡©  7" xfId="17995" xr:uid="{00000000-0005-0000-0000-00006F590000}"/>
    <cellStyle name="Aee¡©  8" xfId="17996" xr:uid="{00000000-0005-0000-0000-000070590000}"/>
    <cellStyle name="Aee¡©  9" xfId="17997" xr:uid="{00000000-0005-0000-0000-000071590000}"/>
    <cellStyle name="Aee¡ⓒ " xfId="3778" xr:uid="{00000000-0005-0000-0000-000072590000}"/>
    <cellStyle name="AeE¡ⓒ [0]_INQUIRY ￠?￥i¨u¡AAⓒ￢Aⓒª " xfId="2247" xr:uid="{00000000-0005-0000-0000-000073590000}"/>
    <cellStyle name="Aee¡ⓒ_ⓒ " xfId="17998" xr:uid="{00000000-0005-0000-0000-000074590000}"/>
    <cellStyle name="Aee¡e" xfId="17999" xr:uid="{00000000-0005-0000-0000-000075590000}"/>
    <cellStyle name="Aee¡e 10" xfId="18000" xr:uid="{00000000-0005-0000-0000-000076590000}"/>
    <cellStyle name="Aee¡e 11" xfId="18001" xr:uid="{00000000-0005-0000-0000-000077590000}"/>
    <cellStyle name="Aee¡e 12" xfId="18002" xr:uid="{00000000-0005-0000-0000-000078590000}"/>
    <cellStyle name="Aee¡e 13" xfId="18003" xr:uid="{00000000-0005-0000-0000-000079590000}"/>
    <cellStyle name="Aee¡e 14" xfId="18004" xr:uid="{00000000-0005-0000-0000-00007A590000}"/>
    <cellStyle name="Aee¡e 15" xfId="18005" xr:uid="{00000000-0005-0000-0000-00007B590000}"/>
    <cellStyle name="Aee¡e 16" xfId="18006" xr:uid="{00000000-0005-0000-0000-00007C590000}"/>
    <cellStyle name="Aee¡e 17" xfId="18007" xr:uid="{00000000-0005-0000-0000-00007D590000}"/>
    <cellStyle name="Aee¡e 18" xfId="18008" xr:uid="{00000000-0005-0000-0000-00007E590000}"/>
    <cellStyle name="Aee¡e 19" xfId="18009" xr:uid="{00000000-0005-0000-0000-00007F590000}"/>
    <cellStyle name="Aee¡e 2" xfId="18010" xr:uid="{00000000-0005-0000-0000-000080590000}"/>
    <cellStyle name="Aee¡e 2 2" xfId="18011" xr:uid="{00000000-0005-0000-0000-000081590000}"/>
    <cellStyle name="Aee¡e 2 3" xfId="18012" xr:uid="{00000000-0005-0000-0000-000082590000}"/>
    <cellStyle name="Aee¡e 2 4" xfId="18013" xr:uid="{00000000-0005-0000-0000-000083590000}"/>
    <cellStyle name="Aee¡e 2 5" xfId="18014" xr:uid="{00000000-0005-0000-0000-000084590000}"/>
    <cellStyle name="Aee¡e 2 6" xfId="18015" xr:uid="{00000000-0005-0000-0000-000085590000}"/>
    <cellStyle name="Aee¡e 2 7" xfId="18016" xr:uid="{00000000-0005-0000-0000-000086590000}"/>
    <cellStyle name="Aee¡e 20" xfId="18017" xr:uid="{00000000-0005-0000-0000-000087590000}"/>
    <cellStyle name="Aee¡e 21" xfId="18018" xr:uid="{00000000-0005-0000-0000-000088590000}"/>
    <cellStyle name="Aee¡e 22" xfId="18019" xr:uid="{00000000-0005-0000-0000-000089590000}"/>
    <cellStyle name="Aee¡e 23" xfId="18020" xr:uid="{00000000-0005-0000-0000-00008A590000}"/>
    <cellStyle name="Aee¡e 24" xfId="18021" xr:uid="{00000000-0005-0000-0000-00008B590000}"/>
    <cellStyle name="Aee¡e 3" xfId="18022" xr:uid="{00000000-0005-0000-0000-00008C590000}"/>
    <cellStyle name="Aee¡e 4" xfId="18023" xr:uid="{00000000-0005-0000-0000-00008D590000}"/>
    <cellStyle name="Aee¡e 5" xfId="18024" xr:uid="{00000000-0005-0000-0000-00008E590000}"/>
    <cellStyle name="Aee¡e 6" xfId="18025" xr:uid="{00000000-0005-0000-0000-00008F590000}"/>
    <cellStyle name="Aee¡e 7" xfId="18026" xr:uid="{00000000-0005-0000-0000-000090590000}"/>
    <cellStyle name="Aee¡e 8" xfId="18027" xr:uid="{00000000-0005-0000-0000-000091590000}"/>
    <cellStyle name="Aee¡e 9" xfId="18028" xr:uid="{00000000-0005-0000-0000-000092590000}"/>
    <cellStyle name="Aee¡ër" xfId="18029" xr:uid="{00000000-0005-0000-0000-000093590000}"/>
    <cellStyle name="Aee¡er " xfId="18030" xr:uid="{00000000-0005-0000-0000-000094590000}"/>
    <cellStyle name="Aee¡er  10" xfId="18031" xr:uid="{00000000-0005-0000-0000-000095590000}"/>
    <cellStyle name="Aee¡er  11" xfId="18032" xr:uid="{00000000-0005-0000-0000-000096590000}"/>
    <cellStyle name="Aee¡er  12" xfId="18033" xr:uid="{00000000-0005-0000-0000-000097590000}"/>
    <cellStyle name="Aee¡er  13" xfId="18034" xr:uid="{00000000-0005-0000-0000-000098590000}"/>
    <cellStyle name="Aee¡er  14" xfId="18035" xr:uid="{00000000-0005-0000-0000-000099590000}"/>
    <cellStyle name="Aee¡er  15" xfId="18036" xr:uid="{00000000-0005-0000-0000-00009A590000}"/>
    <cellStyle name="Aee¡er  16" xfId="18037" xr:uid="{00000000-0005-0000-0000-00009B590000}"/>
    <cellStyle name="Aee¡er  17" xfId="18038" xr:uid="{00000000-0005-0000-0000-00009C590000}"/>
    <cellStyle name="Aee¡er  18" xfId="18039" xr:uid="{00000000-0005-0000-0000-00009D590000}"/>
    <cellStyle name="Aee¡er  19" xfId="18040" xr:uid="{00000000-0005-0000-0000-00009E590000}"/>
    <cellStyle name="Aee¡er  2" xfId="18041" xr:uid="{00000000-0005-0000-0000-00009F590000}"/>
    <cellStyle name="Aee¡er  2 2" xfId="18042" xr:uid="{00000000-0005-0000-0000-0000A0590000}"/>
    <cellStyle name="Aee¡er  2 3" xfId="18043" xr:uid="{00000000-0005-0000-0000-0000A1590000}"/>
    <cellStyle name="Aee¡er  2 4" xfId="18044" xr:uid="{00000000-0005-0000-0000-0000A2590000}"/>
    <cellStyle name="Aee¡er  2 5" xfId="18045" xr:uid="{00000000-0005-0000-0000-0000A3590000}"/>
    <cellStyle name="Aee¡er  2 6" xfId="18046" xr:uid="{00000000-0005-0000-0000-0000A4590000}"/>
    <cellStyle name="Aee¡er  2 7" xfId="18047" xr:uid="{00000000-0005-0000-0000-0000A5590000}"/>
    <cellStyle name="Aee¡er  20" xfId="18048" xr:uid="{00000000-0005-0000-0000-0000A6590000}"/>
    <cellStyle name="Aee¡er  21" xfId="18049" xr:uid="{00000000-0005-0000-0000-0000A7590000}"/>
    <cellStyle name="Aee¡er  3" xfId="18050" xr:uid="{00000000-0005-0000-0000-0000A8590000}"/>
    <cellStyle name="Aee¡er  4" xfId="18051" xr:uid="{00000000-0005-0000-0000-0000A9590000}"/>
    <cellStyle name="Aee¡er  5" xfId="18052" xr:uid="{00000000-0005-0000-0000-0000AA590000}"/>
    <cellStyle name="Aee¡er  6" xfId="18053" xr:uid="{00000000-0005-0000-0000-0000AB590000}"/>
    <cellStyle name="Aee¡er  7" xfId="18054" xr:uid="{00000000-0005-0000-0000-0000AC590000}"/>
    <cellStyle name="Aee¡er  8" xfId="18055" xr:uid="{00000000-0005-0000-0000-0000AD590000}"/>
    <cellStyle name="Aee¡er  9" xfId="18056" xr:uid="{00000000-0005-0000-0000-0000AE590000}"/>
    <cellStyle name="Aee¡ër 10" xfId="18057" xr:uid="{00000000-0005-0000-0000-0000AF590000}"/>
    <cellStyle name="Aee¡ër 11" xfId="18058" xr:uid="{00000000-0005-0000-0000-0000B0590000}"/>
    <cellStyle name="Aee¡ër 12" xfId="18059" xr:uid="{00000000-0005-0000-0000-0000B1590000}"/>
    <cellStyle name="Aee¡ër 13" xfId="18060" xr:uid="{00000000-0005-0000-0000-0000B2590000}"/>
    <cellStyle name="Aee¡ër 14" xfId="18061" xr:uid="{00000000-0005-0000-0000-0000B3590000}"/>
    <cellStyle name="Aee¡ër 15" xfId="18062" xr:uid="{00000000-0005-0000-0000-0000B4590000}"/>
    <cellStyle name="Aee¡ër 16" xfId="18063" xr:uid="{00000000-0005-0000-0000-0000B5590000}"/>
    <cellStyle name="Aee¡ër 17" xfId="18064" xr:uid="{00000000-0005-0000-0000-0000B6590000}"/>
    <cellStyle name="Aee¡ër 18" xfId="18065" xr:uid="{00000000-0005-0000-0000-0000B7590000}"/>
    <cellStyle name="Aee¡ër 19" xfId="18066" xr:uid="{00000000-0005-0000-0000-0000B8590000}"/>
    <cellStyle name="Aee¡ër 2" xfId="18067" xr:uid="{00000000-0005-0000-0000-0000B9590000}"/>
    <cellStyle name="Aee¡ër 2 2" xfId="18068" xr:uid="{00000000-0005-0000-0000-0000BA590000}"/>
    <cellStyle name="Aee¡ër 2 3" xfId="18069" xr:uid="{00000000-0005-0000-0000-0000BB590000}"/>
    <cellStyle name="Aee¡ër 2 4" xfId="18070" xr:uid="{00000000-0005-0000-0000-0000BC590000}"/>
    <cellStyle name="Aee¡ër 2 5" xfId="18071" xr:uid="{00000000-0005-0000-0000-0000BD590000}"/>
    <cellStyle name="Aee¡ër 2 6" xfId="18072" xr:uid="{00000000-0005-0000-0000-0000BE590000}"/>
    <cellStyle name="Aee¡ër 2 7" xfId="18073" xr:uid="{00000000-0005-0000-0000-0000BF590000}"/>
    <cellStyle name="Aee¡ër 20" xfId="18074" xr:uid="{00000000-0005-0000-0000-0000C0590000}"/>
    <cellStyle name="Aee¡ër 21" xfId="18075" xr:uid="{00000000-0005-0000-0000-0000C1590000}"/>
    <cellStyle name="Aee¡ër 22" xfId="18076" xr:uid="{00000000-0005-0000-0000-0000C2590000}"/>
    <cellStyle name="Aee¡ër 23" xfId="18077" xr:uid="{00000000-0005-0000-0000-0000C3590000}"/>
    <cellStyle name="Aee¡ër 24" xfId="18078" xr:uid="{00000000-0005-0000-0000-0000C4590000}"/>
    <cellStyle name="Aee¡ër 3" xfId="18079" xr:uid="{00000000-0005-0000-0000-0000C5590000}"/>
    <cellStyle name="Aee¡ër 4" xfId="18080" xr:uid="{00000000-0005-0000-0000-0000C6590000}"/>
    <cellStyle name="Aee¡ër 5" xfId="18081" xr:uid="{00000000-0005-0000-0000-0000C7590000}"/>
    <cellStyle name="Aee¡ër 6" xfId="18082" xr:uid="{00000000-0005-0000-0000-0000C8590000}"/>
    <cellStyle name="Aee¡ër 7" xfId="18083" xr:uid="{00000000-0005-0000-0000-0000C9590000}"/>
    <cellStyle name="Aee¡ër 8" xfId="18084" xr:uid="{00000000-0005-0000-0000-0000CA590000}"/>
    <cellStyle name="Aee¡ër 9" xfId="18085" xr:uid="{00000000-0005-0000-0000-0000CB590000}"/>
    <cellStyle name="Aee¡er¡§i " xfId="18086" xr:uid="{00000000-0005-0000-0000-0000CC590000}"/>
    <cellStyle name="Aee¡er¡§i  10" xfId="18087" xr:uid="{00000000-0005-0000-0000-0000CD590000}"/>
    <cellStyle name="Aee¡er¡§i  11" xfId="18088" xr:uid="{00000000-0005-0000-0000-0000CE590000}"/>
    <cellStyle name="Aee¡er¡§i  12" xfId="18089" xr:uid="{00000000-0005-0000-0000-0000CF590000}"/>
    <cellStyle name="Aee¡er¡§i  13" xfId="18090" xr:uid="{00000000-0005-0000-0000-0000D0590000}"/>
    <cellStyle name="Aee¡er¡§i  14" xfId="18091" xr:uid="{00000000-0005-0000-0000-0000D1590000}"/>
    <cellStyle name="Aee¡er¡§i  15" xfId="18092" xr:uid="{00000000-0005-0000-0000-0000D2590000}"/>
    <cellStyle name="Aee¡er¡§i  16" xfId="18093" xr:uid="{00000000-0005-0000-0000-0000D3590000}"/>
    <cellStyle name="Aee¡er¡§i  17" xfId="18094" xr:uid="{00000000-0005-0000-0000-0000D4590000}"/>
    <cellStyle name="Aee¡er¡§i  18" xfId="18095" xr:uid="{00000000-0005-0000-0000-0000D5590000}"/>
    <cellStyle name="Aee¡er¡§i  19" xfId="18096" xr:uid="{00000000-0005-0000-0000-0000D6590000}"/>
    <cellStyle name="Aee¡er¡§i  2" xfId="18097" xr:uid="{00000000-0005-0000-0000-0000D7590000}"/>
    <cellStyle name="Aee¡er¡§i  2 2" xfId="18098" xr:uid="{00000000-0005-0000-0000-0000D8590000}"/>
    <cellStyle name="Aee¡er¡§i  2 3" xfId="18099" xr:uid="{00000000-0005-0000-0000-0000D9590000}"/>
    <cellStyle name="Aee¡er¡§i  2 4" xfId="18100" xr:uid="{00000000-0005-0000-0000-0000DA590000}"/>
    <cellStyle name="Aee¡er¡§i  2 5" xfId="18101" xr:uid="{00000000-0005-0000-0000-0000DB590000}"/>
    <cellStyle name="Aee¡er¡§i  2 6" xfId="18102" xr:uid="{00000000-0005-0000-0000-0000DC590000}"/>
    <cellStyle name="Aee¡er¡§i  2 7" xfId="18103" xr:uid="{00000000-0005-0000-0000-0000DD590000}"/>
    <cellStyle name="Aee¡er¡§i  20" xfId="18104" xr:uid="{00000000-0005-0000-0000-0000DE590000}"/>
    <cellStyle name="Aee¡er¡§i  21" xfId="18105" xr:uid="{00000000-0005-0000-0000-0000DF590000}"/>
    <cellStyle name="Aee¡er¡§i  3" xfId="18106" xr:uid="{00000000-0005-0000-0000-0000E0590000}"/>
    <cellStyle name="Aee¡er¡§i  4" xfId="18107" xr:uid="{00000000-0005-0000-0000-0000E1590000}"/>
    <cellStyle name="Aee¡er¡§i  5" xfId="18108" xr:uid="{00000000-0005-0000-0000-0000E2590000}"/>
    <cellStyle name="Aee¡er¡§i  6" xfId="18109" xr:uid="{00000000-0005-0000-0000-0000E3590000}"/>
    <cellStyle name="Aee¡er¡§i  7" xfId="18110" xr:uid="{00000000-0005-0000-0000-0000E4590000}"/>
    <cellStyle name="Aee¡er¡§i  8" xfId="18111" xr:uid="{00000000-0005-0000-0000-0000E5590000}"/>
    <cellStyle name="Aee¡er¡§i  9" xfId="18112" xr:uid="{00000000-0005-0000-0000-0000E6590000}"/>
    <cellStyle name="Aee¡erer " xfId="18113" xr:uid="{00000000-0005-0000-0000-0000E7590000}"/>
    <cellStyle name="Aee¡erer  10" xfId="18114" xr:uid="{00000000-0005-0000-0000-0000E8590000}"/>
    <cellStyle name="Aee¡erer  11" xfId="18115" xr:uid="{00000000-0005-0000-0000-0000E9590000}"/>
    <cellStyle name="Aee¡erer  12" xfId="18116" xr:uid="{00000000-0005-0000-0000-0000EA590000}"/>
    <cellStyle name="Aee¡erer  13" xfId="18117" xr:uid="{00000000-0005-0000-0000-0000EB590000}"/>
    <cellStyle name="Aee¡erer  14" xfId="18118" xr:uid="{00000000-0005-0000-0000-0000EC590000}"/>
    <cellStyle name="Aee¡erer  15" xfId="18119" xr:uid="{00000000-0005-0000-0000-0000ED590000}"/>
    <cellStyle name="Aee¡erer  16" xfId="18120" xr:uid="{00000000-0005-0000-0000-0000EE590000}"/>
    <cellStyle name="Aee¡erer  17" xfId="18121" xr:uid="{00000000-0005-0000-0000-0000EF590000}"/>
    <cellStyle name="Aee¡erer  18" xfId="18122" xr:uid="{00000000-0005-0000-0000-0000F0590000}"/>
    <cellStyle name="Aee¡erer  19" xfId="18123" xr:uid="{00000000-0005-0000-0000-0000F1590000}"/>
    <cellStyle name="Aee¡erer  2" xfId="18124" xr:uid="{00000000-0005-0000-0000-0000F2590000}"/>
    <cellStyle name="Aee¡erer  2 2" xfId="18125" xr:uid="{00000000-0005-0000-0000-0000F3590000}"/>
    <cellStyle name="Aee¡erer  2 3" xfId="18126" xr:uid="{00000000-0005-0000-0000-0000F4590000}"/>
    <cellStyle name="Aee¡erer  2 4" xfId="18127" xr:uid="{00000000-0005-0000-0000-0000F5590000}"/>
    <cellStyle name="Aee¡erer  2 5" xfId="18128" xr:uid="{00000000-0005-0000-0000-0000F6590000}"/>
    <cellStyle name="Aee¡erer  2 6" xfId="18129" xr:uid="{00000000-0005-0000-0000-0000F7590000}"/>
    <cellStyle name="Aee¡erer  2 7" xfId="18130" xr:uid="{00000000-0005-0000-0000-0000F8590000}"/>
    <cellStyle name="Aee¡erer  20" xfId="18131" xr:uid="{00000000-0005-0000-0000-0000F9590000}"/>
    <cellStyle name="Aee¡erer  21" xfId="18132" xr:uid="{00000000-0005-0000-0000-0000FA590000}"/>
    <cellStyle name="Aee¡erer  3" xfId="18133" xr:uid="{00000000-0005-0000-0000-0000FB590000}"/>
    <cellStyle name="Aee¡erer  4" xfId="18134" xr:uid="{00000000-0005-0000-0000-0000FC590000}"/>
    <cellStyle name="Aee¡erer  5" xfId="18135" xr:uid="{00000000-0005-0000-0000-0000FD590000}"/>
    <cellStyle name="Aee¡erer  6" xfId="18136" xr:uid="{00000000-0005-0000-0000-0000FE590000}"/>
    <cellStyle name="Aee¡erer  7" xfId="18137" xr:uid="{00000000-0005-0000-0000-0000FF590000}"/>
    <cellStyle name="Aee¡erer  8" xfId="18138" xr:uid="{00000000-0005-0000-0000-0000005A0000}"/>
    <cellStyle name="Aee¡erer  9" xfId="18139" xr:uid="{00000000-0005-0000-0000-0000015A0000}"/>
    <cellStyle name="Aee¡erer¡er " xfId="18140" xr:uid="{00000000-0005-0000-0000-0000025A0000}"/>
    <cellStyle name="Aee¡erer¡er  10" xfId="18141" xr:uid="{00000000-0005-0000-0000-0000035A0000}"/>
    <cellStyle name="Aee¡erer¡er  11" xfId="18142" xr:uid="{00000000-0005-0000-0000-0000045A0000}"/>
    <cellStyle name="Aee¡erer¡er  12" xfId="18143" xr:uid="{00000000-0005-0000-0000-0000055A0000}"/>
    <cellStyle name="Aee¡erer¡er  13" xfId="18144" xr:uid="{00000000-0005-0000-0000-0000065A0000}"/>
    <cellStyle name="Aee¡erer¡er  14" xfId="18145" xr:uid="{00000000-0005-0000-0000-0000075A0000}"/>
    <cellStyle name="Aee¡erer¡er  15" xfId="18146" xr:uid="{00000000-0005-0000-0000-0000085A0000}"/>
    <cellStyle name="Aee¡erer¡er  16" xfId="18147" xr:uid="{00000000-0005-0000-0000-0000095A0000}"/>
    <cellStyle name="Aee¡erer¡er  17" xfId="18148" xr:uid="{00000000-0005-0000-0000-00000A5A0000}"/>
    <cellStyle name="Aee¡erer¡er  18" xfId="18149" xr:uid="{00000000-0005-0000-0000-00000B5A0000}"/>
    <cellStyle name="Aee¡erer¡er  19" xfId="18150" xr:uid="{00000000-0005-0000-0000-00000C5A0000}"/>
    <cellStyle name="Aee¡erer¡er  2" xfId="18151" xr:uid="{00000000-0005-0000-0000-00000D5A0000}"/>
    <cellStyle name="Aee¡erer¡er  2 2" xfId="18152" xr:uid="{00000000-0005-0000-0000-00000E5A0000}"/>
    <cellStyle name="Aee¡erer¡er  2 3" xfId="18153" xr:uid="{00000000-0005-0000-0000-00000F5A0000}"/>
    <cellStyle name="Aee¡erer¡er  2 4" xfId="18154" xr:uid="{00000000-0005-0000-0000-0000105A0000}"/>
    <cellStyle name="Aee¡erer¡er  2 5" xfId="18155" xr:uid="{00000000-0005-0000-0000-0000115A0000}"/>
    <cellStyle name="Aee¡erer¡er  2 6" xfId="18156" xr:uid="{00000000-0005-0000-0000-0000125A0000}"/>
    <cellStyle name="Aee¡erer¡er  2 7" xfId="18157" xr:uid="{00000000-0005-0000-0000-0000135A0000}"/>
    <cellStyle name="Aee¡erer¡er  20" xfId="18158" xr:uid="{00000000-0005-0000-0000-0000145A0000}"/>
    <cellStyle name="Aee¡erer¡er  21" xfId="18159" xr:uid="{00000000-0005-0000-0000-0000155A0000}"/>
    <cellStyle name="Aee¡erer¡er  3" xfId="18160" xr:uid="{00000000-0005-0000-0000-0000165A0000}"/>
    <cellStyle name="Aee¡erer¡er  4" xfId="18161" xr:uid="{00000000-0005-0000-0000-0000175A0000}"/>
    <cellStyle name="Aee¡erer¡er  5" xfId="18162" xr:uid="{00000000-0005-0000-0000-0000185A0000}"/>
    <cellStyle name="Aee¡erer¡er  6" xfId="18163" xr:uid="{00000000-0005-0000-0000-0000195A0000}"/>
    <cellStyle name="Aee¡erer¡er  7" xfId="18164" xr:uid="{00000000-0005-0000-0000-00001A5A0000}"/>
    <cellStyle name="Aee¡erer¡er  8" xfId="18165" xr:uid="{00000000-0005-0000-0000-00001B5A0000}"/>
    <cellStyle name="Aee¡erer¡er  9" xfId="18166" xr:uid="{00000000-0005-0000-0000-00001C5A0000}"/>
    <cellStyle name="Aee¡ererer " xfId="18167" xr:uid="{00000000-0005-0000-0000-00001D5A0000}"/>
    <cellStyle name="Aee¡ererer  10" xfId="18168" xr:uid="{00000000-0005-0000-0000-00001E5A0000}"/>
    <cellStyle name="Aee¡ererer  11" xfId="18169" xr:uid="{00000000-0005-0000-0000-00001F5A0000}"/>
    <cellStyle name="Aee¡ererer  12" xfId="18170" xr:uid="{00000000-0005-0000-0000-0000205A0000}"/>
    <cellStyle name="Aee¡ererer  13" xfId="18171" xr:uid="{00000000-0005-0000-0000-0000215A0000}"/>
    <cellStyle name="Aee¡ererer  14" xfId="18172" xr:uid="{00000000-0005-0000-0000-0000225A0000}"/>
    <cellStyle name="Aee¡ererer  15" xfId="18173" xr:uid="{00000000-0005-0000-0000-0000235A0000}"/>
    <cellStyle name="Aee¡ererer  16" xfId="18174" xr:uid="{00000000-0005-0000-0000-0000245A0000}"/>
    <cellStyle name="Aee¡ererer  17" xfId="18175" xr:uid="{00000000-0005-0000-0000-0000255A0000}"/>
    <cellStyle name="Aee¡ererer  18" xfId="18176" xr:uid="{00000000-0005-0000-0000-0000265A0000}"/>
    <cellStyle name="Aee¡ererer  19" xfId="18177" xr:uid="{00000000-0005-0000-0000-0000275A0000}"/>
    <cellStyle name="Aee¡ererer  2" xfId="18178" xr:uid="{00000000-0005-0000-0000-0000285A0000}"/>
    <cellStyle name="Aee¡ererer  2 2" xfId="18179" xr:uid="{00000000-0005-0000-0000-0000295A0000}"/>
    <cellStyle name="Aee¡ererer  2 3" xfId="18180" xr:uid="{00000000-0005-0000-0000-00002A5A0000}"/>
    <cellStyle name="Aee¡ererer  2 4" xfId="18181" xr:uid="{00000000-0005-0000-0000-00002B5A0000}"/>
    <cellStyle name="Aee¡ererer  2 5" xfId="18182" xr:uid="{00000000-0005-0000-0000-00002C5A0000}"/>
    <cellStyle name="Aee¡ererer  2 6" xfId="18183" xr:uid="{00000000-0005-0000-0000-00002D5A0000}"/>
    <cellStyle name="Aee¡ererer  2 7" xfId="18184" xr:uid="{00000000-0005-0000-0000-00002E5A0000}"/>
    <cellStyle name="Aee¡ererer  20" xfId="18185" xr:uid="{00000000-0005-0000-0000-00002F5A0000}"/>
    <cellStyle name="Aee¡ererer  21" xfId="18186" xr:uid="{00000000-0005-0000-0000-0000305A0000}"/>
    <cellStyle name="Aee¡ererer  3" xfId="18187" xr:uid="{00000000-0005-0000-0000-0000315A0000}"/>
    <cellStyle name="Aee¡ererer  4" xfId="18188" xr:uid="{00000000-0005-0000-0000-0000325A0000}"/>
    <cellStyle name="Aee¡ererer  5" xfId="18189" xr:uid="{00000000-0005-0000-0000-0000335A0000}"/>
    <cellStyle name="Aee¡ererer  6" xfId="18190" xr:uid="{00000000-0005-0000-0000-0000345A0000}"/>
    <cellStyle name="Aee¡ererer  7" xfId="18191" xr:uid="{00000000-0005-0000-0000-0000355A0000}"/>
    <cellStyle name="Aee¡ererer  8" xfId="18192" xr:uid="{00000000-0005-0000-0000-0000365A0000}"/>
    <cellStyle name="Aee¡ererer  9" xfId="18193" xr:uid="{00000000-0005-0000-0000-0000375A0000}"/>
    <cellStyle name="Aee¢®¨" xfId="18194" xr:uid="{00000000-0005-0000-0000-0000385A0000}"/>
    <cellStyle name="Aee¢®¨ 10" xfId="18195" xr:uid="{00000000-0005-0000-0000-0000395A0000}"/>
    <cellStyle name="Aee¢®¨ 11" xfId="18196" xr:uid="{00000000-0005-0000-0000-00003A5A0000}"/>
    <cellStyle name="Aee¢®¨ 12" xfId="18197" xr:uid="{00000000-0005-0000-0000-00003B5A0000}"/>
    <cellStyle name="Aee¢®¨ 13" xfId="18198" xr:uid="{00000000-0005-0000-0000-00003C5A0000}"/>
    <cellStyle name="Aee¢®¨ 14" xfId="18199" xr:uid="{00000000-0005-0000-0000-00003D5A0000}"/>
    <cellStyle name="Aee¢®¨ 15" xfId="18200" xr:uid="{00000000-0005-0000-0000-00003E5A0000}"/>
    <cellStyle name="Aee¢®¨ 16" xfId="18201" xr:uid="{00000000-0005-0000-0000-00003F5A0000}"/>
    <cellStyle name="Aee¢®¨ 17" xfId="18202" xr:uid="{00000000-0005-0000-0000-0000405A0000}"/>
    <cellStyle name="Aee¢®¨ 18" xfId="18203" xr:uid="{00000000-0005-0000-0000-0000415A0000}"/>
    <cellStyle name="Aee¢®¨ 19" xfId="18204" xr:uid="{00000000-0005-0000-0000-0000425A0000}"/>
    <cellStyle name="Aee¢®¨ 2" xfId="18205" xr:uid="{00000000-0005-0000-0000-0000435A0000}"/>
    <cellStyle name="Aee¢®¨ 2 2" xfId="18206" xr:uid="{00000000-0005-0000-0000-0000445A0000}"/>
    <cellStyle name="Aee¢®¨ 2 3" xfId="18207" xr:uid="{00000000-0005-0000-0000-0000455A0000}"/>
    <cellStyle name="Aee¢®¨ 2 4" xfId="18208" xr:uid="{00000000-0005-0000-0000-0000465A0000}"/>
    <cellStyle name="Aee¢®¨ 2 5" xfId="18209" xr:uid="{00000000-0005-0000-0000-0000475A0000}"/>
    <cellStyle name="Aee¢®¨ 2 6" xfId="18210" xr:uid="{00000000-0005-0000-0000-0000485A0000}"/>
    <cellStyle name="Aee¢®¨ 2 7" xfId="18211" xr:uid="{00000000-0005-0000-0000-0000495A0000}"/>
    <cellStyle name="Aee¢®¨ 20" xfId="18212" xr:uid="{00000000-0005-0000-0000-00004A5A0000}"/>
    <cellStyle name="Aee¢®¨ 21" xfId="18213" xr:uid="{00000000-0005-0000-0000-00004B5A0000}"/>
    <cellStyle name="Aee¢®¨ 22" xfId="18214" xr:uid="{00000000-0005-0000-0000-00004C5A0000}"/>
    <cellStyle name="Aee¢®¨ 23" xfId="18215" xr:uid="{00000000-0005-0000-0000-00004D5A0000}"/>
    <cellStyle name="Aee¢®¨ 24" xfId="18216" xr:uid="{00000000-0005-0000-0000-00004E5A0000}"/>
    <cellStyle name="Aee¢®¨ 3" xfId="18217" xr:uid="{00000000-0005-0000-0000-00004F5A0000}"/>
    <cellStyle name="Aee¢®¨ 4" xfId="18218" xr:uid="{00000000-0005-0000-0000-0000505A0000}"/>
    <cellStyle name="Aee¢®¨ 5" xfId="18219" xr:uid="{00000000-0005-0000-0000-0000515A0000}"/>
    <cellStyle name="Aee¢®¨ 6" xfId="18220" xr:uid="{00000000-0005-0000-0000-0000525A0000}"/>
    <cellStyle name="Aee¢®¨ 7" xfId="18221" xr:uid="{00000000-0005-0000-0000-0000535A0000}"/>
    <cellStyle name="Aee¢®¨ 8" xfId="18222" xr:uid="{00000000-0005-0000-0000-0000545A0000}"/>
    <cellStyle name="Aee¢®¨ 9" xfId="18223" xr:uid="{00000000-0005-0000-0000-0000555A0000}"/>
    <cellStyle name="Aee¢®e" xfId="18224" xr:uid="{00000000-0005-0000-0000-0000565A0000}"/>
    <cellStyle name="Aee¢®e 10" xfId="18225" xr:uid="{00000000-0005-0000-0000-0000575A0000}"/>
    <cellStyle name="Aee¢®e 11" xfId="18226" xr:uid="{00000000-0005-0000-0000-0000585A0000}"/>
    <cellStyle name="Aee¢®e 12" xfId="18227" xr:uid="{00000000-0005-0000-0000-0000595A0000}"/>
    <cellStyle name="Aee¢®e 13" xfId="18228" xr:uid="{00000000-0005-0000-0000-00005A5A0000}"/>
    <cellStyle name="Aee¢®e 14" xfId="18229" xr:uid="{00000000-0005-0000-0000-00005B5A0000}"/>
    <cellStyle name="Aee¢®e 15" xfId="18230" xr:uid="{00000000-0005-0000-0000-00005C5A0000}"/>
    <cellStyle name="Aee¢®e 16" xfId="18231" xr:uid="{00000000-0005-0000-0000-00005D5A0000}"/>
    <cellStyle name="Aee¢®e 17" xfId="18232" xr:uid="{00000000-0005-0000-0000-00005E5A0000}"/>
    <cellStyle name="Aee¢®e 18" xfId="18233" xr:uid="{00000000-0005-0000-0000-00005F5A0000}"/>
    <cellStyle name="Aee¢®e 19" xfId="18234" xr:uid="{00000000-0005-0000-0000-0000605A0000}"/>
    <cellStyle name="Aee¢®e 2" xfId="18235" xr:uid="{00000000-0005-0000-0000-0000615A0000}"/>
    <cellStyle name="Aee¢®e 2 2" xfId="18236" xr:uid="{00000000-0005-0000-0000-0000625A0000}"/>
    <cellStyle name="Aee¢®e 2 3" xfId="18237" xr:uid="{00000000-0005-0000-0000-0000635A0000}"/>
    <cellStyle name="Aee¢®e 2 4" xfId="18238" xr:uid="{00000000-0005-0000-0000-0000645A0000}"/>
    <cellStyle name="Aee¢®e 2 5" xfId="18239" xr:uid="{00000000-0005-0000-0000-0000655A0000}"/>
    <cellStyle name="Aee¢®e 2 6" xfId="18240" xr:uid="{00000000-0005-0000-0000-0000665A0000}"/>
    <cellStyle name="Aee¢®e 2 7" xfId="18241" xr:uid="{00000000-0005-0000-0000-0000675A0000}"/>
    <cellStyle name="Aee¢®e 20" xfId="18242" xr:uid="{00000000-0005-0000-0000-0000685A0000}"/>
    <cellStyle name="Aee¢®e 21" xfId="18243" xr:uid="{00000000-0005-0000-0000-0000695A0000}"/>
    <cellStyle name="Aee¢®e 22" xfId="18244" xr:uid="{00000000-0005-0000-0000-00006A5A0000}"/>
    <cellStyle name="Aee¢®e 23" xfId="18245" xr:uid="{00000000-0005-0000-0000-00006B5A0000}"/>
    <cellStyle name="Aee¢®e 24" xfId="18246" xr:uid="{00000000-0005-0000-0000-00006C5A0000}"/>
    <cellStyle name="Aee¢®e 3" xfId="18247" xr:uid="{00000000-0005-0000-0000-00006D5A0000}"/>
    <cellStyle name="Aee¢®e 4" xfId="18248" xr:uid="{00000000-0005-0000-0000-00006E5A0000}"/>
    <cellStyle name="Aee¢®e 5" xfId="18249" xr:uid="{00000000-0005-0000-0000-00006F5A0000}"/>
    <cellStyle name="Aee¢®e 6" xfId="18250" xr:uid="{00000000-0005-0000-0000-0000705A0000}"/>
    <cellStyle name="Aee¢®e 7" xfId="18251" xr:uid="{00000000-0005-0000-0000-0000715A0000}"/>
    <cellStyle name="Aee¢®e 8" xfId="18252" xr:uid="{00000000-0005-0000-0000-0000725A0000}"/>
    <cellStyle name="Aee¢®e 9" xfId="18253" xr:uid="{00000000-0005-0000-0000-0000735A0000}"/>
    <cellStyle name="Aee￠r" xfId="18254" xr:uid="{00000000-0005-0000-0000-0000745A0000}"/>
    <cellStyle name="Aee￠r " xfId="18255" xr:uid="{00000000-0005-0000-0000-0000755A0000}"/>
    <cellStyle name="Aee￠r  10" xfId="18256" xr:uid="{00000000-0005-0000-0000-0000765A0000}"/>
    <cellStyle name="Aee￠r  11" xfId="18257" xr:uid="{00000000-0005-0000-0000-0000775A0000}"/>
    <cellStyle name="Aee￠r  12" xfId="18258" xr:uid="{00000000-0005-0000-0000-0000785A0000}"/>
    <cellStyle name="Aee￠r  13" xfId="18259" xr:uid="{00000000-0005-0000-0000-0000795A0000}"/>
    <cellStyle name="Aee￠r  14" xfId="18260" xr:uid="{00000000-0005-0000-0000-00007A5A0000}"/>
    <cellStyle name="Aee￠r  15" xfId="18261" xr:uid="{00000000-0005-0000-0000-00007B5A0000}"/>
    <cellStyle name="Aee￠r  16" xfId="18262" xr:uid="{00000000-0005-0000-0000-00007C5A0000}"/>
    <cellStyle name="Aee￠r  17" xfId="18263" xr:uid="{00000000-0005-0000-0000-00007D5A0000}"/>
    <cellStyle name="Aee￠r  18" xfId="18264" xr:uid="{00000000-0005-0000-0000-00007E5A0000}"/>
    <cellStyle name="Aee￠r  19" xfId="18265" xr:uid="{00000000-0005-0000-0000-00007F5A0000}"/>
    <cellStyle name="Aee￠r  2" xfId="18266" xr:uid="{00000000-0005-0000-0000-0000805A0000}"/>
    <cellStyle name="Aee￠r  2 2" xfId="18267" xr:uid="{00000000-0005-0000-0000-0000815A0000}"/>
    <cellStyle name="Aee￠r  2 3" xfId="18268" xr:uid="{00000000-0005-0000-0000-0000825A0000}"/>
    <cellStyle name="Aee￠r  2 4" xfId="18269" xr:uid="{00000000-0005-0000-0000-0000835A0000}"/>
    <cellStyle name="Aee￠r  2 5" xfId="18270" xr:uid="{00000000-0005-0000-0000-0000845A0000}"/>
    <cellStyle name="Aee￠r  2 6" xfId="18271" xr:uid="{00000000-0005-0000-0000-0000855A0000}"/>
    <cellStyle name="Aee￠r  2 7" xfId="18272" xr:uid="{00000000-0005-0000-0000-0000865A0000}"/>
    <cellStyle name="Aee￠r  20" xfId="18273" xr:uid="{00000000-0005-0000-0000-0000875A0000}"/>
    <cellStyle name="Aee￠r  21" xfId="18274" xr:uid="{00000000-0005-0000-0000-0000885A0000}"/>
    <cellStyle name="Aee￠r  3" xfId="18275" xr:uid="{00000000-0005-0000-0000-0000895A0000}"/>
    <cellStyle name="Aee￠r  4" xfId="18276" xr:uid="{00000000-0005-0000-0000-00008A5A0000}"/>
    <cellStyle name="Aee￠r  5" xfId="18277" xr:uid="{00000000-0005-0000-0000-00008B5A0000}"/>
    <cellStyle name="Aee￠r  6" xfId="18278" xr:uid="{00000000-0005-0000-0000-00008C5A0000}"/>
    <cellStyle name="Aee￠r  7" xfId="18279" xr:uid="{00000000-0005-0000-0000-00008D5A0000}"/>
    <cellStyle name="Aee￠r  8" xfId="18280" xr:uid="{00000000-0005-0000-0000-00008E5A0000}"/>
    <cellStyle name="Aee￠r  9" xfId="18281" xr:uid="{00000000-0005-0000-0000-00008F5A0000}"/>
    <cellStyle name="Aee￠r 10" xfId="18282" xr:uid="{00000000-0005-0000-0000-0000905A0000}"/>
    <cellStyle name="Aee￠r 11" xfId="18283" xr:uid="{00000000-0005-0000-0000-0000915A0000}"/>
    <cellStyle name="Aee￠r 12" xfId="18284" xr:uid="{00000000-0005-0000-0000-0000925A0000}"/>
    <cellStyle name="Aee￠r 13" xfId="18285" xr:uid="{00000000-0005-0000-0000-0000935A0000}"/>
    <cellStyle name="Aee￠r 14" xfId="18286" xr:uid="{00000000-0005-0000-0000-0000945A0000}"/>
    <cellStyle name="Aee￠r 15" xfId="18287" xr:uid="{00000000-0005-0000-0000-0000955A0000}"/>
    <cellStyle name="Aee￠r 16" xfId="18288" xr:uid="{00000000-0005-0000-0000-0000965A0000}"/>
    <cellStyle name="Aee￠r 17" xfId="18289" xr:uid="{00000000-0005-0000-0000-0000975A0000}"/>
    <cellStyle name="Aee￠r 18" xfId="18290" xr:uid="{00000000-0005-0000-0000-0000985A0000}"/>
    <cellStyle name="Aee￠r 19" xfId="18291" xr:uid="{00000000-0005-0000-0000-0000995A0000}"/>
    <cellStyle name="Aee￠r 2" xfId="18292" xr:uid="{00000000-0005-0000-0000-00009A5A0000}"/>
    <cellStyle name="Aee￠r 2 2" xfId="18293" xr:uid="{00000000-0005-0000-0000-00009B5A0000}"/>
    <cellStyle name="Aee￠r 2 3" xfId="18294" xr:uid="{00000000-0005-0000-0000-00009C5A0000}"/>
    <cellStyle name="Aee￠r 2 4" xfId="18295" xr:uid="{00000000-0005-0000-0000-00009D5A0000}"/>
    <cellStyle name="Aee￠r 2 5" xfId="18296" xr:uid="{00000000-0005-0000-0000-00009E5A0000}"/>
    <cellStyle name="Aee￠r 2 6" xfId="18297" xr:uid="{00000000-0005-0000-0000-00009F5A0000}"/>
    <cellStyle name="Aee￠r 2 7" xfId="18298" xr:uid="{00000000-0005-0000-0000-0000A05A0000}"/>
    <cellStyle name="Aee￠r 20" xfId="18299" xr:uid="{00000000-0005-0000-0000-0000A15A0000}"/>
    <cellStyle name="Aee￠r 21" xfId="18300" xr:uid="{00000000-0005-0000-0000-0000A25A0000}"/>
    <cellStyle name="Aee￠r 22" xfId="18301" xr:uid="{00000000-0005-0000-0000-0000A35A0000}"/>
    <cellStyle name="Aee￠r 23" xfId="18302" xr:uid="{00000000-0005-0000-0000-0000A45A0000}"/>
    <cellStyle name="Aee￠r 24" xfId="18303" xr:uid="{00000000-0005-0000-0000-0000A55A0000}"/>
    <cellStyle name="Aee￠r 3" xfId="18304" xr:uid="{00000000-0005-0000-0000-0000A65A0000}"/>
    <cellStyle name="Aee￠r 4" xfId="18305" xr:uid="{00000000-0005-0000-0000-0000A75A0000}"/>
    <cellStyle name="Aee￠r 5" xfId="18306" xr:uid="{00000000-0005-0000-0000-0000A85A0000}"/>
    <cellStyle name="Aee￠r 6" xfId="18307" xr:uid="{00000000-0005-0000-0000-0000A95A0000}"/>
    <cellStyle name="Aee￠r 7" xfId="18308" xr:uid="{00000000-0005-0000-0000-0000AA5A0000}"/>
    <cellStyle name="Aee￠r 8" xfId="18309" xr:uid="{00000000-0005-0000-0000-0000AB5A0000}"/>
    <cellStyle name="Aee￠r 9" xfId="18310" xr:uid="{00000000-0005-0000-0000-0000AC5A0000}"/>
    <cellStyle name="Aee￠r_견적보고" xfId="18311" xr:uid="{00000000-0005-0000-0000-0000AD5A0000}"/>
    <cellStyle name="Aee￠r¨i " xfId="18312" xr:uid="{00000000-0005-0000-0000-0000AE5A0000}"/>
    <cellStyle name="Aee￠r¨i  10" xfId="18313" xr:uid="{00000000-0005-0000-0000-0000AF5A0000}"/>
    <cellStyle name="Aee￠r¨i  11" xfId="18314" xr:uid="{00000000-0005-0000-0000-0000B05A0000}"/>
    <cellStyle name="Aee￠r¨i  12" xfId="18315" xr:uid="{00000000-0005-0000-0000-0000B15A0000}"/>
    <cellStyle name="Aee￠r¨i  13" xfId="18316" xr:uid="{00000000-0005-0000-0000-0000B25A0000}"/>
    <cellStyle name="Aee￠r¨i  14" xfId="18317" xr:uid="{00000000-0005-0000-0000-0000B35A0000}"/>
    <cellStyle name="Aee￠r¨i  15" xfId="18318" xr:uid="{00000000-0005-0000-0000-0000B45A0000}"/>
    <cellStyle name="Aee￠r¨i  16" xfId="18319" xr:uid="{00000000-0005-0000-0000-0000B55A0000}"/>
    <cellStyle name="Aee￠r¨i  17" xfId="18320" xr:uid="{00000000-0005-0000-0000-0000B65A0000}"/>
    <cellStyle name="Aee￠r¨i  18" xfId="18321" xr:uid="{00000000-0005-0000-0000-0000B75A0000}"/>
    <cellStyle name="Aee￠r¨i  19" xfId="18322" xr:uid="{00000000-0005-0000-0000-0000B85A0000}"/>
    <cellStyle name="Aee￠r¨i  2" xfId="18323" xr:uid="{00000000-0005-0000-0000-0000B95A0000}"/>
    <cellStyle name="Aee￠r¨i  2 2" xfId="18324" xr:uid="{00000000-0005-0000-0000-0000BA5A0000}"/>
    <cellStyle name="Aee￠r¨i  2 3" xfId="18325" xr:uid="{00000000-0005-0000-0000-0000BB5A0000}"/>
    <cellStyle name="Aee￠r¨i  2 4" xfId="18326" xr:uid="{00000000-0005-0000-0000-0000BC5A0000}"/>
    <cellStyle name="Aee￠r¨i  2 5" xfId="18327" xr:uid="{00000000-0005-0000-0000-0000BD5A0000}"/>
    <cellStyle name="Aee￠r¨i  2 6" xfId="18328" xr:uid="{00000000-0005-0000-0000-0000BE5A0000}"/>
    <cellStyle name="Aee￠r¨i  2 7" xfId="18329" xr:uid="{00000000-0005-0000-0000-0000BF5A0000}"/>
    <cellStyle name="Aee￠r¨i  20" xfId="18330" xr:uid="{00000000-0005-0000-0000-0000C05A0000}"/>
    <cellStyle name="Aee￠r¨i  21" xfId="18331" xr:uid="{00000000-0005-0000-0000-0000C15A0000}"/>
    <cellStyle name="Aee￠r¨i  3" xfId="18332" xr:uid="{00000000-0005-0000-0000-0000C25A0000}"/>
    <cellStyle name="Aee￠r¨i  4" xfId="18333" xr:uid="{00000000-0005-0000-0000-0000C35A0000}"/>
    <cellStyle name="Aee￠r¨i  5" xfId="18334" xr:uid="{00000000-0005-0000-0000-0000C45A0000}"/>
    <cellStyle name="Aee￠r¨i  6" xfId="18335" xr:uid="{00000000-0005-0000-0000-0000C55A0000}"/>
    <cellStyle name="Aee￠r¨i  7" xfId="18336" xr:uid="{00000000-0005-0000-0000-0000C65A0000}"/>
    <cellStyle name="Aee￠r¨i  8" xfId="18337" xr:uid="{00000000-0005-0000-0000-0000C75A0000}"/>
    <cellStyle name="Aee￠r¨i  9" xfId="18338" xr:uid="{00000000-0005-0000-0000-0000C85A0000}"/>
    <cellStyle name="Aee￠r¨i_ " xfId="18339" xr:uid="{00000000-0005-0000-0000-0000C95A0000}"/>
    <cellStyle name="Aee￠rer " xfId="18340" xr:uid="{00000000-0005-0000-0000-0000CA5A0000}"/>
    <cellStyle name="Aee￠rer  10" xfId="18341" xr:uid="{00000000-0005-0000-0000-0000CB5A0000}"/>
    <cellStyle name="Aee￠rer  11" xfId="18342" xr:uid="{00000000-0005-0000-0000-0000CC5A0000}"/>
    <cellStyle name="Aee￠rer  12" xfId="18343" xr:uid="{00000000-0005-0000-0000-0000CD5A0000}"/>
    <cellStyle name="Aee￠rer  13" xfId="18344" xr:uid="{00000000-0005-0000-0000-0000CE5A0000}"/>
    <cellStyle name="Aee￠rer  14" xfId="18345" xr:uid="{00000000-0005-0000-0000-0000CF5A0000}"/>
    <cellStyle name="Aee￠rer  15" xfId="18346" xr:uid="{00000000-0005-0000-0000-0000D05A0000}"/>
    <cellStyle name="Aee￠rer  16" xfId="18347" xr:uid="{00000000-0005-0000-0000-0000D15A0000}"/>
    <cellStyle name="Aee￠rer  17" xfId="18348" xr:uid="{00000000-0005-0000-0000-0000D25A0000}"/>
    <cellStyle name="Aee￠rer  18" xfId="18349" xr:uid="{00000000-0005-0000-0000-0000D35A0000}"/>
    <cellStyle name="Aee￠rer  19" xfId="18350" xr:uid="{00000000-0005-0000-0000-0000D45A0000}"/>
    <cellStyle name="Aee￠rer  2" xfId="18351" xr:uid="{00000000-0005-0000-0000-0000D55A0000}"/>
    <cellStyle name="Aee￠rer  2 2" xfId="18352" xr:uid="{00000000-0005-0000-0000-0000D65A0000}"/>
    <cellStyle name="Aee￠rer  2 3" xfId="18353" xr:uid="{00000000-0005-0000-0000-0000D75A0000}"/>
    <cellStyle name="Aee￠rer  2 4" xfId="18354" xr:uid="{00000000-0005-0000-0000-0000D85A0000}"/>
    <cellStyle name="Aee￠rer  2 5" xfId="18355" xr:uid="{00000000-0005-0000-0000-0000D95A0000}"/>
    <cellStyle name="Aee￠rer  2 6" xfId="18356" xr:uid="{00000000-0005-0000-0000-0000DA5A0000}"/>
    <cellStyle name="Aee￠rer  2 7" xfId="18357" xr:uid="{00000000-0005-0000-0000-0000DB5A0000}"/>
    <cellStyle name="Aee￠rer  20" xfId="18358" xr:uid="{00000000-0005-0000-0000-0000DC5A0000}"/>
    <cellStyle name="Aee￠rer  21" xfId="18359" xr:uid="{00000000-0005-0000-0000-0000DD5A0000}"/>
    <cellStyle name="Aee￠rer  3" xfId="18360" xr:uid="{00000000-0005-0000-0000-0000DE5A0000}"/>
    <cellStyle name="Aee￠rer  4" xfId="18361" xr:uid="{00000000-0005-0000-0000-0000DF5A0000}"/>
    <cellStyle name="Aee￠rer  5" xfId="18362" xr:uid="{00000000-0005-0000-0000-0000E05A0000}"/>
    <cellStyle name="Aee￠rer  6" xfId="18363" xr:uid="{00000000-0005-0000-0000-0000E15A0000}"/>
    <cellStyle name="Aee￠rer  7" xfId="18364" xr:uid="{00000000-0005-0000-0000-0000E25A0000}"/>
    <cellStyle name="Aee￠rer  8" xfId="18365" xr:uid="{00000000-0005-0000-0000-0000E35A0000}"/>
    <cellStyle name="Aee￠rer  9" xfId="18366" xr:uid="{00000000-0005-0000-0000-0000E45A0000}"/>
    <cellStyle name="Aee￠rer￠r¡ " xfId="18367" xr:uid="{00000000-0005-0000-0000-0000E55A0000}"/>
    <cellStyle name="Aee￠rer￠r¡  10" xfId="18368" xr:uid="{00000000-0005-0000-0000-0000E65A0000}"/>
    <cellStyle name="Aee￠rer￠r¡  11" xfId="18369" xr:uid="{00000000-0005-0000-0000-0000E75A0000}"/>
    <cellStyle name="Aee￠rer￠r¡  12" xfId="18370" xr:uid="{00000000-0005-0000-0000-0000E85A0000}"/>
    <cellStyle name="Aee￠rer￠r¡  13" xfId="18371" xr:uid="{00000000-0005-0000-0000-0000E95A0000}"/>
    <cellStyle name="Aee￠rer￠r¡  14" xfId="18372" xr:uid="{00000000-0005-0000-0000-0000EA5A0000}"/>
    <cellStyle name="Aee￠rer￠r¡  15" xfId="18373" xr:uid="{00000000-0005-0000-0000-0000EB5A0000}"/>
    <cellStyle name="Aee￠rer￠r¡  16" xfId="18374" xr:uid="{00000000-0005-0000-0000-0000EC5A0000}"/>
    <cellStyle name="Aee￠rer￠r¡  17" xfId="18375" xr:uid="{00000000-0005-0000-0000-0000ED5A0000}"/>
    <cellStyle name="Aee￠rer￠r¡  18" xfId="18376" xr:uid="{00000000-0005-0000-0000-0000EE5A0000}"/>
    <cellStyle name="Aee￠rer￠r¡  19" xfId="18377" xr:uid="{00000000-0005-0000-0000-0000EF5A0000}"/>
    <cellStyle name="Aee￠rer￠r¡  2" xfId="18378" xr:uid="{00000000-0005-0000-0000-0000F05A0000}"/>
    <cellStyle name="Aee￠rer￠r¡  2 2" xfId="18379" xr:uid="{00000000-0005-0000-0000-0000F15A0000}"/>
    <cellStyle name="Aee￠rer￠r¡  2 3" xfId="18380" xr:uid="{00000000-0005-0000-0000-0000F25A0000}"/>
    <cellStyle name="Aee￠rer￠r¡  2 4" xfId="18381" xr:uid="{00000000-0005-0000-0000-0000F35A0000}"/>
    <cellStyle name="Aee￠rer￠r¡  2 5" xfId="18382" xr:uid="{00000000-0005-0000-0000-0000F45A0000}"/>
    <cellStyle name="Aee￠rer￠r¡  2 6" xfId="18383" xr:uid="{00000000-0005-0000-0000-0000F55A0000}"/>
    <cellStyle name="Aee￠rer￠r¡  2 7" xfId="18384" xr:uid="{00000000-0005-0000-0000-0000F65A0000}"/>
    <cellStyle name="Aee￠rer￠r¡  20" xfId="18385" xr:uid="{00000000-0005-0000-0000-0000F75A0000}"/>
    <cellStyle name="Aee￠rer￠r¡  21" xfId="18386" xr:uid="{00000000-0005-0000-0000-0000F85A0000}"/>
    <cellStyle name="Aee￠rer￠r¡  3" xfId="18387" xr:uid="{00000000-0005-0000-0000-0000F95A0000}"/>
    <cellStyle name="Aee￠rer￠r¡  4" xfId="18388" xr:uid="{00000000-0005-0000-0000-0000FA5A0000}"/>
    <cellStyle name="Aee￠rer￠r¡  5" xfId="18389" xr:uid="{00000000-0005-0000-0000-0000FB5A0000}"/>
    <cellStyle name="Aee￠rer￠r¡  6" xfId="18390" xr:uid="{00000000-0005-0000-0000-0000FC5A0000}"/>
    <cellStyle name="Aee￠rer￠r¡  7" xfId="18391" xr:uid="{00000000-0005-0000-0000-0000FD5A0000}"/>
    <cellStyle name="Aee￠rer￠r¡  8" xfId="18392" xr:uid="{00000000-0005-0000-0000-0000FE5A0000}"/>
    <cellStyle name="Aee￠rer￠r¡  9" xfId="18393" xr:uid="{00000000-0005-0000-0000-0000FF5A0000}"/>
    <cellStyle name="Aee￠rerer " xfId="18394" xr:uid="{00000000-0005-0000-0000-0000005B0000}"/>
    <cellStyle name="Aee￠rerer  10" xfId="18395" xr:uid="{00000000-0005-0000-0000-0000015B0000}"/>
    <cellStyle name="Aee￠rerer  11" xfId="18396" xr:uid="{00000000-0005-0000-0000-0000025B0000}"/>
    <cellStyle name="Aee￠rerer  12" xfId="18397" xr:uid="{00000000-0005-0000-0000-0000035B0000}"/>
    <cellStyle name="Aee￠rerer  13" xfId="18398" xr:uid="{00000000-0005-0000-0000-0000045B0000}"/>
    <cellStyle name="Aee￠rerer  14" xfId="18399" xr:uid="{00000000-0005-0000-0000-0000055B0000}"/>
    <cellStyle name="Aee￠rerer  15" xfId="18400" xr:uid="{00000000-0005-0000-0000-0000065B0000}"/>
    <cellStyle name="Aee￠rerer  16" xfId="18401" xr:uid="{00000000-0005-0000-0000-0000075B0000}"/>
    <cellStyle name="Aee￠rerer  17" xfId="18402" xr:uid="{00000000-0005-0000-0000-0000085B0000}"/>
    <cellStyle name="Aee￠rerer  18" xfId="18403" xr:uid="{00000000-0005-0000-0000-0000095B0000}"/>
    <cellStyle name="Aee￠rerer  19" xfId="18404" xr:uid="{00000000-0005-0000-0000-00000A5B0000}"/>
    <cellStyle name="Aee￠rerer  2" xfId="18405" xr:uid="{00000000-0005-0000-0000-00000B5B0000}"/>
    <cellStyle name="Aee￠rerer  2 2" xfId="18406" xr:uid="{00000000-0005-0000-0000-00000C5B0000}"/>
    <cellStyle name="Aee￠rerer  2 3" xfId="18407" xr:uid="{00000000-0005-0000-0000-00000D5B0000}"/>
    <cellStyle name="Aee￠rerer  2 4" xfId="18408" xr:uid="{00000000-0005-0000-0000-00000E5B0000}"/>
    <cellStyle name="Aee￠rerer  2 5" xfId="18409" xr:uid="{00000000-0005-0000-0000-00000F5B0000}"/>
    <cellStyle name="Aee￠rerer  2 6" xfId="18410" xr:uid="{00000000-0005-0000-0000-0000105B0000}"/>
    <cellStyle name="Aee￠rerer  2 7" xfId="18411" xr:uid="{00000000-0005-0000-0000-0000115B0000}"/>
    <cellStyle name="Aee￠rerer  20" xfId="18412" xr:uid="{00000000-0005-0000-0000-0000125B0000}"/>
    <cellStyle name="Aee￠rerer  21" xfId="18413" xr:uid="{00000000-0005-0000-0000-0000135B0000}"/>
    <cellStyle name="Aee￠rerer  3" xfId="18414" xr:uid="{00000000-0005-0000-0000-0000145B0000}"/>
    <cellStyle name="Aee￠rerer  4" xfId="18415" xr:uid="{00000000-0005-0000-0000-0000155B0000}"/>
    <cellStyle name="Aee￠rerer  5" xfId="18416" xr:uid="{00000000-0005-0000-0000-0000165B0000}"/>
    <cellStyle name="Aee￠rerer  6" xfId="18417" xr:uid="{00000000-0005-0000-0000-0000175B0000}"/>
    <cellStyle name="Aee￠rerer  7" xfId="18418" xr:uid="{00000000-0005-0000-0000-0000185B0000}"/>
    <cellStyle name="Aee￠rerer  8" xfId="18419" xr:uid="{00000000-0005-0000-0000-0000195B0000}"/>
    <cellStyle name="Aee￠rerer  9" xfId="18420" xr:uid="{00000000-0005-0000-0000-00001A5B0000}"/>
    <cellStyle name="Aee￠rererer " xfId="18421" xr:uid="{00000000-0005-0000-0000-00001B5B0000}"/>
    <cellStyle name="Aee￠rererer  10" xfId="18422" xr:uid="{00000000-0005-0000-0000-00001C5B0000}"/>
    <cellStyle name="Aee￠rererer  11" xfId="18423" xr:uid="{00000000-0005-0000-0000-00001D5B0000}"/>
    <cellStyle name="Aee￠rererer  12" xfId="18424" xr:uid="{00000000-0005-0000-0000-00001E5B0000}"/>
    <cellStyle name="Aee￠rererer  13" xfId="18425" xr:uid="{00000000-0005-0000-0000-00001F5B0000}"/>
    <cellStyle name="Aee￠rererer  14" xfId="18426" xr:uid="{00000000-0005-0000-0000-0000205B0000}"/>
    <cellStyle name="Aee￠rererer  15" xfId="18427" xr:uid="{00000000-0005-0000-0000-0000215B0000}"/>
    <cellStyle name="Aee￠rererer  16" xfId="18428" xr:uid="{00000000-0005-0000-0000-0000225B0000}"/>
    <cellStyle name="Aee￠rererer  17" xfId="18429" xr:uid="{00000000-0005-0000-0000-0000235B0000}"/>
    <cellStyle name="Aee￠rererer  18" xfId="18430" xr:uid="{00000000-0005-0000-0000-0000245B0000}"/>
    <cellStyle name="Aee￠rererer  19" xfId="18431" xr:uid="{00000000-0005-0000-0000-0000255B0000}"/>
    <cellStyle name="Aee￠rererer  2" xfId="18432" xr:uid="{00000000-0005-0000-0000-0000265B0000}"/>
    <cellStyle name="Aee￠rererer  2 2" xfId="18433" xr:uid="{00000000-0005-0000-0000-0000275B0000}"/>
    <cellStyle name="Aee￠rererer  2 3" xfId="18434" xr:uid="{00000000-0005-0000-0000-0000285B0000}"/>
    <cellStyle name="Aee￠rererer  2 4" xfId="18435" xr:uid="{00000000-0005-0000-0000-0000295B0000}"/>
    <cellStyle name="Aee￠rererer  2 5" xfId="18436" xr:uid="{00000000-0005-0000-0000-00002A5B0000}"/>
    <cellStyle name="Aee￠rererer  2 6" xfId="18437" xr:uid="{00000000-0005-0000-0000-00002B5B0000}"/>
    <cellStyle name="Aee￠rererer  2 7" xfId="18438" xr:uid="{00000000-0005-0000-0000-00002C5B0000}"/>
    <cellStyle name="Aee￠rererer  20" xfId="18439" xr:uid="{00000000-0005-0000-0000-00002D5B0000}"/>
    <cellStyle name="Aee￠rererer  21" xfId="18440" xr:uid="{00000000-0005-0000-0000-00002E5B0000}"/>
    <cellStyle name="Aee￠rererer  3" xfId="18441" xr:uid="{00000000-0005-0000-0000-00002F5B0000}"/>
    <cellStyle name="Aee￠rererer  4" xfId="18442" xr:uid="{00000000-0005-0000-0000-0000305B0000}"/>
    <cellStyle name="Aee￠rererer  5" xfId="18443" xr:uid="{00000000-0005-0000-0000-0000315B0000}"/>
    <cellStyle name="Aee￠rererer  6" xfId="18444" xr:uid="{00000000-0005-0000-0000-0000325B0000}"/>
    <cellStyle name="Aee￠rererer  7" xfId="18445" xr:uid="{00000000-0005-0000-0000-0000335B0000}"/>
    <cellStyle name="Aee￠rererer  8" xfId="18446" xr:uid="{00000000-0005-0000-0000-0000345B0000}"/>
    <cellStyle name="Aee￠rererer  9" xfId="18447" xr:uid="{00000000-0005-0000-0000-0000355B0000}"/>
    <cellStyle name="Æu¼ " xfId="18448" xr:uid="{00000000-0005-0000-0000-0000365B0000}"/>
    <cellStyle name="Æu¼  2" xfId="18449" xr:uid="{00000000-0005-0000-0000-0000375B0000}"/>
    <cellStyle name="Æu¼  3" xfId="18450" xr:uid="{00000000-0005-0000-0000-0000385B0000}"/>
    <cellStyle name="ÆÛ¼¾Æ®" xfId="18451" xr:uid="{00000000-0005-0000-0000-0000395B0000}"/>
    <cellStyle name="ÆU¼¾ÆR" xfId="3779" xr:uid="{00000000-0005-0000-0000-00003A5B0000}"/>
    <cellStyle name="ÆU¼¾ÆR 10" xfId="18452" xr:uid="{00000000-0005-0000-0000-00003B5B0000}"/>
    <cellStyle name="ÆU¼¾ÆR 11" xfId="18453" xr:uid="{00000000-0005-0000-0000-00003C5B0000}"/>
    <cellStyle name="ÆU¼¾ÆR 12" xfId="18454" xr:uid="{00000000-0005-0000-0000-00003D5B0000}"/>
    <cellStyle name="ÆU¼¾ÆR 13" xfId="18455" xr:uid="{00000000-0005-0000-0000-00003E5B0000}"/>
    <cellStyle name="ÆU¼¾ÆR 14" xfId="18456" xr:uid="{00000000-0005-0000-0000-00003F5B0000}"/>
    <cellStyle name="ÆU¼¾ÆR 15" xfId="18457" xr:uid="{00000000-0005-0000-0000-0000405B0000}"/>
    <cellStyle name="ÆU¼¾ÆR 16" xfId="18458" xr:uid="{00000000-0005-0000-0000-0000415B0000}"/>
    <cellStyle name="ÆU¼¾ÆR 17" xfId="18459" xr:uid="{00000000-0005-0000-0000-0000425B0000}"/>
    <cellStyle name="ÆU¼¾ÆR 18" xfId="18460" xr:uid="{00000000-0005-0000-0000-0000435B0000}"/>
    <cellStyle name="ÆU¼¾ÆR 19" xfId="18461" xr:uid="{00000000-0005-0000-0000-0000445B0000}"/>
    <cellStyle name="ÆU¼¾ÆR 2" xfId="18462" xr:uid="{00000000-0005-0000-0000-0000455B0000}"/>
    <cellStyle name="ÆU¼¾ÆR 2 2" xfId="18463" xr:uid="{00000000-0005-0000-0000-0000465B0000}"/>
    <cellStyle name="ÆU¼¾ÆR 2 3" xfId="18464" xr:uid="{00000000-0005-0000-0000-0000475B0000}"/>
    <cellStyle name="ÆU¼¾ÆR 2 4" xfId="18465" xr:uid="{00000000-0005-0000-0000-0000485B0000}"/>
    <cellStyle name="ÆU¼¾ÆR 2 5" xfId="18466" xr:uid="{00000000-0005-0000-0000-0000495B0000}"/>
    <cellStyle name="ÆU¼¾ÆR 2 6" xfId="18467" xr:uid="{00000000-0005-0000-0000-00004A5B0000}"/>
    <cellStyle name="ÆU¼¾ÆR 2 7" xfId="18468" xr:uid="{00000000-0005-0000-0000-00004B5B0000}"/>
    <cellStyle name="ÆU¼¾ÆR 20" xfId="18469" xr:uid="{00000000-0005-0000-0000-00004C5B0000}"/>
    <cellStyle name="ÆU¼¾ÆR 21" xfId="18470" xr:uid="{00000000-0005-0000-0000-00004D5B0000}"/>
    <cellStyle name="ÆU¼¾ÆR 22" xfId="18471" xr:uid="{00000000-0005-0000-0000-00004E5B0000}"/>
    <cellStyle name="ÆU¼¾ÆR 23" xfId="18472" xr:uid="{00000000-0005-0000-0000-00004F5B0000}"/>
    <cellStyle name="ÆU¼¾ÆR 3" xfId="18473" xr:uid="{00000000-0005-0000-0000-0000505B0000}"/>
    <cellStyle name="ÆU¼¾ÆR 4" xfId="18474" xr:uid="{00000000-0005-0000-0000-0000515B0000}"/>
    <cellStyle name="ÆU¼¾ÆR 5" xfId="18475" xr:uid="{00000000-0005-0000-0000-0000525B0000}"/>
    <cellStyle name="ÆU¼¾ÆR 6" xfId="18476" xr:uid="{00000000-0005-0000-0000-0000535B0000}"/>
    <cellStyle name="ÆU¼¾ÆR 7" xfId="18477" xr:uid="{00000000-0005-0000-0000-0000545B0000}"/>
    <cellStyle name="ÆU¼¾ÆR 8" xfId="18478" xr:uid="{00000000-0005-0000-0000-0000555B0000}"/>
    <cellStyle name="ÆU¼¾ÆR 9" xfId="18479" xr:uid="{00000000-0005-0000-0000-0000565B0000}"/>
    <cellStyle name="ALIGNMENT" xfId="2248" xr:uid="{00000000-0005-0000-0000-0000575B0000}"/>
    <cellStyle name="ALIGNMENT 10" xfId="18480" xr:uid="{00000000-0005-0000-0000-0000585B0000}"/>
    <cellStyle name="ALIGNMENT 11" xfId="18481" xr:uid="{00000000-0005-0000-0000-0000595B0000}"/>
    <cellStyle name="ALIGNMENT 12" xfId="18482" xr:uid="{00000000-0005-0000-0000-00005A5B0000}"/>
    <cellStyle name="ALIGNMENT 13" xfId="18483" xr:uid="{00000000-0005-0000-0000-00005B5B0000}"/>
    <cellStyle name="ALIGNMENT 14" xfId="18484" xr:uid="{00000000-0005-0000-0000-00005C5B0000}"/>
    <cellStyle name="ALIGNMENT 15" xfId="18485" xr:uid="{00000000-0005-0000-0000-00005D5B0000}"/>
    <cellStyle name="ALIGNMENT 16" xfId="18486" xr:uid="{00000000-0005-0000-0000-00005E5B0000}"/>
    <cellStyle name="ALIGNMENT 17" xfId="18487" xr:uid="{00000000-0005-0000-0000-00005F5B0000}"/>
    <cellStyle name="ALIGNMENT 18" xfId="18488" xr:uid="{00000000-0005-0000-0000-0000605B0000}"/>
    <cellStyle name="ALIGNMENT 19" xfId="18489" xr:uid="{00000000-0005-0000-0000-0000615B0000}"/>
    <cellStyle name="ALIGNMENT 2" xfId="18490" xr:uid="{00000000-0005-0000-0000-0000625B0000}"/>
    <cellStyle name="ALIGNMENT 20" xfId="18491" xr:uid="{00000000-0005-0000-0000-0000635B0000}"/>
    <cellStyle name="ALIGNMENT 21" xfId="18492" xr:uid="{00000000-0005-0000-0000-0000645B0000}"/>
    <cellStyle name="ALIGNMENT 22" xfId="18493" xr:uid="{00000000-0005-0000-0000-0000655B0000}"/>
    <cellStyle name="ALIGNMENT 23" xfId="18494" xr:uid="{00000000-0005-0000-0000-0000665B0000}"/>
    <cellStyle name="ALIGNMENT 24" xfId="18495" xr:uid="{00000000-0005-0000-0000-0000675B0000}"/>
    <cellStyle name="ALIGNMENT 25" xfId="18496" xr:uid="{00000000-0005-0000-0000-0000685B0000}"/>
    <cellStyle name="ALIGNMENT 26" xfId="18497" xr:uid="{00000000-0005-0000-0000-0000695B0000}"/>
    <cellStyle name="ALIGNMENT 27" xfId="18498" xr:uid="{00000000-0005-0000-0000-00006A5B0000}"/>
    <cellStyle name="ALIGNMENT 28" xfId="18499" xr:uid="{00000000-0005-0000-0000-00006B5B0000}"/>
    <cellStyle name="ALIGNMENT 29" xfId="18500" xr:uid="{00000000-0005-0000-0000-00006C5B0000}"/>
    <cellStyle name="ALIGNMENT 3" xfId="18501" xr:uid="{00000000-0005-0000-0000-00006D5B0000}"/>
    <cellStyle name="ALIGNMENT 30" xfId="18502" xr:uid="{00000000-0005-0000-0000-00006E5B0000}"/>
    <cellStyle name="ALIGNMENT 31" xfId="18503" xr:uid="{00000000-0005-0000-0000-00006F5B0000}"/>
    <cellStyle name="ALIGNMENT 32" xfId="18504" xr:uid="{00000000-0005-0000-0000-0000705B0000}"/>
    <cellStyle name="ALIGNMENT 33" xfId="18505" xr:uid="{00000000-0005-0000-0000-0000715B0000}"/>
    <cellStyle name="ALIGNMENT 34" xfId="18506" xr:uid="{00000000-0005-0000-0000-0000725B0000}"/>
    <cellStyle name="ALIGNMENT 35" xfId="18507" xr:uid="{00000000-0005-0000-0000-0000735B0000}"/>
    <cellStyle name="ALIGNMENT 36" xfId="18508" xr:uid="{00000000-0005-0000-0000-0000745B0000}"/>
    <cellStyle name="ALIGNMENT 37" xfId="18509" xr:uid="{00000000-0005-0000-0000-0000755B0000}"/>
    <cellStyle name="ALIGNMENT 38" xfId="18510" xr:uid="{00000000-0005-0000-0000-0000765B0000}"/>
    <cellStyle name="ALIGNMENT 39" xfId="18511" xr:uid="{00000000-0005-0000-0000-0000775B0000}"/>
    <cellStyle name="ALIGNMENT 4" xfId="18512" xr:uid="{00000000-0005-0000-0000-0000785B0000}"/>
    <cellStyle name="ALIGNMENT 40" xfId="18513" xr:uid="{00000000-0005-0000-0000-0000795B0000}"/>
    <cellStyle name="ALIGNMENT 41" xfId="18514" xr:uid="{00000000-0005-0000-0000-00007A5B0000}"/>
    <cellStyle name="ALIGNMENT 42" xfId="18515" xr:uid="{00000000-0005-0000-0000-00007B5B0000}"/>
    <cellStyle name="ALIGNMENT 5" xfId="18516" xr:uid="{00000000-0005-0000-0000-00007C5B0000}"/>
    <cellStyle name="ALIGNMENT 6" xfId="18517" xr:uid="{00000000-0005-0000-0000-00007D5B0000}"/>
    <cellStyle name="ALIGNMENT 7" xfId="18518" xr:uid="{00000000-0005-0000-0000-00007E5B0000}"/>
    <cellStyle name="ALIGNMENT 8" xfId="18519" xr:uid="{00000000-0005-0000-0000-00007F5B0000}"/>
    <cellStyle name="ALIGNMENT 9" xfId="18520" xr:uid="{00000000-0005-0000-0000-0000805B0000}"/>
    <cellStyle name="Amount" xfId="3780" xr:uid="{00000000-0005-0000-0000-0000815B0000}"/>
    <cellStyle name="AoA¤μCAo ¾EA½" xfId="2249" xr:uid="{00000000-0005-0000-0000-0000825B0000}"/>
    <cellStyle name="AoA¤μCAo ¾EA½ 2" xfId="2250" xr:uid="{00000000-0005-0000-0000-0000835B0000}"/>
    <cellStyle name="Aþ" xfId="3781" xr:uid="{00000000-0005-0000-0000-0000845B0000}"/>
    <cellStyle name="Äþ" xfId="3782" xr:uid="{00000000-0005-0000-0000-0000855B0000}"/>
    <cellStyle name="Aþ " xfId="18521" xr:uid="{00000000-0005-0000-0000-0000865B0000}"/>
    <cellStyle name="Aþ  10" xfId="18522" xr:uid="{00000000-0005-0000-0000-0000875B0000}"/>
    <cellStyle name="Aþ  11" xfId="18523" xr:uid="{00000000-0005-0000-0000-0000885B0000}"/>
    <cellStyle name="Aþ  12" xfId="18524" xr:uid="{00000000-0005-0000-0000-0000895B0000}"/>
    <cellStyle name="Aþ  13" xfId="18525" xr:uid="{00000000-0005-0000-0000-00008A5B0000}"/>
    <cellStyle name="Aþ  14" xfId="18526" xr:uid="{00000000-0005-0000-0000-00008B5B0000}"/>
    <cellStyle name="Aþ  15" xfId="18527" xr:uid="{00000000-0005-0000-0000-00008C5B0000}"/>
    <cellStyle name="Aþ  16" xfId="18528" xr:uid="{00000000-0005-0000-0000-00008D5B0000}"/>
    <cellStyle name="Aþ  17" xfId="18529" xr:uid="{00000000-0005-0000-0000-00008E5B0000}"/>
    <cellStyle name="Aþ  18" xfId="18530" xr:uid="{00000000-0005-0000-0000-00008F5B0000}"/>
    <cellStyle name="Aþ  19" xfId="18531" xr:uid="{00000000-0005-0000-0000-0000905B0000}"/>
    <cellStyle name="Aþ  2" xfId="18532" xr:uid="{00000000-0005-0000-0000-0000915B0000}"/>
    <cellStyle name="Aþ  2 2" xfId="18533" xr:uid="{00000000-0005-0000-0000-0000925B0000}"/>
    <cellStyle name="Aþ  2 3" xfId="18534" xr:uid="{00000000-0005-0000-0000-0000935B0000}"/>
    <cellStyle name="Aþ  2 4" xfId="18535" xr:uid="{00000000-0005-0000-0000-0000945B0000}"/>
    <cellStyle name="Aþ  2 5" xfId="18536" xr:uid="{00000000-0005-0000-0000-0000955B0000}"/>
    <cellStyle name="Aþ  2 6" xfId="18537" xr:uid="{00000000-0005-0000-0000-0000965B0000}"/>
    <cellStyle name="Aþ  2 7" xfId="18538" xr:uid="{00000000-0005-0000-0000-0000975B0000}"/>
    <cellStyle name="Aþ  20" xfId="18539" xr:uid="{00000000-0005-0000-0000-0000985B0000}"/>
    <cellStyle name="Aþ  21" xfId="18540" xr:uid="{00000000-0005-0000-0000-0000995B0000}"/>
    <cellStyle name="Aþ  3" xfId="18541" xr:uid="{00000000-0005-0000-0000-00009A5B0000}"/>
    <cellStyle name="Aþ  4" xfId="18542" xr:uid="{00000000-0005-0000-0000-00009B5B0000}"/>
    <cellStyle name="Aþ  5" xfId="18543" xr:uid="{00000000-0005-0000-0000-00009C5B0000}"/>
    <cellStyle name="Aþ  6" xfId="18544" xr:uid="{00000000-0005-0000-0000-00009D5B0000}"/>
    <cellStyle name="Aþ  7" xfId="18545" xr:uid="{00000000-0005-0000-0000-00009E5B0000}"/>
    <cellStyle name="Aþ  8" xfId="18546" xr:uid="{00000000-0005-0000-0000-00009F5B0000}"/>
    <cellStyle name="Aþ  9" xfId="18547" xr:uid="{00000000-0005-0000-0000-0000A05B0000}"/>
    <cellStyle name="Äþ 10" xfId="18548" xr:uid="{00000000-0005-0000-0000-0000A15B0000}"/>
    <cellStyle name="Äþ 11" xfId="18549" xr:uid="{00000000-0005-0000-0000-0000A25B0000}"/>
    <cellStyle name="Äþ 12" xfId="18550" xr:uid="{00000000-0005-0000-0000-0000A35B0000}"/>
    <cellStyle name="Äþ 13" xfId="18551" xr:uid="{00000000-0005-0000-0000-0000A45B0000}"/>
    <cellStyle name="Äþ 14" xfId="18552" xr:uid="{00000000-0005-0000-0000-0000A55B0000}"/>
    <cellStyle name="Äþ 15" xfId="18553" xr:uid="{00000000-0005-0000-0000-0000A65B0000}"/>
    <cellStyle name="Äþ 16" xfId="18554" xr:uid="{00000000-0005-0000-0000-0000A75B0000}"/>
    <cellStyle name="Äþ 17" xfId="18555" xr:uid="{00000000-0005-0000-0000-0000A85B0000}"/>
    <cellStyle name="Äþ 18" xfId="18556" xr:uid="{00000000-0005-0000-0000-0000A95B0000}"/>
    <cellStyle name="Äþ 19" xfId="18557" xr:uid="{00000000-0005-0000-0000-0000AA5B0000}"/>
    <cellStyle name="Äþ 2" xfId="18558" xr:uid="{00000000-0005-0000-0000-0000AB5B0000}"/>
    <cellStyle name="Äþ 2 2" xfId="18559" xr:uid="{00000000-0005-0000-0000-0000AC5B0000}"/>
    <cellStyle name="Äþ 2 3" xfId="18560" xr:uid="{00000000-0005-0000-0000-0000AD5B0000}"/>
    <cellStyle name="Äþ 2 4" xfId="18561" xr:uid="{00000000-0005-0000-0000-0000AE5B0000}"/>
    <cellStyle name="Äþ 2 5" xfId="18562" xr:uid="{00000000-0005-0000-0000-0000AF5B0000}"/>
    <cellStyle name="Äþ 2 6" xfId="18563" xr:uid="{00000000-0005-0000-0000-0000B05B0000}"/>
    <cellStyle name="Äþ 2 7" xfId="18564" xr:uid="{00000000-0005-0000-0000-0000B15B0000}"/>
    <cellStyle name="Äþ 20" xfId="18565" xr:uid="{00000000-0005-0000-0000-0000B25B0000}"/>
    <cellStyle name="Äþ 21" xfId="18566" xr:uid="{00000000-0005-0000-0000-0000B35B0000}"/>
    <cellStyle name="Äþ 22" xfId="18567" xr:uid="{00000000-0005-0000-0000-0000B45B0000}"/>
    <cellStyle name="Äþ 23" xfId="18568" xr:uid="{00000000-0005-0000-0000-0000B55B0000}"/>
    <cellStyle name="Äþ 24" xfId="18569" xr:uid="{00000000-0005-0000-0000-0000B65B0000}"/>
    <cellStyle name="Äþ 3" xfId="18570" xr:uid="{00000000-0005-0000-0000-0000B75B0000}"/>
    <cellStyle name="Äþ 4" xfId="18571" xr:uid="{00000000-0005-0000-0000-0000B85B0000}"/>
    <cellStyle name="Äþ 5" xfId="18572" xr:uid="{00000000-0005-0000-0000-0000B95B0000}"/>
    <cellStyle name="Äþ 6" xfId="18573" xr:uid="{00000000-0005-0000-0000-0000BA5B0000}"/>
    <cellStyle name="Äþ 7" xfId="18574" xr:uid="{00000000-0005-0000-0000-0000BB5B0000}"/>
    <cellStyle name="Äþ 8" xfId="18575" xr:uid="{00000000-0005-0000-0000-0000BC5B0000}"/>
    <cellStyle name="Äþ 9" xfId="18576" xr:uid="{00000000-0005-0000-0000-0000BD5B0000}"/>
    <cellStyle name="Äþ_견적보고" xfId="18577" xr:uid="{00000000-0005-0000-0000-0000BE5B0000}"/>
    <cellStyle name="Aþ_견적서" xfId="3783" xr:uid="{00000000-0005-0000-0000-0000BF5B0000}"/>
    <cellStyle name="Äþ_마곡보완" xfId="3784" xr:uid="{00000000-0005-0000-0000-0000C05B0000}"/>
    <cellStyle name="Aþ_설비내역" xfId="3785" xr:uid="{00000000-0005-0000-0000-0000C15B0000}"/>
    <cellStyle name="Aþ¸" xfId="2251" xr:uid="{00000000-0005-0000-0000-0000C25B0000}"/>
    <cellStyle name="Aþ¸ " xfId="18578" xr:uid="{00000000-0005-0000-0000-0000C35B0000}"/>
    <cellStyle name="Aþ¸  10" xfId="18579" xr:uid="{00000000-0005-0000-0000-0000C45B0000}"/>
    <cellStyle name="Aþ¸  11" xfId="18580" xr:uid="{00000000-0005-0000-0000-0000C55B0000}"/>
    <cellStyle name="Aþ¸  12" xfId="18581" xr:uid="{00000000-0005-0000-0000-0000C65B0000}"/>
    <cellStyle name="Aþ¸  13" xfId="18582" xr:uid="{00000000-0005-0000-0000-0000C75B0000}"/>
    <cellStyle name="Aþ¸  14" xfId="18583" xr:uid="{00000000-0005-0000-0000-0000C85B0000}"/>
    <cellStyle name="Aþ¸  15" xfId="18584" xr:uid="{00000000-0005-0000-0000-0000C95B0000}"/>
    <cellStyle name="Aþ¸  16" xfId="18585" xr:uid="{00000000-0005-0000-0000-0000CA5B0000}"/>
    <cellStyle name="Aþ¸  17" xfId="18586" xr:uid="{00000000-0005-0000-0000-0000CB5B0000}"/>
    <cellStyle name="Aþ¸  18" xfId="18587" xr:uid="{00000000-0005-0000-0000-0000CC5B0000}"/>
    <cellStyle name="Aþ¸  19" xfId="18588" xr:uid="{00000000-0005-0000-0000-0000CD5B0000}"/>
    <cellStyle name="Aþ¸  2" xfId="18589" xr:uid="{00000000-0005-0000-0000-0000CE5B0000}"/>
    <cellStyle name="Aþ¸  2 2" xfId="18590" xr:uid="{00000000-0005-0000-0000-0000CF5B0000}"/>
    <cellStyle name="Aþ¸  2 3" xfId="18591" xr:uid="{00000000-0005-0000-0000-0000D05B0000}"/>
    <cellStyle name="Aþ¸  2 4" xfId="18592" xr:uid="{00000000-0005-0000-0000-0000D15B0000}"/>
    <cellStyle name="Aþ¸  2 5" xfId="18593" xr:uid="{00000000-0005-0000-0000-0000D25B0000}"/>
    <cellStyle name="Aþ¸  2 6" xfId="18594" xr:uid="{00000000-0005-0000-0000-0000D35B0000}"/>
    <cellStyle name="Aþ¸  2 7" xfId="18595" xr:uid="{00000000-0005-0000-0000-0000D45B0000}"/>
    <cellStyle name="Aþ¸  20" xfId="18596" xr:uid="{00000000-0005-0000-0000-0000D55B0000}"/>
    <cellStyle name="Aþ¸  21" xfId="18597" xr:uid="{00000000-0005-0000-0000-0000D65B0000}"/>
    <cellStyle name="Aþ¸  3" xfId="18598" xr:uid="{00000000-0005-0000-0000-0000D75B0000}"/>
    <cellStyle name="Aþ¸  4" xfId="18599" xr:uid="{00000000-0005-0000-0000-0000D85B0000}"/>
    <cellStyle name="Aþ¸  5" xfId="18600" xr:uid="{00000000-0005-0000-0000-0000D95B0000}"/>
    <cellStyle name="Aþ¸  6" xfId="18601" xr:uid="{00000000-0005-0000-0000-0000DA5B0000}"/>
    <cellStyle name="Aþ¸  7" xfId="18602" xr:uid="{00000000-0005-0000-0000-0000DB5B0000}"/>
    <cellStyle name="Aþ¸  8" xfId="18603" xr:uid="{00000000-0005-0000-0000-0000DC5B0000}"/>
    <cellStyle name="Aþ¸  9" xfId="18604" xr:uid="{00000000-0005-0000-0000-0000DD5B0000}"/>
    <cellStyle name="Aþ¸ 10" xfId="18605" xr:uid="{00000000-0005-0000-0000-0000DE5B0000}"/>
    <cellStyle name="Aþ¸ 11" xfId="18606" xr:uid="{00000000-0005-0000-0000-0000DF5B0000}"/>
    <cellStyle name="Aþ¸ 12" xfId="18607" xr:uid="{00000000-0005-0000-0000-0000E05B0000}"/>
    <cellStyle name="Aþ¸ 13" xfId="18608" xr:uid="{00000000-0005-0000-0000-0000E15B0000}"/>
    <cellStyle name="Aþ¸ 14" xfId="18609" xr:uid="{00000000-0005-0000-0000-0000E25B0000}"/>
    <cellStyle name="Aþ¸ 15" xfId="18610" xr:uid="{00000000-0005-0000-0000-0000E35B0000}"/>
    <cellStyle name="Aþ¸ 16" xfId="18611" xr:uid="{00000000-0005-0000-0000-0000E45B0000}"/>
    <cellStyle name="Aþ¸ 17" xfId="18612" xr:uid="{00000000-0005-0000-0000-0000E55B0000}"/>
    <cellStyle name="Aþ¸ 18" xfId="18613" xr:uid="{00000000-0005-0000-0000-0000E65B0000}"/>
    <cellStyle name="Aþ¸ 19" xfId="18614" xr:uid="{00000000-0005-0000-0000-0000E75B0000}"/>
    <cellStyle name="Aþ¸ 2" xfId="2252" xr:uid="{00000000-0005-0000-0000-0000E85B0000}"/>
    <cellStyle name="Aþ¸ 2 2" xfId="18615" xr:uid="{00000000-0005-0000-0000-0000E95B0000}"/>
    <cellStyle name="Aþ¸ 2 3" xfId="18616" xr:uid="{00000000-0005-0000-0000-0000EA5B0000}"/>
    <cellStyle name="Aþ¸ 2 4" xfId="18617" xr:uid="{00000000-0005-0000-0000-0000EB5B0000}"/>
    <cellStyle name="Aþ¸ 2 5" xfId="18618" xr:uid="{00000000-0005-0000-0000-0000EC5B0000}"/>
    <cellStyle name="Aþ¸ 2 6" xfId="18619" xr:uid="{00000000-0005-0000-0000-0000ED5B0000}"/>
    <cellStyle name="Aþ¸ 2 7" xfId="18620" xr:uid="{00000000-0005-0000-0000-0000EE5B0000}"/>
    <cellStyle name="Aþ¸ 20" xfId="18621" xr:uid="{00000000-0005-0000-0000-0000EF5B0000}"/>
    <cellStyle name="Aþ¸ 21" xfId="18622" xr:uid="{00000000-0005-0000-0000-0000F05B0000}"/>
    <cellStyle name="Aþ¸ 22" xfId="18623" xr:uid="{00000000-0005-0000-0000-0000F15B0000}"/>
    <cellStyle name="Aþ¸ 23" xfId="18624" xr:uid="{00000000-0005-0000-0000-0000F25B0000}"/>
    <cellStyle name="Aþ¸ 24" xfId="18625" xr:uid="{00000000-0005-0000-0000-0000F35B0000}"/>
    <cellStyle name="Aþ¸ 25" xfId="18626" xr:uid="{00000000-0005-0000-0000-0000F45B0000}"/>
    <cellStyle name="Aþ¸ 26" xfId="18627" xr:uid="{00000000-0005-0000-0000-0000F55B0000}"/>
    <cellStyle name="Aþ¸ 27" xfId="18628" xr:uid="{00000000-0005-0000-0000-0000F65B0000}"/>
    <cellStyle name="Aþ¸ 28" xfId="18629" xr:uid="{00000000-0005-0000-0000-0000F75B0000}"/>
    <cellStyle name="Aþ¸ 29" xfId="18630" xr:uid="{00000000-0005-0000-0000-0000F85B0000}"/>
    <cellStyle name="Aþ¸ 3" xfId="18631" xr:uid="{00000000-0005-0000-0000-0000F95B0000}"/>
    <cellStyle name="Aþ¸ 30" xfId="18632" xr:uid="{00000000-0005-0000-0000-0000FA5B0000}"/>
    <cellStyle name="Aþ¸ 31" xfId="18633" xr:uid="{00000000-0005-0000-0000-0000FB5B0000}"/>
    <cellStyle name="Aþ¸ 32" xfId="18634" xr:uid="{00000000-0005-0000-0000-0000FC5B0000}"/>
    <cellStyle name="Aþ¸ 33" xfId="18635" xr:uid="{00000000-0005-0000-0000-0000FD5B0000}"/>
    <cellStyle name="Aþ¸ 34" xfId="18636" xr:uid="{00000000-0005-0000-0000-0000FE5B0000}"/>
    <cellStyle name="Aþ¸ 35" xfId="18637" xr:uid="{00000000-0005-0000-0000-0000FF5B0000}"/>
    <cellStyle name="Aþ¸ 36" xfId="18638" xr:uid="{00000000-0005-0000-0000-0000005C0000}"/>
    <cellStyle name="Aþ¸ 37" xfId="18639" xr:uid="{00000000-0005-0000-0000-0000015C0000}"/>
    <cellStyle name="Aþ¸ 38" xfId="18640" xr:uid="{00000000-0005-0000-0000-0000025C0000}"/>
    <cellStyle name="Aþ¸ 39" xfId="18641" xr:uid="{00000000-0005-0000-0000-0000035C0000}"/>
    <cellStyle name="Aþ¸ 4" xfId="18642" xr:uid="{00000000-0005-0000-0000-0000045C0000}"/>
    <cellStyle name="Aþ¸ 40" xfId="18643" xr:uid="{00000000-0005-0000-0000-0000055C0000}"/>
    <cellStyle name="Aþ¸ 5" xfId="18644" xr:uid="{00000000-0005-0000-0000-0000065C0000}"/>
    <cellStyle name="Aþ¸ 6" xfId="18645" xr:uid="{00000000-0005-0000-0000-0000075C0000}"/>
    <cellStyle name="Aþ¸ 7" xfId="18646" xr:uid="{00000000-0005-0000-0000-0000085C0000}"/>
    <cellStyle name="Aþ¸ 8" xfId="18647" xr:uid="{00000000-0005-0000-0000-0000095C0000}"/>
    <cellStyle name="Aþ¸ 9" xfId="18648" xr:uid="{00000000-0005-0000-0000-00000A5C0000}"/>
    <cellStyle name="Aþ¸_견적보고" xfId="18649" xr:uid="{00000000-0005-0000-0000-00000B5C0000}"/>
    <cellStyle name="Aþ¸¶" xfId="3786" xr:uid="{00000000-0005-0000-0000-00000C5C0000}"/>
    <cellStyle name="Äþ¸¶" xfId="3787" xr:uid="{00000000-0005-0000-0000-00000D5C0000}"/>
    <cellStyle name="Aþ¸¶ [" xfId="3788" xr:uid="{00000000-0005-0000-0000-00000E5C0000}"/>
    <cellStyle name="Äþ¸¶ [" xfId="3789" xr:uid="{00000000-0005-0000-0000-00000F5C0000}"/>
    <cellStyle name="Äþ¸¶ [ 10" xfId="18650" xr:uid="{00000000-0005-0000-0000-0000105C0000}"/>
    <cellStyle name="Äþ¸¶ [ 11" xfId="18651" xr:uid="{00000000-0005-0000-0000-0000115C0000}"/>
    <cellStyle name="Äþ¸¶ [ 12" xfId="18652" xr:uid="{00000000-0005-0000-0000-0000125C0000}"/>
    <cellStyle name="Äþ¸¶ [ 13" xfId="18653" xr:uid="{00000000-0005-0000-0000-0000135C0000}"/>
    <cellStyle name="Äþ¸¶ [ 14" xfId="18654" xr:uid="{00000000-0005-0000-0000-0000145C0000}"/>
    <cellStyle name="Äþ¸¶ [ 15" xfId="18655" xr:uid="{00000000-0005-0000-0000-0000155C0000}"/>
    <cellStyle name="Äþ¸¶ [ 16" xfId="18656" xr:uid="{00000000-0005-0000-0000-0000165C0000}"/>
    <cellStyle name="Äþ¸¶ [ 17" xfId="18657" xr:uid="{00000000-0005-0000-0000-0000175C0000}"/>
    <cellStyle name="Äþ¸¶ [ 18" xfId="18658" xr:uid="{00000000-0005-0000-0000-0000185C0000}"/>
    <cellStyle name="Äþ¸¶ [ 19" xfId="18659" xr:uid="{00000000-0005-0000-0000-0000195C0000}"/>
    <cellStyle name="Äþ¸¶ [ 2" xfId="18660" xr:uid="{00000000-0005-0000-0000-00001A5C0000}"/>
    <cellStyle name="Äþ¸¶ [ 2 2" xfId="18661" xr:uid="{00000000-0005-0000-0000-00001B5C0000}"/>
    <cellStyle name="Äþ¸¶ [ 2 3" xfId="18662" xr:uid="{00000000-0005-0000-0000-00001C5C0000}"/>
    <cellStyle name="Äþ¸¶ [ 2 4" xfId="18663" xr:uid="{00000000-0005-0000-0000-00001D5C0000}"/>
    <cellStyle name="Äþ¸¶ [ 2 5" xfId="18664" xr:uid="{00000000-0005-0000-0000-00001E5C0000}"/>
    <cellStyle name="Äþ¸¶ [ 2 6" xfId="18665" xr:uid="{00000000-0005-0000-0000-00001F5C0000}"/>
    <cellStyle name="Äþ¸¶ [ 2 7" xfId="18666" xr:uid="{00000000-0005-0000-0000-0000205C0000}"/>
    <cellStyle name="Äþ¸¶ [ 20" xfId="18667" xr:uid="{00000000-0005-0000-0000-0000215C0000}"/>
    <cellStyle name="Äþ¸¶ [ 21" xfId="18668" xr:uid="{00000000-0005-0000-0000-0000225C0000}"/>
    <cellStyle name="Äþ¸¶ [ 22" xfId="18669" xr:uid="{00000000-0005-0000-0000-0000235C0000}"/>
    <cellStyle name="Äþ¸¶ [ 23" xfId="18670" xr:uid="{00000000-0005-0000-0000-0000245C0000}"/>
    <cellStyle name="Äþ¸¶ [ 24" xfId="18671" xr:uid="{00000000-0005-0000-0000-0000255C0000}"/>
    <cellStyle name="Äþ¸¶ [ 3" xfId="18672" xr:uid="{00000000-0005-0000-0000-0000265C0000}"/>
    <cellStyle name="Äþ¸¶ [ 4" xfId="18673" xr:uid="{00000000-0005-0000-0000-0000275C0000}"/>
    <cellStyle name="Äþ¸¶ [ 5" xfId="18674" xr:uid="{00000000-0005-0000-0000-0000285C0000}"/>
    <cellStyle name="Äþ¸¶ [ 6" xfId="18675" xr:uid="{00000000-0005-0000-0000-0000295C0000}"/>
    <cellStyle name="Äþ¸¶ [ 7" xfId="18676" xr:uid="{00000000-0005-0000-0000-00002A5C0000}"/>
    <cellStyle name="Äþ¸¶ [ 8" xfId="18677" xr:uid="{00000000-0005-0000-0000-00002B5C0000}"/>
    <cellStyle name="Äþ¸¶ [ 9" xfId="18678" xr:uid="{00000000-0005-0000-0000-00002C5C0000}"/>
    <cellStyle name="Aþ¸¶ [_견적서" xfId="3790" xr:uid="{00000000-0005-0000-0000-00002D5C0000}"/>
    <cellStyle name="Äþ¸¶ [_마곡보완" xfId="3791" xr:uid="{00000000-0005-0000-0000-00002E5C0000}"/>
    <cellStyle name="Aþ¸¶ [_설비내역" xfId="3792" xr:uid="{00000000-0005-0000-0000-00002F5C0000}"/>
    <cellStyle name="Aþ¸¶ [0]" xfId="3793" xr:uid="{00000000-0005-0000-0000-0000305C0000}"/>
    <cellStyle name="Äþ¸¶ [0]" xfId="3794" xr:uid="{00000000-0005-0000-0000-0000315C0000}"/>
    <cellStyle name="AÞ¸¶ [0]_  A¾  CO  " xfId="2253" xr:uid="{00000000-0005-0000-0000-0000325C0000}"/>
    <cellStyle name="ÄÞ¸¶ [0]_¸ðÇü¸·" xfId="2254" xr:uid="{00000000-0005-0000-0000-0000335C0000}"/>
    <cellStyle name="AÞ¸¶ [0]_¸n·I-±a°e_AIA§-es2A÷" xfId="18679" xr:uid="{00000000-0005-0000-0000-0000345C0000}"/>
    <cellStyle name="ÄÞ¸¶ [0]_¸ñ·Ï-±â°è_ÀÏÀ§-es2Â÷" xfId="18680" xr:uid="{00000000-0005-0000-0000-0000355C0000}"/>
    <cellStyle name="AÞ¸¶ [0]_¸n-E?" xfId="18681" xr:uid="{00000000-0005-0000-0000-0000365C0000}"/>
    <cellStyle name="ÄÞ¸¶ [0]_¸ñ-È¯" xfId="18682" xr:uid="{00000000-0005-0000-0000-0000375C0000}"/>
    <cellStyle name="AÞ¸¶ [0]_¿­¸° INT" xfId="18683" xr:uid="{00000000-0005-0000-0000-0000385C0000}"/>
    <cellStyle name="ÄÞ¸¶ [0]_±â°è-¸ñ·Ï" xfId="18684" xr:uid="{00000000-0005-0000-0000-0000395C0000}"/>
    <cellStyle name="AÞ¸¶ [0]_±a°e¼³ºn-AIA§¸n·I " xfId="18685" xr:uid="{00000000-0005-0000-0000-00003A5C0000}"/>
    <cellStyle name="ÄÞ¸¶ [0]_±â°è¼³ºñ-ÀÏÀ§¸ñ·Ï " xfId="18686" xr:uid="{00000000-0005-0000-0000-00003B5C0000}"/>
    <cellStyle name="AÞ¸¶ [0]_°eE¹_11¿a½A " xfId="2255" xr:uid="{00000000-0005-0000-0000-00003C5C0000}"/>
    <cellStyle name="ÄÞ¸¶ [0]_¼³ºñÀÏÀ§" xfId="18687" xr:uid="{00000000-0005-0000-0000-00003D5C0000}"/>
    <cellStyle name="AÞ¸¶ [0]_¼oAI¼º " xfId="18688" xr:uid="{00000000-0005-0000-0000-00003E5C0000}"/>
    <cellStyle name="ÄÞ¸¶ [0]_½ÅÃµÁöÀüÃ¼" xfId="3795" xr:uid="{00000000-0005-0000-0000-00003F5C0000}"/>
    <cellStyle name="AÞ¸¶ [0]_AIA§-es2A÷" xfId="18689" xr:uid="{00000000-0005-0000-0000-0000405C0000}"/>
    <cellStyle name="ÄÞ¸¶ [0]_ÀÏÀ§-es2Â÷" xfId="18690" xr:uid="{00000000-0005-0000-0000-0000415C0000}"/>
    <cellStyle name="AÞ¸¶ [0]_AN°y(1.25) " xfId="3796" xr:uid="{00000000-0005-0000-0000-0000425C0000}"/>
    <cellStyle name="ÄÞ¸¶ [0]_Áý°èÇ¥°ÇÃàºÐ" xfId="18691" xr:uid="{00000000-0005-0000-0000-0000435C0000}"/>
    <cellStyle name="AÞ¸¶ [0]_BOM°eAa" xfId="18692" xr:uid="{00000000-0005-0000-0000-0000445C0000}"/>
    <cellStyle name="ÄÞ¸¶ [0]_BOM°èÀå" xfId="18693" xr:uid="{00000000-0005-0000-0000-0000455C0000}"/>
    <cellStyle name="AÞ¸¶ [0]_INQUIRY ¿μ¾÷AßAø " xfId="2256" xr:uid="{00000000-0005-0000-0000-0000465C0000}"/>
    <cellStyle name="ÄÞ¸¶ [0]_laroux" xfId="3797" xr:uid="{00000000-0005-0000-0000-0000475C0000}"/>
    <cellStyle name="AÞ¸¶ [0]_laroux_1" xfId="3798" xr:uid="{00000000-0005-0000-0000-0000485C0000}"/>
    <cellStyle name="ÄÞ¸¶ [0]_laroux_1" xfId="3799" xr:uid="{00000000-0005-0000-0000-0000495C0000}"/>
    <cellStyle name="AÞ¸¶ [0]_laroux_1_견적서(가로양식)" xfId="3800" xr:uid="{00000000-0005-0000-0000-00004A5C0000}"/>
    <cellStyle name="ÄÞ¸¶ [0]_laroux_1_견적서(가로양식)" xfId="3801" xr:uid="{00000000-0005-0000-0000-00004B5C0000}"/>
    <cellStyle name="AÞ¸¶ [0]_laroux_1_국학진흥원(정산6-13)" xfId="3802" xr:uid="{00000000-0005-0000-0000-00004C5C0000}"/>
    <cellStyle name="ÄÞ¸¶ [0]_laroux_1_국학진흥원(정산6-13)" xfId="3803" xr:uid="{00000000-0005-0000-0000-00004D5C0000}"/>
    <cellStyle name="AÞ¸¶ [0]_laroux_1_대구종합전시관" xfId="3804" xr:uid="{00000000-0005-0000-0000-00004E5C0000}"/>
    <cellStyle name="ÄÞ¸¶ [0]_laroux_1_대구종합전시관" xfId="3805" xr:uid="{00000000-0005-0000-0000-00004F5C0000}"/>
    <cellStyle name="AÞ¸¶ [0]_laroux_2" xfId="3806" xr:uid="{00000000-0005-0000-0000-0000505C0000}"/>
    <cellStyle name="ÄÞ¸¶ [0]_laroux_2" xfId="3807" xr:uid="{00000000-0005-0000-0000-0000515C0000}"/>
    <cellStyle name="AÞ¸¶ [0]_laroux_견적서(가로양식)" xfId="3808" xr:uid="{00000000-0005-0000-0000-0000525C0000}"/>
    <cellStyle name="ÄÞ¸¶ [0]_laroux_견적서(가로양식)" xfId="3809" xr:uid="{00000000-0005-0000-0000-0000535C0000}"/>
    <cellStyle name="AÞ¸¶ [0]_laroux_국학진흥원(정산6-13)" xfId="3810" xr:uid="{00000000-0005-0000-0000-0000545C0000}"/>
    <cellStyle name="ÄÞ¸¶ [0]_laroux_국학진흥원(정산6-13)" xfId="3811" xr:uid="{00000000-0005-0000-0000-0000555C0000}"/>
    <cellStyle name="AÞ¸¶ [0]_laroux_대구종합전시관" xfId="3812" xr:uid="{00000000-0005-0000-0000-0000565C0000}"/>
    <cellStyle name="ÄÞ¸¶ [0]_laroux_대구종합전시관" xfId="3813" xr:uid="{00000000-0005-0000-0000-0000575C0000}"/>
    <cellStyle name="AÞ¸¶ [0]_º≫¼± ±æ¾i±uºI ¼o·R Ay°eC￥ " xfId="2257" xr:uid="{00000000-0005-0000-0000-0000585C0000}"/>
    <cellStyle name="ÄÞ¸¶ [0]_Sheet1" xfId="18694" xr:uid="{00000000-0005-0000-0000-0000595C0000}"/>
    <cellStyle name="AÞ¸¶_  A¾  CO  " xfId="2258" xr:uid="{00000000-0005-0000-0000-00005A5C0000}"/>
    <cellStyle name="Äþ¸¶_(대우)밀리오레영화관-내역서" xfId="3814" xr:uid="{00000000-0005-0000-0000-00005B5C0000}"/>
    <cellStyle name="AÞ¸¶_¸n·I-±a°e_AIA§-es2A÷" xfId="18695" xr:uid="{00000000-0005-0000-0000-00005C5C0000}"/>
    <cellStyle name="ÄÞ¸¶_¸ñ·Ï-±â°è_ÀÏÀ§-es2Â÷" xfId="18696" xr:uid="{00000000-0005-0000-0000-00005D5C0000}"/>
    <cellStyle name="AÞ¸¶_¸n-E?" xfId="18697" xr:uid="{00000000-0005-0000-0000-00005E5C0000}"/>
    <cellStyle name="ÄÞ¸¶_¸ñ-È¯" xfId="18698" xr:uid="{00000000-0005-0000-0000-00005F5C0000}"/>
    <cellStyle name="AÞ¸¶_¿­¸° INT" xfId="18699" xr:uid="{00000000-0005-0000-0000-0000605C0000}"/>
    <cellStyle name="ÄÞ¸¶_±â°è-¸ñ·Ï" xfId="18700" xr:uid="{00000000-0005-0000-0000-0000615C0000}"/>
    <cellStyle name="AÞ¸¶_±a°e¼³ºn-AIA§¸n·I " xfId="18701" xr:uid="{00000000-0005-0000-0000-0000625C0000}"/>
    <cellStyle name="ÄÞ¸¶_±â°è¼³ºñ-ÀÏÀ§¸ñ·Ï " xfId="18702" xr:uid="{00000000-0005-0000-0000-0000635C0000}"/>
    <cellStyle name="AÞ¸¶_°eE¹_11¿a½A " xfId="2259" xr:uid="{00000000-0005-0000-0000-0000645C0000}"/>
    <cellStyle name="ÄÞ¸¶_¼³ºñÀÏÀ§" xfId="18703" xr:uid="{00000000-0005-0000-0000-0000655C0000}"/>
    <cellStyle name="AÞ¸¶_¼oAI¼º " xfId="18704" xr:uid="{00000000-0005-0000-0000-0000665C0000}"/>
    <cellStyle name="ÄÞ¸¶_½ÅÃµÁöÀüÃ¼" xfId="3815" xr:uid="{00000000-0005-0000-0000-0000675C0000}"/>
    <cellStyle name="AÞ¸¶_AIA§-es2A÷" xfId="18705" xr:uid="{00000000-0005-0000-0000-0000685C0000}"/>
    <cellStyle name="ÄÞ¸¶_ÀÏÀ§-es2Â÷" xfId="18706" xr:uid="{00000000-0005-0000-0000-0000695C0000}"/>
    <cellStyle name="AÞ¸¶_AN°y(1.25) " xfId="3816" xr:uid="{00000000-0005-0000-0000-00006A5C0000}"/>
    <cellStyle name="ÄÞ¸¶_Áý°èÇ¥°ÇÃàºÐ" xfId="18707" xr:uid="{00000000-0005-0000-0000-00006B5C0000}"/>
    <cellStyle name="AÞ¸¶_BOM°eAa" xfId="18708" xr:uid="{00000000-0005-0000-0000-00006C5C0000}"/>
    <cellStyle name="ÄÞ¸¶_BOM°èÀå" xfId="18709" xr:uid="{00000000-0005-0000-0000-00006D5C0000}"/>
    <cellStyle name="AÞ¸¶_INQUIRY ¿μ¾÷AßAø " xfId="2260" xr:uid="{00000000-0005-0000-0000-00006E5C0000}"/>
    <cellStyle name="ÄÞ¸¶_laroux" xfId="3817" xr:uid="{00000000-0005-0000-0000-00006F5C0000}"/>
    <cellStyle name="AÞ¸¶_laroux_1" xfId="3818" xr:uid="{00000000-0005-0000-0000-0000705C0000}"/>
    <cellStyle name="ÄÞ¸¶_laroux_1" xfId="3819" xr:uid="{00000000-0005-0000-0000-0000715C0000}"/>
    <cellStyle name="AÞ¸¶_laroux_1_견적서(가로양식)" xfId="3820" xr:uid="{00000000-0005-0000-0000-0000725C0000}"/>
    <cellStyle name="ÄÞ¸¶_laroux_1_견적서(가로양식)" xfId="3821" xr:uid="{00000000-0005-0000-0000-0000735C0000}"/>
    <cellStyle name="AÞ¸¶_laroux_1_국학진흥원(정산6-13)" xfId="3822" xr:uid="{00000000-0005-0000-0000-0000745C0000}"/>
    <cellStyle name="ÄÞ¸¶_laroux_1_국학진흥원(정산6-13)" xfId="3823" xr:uid="{00000000-0005-0000-0000-0000755C0000}"/>
    <cellStyle name="AÞ¸¶_laroux_1_대구종합전시관" xfId="3824" xr:uid="{00000000-0005-0000-0000-0000765C0000}"/>
    <cellStyle name="ÄÞ¸¶_laroux_1_대구종합전시관" xfId="3825" xr:uid="{00000000-0005-0000-0000-0000775C0000}"/>
    <cellStyle name="AÞ¸¶_laroux_2" xfId="3826" xr:uid="{00000000-0005-0000-0000-0000785C0000}"/>
    <cellStyle name="ÄÞ¸¶_laroux_2" xfId="3827" xr:uid="{00000000-0005-0000-0000-0000795C0000}"/>
    <cellStyle name="AÞ¸¶_laroux_견적서(가로양식)" xfId="3828" xr:uid="{00000000-0005-0000-0000-00007A5C0000}"/>
    <cellStyle name="ÄÞ¸¶_laroux_견적서(가로양식)" xfId="3829" xr:uid="{00000000-0005-0000-0000-00007B5C0000}"/>
    <cellStyle name="AÞ¸¶_laroux_국학진흥원(정산6-13)" xfId="3830" xr:uid="{00000000-0005-0000-0000-00007C5C0000}"/>
    <cellStyle name="ÄÞ¸¶_laroux_국학진흥원(정산6-13)" xfId="3831" xr:uid="{00000000-0005-0000-0000-00007D5C0000}"/>
    <cellStyle name="AÞ¸¶_laroux_대구종합전시관" xfId="3832" xr:uid="{00000000-0005-0000-0000-00007E5C0000}"/>
    <cellStyle name="ÄÞ¸¶_laroux_대구종합전시관" xfId="3833" xr:uid="{00000000-0005-0000-0000-00007F5C0000}"/>
    <cellStyle name="AÞ¸¶_º≫¼± ±æ¾i±uºI ¼o·R Ay°eC￥ " xfId="2261" xr:uid="{00000000-0005-0000-0000-0000805C0000}"/>
    <cellStyle name="ÄÞ¸¶_Sheet1" xfId="18710" xr:uid="{00000000-0005-0000-0000-0000815C0000}"/>
    <cellStyle name="ÀÚ¸®¼ö" xfId="18711" xr:uid="{00000000-0005-0000-0000-0000825C0000}"/>
    <cellStyle name="ÀÚ¸®¼ö0" xfId="18712" xr:uid="{00000000-0005-0000-0000-0000835C0000}"/>
    <cellStyle name="Au¸r " xfId="18713" xr:uid="{00000000-0005-0000-0000-0000845C0000}"/>
    <cellStyle name="Au¸r  2" xfId="18714" xr:uid="{00000000-0005-0000-0000-0000855C0000}"/>
    <cellStyle name="Au¸r  3" xfId="18715" xr:uid="{00000000-0005-0000-0000-0000865C0000}"/>
    <cellStyle name="AU¸R¼o" xfId="3834" xr:uid="{00000000-0005-0000-0000-0000875C0000}"/>
    <cellStyle name="AU¸R¼o 10" xfId="18716" xr:uid="{00000000-0005-0000-0000-0000885C0000}"/>
    <cellStyle name="AU¸R¼o 11" xfId="18717" xr:uid="{00000000-0005-0000-0000-0000895C0000}"/>
    <cellStyle name="AU¸R¼o 12" xfId="18718" xr:uid="{00000000-0005-0000-0000-00008A5C0000}"/>
    <cellStyle name="AU¸R¼o 13" xfId="18719" xr:uid="{00000000-0005-0000-0000-00008B5C0000}"/>
    <cellStyle name="AU¸R¼o 14" xfId="18720" xr:uid="{00000000-0005-0000-0000-00008C5C0000}"/>
    <cellStyle name="AU¸R¼o 15" xfId="18721" xr:uid="{00000000-0005-0000-0000-00008D5C0000}"/>
    <cellStyle name="AU¸R¼o 16" xfId="18722" xr:uid="{00000000-0005-0000-0000-00008E5C0000}"/>
    <cellStyle name="AU¸R¼o 17" xfId="18723" xr:uid="{00000000-0005-0000-0000-00008F5C0000}"/>
    <cellStyle name="AU¸R¼o 18" xfId="18724" xr:uid="{00000000-0005-0000-0000-0000905C0000}"/>
    <cellStyle name="AU¸R¼o 19" xfId="18725" xr:uid="{00000000-0005-0000-0000-0000915C0000}"/>
    <cellStyle name="AU¸R¼o 2" xfId="18726" xr:uid="{00000000-0005-0000-0000-0000925C0000}"/>
    <cellStyle name="AU¸R¼o 2 2" xfId="18727" xr:uid="{00000000-0005-0000-0000-0000935C0000}"/>
    <cellStyle name="AU¸R¼o 2 3" xfId="18728" xr:uid="{00000000-0005-0000-0000-0000945C0000}"/>
    <cellStyle name="AU¸R¼o 2 4" xfId="18729" xr:uid="{00000000-0005-0000-0000-0000955C0000}"/>
    <cellStyle name="AU¸R¼o 2 5" xfId="18730" xr:uid="{00000000-0005-0000-0000-0000965C0000}"/>
    <cellStyle name="AU¸R¼o 2 6" xfId="18731" xr:uid="{00000000-0005-0000-0000-0000975C0000}"/>
    <cellStyle name="AU¸R¼o 2 7" xfId="18732" xr:uid="{00000000-0005-0000-0000-0000985C0000}"/>
    <cellStyle name="AU¸R¼o 20" xfId="18733" xr:uid="{00000000-0005-0000-0000-0000995C0000}"/>
    <cellStyle name="AU¸R¼o 21" xfId="18734" xr:uid="{00000000-0005-0000-0000-00009A5C0000}"/>
    <cellStyle name="AU¸R¼o 22" xfId="18735" xr:uid="{00000000-0005-0000-0000-00009B5C0000}"/>
    <cellStyle name="AU¸R¼o 23" xfId="18736" xr:uid="{00000000-0005-0000-0000-00009C5C0000}"/>
    <cellStyle name="AU¸R¼o 3" xfId="18737" xr:uid="{00000000-0005-0000-0000-00009D5C0000}"/>
    <cellStyle name="AU¸R¼o 4" xfId="18738" xr:uid="{00000000-0005-0000-0000-00009E5C0000}"/>
    <cellStyle name="AU¸R¼o 5" xfId="18739" xr:uid="{00000000-0005-0000-0000-00009F5C0000}"/>
    <cellStyle name="AU¸R¼o 6" xfId="18740" xr:uid="{00000000-0005-0000-0000-0000A05C0000}"/>
    <cellStyle name="AU¸R¼o 7" xfId="18741" xr:uid="{00000000-0005-0000-0000-0000A15C0000}"/>
    <cellStyle name="AU¸R¼o 8" xfId="18742" xr:uid="{00000000-0005-0000-0000-0000A25C0000}"/>
    <cellStyle name="AU¸R¼o 9" xfId="18743" xr:uid="{00000000-0005-0000-0000-0000A35C0000}"/>
    <cellStyle name="AU¸R¼o0" xfId="3835" xr:uid="{00000000-0005-0000-0000-0000A45C0000}"/>
    <cellStyle name="AU¸R¼o0 10" xfId="18744" xr:uid="{00000000-0005-0000-0000-0000A55C0000}"/>
    <cellStyle name="AU¸R¼o0 11" xfId="18745" xr:uid="{00000000-0005-0000-0000-0000A65C0000}"/>
    <cellStyle name="AU¸R¼o0 12" xfId="18746" xr:uid="{00000000-0005-0000-0000-0000A75C0000}"/>
    <cellStyle name="AU¸R¼o0 13" xfId="18747" xr:uid="{00000000-0005-0000-0000-0000A85C0000}"/>
    <cellStyle name="AU¸R¼o0 14" xfId="18748" xr:uid="{00000000-0005-0000-0000-0000A95C0000}"/>
    <cellStyle name="AU¸R¼o0 15" xfId="18749" xr:uid="{00000000-0005-0000-0000-0000AA5C0000}"/>
    <cellStyle name="AU¸R¼o0 16" xfId="18750" xr:uid="{00000000-0005-0000-0000-0000AB5C0000}"/>
    <cellStyle name="AU¸R¼o0 17" xfId="18751" xr:uid="{00000000-0005-0000-0000-0000AC5C0000}"/>
    <cellStyle name="AU¸R¼o0 18" xfId="18752" xr:uid="{00000000-0005-0000-0000-0000AD5C0000}"/>
    <cellStyle name="AU¸R¼o0 19" xfId="18753" xr:uid="{00000000-0005-0000-0000-0000AE5C0000}"/>
    <cellStyle name="AU¸R¼o0 2" xfId="18754" xr:uid="{00000000-0005-0000-0000-0000AF5C0000}"/>
    <cellStyle name="AU¸R¼o0 2 2" xfId="18755" xr:uid="{00000000-0005-0000-0000-0000B05C0000}"/>
    <cellStyle name="AU¸R¼o0 2 3" xfId="18756" xr:uid="{00000000-0005-0000-0000-0000B15C0000}"/>
    <cellStyle name="AU¸R¼o0 2 4" xfId="18757" xr:uid="{00000000-0005-0000-0000-0000B25C0000}"/>
    <cellStyle name="AU¸R¼o0 2 5" xfId="18758" xr:uid="{00000000-0005-0000-0000-0000B35C0000}"/>
    <cellStyle name="AU¸R¼o0 2 6" xfId="18759" xr:uid="{00000000-0005-0000-0000-0000B45C0000}"/>
    <cellStyle name="AU¸R¼o0 2 7" xfId="18760" xr:uid="{00000000-0005-0000-0000-0000B55C0000}"/>
    <cellStyle name="AU¸R¼o0 20" xfId="18761" xr:uid="{00000000-0005-0000-0000-0000B65C0000}"/>
    <cellStyle name="AU¸R¼o0 21" xfId="18762" xr:uid="{00000000-0005-0000-0000-0000B75C0000}"/>
    <cellStyle name="AU¸R¼o0 22" xfId="18763" xr:uid="{00000000-0005-0000-0000-0000B85C0000}"/>
    <cellStyle name="AU¸R¼o0 23" xfId="18764" xr:uid="{00000000-0005-0000-0000-0000B95C0000}"/>
    <cellStyle name="AU¸R¼o0 3" xfId="18765" xr:uid="{00000000-0005-0000-0000-0000BA5C0000}"/>
    <cellStyle name="AU¸R¼o0 4" xfId="18766" xr:uid="{00000000-0005-0000-0000-0000BB5C0000}"/>
    <cellStyle name="AU¸R¼o0 5" xfId="18767" xr:uid="{00000000-0005-0000-0000-0000BC5C0000}"/>
    <cellStyle name="AU¸R¼o0 6" xfId="18768" xr:uid="{00000000-0005-0000-0000-0000BD5C0000}"/>
    <cellStyle name="AU¸R¼o0 7" xfId="18769" xr:uid="{00000000-0005-0000-0000-0000BE5C0000}"/>
    <cellStyle name="AU¸R¼o0 8" xfId="18770" xr:uid="{00000000-0005-0000-0000-0000BF5C0000}"/>
    <cellStyle name="AU¸R¼o0 9" xfId="18771" xr:uid="{00000000-0005-0000-0000-0000C05C0000}"/>
    <cellStyle name="_x0001_b" xfId="18772" xr:uid="{00000000-0005-0000-0000-0000C15C0000}"/>
    <cellStyle name="_x0001_b 10" xfId="18773" xr:uid="{00000000-0005-0000-0000-0000C25C0000}"/>
    <cellStyle name="_x0001_b 11" xfId="18774" xr:uid="{00000000-0005-0000-0000-0000C35C0000}"/>
    <cellStyle name="_x0001_b 12" xfId="18775" xr:uid="{00000000-0005-0000-0000-0000C45C0000}"/>
    <cellStyle name="_x0001_b 13" xfId="18776" xr:uid="{00000000-0005-0000-0000-0000C55C0000}"/>
    <cellStyle name="_x0001_b 14" xfId="18777" xr:uid="{00000000-0005-0000-0000-0000C65C0000}"/>
    <cellStyle name="_x0001_b 15" xfId="18778" xr:uid="{00000000-0005-0000-0000-0000C75C0000}"/>
    <cellStyle name="_x0001_b 16" xfId="18779" xr:uid="{00000000-0005-0000-0000-0000C85C0000}"/>
    <cellStyle name="_x0001_b 17" xfId="18780" xr:uid="{00000000-0005-0000-0000-0000C95C0000}"/>
    <cellStyle name="_x0001_b 18" xfId="18781" xr:uid="{00000000-0005-0000-0000-0000CA5C0000}"/>
    <cellStyle name="_x0001_b 19" xfId="18782" xr:uid="{00000000-0005-0000-0000-0000CB5C0000}"/>
    <cellStyle name="_x0001_b 2" xfId="18783" xr:uid="{00000000-0005-0000-0000-0000CC5C0000}"/>
    <cellStyle name="_x0001_b 20" xfId="18784" xr:uid="{00000000-0005-0000-0000-0000CD5C0000}"/>
    <cellStyle name="_x0001_b 21" xfId="18785" xr:uid="{00000000-0005-0000-0000-0000CE5C0000}"/>
    <cellStyle name="_x0001_b 22" xfId="18786" xr:uid="{00000000-0005-0000-0000-0000CF5C0000}"/>
    <cellStyle name="_x0001_b 23" xfId="18787" xr:uid="{00000000-0005-0000-0000-0000D05C0000}"/>
    <cellStyle name="_x0001_b 24" xfId="18788" xr:uid="{00000000-0005-0000-0000-0000D15C0000}"/>
    <cellStyle name="_x0001_b 25" xfId="18789" xr:uid="{00000000-0005-0000-0000-0000D25C0000}"/>
    <cellStyle name="_x0001_b 26" xfId="18790" xr:uid="{00000000-0005-0000-0000-0000D35C0000}"/>
    <cellStyle name="_x0001_b 27" xfId="18791" xr:uid="{00000000-0005-0000-0000-0000D45C0000}"/>
    <cellStyle name="_x0001_b 28" xfId="18792" xr:uid="{00000000-0005-0000-0000-0000D55C0000}"/>
    <cellStyle name="_x0001_b 29" xfId="18793" xr:uid="{00000000-0005-0000-0000-0000D65C0000}"/>
    <cellStyle name="_x0001_b 3" xfId="18794" xr:uid="{00000000-0005-0000-0000-0000D75C0000}"/>
    <cellStyle name="_x0001_b 30" xfId="18795" xr:uid="{00000000-0005-0000-0000-0000D85C0000}"/>
    <cellStyle name="_x0001_b 31" xfId="18796" xr:uid="{00000000-0005-0000-0000-0000D95C0000}"/>
    <cellStyle name="_x0001_b 32" xfId="18797" xr:uid="{00000000-0005-0000-0000-0000DA5C0000}"/>
    <cellStyle name="_x0001_b 33" xfId="18798" xr:uid="{00000000-0005-0000-0000-0000DB5C0000}"/>
    <cellStyle name="_x0001_b 34" xfId="18799" xr:uid="{00000000-0005-0000-0000-0000DC5C0000}"/>
    <cellStyle name="_x0001_b 35" xfId="18800" xr:uid="{00000000-0005-0000-0000-0000DD5C0000}"/>
    <cellStyle name="_x0001_b 36" xfId="18801" xr:uid="{00000000-0005-0000-0000-0000DE5C0000}"/>
    <cellStyle name="_x0001_b 37" xfId="18802" xr:uid="{00000000-0005-0000-0000-0000DF5C0000}"/>
    <cellStyle name="_x0001_b 38" xfId="18803" xr:uid="{00000000-0005-0000-0000-0000E05C0000}"/>
    <cellStyle name="_x0001_b 39" xfId="18804" xr:uid="{00000000-0005-0000-0000-0000E15C0000}"/>
    <cellStyle name="_x0001_b 4" xfId="18805" xr:uid="{00000000-0005-0000-0000-0000E25C0000}"/>
    <cellStyle name="_x0001_b 40" xfId="18806" xr:uid="{00000000-0005-0000-0000-0000E35C0000}"/>
    <cellStyle name="_x0001_b 41" xfId="18807" xr:uid="{00000000-0005-0000-0000-0000E45C0000}"/>
    <cellStyle name="_x0001_b 5" xfId="18808" xr:uid="{00000000-0005-0000-0000-0000E55C0000}"/>
    <cellStyle name="_x0001_b 6" xfId="18809" xr:uid="{00000000-0005-0000-0000-0000E65C0000}"/>
    <cellStyle name="_x0001_b 7" xfId="18810" xr:uid="{00000000-0005-0000-0000-0000E75C0000}"/>
    <cellStyle name="_x0001_b 8" xfId="18811" xr:uid="{00000000-0005-0000-0000-0000E85C0000}"/>
    <cellStyle name="_x0001_b 9" xfId="18812" xr:uid="{00000000-0005-0000-0000-0000E95C0000}"/>
    <cellStyle name="BA" xfId="18813" xr:uid="{00000000-0005-0000-0000-0000EA5C0000}"/>
    <cellStyle name="BA 10" xfId="18814" xr:uid="{00000000-0005-0000-0000-0000EB5C0000}"/>
    <cellStyle name="BA 11" xfId="18815" xr:uid="{00000000-0005-0000-0000-0000EC5C0000}"/>
    <cellStyle name="BA 12" xfId="18816" xr:uid="{00000000-0005-0000-0000-0000ED5C0000}"/>
    <cellStyle name="BA 13" xfId="18817" xr:uid="{00000000-0005-0000-0000-0000EE5C0000}"/>
    <cellStyle name="BA 14" xfId="18818" xr:uid="{00000000-0005-0000-0000-0000EF5C0000}"/>
    <cellStyle name="BA 15" xfId="18819" xr:uid="{00000000-0005-0000-0000-0000F05C0000}"/>
    <cellStyle name="BA 16" xfId="18820" xr:uid="{00000000-0005-0000-0000-0000F15C0000}"/>
    <cellStyle name="BA 17" xfId="18821" xr:uid="{00000000-0005-0000-0000-0000F25C0000}"/>
    <cellStyle name="BA 18" xfId="18822" xr:uid="{00000000-0005-0000-0000-0000F35C0000}"/>
    <cellStyle name="BA 19" xfId="18823" xr:uid="{00000000-0005-0000-0000-0000F45C0000}"/>
    <cellStyle name="BA 2" xfId="18824" xr:uid="{00000000-0005-0000-0000-0000F55C0000}"/>
    <cellStyle name="BA 2 2" xfId="18825" xr:uid="{00000000-0005-0000-0000-0000F65C0000}"/>
    <cellStyle name="BA 2 3" xfId="18826" xr:uid="{00000000-0005-0000-0000-0000F75C0000}"/>
    <cellStyle name="BA 2 4" xfId="18827" xr:uid="{00000000-0005-0000-0000-0000F85C0000}"/>
    <cellStyle name="BA 2 5" xfId="18828" xr:uid="{00000000-0005-0000-0000-0000F95C0000}"/>
    <cellStyle name="BA 2 6" xfId="18829" xr:uid="{00000000-0005-0000-0000-0000FA5C0000}"/>
    <cellStyle name="BA 2 7" xfId="18830" xr:uid="{00000000-0005-0000-0000-0000FB5C0000}"/>
    <cellStyle name="BA 20" xfId="18831" xr:uid="{00000000-0005-0000-0000-0000FC5C0000}"/>
    <cellStyle name="BA 21" xfId="18832" xr:uid="{00000000-0005-0000-0000-0000FD5C0000}"/>
    <cellStyle name="BA 3" xfId="18833" xr:uid="{00000000-0005-0000-0000-0000FE5C0000}"/>
    <cellStyle name="BA 4" xfId="18834" xr:uid="{00000000-0005-0000-0000-0000FF5C0000}"/>
    <cellStyle name="BA 5" xfId="18835" xr:uid="{00000000-0005-0000-0000-0000005D0000}"/>
    <cellStyle name="BA 6" xfId="18836" xr:uid="{00000000-0005-0000-0000-0000015D0000}"/>
    <cellStyle name="BA 7" xfId="18837" xr:uid="{00000000-0005-0000-0000-0000025D0000}"/>
    <cellStyle name="BA 8" xfId="18838" xr:uid="{00000000-0005-0000-0000-0000035D0000}"/>
    <cellStyle name="BA 9" xfId="18839" xr:uid="{00000000-0005-0000-0000-0000045D0000}"/>
    <cellStyle name="Bad" xfId="18840" xr:uid="{00000000-0005-0000-0000-0000055D0000}"/>
    <cellStyle name="Block header" xfId="3836" xr:uid="{00000000-0005-0000-0000-0000065D0000}"/>
    <cellStyle name="Body" xfId="18841" xr:uid="{00000000-0005-0000-0000-0000075D0000}"/>
    <cellStyle name="Bridge " xfId="3837" xr:uid="{00000000-0005-0000-0000-0000085D0000}"/>
    <cellStyle name="C" xfId="2262" xr:uid="{00000000-0005-0000-0000-0000095D0000}"/>
    <cellStyle name="C " xfId="18842" xr:uid="{00000000-0005-0000-0000-00000A5D0000}"/>
    <cellStyle name="C  10" xfId="18843" xr:uid="{00000000-0005-0000-0000-00000B5D0000}"/>
    <cellStyle name="C  11" xfId="18844" xr:uid="{00000000-0005-0000-0000-00000C5D0000}"/>
    <cellStyle name="C  12" xfId="18845" xr:uid="{00000000-0005-0000-0000-00000D5D0000}"/>
    <cellStyle name="C  13" xfId="18846" xr:uid="{00000000-0005-0000-0000-00000E5D0000}"/>
    <cellStyle name="C  14" xfId="18847" xr:uid="{00000000-0005-0000-0000-00000F5D0000}"/>
    <cellStyle name="C  15" xfId="18848" xr:uid="{00000000-0005-0000-0000-0000105D0000}"/>
    <cellStyle name="C  16" xfId="18849" xr:uid="{00000000-0005-0000-0000-0000115D0000}"/>
    <cellStyle name="C  17" xfId="18850" xr:uid="{00000000-0005-0000-0000-0000125D0000}"/>
    <cellStyle name="C  18" xfId="18851" xr:uid="{00000000-0005-0000-0000-0000135D0000}"/>
    <cellStyle name="C  19" xfId="18852" xr:uid="{00000000-0005-0000-0000-0000145D0000}"/>
    <cellStyle name="C  2" xfId="18853" xr:uid="{00000000-0005-0000-0000-0000155D0000}"/>
    <cellStyle name="C  2 2" xfId="18854" xr:uid="{00000000-0005-0000-0000-0000165D0000}"/>
    <cellStyle name="C  2 3" xfId="18855" xr:uid="{00000000-0005-0000-0000-0000175D0000}"/>
    <cellStyle name="C  2 4" xfId="18856" xr:uid="{00000000-0005-0000-0000-0000185D0000}"/>
    <cellStyle name="C  2 5" xfId="18857" xr:uid="{00000000-0005-0000-0000-0000195D0000}"/>
    <cellStyle name="C  2 6" xfId="18858" xr:uid="{00000000-0005-0000-0000-00001A5D0000}"/>
    <cellStyle name="C  2 7" xfId="18859" xr:uid="{00000000-0005-0000-0000-00001B5D0000}"/>
    <cellStyle name="C  20" xfId="18860" xr:uid="{00000000-0005-0000-0000-00001C5D0000}"/>
    <cellStyle name="C  21" xfId="18861" xr:uid="{00000000-0005-0000-0000-00001D5D0000}"/>
    <cellStyle name="C  3" xfId="18862" xr:uid="{00000000-0005-0000-0000-00001E5D0000}"/>
    <cellStyle name="C  4" xfId="18863" xr:uid="{00000000-0005-0000-0000-00001F5D0000}"/>
    <cellStyle name="C  5" xfId="18864" xr:uid="{00000000-0005-0000-0000-0000205D0000}"/>
    <cellStyle name="C  6" xfId="18865" xr:uid="{00000000-0005-0000-0000-0000215D0000}"/>
    <cellStyle name="C  7" xfId="18866" xr:uid="{00000000-0005-0000-0000-0000225D0000}"/>
    <cellStyle name="C  8" xfId="18867" xr:uid="{00000000-0005-0000-0000-0000235D0000}"/>
    <cellStyle name="C  9" xfId="18868" xr:uid="{00000000-0005-0000-0000-0000245D0000}"/>
    <cellStyle name="C 10" xfId="18869" xr:uid="{00000000-0005-0000-0000-0000255D0000}"/>
    <cellStyle name="C 11" xfId="18870" xr:uid="{00000000-0005-0000-0000-0000265D0000}"/>
    <cellStyle name="C 12" xfId="18871" xr:uid="{00000000-0005-0000-0000-0000275D0000}"/>
    <cellStyle name="C 13" xfId="18872" xr:uid="{00000000-0005-0000-0000-0000285D0000}"/>
    <cellStyle name="C 14" xfId="18873" xr:uid="{00000000-0005-0000-0000-0000295D0000}"/>
    <cellStyle name="C 15" xfId="18874" xr:uid="{00000000-0005-0000-0000-00002A5D0000}"/>
    <cellStyle name="C 16" xfId="18875" xr:uid="{00000000-0005-0000-0000-00002B5D0000}"/>
    <cellStyle name="C 17" xfId="18876" xr:uid="{00000000-0005-0000-0000-00002C5D0000}"/>
    <cellStyle name="C 18" xfId="18877" xr:uid="{00000000-0005-0000-0000-00002D5D0000}"/>
    <cellStyle name="C 19" xfId="18878" xr:uid="{00000000-0005-0000-0000-00002E5D0000}"/>
    <cellStyle name="C 2" xfId="2263" xr:uid="{00000000-0005-0000-0000-00002F5D0000}"/>
    <cellStyle name="C 2 2" xfId="18879" xr:uid="{00000000-0005-0000-0000-0000305D0000}"/>
    <cellStyle name="C 2 3" xfId="18880" xr:uid="{00000000-0005-0000-0000-0000315D0000}"/>
    <cellStyle name="C 2 4" xfId="18881" xr:uid="{00000000-0005-0000-0000-0000325D0000}"/>
    <cellStyle name="C 2 5" xfId="18882" xr:uid="{00000000-0005-0000-0000-0000335D0000}"/>
    <cellStyle name="C 2 6" xfId="18883" xr:uid="{00000000-0005-0000-0000-0000345D0000}"/>
    <cellStyle name="C 2 7" xfId="18884" xr:uid="{00000000-0005-0000-0000-0000355D0000}"/>
    <cellStyle name="C 20" xfId="18885" xr:uid="{00000000-0005-0000-0000-0000365D0000}"/>
    <cellStyle name="C 21" xfId="18886" xr:uid="{00000000-0005-0000-0000-0000375D0000}"/>
    <cellStyle name="C 22" xfId="18887" xr:uid="{00000000-0005-0000-0000-0000385D0000}"/>
    <cellStyle name="C 23" xfId="18888" xr:uid="{00000000-0005-0000-0000-0000395D0000}"/>
    <cellStyle name="C 24" xfId="18889" xr:uid="{00000000-0005-0000-0000-00003A5D0000}"/>
    <cellStyle name="C 25" xfId="18890" xr:uid="{00000000-0005-0000-0000-00003B5D0000}"/>
    <cellStyle name="C 26" xfId="18891" xr:uid="{00000000-0005-0000-0000-00003C5D0000}"/>
    <cellStyle name="C 27" xfId="18892" xr:uid="{00000000-0005-0000-0000-00003D5D0000}"/>
    <cellStyle name="C 28" xfId="18893" xr:uid="{00000000-0005-0000-0000-00003E5D0000}"/>
    <cellStyle name="C 29" xfId="18894" xr:uid="{00000000-0005-0000-0000-00003F5D0000}"/>
    <cellStyle name="C 3" xfId="18895" xr:uid="{00000000-0005-0000-0000-0000405D0000}"/>
    <cellStyle name="C 30" xfId="18896" xr:uid="{00000000-0005-0000-0000-0000415D0000}"/>
    <cellStyle name="C 31" xfId="18897" xr:uid="{00000000-0005-0000-0000-0000425D0000}"/>
    <cellStyle name="C 32" xfId="18898" xr:uid="{00000000-0005-0000-0000-0000435D0000}"/>
    <cellStyle name="C 33" xfId="18899" xr:uid="{00000000-0005-0000-0000-0000445D0000}"/>
    <cellStyle name="C 34" xfId="18900" xr:uid="{00000000-0005-0000-0000-0000455D0000}"/>
    <cellStyle name="C 35" xfId="18901" xr:uid="{00000000-0005-0000-0000-0000465D0000}"/>
    <cellStyle name="C 36" xfId="18902" xr:uid="{00000000-0005-0000-0000-0000475D0000}"/>
    <cellStyle name="C 37" xfId="18903" xr:uid="{00000000-0005-0000-0000-0000485D0000}"/>
    <cellStyle name="C 38" xfId="18904" xr:uid="{00000000-0005-0000-0000-0000495D0000}"/>
    <cellStyle name="C 39" xfId="18905" xr:uid="{00000000-0005-0000-0000-00004A5D0000}"/>
    <cellStyle name="C 4" xfId="18906" xr:uid="{00000000-0005-0000-0000-00004B5D0000}"/>
    <cellStyle name="C 40" xfId="18907" xr:uid="{00000000-0005-0000-0000-00004C5D0000}"/>
    <cellStyle name="C 5" xfId="18908" xr:uid="{00000000-0005-0000-0000-00004D5D0000}"/>
    <cellStyle name="C 6" xfId="18909" xr:uid="{00000000-0005-0000-0000-00004E5D0000}"/>
    <cellStyle name="C 7" xfId="18910" xr:uid="{00000000-0005-0000-0000-00004F5D0000}"/>
    <cellStyle name="C 8" xfId="18911" xr:uid="{00000000-0005-0000-0000-0000505D0000}"/>
    <cellStyle name="C 9" xfId="18912" xr:uid="{00000000-0005-0000-0000-0000515D0000}"/>
    <cellStyle name="C_20030218144011020-E1C865BF" xfId="18913" xr:uid="{00000000-0005-0000-0000-0000525D0000}"/>
    <cellStyle name="C_20030218144011020-E1C865BF 10" xfId="18914" xr:uid="{00000000-0005-0000-0000-0000535D0000}"/>
    <cellStyle name="C_20030218144011020-E1C865BF 11" xfId="18915" xr:uid="{00000000-0005-0000-0000-0000545D0000}"/>
    <cellStyle name="C_20030218144011020-E1C865BF 12" xfId="18916" xr:uid="{00000000-0005-0000-0000-0000555D0000}"/>
    <cellStyle name="C_20030218144011020-E1C865BF 13" xfId="18917" xr:uid="{00000000-0005-0000-0000-0000565D0000}"/>
    <cellStyle name="C_20030218144011020-E1C865BF 14" xfId="18918" xr:uid="{00000000-0005-0000-0000-0000575D0000}"/>
    <cellStyle name="C_20030218144011020-E1C865BF 15" xfId="18919" xr:uid="{00000000-0005-0000-0000-0000585D0000}"/>
    <cellStyle name="C_20030218144011020-E1C865BF 16" xfId="18920" xr:uid="{00000000-0005-0000-0000-0000595D0000}"/>
    <cellStyle name="C_20030218144011020-E1C865BF 17" xfId="18921" xr:uid="{00000000-0005-0000-0000-00005A5D0000}"/>
    <cellStyle name="C_20030218144011020-E1C865BF 18" xfId="18922" xr:uid="{00000000-0005-0000-0000-00005B5D0000}"/>
    <cellStyle name="C_20030218144011020-E1C865BF 19" xfId="18923" xr:uid="{00000000-0005-0000-0000-00005C5D0000}"/>
    <cellStyle name="C_20030218144011020-E1C865BF 2" xfId="18924" xr:uid="{00000000-0005-0000-0000-00005D5D0000}"/>
    <cellStyle name="C_20030218144011020-E1C865BF 2 2" xfId="18925" xr:uid="{00000000-0005-0000-0000-00005E5D0000}"/>
    <cellStyle name="C_20030218144011020-E1C865BF 2 3" xfId="18926" xr:uid="{00000000-0005-0000-0000-00005F5D0000}"/>
    <cellStyle name="C_20030218144011020-E1C865BF 2 4" xfId="18927" xr:uid="{00000000-0005-0000-0000-0000605D0000}"/>
    <cellStyle name="C_20030218144011020-E1C865BF 2 5" xfId="18928" xr:uid="{00000000-0005-0000-0000-0000615D0000}"/>
    <cellStyle name="C_20030218144011020-E1C865BF 2 6" xfId="18929" xr:uid="{00000000-0005-0000-0000-0000625D0000}"/>
    <cellStyle name="C_20030218144011020-E1C865BF 2 7" xfId="18930" xr:uid="{00000000-0005-0000-0000-0000635D0000}"/>
    <cellStyle name="C_20030218144011020-E1C865BF 20" xfId="18931" xr:uid="{00000000-0005-0000-0000-0000645D0000}"/>
    <cellStyle name="C_20030218144011020-E1C865BF 21" xfId="18932" xr:uid="{00000000-0005-0000-0000-0000655D0000}"/>
    <cellStyle name="C_20030218144011020-E1C865BF 3" xfId="18933" xr:uid="{00000000-0005-0000-0000-0000665D0000}"/>
    <cellStyle name="C_20030218144011020-E1C865BF 4" xfId="18934" xr:uid="{00000000-0005-0000-0000-0000675D0000}"/>
    <cellStyle name="C_20030218144011020-E1C865BF 5" xfId="18935" xr:uid="{00000000-0005-0000-0000-0000685D0000}"/>
    <cellStyle name="C_20030218144011020-E1C865BF 6" xfId="18936" xr:uid="{00000000-0005-0000-0000-0000695D0000}"/>
    <cellStyle name="C_20030218144011020-E1C865BF 7" xfId="18937" xr:uid="{00000000-0005-0000-0000-00006A5D0000}"/>
    <cellStyle name="C_20030218144011020-E1C865BF 8" xfId="18938" xr:uid="{00000000-0005-0000-0000-00006B5D0000}"/>
    <cellStyle name="C_20030218144011020-E1C865BF 9" xfId="18939" xr:uid="{00000000-0005-0000-0000-00006C5D0000}"/>
    <cellStyle name="C_20030218144011020-E1C865BF_견적보고" xfId="18940" xr:uid="{00000000-0005-0000-0000-00006D5D0000}"/>
    <cellStyle name="C_20030218144011020-E1C865BF_견적보고 10" xfId="18941" xr:uid="{00000000-0005-0000-0000-00006E5D0000}"/>
    <cellStyle name="C_20030218144011020-E1C865BF_견적보고 11" xfId="18942" xr:uid="{00000000-0005-0000-0000-00006F5D0000}"/>
    <cellStyle name="C_20030218144011020-E1C865BF_견적보고 12" xfId="18943" xr:uid="{00000000-0005-0000-0000-0000705D0000}"/>
    <cellStyle name="C_20030218144011020-E1C865BF_견적보고 13" xfId="18944" xr:uid="{00000000-0005-0000-0000-0000715D0000}"/>
    <cellStyle name="C_20030218144011020-E1C865BF_견적보고 14" xfId="18945" xr:uid="{00000000-0005-0000-0000-0000725D0000}"/>
    <cellStyle name="C_20030218144011020-E1C865BF_견적보고 15" xfId="18946" xr:uid="{00000000-0005-0000-0000-0000735D0000}"/>
    <cellStyle name="C_20030218144011020-E1C865BF_견적보고 16" xfId="18947" xr:uid="{00000000-0005-0000-0000-0000745D0000}"/>
    <cellStyle name="C_20030218144011020-E1C865BF_견적보고 17" xfId="18948" xr:uid="{00000000-0005-0000-0000-0000755D0000}"/>
    <cellStyle name="C_20030218144011020-E1C865BF_견적보고 18" xfId="18949" xr:uid="{00000000-0005-0000-0000-0000765D0000}"/>
    <cellStyle name="C_20030218144011020-E1C865BF_견적보고 19" xfId="18950" xr:uid="{00000000-0005-0000-0000-0000775D0000}"/>
    <cellStyle name="C_20030218144011020-E1C865BF_견적보고 2" xfId="18951" xr:uid="{00000000-0005-0000-0000-0000785D0000}"/>
    <cellStyle name="C_20030218144011020-E1C865BF_견적보고 2 2" xfId="18952" xr:uid="{00000000-0005-0000-0000-0000795D0000}"/>
    <cellStyle name="C_20030218144011020-E1C865BF_견적보고 2 3" xfId="18953" xr:uid="{00000000-0005-0000-0000-00007A5D0000}"/>
    <cellStyle name="C_20030218144011020-E1C865BF_견적보고 2 4" xfId="18954" xr:uid="{00000000-0005-0000-0000-00007B5D0000}"/>
    <cellStyle name="C_20030218144011020-E1C865BF_견적보고 2 5" xfId="18955" xr:uid="{00000000-0005-0000-0000-00007C5D0000}"/>
    <cellStyle name="C_20030218144011020-E1C865BF_견적보고 2 6" xfId="18956" xr:uid="{00000000-0005-0000-0000-00007D5D0000}"/>
    <cellStyle name="C_20030218144011020-E1C865BF_견적보고 2 7" xfId="18957" xr:uid="{00000000-0005-0000-0000-00007E5D0000}"/>
    <cellStyle name="C_20030218144011020-E1C865BF_견적보고 20" xfId="18958" xr:uid="{00000000-0005-0000-0000-00007F5D0000}"/>
    <cellStyle name="C_20030218144011020-E1C865BF_견적보고 21" xfId="18959" xr:uid="{00000000-0005-0000-0000-0000805D0000}"/>
    <cellStyle name="C_20030218144011020-E1C865BF_견적보고 3" xfId="18960" xr:uid="{00000000-0005-0000-0000-0000815D0000}"/>
    <cellStyle name="C_20030218144011020-E1C865BF_견적보고 4" xfId="18961" xr:uid="{00000000-0005-0000-0000-0000825D0000}"/>
    <cellStyle name="C_20030218144011020-E1C865BF_견적보고 5" xfId="18962" xr:uid="{00000000-0005-0000-0000-0000835D0000}"/>
    <cellStyle name="C_20030218144011020-E1C865BF_견적보고 6" xfId="18963" xr:uid="{00000000-0005-0000-0000-0000845D0000}"/>
    <cellStyle name="C_20030218144011020-E1C865BF_견적보고 7" xfId="18964" xr:uid="{00000000-0005-0000-0000-0000855D0000}"/>
    <cellStyle name="C_20030218144011020-E1C865BF_견적보고 8" xfId="18965" xr:uid="{00000000-0005-0000-0000-0000865D0000}"/>
    <cellStyle name="C_20030218144011020-E1C865BF_견적보고 9" xfId="18966" xr:uid="{00000000-0005-0000-0000-0000875D0000}"/>
    <cellStyle name="C_2011년 소백산 자락길 홍보관 신축공사(건축)" xfId="2264" xr:uid="{00000000-0005-0000-0000-0000885D0000}"/>
    <cellStyle name="C_가실행-종합창고및기계공작실" xfId="18967" xr:uid="{00000000-0005-0000-0000-0000895D0000}"/>
    <cellStyle name="C_가실행-종합창고및기계공작실 10" xfId="18968" xr:uid="{00000000-0005-0000-0000-00008A5D0000}"/>
    <cellStyle name="C_가실행-종합창고및기계공작실 11" xfId="18969" xr:uid="{00000000-0005-0000-0000-00008B5D0000}"/>
    <cellStyle name="C_가실행-종합창고및기계공작실 12" xfId="18970" xr:uid="{00000000-0005-0000-0000-00008C5D0000}"/>
    <cellStyle name="C_가실행-종합창고및기계공작실 13" xfId="18971" xr:uid="{00000000-0005-0000-0000-00008D5D0000}"/>
    <cellStyle name="C_가실행-종합창고및기계공작실 14" xfId="18972" xr:uid="{00000000-0005-0000-0000-00008E5D0000}"/>
    <cellStyle name="C_가실행-종합창고및기계공작실 15" xfId="18973" xr:uid="{00000000-0005-0000-0000-00008F5D0000}"/>
    <cellStyle name="C_가실행-종합창고및기계공작실 16" xfId="18974" xr:uid="{00000000-0005-0000-0000-0000905D0000}"/>
    <cellStyle name="C_가실행-종합창고및기계공작실 17" xfId="18975" xr:uid="{00000000-0005-0000-0000-0000915D0000}"/>
    <cellStyle name="C_가실행-종합창고및기계공작실 18" xfId="18976" xr:uid="{00000000-0005-0000-0000-0000925D0000}"/>
    <cellStyle name="C_가실행-종합창고및기계공작실 19" xfId="18977" xr:uid="{00000000-0005-0000-0000-0000935D0000}"/>
    <cellStyle name="C_가실행-종합창고및기계공작실 2" xfId="18978" xr:uid="{00000000-0005-0000-0000-0000945D0000}"/>
    <cellStyle name="C_가실행-종합창고및기계공작실 2 2" xfId="18979" xr:uid="{00000000-0005-0000-0000-0000955D0000}"/>
    <cellStyle name="C_가실행-종합창고및기계공작실 2 3" xfId="18980" xr:uid="{00000000-0005-0000-0000-0000965D0000}"/>
    <cellStyle name="C_가실행-종합창고및기계공작실 2 4" xfId="18981" xr:uid="{00000000-0005-0000-0000-0000975D0000}"/>
    <cellStyle name="C_가실행-종합창고및기계공작실 2 5" xfId="18982" xr:uid="{00000000-0005-0000-0000-0000985D0000}"/>
    <cellStyle name="C_가실행-종합창고및기계공작실 2 6" xfId="18983" xr:uid="{00000000-0005-0000-0000-0000995D0000}"/>
    <cellStyle name="C_가실행-종합창고및기계공작실 2 7" xfId="18984" xr:uid="{00000000-0005-0000-0000-00009A5D0000}"/>
    <cellStyle name="C_가실행-종합창고및기계공작실 20" xfId="18985" xr:uid="{00000000-0005-0000-0000-00009B5D0000}"/>
    <cellStyle name="C_가실행-종합창고및기계공작실 21" xfId="18986" xr:uid="{00000000-0005-0000-0000-00009C5D0000}"/>
    <cellStyle name="C_가실행-종합창고및기계공작실 3" xfId="18987" xr:uid="{00000000-0005-0000-0000-00009D5D0000}"/>
    <cellStyle name="C_가실행-종합창고및기계공작실 4" xfId="18988" xr:uid="{00000000-0005-0000-0000-00009E5D0000}"/>
    <cellStyle name="C_가실행-종합창고및기계공작실 5" xfId="18989" xr:uid="{00000000-0005-0000-0000-00009F5D0000}"/>
    <cellStyle name="C_가실행-종합창고및기계공작실 6" xfId="18990" xr:uid="{00000000-0005-0000-0000-0000A05D0000}"/>
    <cellStyle name="C_가실행-종합창고및기계공작실 7" xfId="18991" xr:uid="{00000000-0005-0000-0000-0000A15D0000}"/>
    <cellStyle name="C_가실행-종합창고및기계공작실 8" xfId="18992" xr:uid="{00000000-0005-0000-0000-0000A25D0000}"/>
    <cellStyle name="C_가실행-종합창고및기계공작실 9" xfId="18993" xr:uid="{00000000-0005-0000-0000-0000A35D0000}"/>
    <cellStyle name="C_갑지(건축 (2)" xfId="2265" xr:uid="{00000000-0005-0000-0000-0000A45D0000}"/>
    <cellStyle name="C_갑지(건축 (2) 2" xfId="2266" xr:uid="{00000000-0005-0000-0000-0000A55D0000}"/>
    <cellStyle name="C_견적보고" xfId="18994" xr:uid="{00000000-0005-0000-0000-0000A65D0000}"/>
    <cellStyle name="C_견적보고 10" xfId="18995" xr:uid="{00000000-0005-0000-0000-0000A75D0000}"/>
    <cellStyle name="C_견적보고 11" xfId="18996" xr:uid="{00000000-0005-0000-0000-0000A85D0000}"/>
    <cellStyle name="C_견적보고 12" xfId="18997" xr:uid="{00000000-0005-0000-0000-0000A95D0000}"/>
    <cellStyle name="C_견적보고 13" xfId="18998" xr:uid="{00000000-0005-0000-0000-0000AA5D0000}"/>
    <cellStyle name="C_견적보고 14" xfId="18999" xr:uid="{00000000-0005-0000-0000-0000AB5D0000}"/>
    <cellStyle name="C_견적보고 15" xfId="19000" xr:uid="{00000000-0005-0000-0000-0000AC5D0000}"/>
    <cellStyle name="C_견적보고 16" xfId="19001" xr:uid="{00000000-0005-0000-0000-0000AD5D0000}"/>
    <cellStyle name="C_견적보고 17" xfId="19002" xr:uid="{00000000-0005-0000-0000-0000AE5D0000}"/>
    <cellStyle name="C_견적보고 18" xfId="19003" xr:uid="{00000000-0005-0000-0000-0000AF5D0000}"/>
    <cellStyle name="C_견적보고 19" xfId="19004" xr:uid="{00000000-0005-0000-0000-0000B05D0000}"/>
    <cellStyle name="C_견적보고 2" xfId="19005" xr:uid="{00000000-0005-0000-0000-0000B15D0000}"/>
    <cellStyle name="C_견적보고 2 2" xfId="19006" xr:uid="{00000000-0005-0000-0000-0000B25D0000}"/>
    <cellStyle name="C_견적보고 2 3" xfId="19007" xr:uid="{00000000-0005-0000-0000-0000B35D0000}"/>
    <cellStyle name="C_견적보고 2 4" xfId="19008" xr:uid="{00000000-0005-0000-0000-0000B45D0000}"/>
    <cellStyle name="C_견적보고 2 5" xfId="19009" xr:uid="{00000000-0005-0000-0000-0000B55D0000}"/>
    <cellStyle name="C_견적보고 2 6" xfId="19010" xr:uid="{00000000-0005-0000-0000-0000B65D0000}"/>
    <cellStyle name="C_견적보고 2 7" xfId="19011" xr:uid="{00000000-0005-0000-0000-0000B75D0000}"/>
    <cellStyle name="C_견적보고 20" xfId="19012" xr:uid="{00000000-0005-0000-0000-0000B85D0000}"/>
    <cellStyle name="C_견적보고 21" xfId="19013" xr:uid="{00000000-0005-0000-0000-0000B95D0000}"/>
    <cellStyle name="C_견적보고 3" xfId="19014" xr:uid="{00000000-0005-0000-0000-0000BA5D0000}"/>
    <cellStyle name="C_견적보고 4" xfId="19015" xr:uid="{00000000-0005-0000-0000-0000BB5D0000}"/>
    <cellStyle name="C_견적보고 5" xfId="19016" xr:uid="{00000000-0005-0000-0000-0000BC5D0000}"/>
    <cellStyle name="C_견적보고 6" xfId="19017" xr:uid="{00000000-0005-0000-0000-0000BD5D0000}"/>
    <cellStyle name="C_견적보고 7" xfId="19018" xr:uid="{00000000-0005-0000-0000-0000BE5D0000}"/>
    <cellStyle name="C_견적보고 8" xfId="19019" xr:uid="{00000000-0005-0000-0000-0000BF5D0000}"/>
    <cellStyle name="C_견적보고 9" xfId="19020" xr:uid="{00000000-0005-0000-0000-0000C05D0000}"/>
    <cellStyle name="C_경북능금농협(북촌)골판지공장 " xfId="2267" xr:uid="{00000000-0005-0000-0000-0000C15D0000}"/>
    <cellStyle name="C_관급자재 명세" xfId="2268" xr:uid="{00000000-0005-0000-0000-0000C25D0000}"/>
    <cellStyle name="C_도로" xfId="2269" xr:uid="{00000000-0005-0000-0000-0000C35D0000}"/>
    <cellStyle name="C_도로 2" xfId="19021" xr:uid="{00000000-0005-0000-0000-0000C45D0000}"/>
    <cellStyle name="C_도로 3" xfId="19022" xr:uid="{00000000-0005-0000-0000-0000C55D0000}"/>
    <cellStyle name="C_부대초안" xfId="2270" xr:uid="{00000000-0005-0000-0000-0000C65D0000}"/>
    <cellStyle name="C_부대초안 2" xfId="2271" xr:uid="{00000000-0005-0000-0000-0000C75D0000}"/>
    <cellStyle name="C_부대초안 3" xfId="19023" xr:uid="{00000000-0005-0000-0000-0000C85D0000}"/>
    <cellStyle name="C_부대초안_2011년 소백산 자락길 홍보관 신축공사(건축)" xfId="2272" xr:uid="{00000000-0005-0000-0000-0000C95D0000}"/>
    <cellStyle name="C_부대초안_갑지(건축 (2)" xfId="2273" xr:uid="{00000000-0005-0000-0000-0000CA5D0000}"/>
    <cellStyle name="C_부대초안_갑지(건축 (2) 2" xfId="2274" xr:uid="{00000000-0005-0000-0000-0000CB5D0000}"/>
    <cellStyle name="C_부대초안_견적의뢰" xfId="2275" xr:uid="{00000000-0005-0000-0000-0000CC5D0000}"/>
    <cellStyle name="C_부대초안_견적의뢰 2" xfId="2276" xr:uid="{00000000-0005-0000-0000-0000CD5D0000}"/>
    <cellStyle name="C_부대초안_견적의뢰 3" xfId="19024" xr:uid="{00000000-0005-0000-0000-0000CE5D0000}"/>
    <cellStyle name="C_부대초안_견적의뢰_2011년 소백산 자락길 홍보관 신축공사(건축)" xfId="2277" xr:uid="{00000000-0005-0000-0000-0000CF5D0000}"/>
    <cellStyle name="C_부대초안_견적의뢰_갑지(건축 (2)" xfId="2278" xr:uid="{00000000-0005-0000-0000-0000D05D0000}"/>
    <cellStyle name="C_부대초안_견적의뢰_갑지(건축 (2) 2" xfId="2279" xr:uid="{00000000-0005-0000-0000-0000D15D0000}"/>
    <cellStyle name="C_부대초안_견적의뢰_경북능금농협(북촌)골판지공장 " xfId="2280" xr:uid="{00000000-0005-0000-0000-0000D25D0000}"/>
    <cellStyle name="C_부대초안_견적의뢰_관급자재 명세" xfId="2281" xr:uid="{00000000-0005-0000-0000-0000D35D0000}"/>
    <cellStyle name="C_부대초안_견적의뢰_삼성생활예술고 생활관(3층수정15%)공사" xfId="2282" xr:uid="{00000000-0005-0000-0000-0000D45D0000}"/>
    <cellStyle name="C_부대초안_견적의뢰_삼성생활예술고 생활관(3층수정15%)공사 2" xfId="2283" xr:uid="{00000000-0005-0000-0000-0000D55D0000}"/>
    <cellStyle name="C_부대초안_견적의뢰_안강여고 화장실 개선공사" xfId="2284" xr:uid="{00000000-0005-0000-0000-0000D65D0000}"/>
    <cellStyle name="C_부대초안_견적의뢰_영주서부초등학교 교사동 방수공사" xfId="2285" xr:uid="{00000000-0005-0000-0000-0000D75D0000}"/>
    <cellStyle name="C_부대초안_견적의뢰_용곡지구_보건진료소_신축설비공사" xfId="2286" xr:uid="{00000000-0005-0000-0000-0000D85D0000}"/>
    <cellStyle name="C_부대초안_견적의뢰_용곡지구_보건진료소_신축설비공사 2" xfId="2287" xr:uid="{00000000-0005-0000-0000-0000D95D0000}"/>
    <cellStyle name="C_부대초안_견적의뢰_우보초등학교 화장실보수및기타공사(건축)" xfId="2288" xr:uid="{00000000-0005-0000-0000-0000DA5D0000}"/>
    <cellStyle name="C_부대초안_견적의뢰_우보초등학교 화장실보수및기타공사(건축) 2" xfId="2289" xr:uid="{00000000-0005-0000-0000-0000DB5D0000}"/>
    <cellStyle name="C_부대초안_견적의뢰_화령초등학교 다목적강당 증축공사(건축)" xfId="2290" xr:uid="{00000000-0005-0000-0000-0000DC5D0000}"/>
    <cellStyle name="C_부대초안_견적의뢰_화령초등학교 다목적강당 증축공사(건축) 2" xfId="2291" xr:uid="{00000000-0005-0000-0000-0000DD5D0000}"/>
    <cellStyle name="C_부대초안_견적의뢰_화령초등학교 다목적강당 증축공사(건축납품)" xfId="2292" xr:uid="{00000000-0005-0000-0000-0000DE5D0000}"/>
    <cellStyle name="C_부대초안_견적의뢰_화령초등학교 다목적강당 증축공사(건축납품) 2" xfId="2293" xr:uid="{00000000-0005-0000-0000-0000DF5D0000}"/>
    <cellStyle name="C_부대초안_경북능금농협(북촌)골판지공장 " xfId="2294" xr:uid="{00000000-0005-0000-0000-0000E05D0000}"/>
    <cellStyle name="C_부대초안_관급자재 명세" xfId="2295" xr:uid="{00000000-0005-0000-0000-0000E15D0000}"/>
    <cellStyle name="C_부대초안_김포투찰" xfId="2296" xr:uid="{00000000-0005-0000-0000-0000E25D0000}"/>
    <cellStyle name="C_부대초안_김포투찰 2" xfId="19025" xr:uid="{00000000-0005-0000-0000-0000E35D0000}"/>
    <cellStyle name="C_부대초안_김포투찰 3" xfId="19026" xr:uid="{00000000-0005-0000-0000-0000E45D0000}"/>
    <cellStyle name="C_부대초안_김포투찰_견적의뢰" xfId="2297" xr:uid="{00000000-0005-0000-0000-0000E55D0000}"/>
    <cellStyle name="C_부대초안_김포투찰_견적의뢰 2" xfId="2298" xr:uid="{00000000-0005-0000-0000-0000E65D0000}"/>
    <cellStyle name="C_부대초안_김포투찰_견적의뢰 3" xfId="19027" xr:uid="{00000000-0005-0000-0000-0000E75D0000}"/>
    <cellStyle name="C_부대초안_김포투찰_견적의뢰_2011년 소백산 자락길 홍보관 신축공사(건축)" xfId="2299" xr:uid="{00000000-0005-0000-0000-0000E85D0000}"/>
    <cellStyle name="C_부대초안_김포투찰_견적의뢰_갑지(건축 (2)" xfId="2300" xr:uid="{00000000-0005-0000-0000-0000E95D0000}"/>
    <cellStyle name="C_부대초안_김포투찰_견적의뢰_갑지(건축 (2) 2" xfId="2301" xr:uid="{00000000-0005-0000-0000-0000EA5D0000}"/>
    <cellStyle name="C_부대초안_김포투찰_견적의뢰_경북능금농협(북촌)골판지공장 " xfId="2302" xr:uid="{00000000-0005-0000-0000-0000EB5D0000}"/>
    <cellStyle name="C_부대초안_김포투찰_견적의뢰_관급자재 명세" xfId="2303" xr:uid="{00000000-0005-0000-0000-0000EC5D0000}"/>
    <cellStyle name="C_부대초안_김포투찰_견적의뢰_삼성생활예술고 생활관(3층수정15%)공사" xfId="2304" xr:uid="{00000000-0005-0000-0000-0000ED5D0000}"/>
    <cellStyle name="C_부대초안_김포투찰_견적의뢰_삼성생활예술고 생활관(3층수정15%)공사 2" xfId="2305" xr:uid="{00000000-0005-0000-0000-0000EE5D0000}"/>
    <cellStyle name="C_부대초안_김포투찰_견적의뢰_안강여고 화장실 개선공사" xfId="2306" xr:uid="{00000000-0005-0000-0000-0000EF5D0000}"/>
    <cellStyle name="C_부대초안_김포투찰_견적의뢰_영주서부초등학교 교사동 방수공사" xfId="2307" xr:uid="{00000000-0005-0000-0000-0000F05D0000}"/>
    <cellStyle name="C_부대초안_김포투찰_견적의뢰_용곡지구_보건진료소_신축설비공사" xfId="2308" xr:uid="{00000000-0005-0000-0000-0000F15D0000}"/>
    <cellStyle name="C_부대초안_김포투찰_견적의뢰_용곡지구_보건진료소_신축설비공사 2" xfId="2309" xr:uid="{00000000-0005-0000-0000-0000F25D0000}"/>
    <cellStyle name="C_부대초안_김포투찰_견적의뢰_우보초등학교 화장실보수및기타공사(건축)" xfId="2310" xr:uid="{00000000-0005-0000-0000-0000F35D0000}"/>
    <cellStyle name="C_부대초안_김포투찰_견적의뢰_우보초등학교 화장실보수및기타공사(건축) 2" xfId="2311" xr:uid="{00000000-0005-0000-0000-0000F45D0000}"/>
    <cellStyle name="C_부대초안_김포투찰_견적의뢰_화령초등학교 다목적강당 증축공사(건축)" xfId="2312" xr:uid="{00000000-0005-0000-0000-0000F55D0000}"/>
    <cellStyle name="C_부대초안_김포투찰_견적의뢰_화령초등학교 다목적강당 증축공사(건축) 2" xfId="2313" xr:uid="{00000000-0005-0000-0000-0000F65D0000}"/>
    <cellStyle name="C_부대초안_김포투찰_견적의뢰_화령초등학교 다목적강당 증축공사(건축납품)" xfId="2314" xr:uid="{00000000-0005-0000-0000-0000F75D0000}"/>
    <cellStyle name="C_부대초안_김포투찰_견적의뢰_화령초등학교 다목적강당 증축공사(건축납품) 2" xfId="2315" xr:uid="{00000000-0005-0000-0000-0000F85D0000}"/>
    <cellStyle name="C_부대초안_삼성생활예술고 생활관(3층수정15%)공사" xfId="2316" xr:uid="{00000000-0005-0000-0000-0000F95D0000}"/>
    <cellStyle name="C_부대초안_삼성생활예술고 생활관(3층수정15%)공사 2" xfId="2317" xr:uid="{00000000-0005-0000-0000-0000FA5D0000}"/>
    <cellStyle name="C_부대초안_안강여고 화장실 개선공사" xfId="2318" xr:uid="{00000000-0005-0000-0000-0000FB5D0000}"/>
    <cellStyle name="C_부대초안_영주서부초등학교 교사동 방수공사" xfId="2319" xr:uid="{00000000-0005-0000-0000-0000FC5D0000}"/>
    <cellStyle name="C_부대초안_용곡지구_보건진료소_신축설비공사" xfId="2320" xr:uid="{00000000-0005-0000-0000-0000FD5D0000}"/>
    <cellStyle name="C_부대초안_용곡지구_보건진료소_신축설비공사 2" xfId="2321" xr:uid="{00000000-0005-0000-0000-0000FE5D0000}"/>
    <cellStyle name="C_부대초안_우보초등학교 화장실보수및기타공사(건축)" xfId="2322" xr:uid="{00000000-0005-0000-0000-0000FF5D0000}"/>
    <cellStyle name="C_부대초안_우보초등학교 화장실보수및기타공사(건축) 2" xfId="2323" xr:uid="{00000000-0005-0000-0000-0000005E0000}"/>
    <cellStyle name="C_부대초안_화령초등학교 다목적강당 증축공사(건축)" xfId="2324" xr:uid="{00000000-0005-0000-0000-0000015E0000}"/>
    <cellStyle name="C_부대초안_화령초등학교 다목적강당 증축공사(건축) 2" xfId="2325" xr:uid="{00000000-0005-0000-0000-0000025E0000}"/>
    <cellStyle name="C_부대초안_화령초등학교 다목적강당 증축공사(건축납품)" xfId="2326" xr:uid="{00000000-0005-0000-0000-0000035E0000}"/>
    <cellStyle name="C_부대초안_화령초등학교 다목적강당 증축공사(건축납품) 2" xfId="2327" xr:uid="{00000000-0005-0000-0000-0000045E0000}"/>
    <cellStyle name="C_삼성생활예술고 생활관(3층수정15%)공사" xfId="2328" xr:uid="{00000000-0005-0000-0000-0000055E0000}"/>
    <cellStyle name="C_삼성생활예술고 생활관(3층수정15%)공사 2" xfId="2329" xr:uid="{00000000-0005-0000-0000-0000065E0000}"/>
    <cellStyle name="C_안강여고 화장실 개선공사" xfId="2330" xr:uid="{00000000-0005-0000-0000-0000075E0000}"/>
    <cellStyle name="C_영주서부초등학교 교사동 방수공사" xfId="2331" xr:uid="{00000000-0005-0000-0000-0000085E0000}"/>
    <cellStyle name="C_용곡지구_보건진료소_신축설비공사" xfId="2332" xr:uid="{00000000-0005-0000-0000-0000095E0000}"/>
    <cellStyle name="C_용곡지구_보건진료소_신축설비공사 2" xfId="2333" xr:uid="{00000000-0005-0000-0000-00000A5E0000}"/>
    <cellStyle name="C_우보초등학교 화장실보수및기타공사(건축)" xfId="2334" xr:uid="{00000000-0005-0000-0000-00000B5E0000}"/>
    <cellStyle name="C_우보초등학교 화장실보수및기타공사(건축) 2" xfId="2335" xr:uid="{00000000-0005-0000-0000-00000C5E0000}"/>
    <cellStyle name="C_토목내역서" xfId="2336" xr:uid="{00000000-0005-0000-0000-00000D5E0000}"/>
    <cellStyle name="C_토목내역서 2" xfId="2337" xr:uid="{00000000-0005-0000-0000-00000E5E0000}"/>
    <cellStyle name="C_토목내역서 3" xfId="19028" xr:uid="{00000000-0005-0000-0000-00000F5E0000}"/>
    <cellStyle name="C_토목내역서_2011년 소백산 자락길 홍보관 신축공사(건축)" xfId="2338" xr:uid="{00000000-0005-0000-0000-0000105E0000}"/>
    <cellStyle name="C_토목내역서_갑지(건축 (2)" xfId="2339" xr:uid="{00000000-0005-0000-0000-0000115E0000}"/>
    <cellStyle name="C_토목내역서_갑지(건축 (2) 2" xfId="2340" xr:uid="{00000000-0005-0000-0000-0000125E0000}"/>
    <cellStyle name="C_토목내역서_경북능금농협(북촌)골판지공장 " xfId="2341" xr:uid="{00000000-0005-0000-0000-0000135E0000}"/>
    <cellStyle name="C_토목내역서_관급자재 명세" xfId="2342" xr:uid="{00000000-0005-0000-0000-0000145E0000}"/>
    <cellStyle name="C_토목내역서_도로" xfId="2343" xr:uid="{00000000-0005-0000-0000-0000155E0000}"/>
    <cellStyle name="C_토목내역서_도로 2" xfId="19029" xr:uid="{00000000-0005-0000-0000-0000165E0000}"/>
    <cellStyle name="C_토목내역서_도로 3" xfId="19030" xr:uid="{00000000-0005-0000-0000-0000175E0000}"/>
    <cellStyle name="C_토목내역서_부대초안" xfId="2344" xr:uid="{00000000-0005-0000-0000-0000185E0000}"/>
    <cellStyle name="C_토목내역서_부대초안 2" xfId="2345" xr:uid="{00000000-0005-0000-0000-0000195E0000}"/>
    <cellStyle name="C_토목내역서_부대초안 3" xfId="19031" xr:uid="{00000000-0005-0000-0000-00001A5E0000}"/>
    <cellStyle name="C_토목내역서_부대초안_2011년 소백산 자락길 홍보관 신축공사(건축)" xfId="2346" xr:uid="{00000000-0005-0000-0000-00001B5E0000}"/>
    <cellStyle name="C_토목내역서_부대초안_갑지(건축 (2)" xfId="2347" xr:uid="{00000000-0005-0000-0000-00001C5E0000}"/>
    <cellStyle name="C_토목내역서_부대초안_갑지(건축 (2) 2" xfId="2348" xr:uid="{00000000-0005-0000-0000-00001D5E0000}"/>
    <cellStyle name="C_토목내역서_부대초안_견적의뢰" xfId="2349" xr:uid="{00000000-0005-0000-0000-00001E5E0000}"/>
    <cellStyle name="C_토목내역서_부대초안_견적의뢰 2" xfId="2350" xr:uid="{00000000-0005-0000-0000-00001F5E0000}"/>
    <cellStyle name="C_토목내역서_부대초안_견적의뢰 3" xfId="19032" xr:uid="{00000000-0005-0000-0000-0000205E0000}"/>
    <cellStyle name="C_토목내역서_부대초안_견적의뢰_2011년 소백산 자락길 홍보관 신축공사(건축)" xfId="2351" xr:uid="{00000000-0005-0000-0000-0000215E0000}"/>
    <cellStyle name="C_토목내역서_부대초안_견적의뢰_갑지(건축 (2)" xfId="2352" xr:uid="{00000000-0005-0000-0000-0000225E0000}"/>
    <cellStyle name="C_토목내역서_부대초안_견적의뢰_갑지(건축 (2) 2" xfId="2353" xr:uid="{00000000-0005-0000-0000-0000235E0000}"/>
    <cellStyle name="C_토목내역서_부대초안_견적의뢰_경북능금농협(북촌)골판지공장 " xfId="2354" xr:uid="{00000000-0005-0000-0000-0000245E0000}"/>
    <cellStyle name="C_토목내역서_부대초안_견적의뢰_관급자재 명세" xfId="2355" xr:uid="{00000000-0005-0000-0000-0000255E0000}"/>
    <cellStyle name="C_토목내역서_부대초안_견적의뢰_삼성생활예술고 생활관(3층수정15%)공사" xfId="2356" xr:uid="{00000000-0005-0000-0000-0000265E0000}"/>
    <cellStyle name="C_토목내역서_부대초안_견적의뢰_삼성생활예술고 생활관(3층수정15%)공사 2" xfId="2357" xr:uid="{00000000-0005-0000-0000-0000275E0000}"/>
    <cellStyle name="C_토목내역서_부대초안_견적의뢰_안강여고 화장실 개선공사" xfId="2358" xr:uid="{00000000-0005-0000-0000-0000285E0000}"/>
    <cellStyle name="C_토목내역서_부대초안_견적의뢰_영주서부초등학교 교사동 방수공사" xfId="2359" xr:uid="{00000000-0005-0000-0000-0000295E0000}"/>
    <cellStyle name="C_토목내역서_부대초안_견적의뢰_용곡지구_보건진료소_신축설비공사" xfId="2360" xr:uid="{00000000-0005-0000-0000-00002A5E0000}"/>
    <cellStyle name="C_토목내역서_부대초안_견적의뢰_용곡지구_보건진료소_신축설비공사 2" xfId="2361" xr:uid="{00000000-0005-0000-0000-00002B5E0000}"/>
    <cellStyle name="C_토목내역서_부대초안_견적의뢰_우보초등학교 화장실보수및기타공사(건축)" xfId="2362" xr:uid="{00000000-0005-0000-0000-00002C5E0000}"/>
    <cellStyle name="C_토목내역서_부대초안_견적의뢰_우보초등학교 화장실보수및기타공사(건축) 2" xfId="2363" xr:uid="{00000000-0005-0000-0000-00002D5E0000}"/>
    <cellStyle name="C_토목내역서_부대초안_견적의뢰_화령초등학교 다목적강당 증축공사(건축)" xfId="2364" xr:uid="{00000000-0005-0000-0000-00002E5E0000}"/>
    <cellStyle name="C_토목내역서_부대초안_견적의뢰_화령초등학교 다목적강당 증축공사(건축) 2" xfId="2365" xr:uid="{00000000-0005-0000-0000-00002F5E0000}"/>
    <cellStyle name="C_토목내역서_부대초안_견적의뢰_화령초등학교 다목적강당 증축공사(건축납품)" xfId="2366" xr:uid="{00000000-0005-0000-0000-0000305E0000}"/>
    <cellStyle name="C_토목내역서_부대초안_견적의뢰_화령초등학교 다목적강당 증축공사(건축납품) 2" xfId="2367" xr:uid="{00000000-0005-0000-0000-0000315E0000}"/>
    <cellStyle name="C_토목내역서_부대초안_경북능금농협(북촌)골판지공장 " xfId="2368" xr:uid="{00000000-0005-0000-0000-0000325E0000}"/>
    <cellStyle name="C_토목내역서_부대초안_관급자재 명세" xfId="2369" xr:uid="{00000000-0005-0000-0000-0000335E0000}"/>
    <cellStyle name="C_토목내역서_부대초안_김포투찰" xfId="2370" xr:uid="{00000000-0005-0000-0000-0000345E0000}"/>
    <cellStyle name="C_토목내역서_부대초안_김포투찰 2" xfId="19033" xr:uid="{00000000-0005-0000-0000-0000355E0000}"/>
    <cellStyle name="C_토목내역서_부대초안_김포투찰 3" xfId="19034" xr:uid="{00000000-0005-0000-0000-0000365E0000}"/>
    <cellStyle name="C_토목내역서_부대초안_김포투찰_견적의뢰" xfId="2371" xr:uid="{00000000-0005-0000-0000-0000375E0000}"/>
    <cellStyle name="C_토목내역서_부대초안_김포투찰_견적의뢰 2" xfId="2372" xr:uid="{00000000-0005-0000-0000-0000385E0000}"/>
    <cellStyle name="C_토목내역서_부대초안_김포투찰_견적의뢰 3" xfId="19035" xr:uid="{00000000-0005-0000-0000-0000395E0000}"/>
    <cellStyle name="C_토목내역서_부대초안_김포투찰_견적의뢰_2011년 소백산 자락길 홍보관 신축공사(건축)" xfId="2373" xr:uid="{00000000-0005-0000-0000-00003A5E0000}"/>
    <cellStyle name="C_토목내역서_부대초안_김포투찰_견적의뢰_갑지(건축 (2)" xfId="2374" xr:uid="{00000000-0005-0000-0000-00003B5E0000}"/>
    <cellStyle name="C_토목내역서_부대초안_김포투찰_견적의뢰_갑지(건축 (2) 2" xfId="2375" xr:uid="{00000000-0005-0000-0000-00003C5E0000}"/>
    <cellStyle name="C_토목내역서_부대초안_김포투찰_견적의뢰_경북능금농협(북촌)골판지공장 " xfId="2376" xr:uid="{00000000-0005-0000-0000-00003D5E0000}"/>
    <cellStyle name="C_토목내역서_부대초안_김포투찰_견적의뢰_관급자재 명세" xfId="2377" xr:uid="{00000000-0005-0000-0000-00003E5E0000}"/>
    <cellStyle name="C_토목내역서_부대초안_김포투찰_견적의뢰_삼성생활예술고 생활관(3층수정15%)공사" xfId="2378" xr:uid="{00000000-0005-0000-0000-00003F5E0000}"/>
    <cellStyle name="C_토목내역서_부대초안_김포투찰_견적의뢰_삼성생활예술고 생활관(3층수정15%)공사 2" xfId="2379" xr:uid="{00000000-0005-0000-0000-0000405E0000}"/>
    <cellStyle name="C_토목내역서_부대초안_김포투찰_견적의뢰_안강여고 화장실 개선공사" xfId="2380" xr:uid="{00000000-0005-0000-0000-0000415E0000}"/>
    <cellStyle name="C_토목내역서_부대초안_김포투찰_견적의뢰_영주서부초등학교 교사동 방수공사" xfId="2381" xr:uid="{00000000-0005-0000-0000-0000425E0000}"/>
    <cellStyle name="C_토목내역서_부대초안_김포투찰_견적의뢰_용곡지구_보건진료소_신축설비공사" xfId="2382" xr:uid="{00000000-0005-0000-0000-0000435E0000}"/>
    <cellStyle name="C_토목내역서_부대초안_김포투찰_견적의뢰_용곡지구_보건진료소_신축설비공사 2" xfId="2383" xr:uid="{00000000-0005-0000-0000-0000445E0000}"/>
    <cellStyle name="C_토목내역서_부대초안_김포투찰_견적의뢰_우보초등학교 화장실보수및기타공사(건축)" xfId="2384" xr:uid="{00000000-0005-0000-0000-0000455E0000}"/>
    <cellStyle name="C_토목내역서_부대초안_김포투찰_견적의뢰_우보초등학교 화장실보수및기타공사(건축) 2" xfId="2385" xr:uid="{00000000-0005-0000-0000-0000465E0000}"/>
    <cellStyle name="C_토목내역서_부대초안_김포투찰_견적의뢰_화령초등학교 다목적강당 증축공사(건축)" xfId="2386" xr:uid="{00000000-0005-0000-0000-0000475E0000}"/>
    <cellStyle name="C_토목내역서_부대초안_김포투찰_견적의뢰_화령초등학교 다목적강당 증축공사(건축) 2" xfId="2387" xr:uid="{00000000-0005-0000-0000-0000485E0000}"/>
    <cellStyle name="C_토목내역서_부대초안_김포투찰_견적의뢰_화령초등학교 다목적강당 증축공사(건축납품)" xfId="2388" xr:uid="{00000000-0005-0000-0000-0000495E0000}"/>
    <cellStyle name="C_토목내역서_부대초안_김포투찰_견적의뢰_화령초등학교 다목적강당 증축공사(건축납품) 2" xfId="2389" xr:uid="{00000000-0005-0000-0000-00004A5E0000}"/>
    <cellStyle name="C_토목내역서_부대초안_삼성생활예술고 생활관(3층수정15%)공사" xfId="2390" xr:uid="{00000000-0005-0000-0000-00004B5E0000}"/>
    <cellStyle name="C_토목내역서_부대초안_삼성생활예술고 생활관(3층수정15%)공사 2" xfId="2391" xr:uid="{00000000-0005-0000-0000-00004C5E0000}"/>
    <cellStyle name="C_토목내역서_부대초안_안강여고 화장실 개선공사" xfId="2392" xr:uid="{00000000-0005-0000-0000-00004D5E0000}"/>
    <cellStyle name="C_토목내역서_부대초안_영주서부초등학교 교사동 방수공사" xfId="2393" xr:uid="{00000000-0005-0000-0000-00004E5E0000}"/>
    <cellStyle name="C_토목내역서_부대초안_용곡지구_보건진료소_신축설비공사" xfId="2394" xr:uid="{00000000-0005-0000-0000-00004F5E0000}"/>
    <cellStyle name="C_토목내역서_부대초안_용곡지구_보건진료소_신축설비공사 2" xfId="2395" xr:uid="{00000000-0005-0000-0000-0000505E0000}"/>
    <cellStyle name="C_토목내역서_부대초안_우보초등학교 화장실보수및기타공사(건축)" xfId="2396" xr:uid="{00000000-0005-0000-0000-0000515E0000}"/>
    <cellStyle name="C_토목내역서_부대초안_우보초등학교 화장실보수및기타공사(건축) 2" xfId="2397" xr:uid="{00000000-0005-0000-0000-0000525E0000}"/>
    <cellStyle name="C_토목내역서_부대초안_화령초등학교 다목적강당 증축공사(건축)" xfId="2398" xr:uid="{00000000-0005-0000-0000-0000535E0000}"/>
    <cellStyle name="C_토목내역서_부대초안_화령초등학교 다목적강당 증축공사(건축) 2" xfId="2399" xr:uid="{00000000-0005-0000-0000-0000545E0000}"/>
    <cellStyle name="C_토목내역서_부대초안_화령초등학교 다목적강당 증축공사(건축납품)" xfId="2400" xr:uid="{00000000-0005-0000-0000-0000555E0000}"/>
    <cellStyle name="C_토목내역서_부대초안_화령초등학교 다목적강당 증축공사(건축납품) 2" xfId="2401" xr:uid="{00000000-0005-0000-0000-0000565E0000}"/>
    <cellStyle name="C_토목내역서_삼성생활예술고 생활관(3층수정15%)공사" xfId="2402" xr:uid="{00000000-0005-0000-0000-0000575E0000}"/>
    <cellStyle name="C_토목내역서_삼성생활예술고 생활관(3층수정15%)공사 2" xfId="2403" xr:uid="{00000000-0005-0000-0000-0000585E0000}"/>
    <cellStyle name="C_토목내역서_안강여고 화장실 개선공사" xfId="2404" xr:uid="{00000000-0005-0000-0000-0000595E0000}"/>
    <cellStyle name="C_토목내역서_영주서부초등학교 교사동 방수공사" xfId="2405" xr:uid="{00000000-0005-0000-0000-00005A5E0000}"/>
    <cellStyle name="C_토목내역서_용곡지구_보건진료소_신축설비공사" xfId="2406" xr:uid="{00000000-0005-0000-0000-00005B5E0000}"/>
    <cellStyle name="C_토목내역서_용곡지구_보건진료소_신축설비공사 2" xfId="2407" xr:uid="{00000000-0005-0000-0000-00005C5E0000}"/>
    <cellStyle name="C_토목내역서_우보초등학교 화장실보수및기타공사(건축)" xfId="2408" xr:uid="{00000000-0005-0000-0000-00005D5E0000}"/>
    <cellStyle name="C_토목내역서_우보초등학교 화장실보수및기타공사(건축) 2" xfId="2409" xr:uid="{00000000-0005-0000-0000-00005E5E0000}"/>
    <cellStyle name="C_토목내역서_화령초등학교 다목적강당 증축공사(건축)" xfId="2410" xr:uid="{00000000-0005-0000-0000-00005F5E0000}"/>
    <cellStyle name="C_토목내역서_화령초등학교 다목적강당 증축공사(건축) 2" xfId="2411" xr:uid="{00000000-0005-0000-0000-0000605E0000}"/>
    <cellStyle name="C_토목내역서_화령초등학교 다목적강당 증축공사(건축납품)" xfId="2412" xr:uid="{00000000-0005-0000-0000-0000615E0000}"/>
    <cellStyle name="C_토목내역서_화령초등학교 다목적강당 증축공사(건축납품) 2" xfId="2413" xr:uid="{00000000-0005-0000-0000-0000625E0000}"/>
    <cellStyle name="C_화령초등학교 다목적강당 증축공사(건축)" xfId="2414" xr:uid="{00000000-0005-0000-0000-0000635E0000}"/>
    <cellStyle name="C_화령초등학교 다목적강당 증축공사(건축) 2" xfId="2415" xr:uid="{00000000-0005-0000-0000-0000645E0000}"/>
    <cellStyle name="C_화령초등학교 다목적강당 증축공사(건축납품)" xfId="2416" xr:uid="{00000000-0005-0000-0000-0000655E0000}"/>
    <cellStyle name="C_화령초등학교 다목적강당 증축공사(건축납품) 2" xfId="2417" xr:uid="{00000000-0005-0000-0000-0000665E0000}"/>
    <cellStyle name="C¡" xfId="3838" xr:uid="{00000000-0005-0000-0000-0000675E0000}"/>
    <cellStyle name="C¡ 10" xfId="19036" xr:uid="{00000000-0005-0000-0000-0000685E0000}"/>
    <cellStyle name="C¡ 11" xfId="19037" xr:uid="{00000000-0005-0000-0000-0000695E0000}"/>
    <cellStyle name="C¡ 12" xfId="19038" xr:uid="{00000000-0005-0000-0000-00006A5E0000}"/>
    <cellStyle name="C¡ 13" xfId="19039" xr:uid="{00000000-0005-0000-0000-00006B5E0000}"/>
    <cellStyle name="C¡ 14" xfId="19040" xr:uid="{00000000-0005-0000-0000-00006C5E0000}"/>
    <cellStyle name="C¡ 15" xfId="19041" xr:uid="{00000000-0005-0000-0000-00006D5E0000}"/>
    <cellStyle name="C¡ 16" xfId="19042" xr:uid="{00000000-0005-0000-0000-00006E5E0000}"/>
    <cellStyle name="C¡ 17" xfId="19043" xr:uid="{00000000-0005-0000-0000-00006F5E0000}"/>
    <cellStyle name="C¡ 18" xfId="19044" xr:uid="{00000000-0005-0000-0000-0000705E0000}"/>
    <cellStyle name="C¡ 19" xfId="19045" xr:uid="{00000000-0005-0000-0000-0000715E0000}"/>
    <cellStyle name="C¡ 2" xfId="19046" xr:uid="{00000000-0005-0000-0000-0000725E0000}"/>
    <cellStyle name="C¡ 2 2" xfId="19047" xr:uid="{00000000-0005-0000-0000-0000735E0000}"/>
    <cellStyle name="C¡ 2 3" xfId="19048" xr:uid="{00000000-0005-0000-0000-0000745E0000}"/>
    <cellStyle name="C¡ 2 4" xfId="19049" xr:uid="{00000000-0005-0000-0000-0000755E0000}"/>
    <cellStyle name="C¡ 2 5" xfId="19050" xr:uid="{00000000-0005-0000-0000-0000765E0000}"/>
    <cellStyle name="C¡ 2 6" xfId="19051" xr:uid="{00000000-0005-0000-0000-0000775E0000}"/>
    <cellStyle name="C¡ 2 7" xfId="19052" xr:uid="{00000000-0005-0000-0000-0000785E0000}"/>
    <cellStyle name="C¡ 20" xfId="19053" xr:uid="{00000000-0005-0000-0000-0000795E0000}"/>
    <cellStyle name="C¡ 21" xfId="19054" xr:uid="{00000000-0005-0000-0000-00007A5E0000}"/>
    <cellStyle name="C¡ 22" xfId="19055" xr:uid="{00000000-0005-0000-0000-00007B5E0000}"/>
    <cellStyle name="C¡ 23" xfId="19056" xr:uid="{00000000-0005-0000-0000-00007C5E0000}"/>
    <cellStyle name="C¡ 24" xfId="19057" xr:uid="{00000000-0005-0000-0000-00007D5E0000}"/>
    <cellStyle name="C¡ 3" xfId="19058" xr:uid="{00000000-0005-0000-0000-00007E5E0000}"/>
    <cellStyle name="C¡ 4" xfId="19059" xr:uid="{00000000-0005-0000-0000-00007F5E0000}"/>
    <cellStyle name="C¡ 5" xfId="19060" xr:uid="{00000000-0005-0000-0000-0000805E0000}"/>
    <cellStyle name="C¡ 6" xfId="19061" xr:uid="{00000000-0005-0000-0000-0000815E0000}"/>
    <cellStyle name="C¡ 7" xfId="19062" xr:uid="{00000000-0005-0000-0000-0000825E0000}"/>
    <cellStyle name="C¡ 8" xfId="19063" xr:uid="{00000000-0005-0000-0000-0000835E0000}"/>
    <cellStyle name="C¡ 9" xfId="19064" xr:uid="{00000000-0005-0000-0000-0000845E0000}"/>
    <cellStyle name="C¡erereria " xfId="19065" xr:uid="{00000000-0005-0000-0000-0000855E0000}"/>
    <cellStyle name="C¡erereria  10" xfId="19066" xr:uid="{00000000-0005-0000-0000-0000865E0000}"/>
    <cellStyle name="C¡erereria  11" xfId="19067" xr:uid="{00000000-0005-0000-0000-0000875E0000}"/>
    <cellStyle name="C¡erereria  12" xfId="19068" xr:uid="{00000000-0005-0000-0000-0000885E0000}"/>
    <cellStyle name="C¡erereria  13" xfId="19069" xr:uid="{00000000-0005-0000-0000-0000895E0000}"/>
    <cellStyle name="C¡erereria  14" xfId="19070" xr:uid="{00000000-0005-0000-0000-00008A5E0000}"/>
    <cellStyle name="C¡erereria  15" xfId="19071" xr:uid="{00000000-0005-0000-0000-00008B5E0000}"/>
    <cellStyle name="C¡erereria  16" xfId="19072" xr:uid="{00000000-0005-0000-0000-00008C5E0000}"/>
    <cellStyle name="C¡erereria  17" xfId="19073" xr:uid="{00000000-0005-0000-0000-00008D5E0000}"/>
    <cellStyle name="C¡erereria  18" xfId="19074" xr:uid="{00000000-0005-0000-0000-00008E5E0000}"/>
    <cellStyle name="C¡erereria  19" xfId="19075" xr:uid="{00000000-0005-0000-0000-00008F5E0000}"/>
    <cellStyle name="C¡erereria  2" xfId="19076" xr:uid="{00000000-0005-0000-0000-0000905E0000}"/>
    <cellStyle name="C¡erereria  2 2" xfId="19077" xr:uid="{00000000-0005-0000-0000-0000915E0000}"/>
    <cellStyle name="C¡erereria  2 3" xfId="19078" xr:uid="{00000000-0005-0000-0000-0000925E0000}"/>
    <cellStyle name="C¡erereria  2 4" xfId="19079" xr:uid="{00000000-0005-0000-0000-0000935E0000}"/>
    <cellStyle name="C¡erereria  2 5" xfId="19080" xr:uid="{00000000-0005-0000-0000-0000945E0000}"/>
    <cellStyle name="C¡erereria  2 6" xfId="19081" xr:uid="{00000000-0005-0000-0000-0000955E0000}"/>
    <cellStyle name="C¡erereria  2 7" xfId="19082" xr:uid="{00000000-0005-0000-0000-0000965E0000}"/>
    <cellStyle name="C¡erereria  20" xfId="19083" xr:uid="{00000000-0005-0000-0000-0000975E0000}"/>
    <cellStyle name="C¡erereria  21" xfId="19084" xr:uid="{00000000-0005-0000-0000-0000985E0000}"/>
    <cellStyle name="C¡erereria  3" xfId="19085" xr:uid="{00000000-0005-0000-0000-0000995E0000}"/>
    <cellStyle name="C¡erereria  4" xfId="19086" xr:uid="{00000000-0005-0000-0000-00009A5E0000}"/>
    <cellStyle name="C¡erereria  5" xfId="19087" xr:uid="{00000000-0005-0000-0000-00009B5E0000}"/>
    <cellStyle name="C¡erereria  6" xfId="19088" xr:uid="{00000000-0005-0000-0000-00009C5E0000}"/>
    <cellStyle name="C¡erereria  7" xfId="19089" xr:uid="{00000000-0005-0000-0000-00009D5E0000}"/>
    <cellStyle name="C¡erereria  8" xfId="19090" xr:uid="{00000000-0005-0000-0000-00009E5E0000}"/>
    <cellStyle name="C¡erereria  9" xfId="19091" xr:uid="{00000000-0005-0000-0000-00009F5E0000}"/>
    <cellStyle name="C¡ereria " xfId="19092" xr:uid="{00000000-0005-0000-0000-0000A05E0000}"/>
    <cellStyle name="C¡ereria  10" xfId="19093" xr:uid="{00000000-0005-0000-0000-0000A15E0000}"/>
    <cellStyle name="C¡ereria  11" xfId="19094" xr:uid="{00000000-0005-0000-0000-0000A25E0000}"/>
    <cellStyle name="C¡ereria  12" xfId="19095" xr:uid="{00000000-0005-0000-0000-0000A35E0000}"/>
    <cellStyle name="C¡ereria  13" xfId="19096" xr:uid="{00000000-0005-0000-0000-0000A45E0000}"/>
    <cellStyle name="C¡ereria  14" xfId="19097" xr:uid="{00000000-0005-0000-0000-0000A55E0000}"/>
    <cellStyle name="C¡ereria  15" xfId="19098" xr:uid="{00000000-0005-0000-0000-0000A65E0000}"/>
    <cellStyle name="C¡ereria  16" xfId="19099" xr:uid="{00000000-0005-0000-0000-0000A75E0000}"/>
    <cellStyle name="C¡ereria  17" xfId="19100" xr:uid="{00000000-0005-0000-0000-0000A85E0000}"/>
    <cellStyle name="C¡ereria  18" xfId="19101" xr:uid="{00000000-0005-0000-0000-0000A95E0000}"/>
    <cellStyle name="C¡ereria  19" xfId="19102" xr:uid="{00000000-0005-0000-0000-0000AA5E0000}"/>
    <cellStyle name="C¡ereria  2" xfId="19103" xr:uid="{00000000-0005-0000-0000-0000AB5E0000}"/>
    <cellStyle name="C¡ereria  2 2" xfId="19104" xr:uid="{00000000-0005-0000-0000-0000AC5E0000}"/>
    <cellStyle name="C¡ereria  2 3" xfId="19105" xr:uid="{00000000-0005-0000-0000-0000AD5E0000}"/>
    <cellStyle name="C¡ereria  2 4" xfId="19106" xr:uid="{00000000-0005-0000-0000-0000AE5E0000}"/>
    <cellStyle name="C¡ereria  2 5" xfId="19107" xr:uid="{00000000-0005-0000-0000-0000AF5E0000}"/>
    <cellStyle name="C¡ereria  2 6" xfId="19108" xr:uid="{00000000-0005-0000-0000-0000B05E0000}"/>
    <cellStyle name="C¡ereria  2 7" xfId="19109" xr:uid="{00000000-0005-0000-0000-0000B15E0000}"/>
    <cellStyle name="C¡ereria  20" xfId="19110" xr:uid="{00000000-0005-0000-0000-0000B25E0000}"/>
    <cellStyle name="C¡ereria  21" xfId="19111" xr:uid="{00000000-0005-0000-0000-0000B35E0000}"/>
    <cellStyle name="C¡ereria  3" xfId="19112" xr:uid="{00000000-0005-0000-0000-0000B45E0000}"/>
    <cellStyle name="C¡ereria  4" xfId="19113" xr:uid="{00000000-0005-0000-0000-0000B55E0000}"/>
    <cellStyle name="C¡ereria  5" xfId="19114" xr:uid="{00000000-0005-0000-0000-0000B65E0000}"/>
    <cellStyle name="C¡ereria  6" xfId="19115" xr:uid="{00000000-0005-0000-0000-0000B75E0000}"/>
    <cellStyle name="C¡ereria  7" xfId="19116" xr:uid="{00000000-0005-0000-0000-0000B85E0000}"/>
    <cellStyle name="C¡ereria  8" xfId="19117" xr:uid="{00000000-0005-0000-0000-0000B95E0000}"/>
    <cellStyle name="C¡ereria  9" xfId="19118" xr:uid="{00000000-0005-0000-0000-0000BA5E0000}"/>
    <cellStyle name="C¡ereria¡er " xfId="19119" xr:uid="{00000000-0005-0000-0000-0000BB5E0000}"/>
    <cellStyle name="C¡ereria¡er  10" xfId="19120" xr:uid="{00000000-0005-0000-0000-0000BC5E0000}"/>
    <cellStyle name="C¡ereria¡er  11" xfId="19121" xr:uid="{00000000-0005-0000-0000-0000BD5E0000}"/>
    <cellStyle name="C¡ereria¡er  12" xfId="19122" xr:uid="{00000000-0005-0000-0000-0000BE5E0000}"/>
    <cellStyle name="C¡ereria¡er  13" xfId="19123" xr:uid="{00000000-0005-0000-0000-0000BF5E0000}"/>
    <cellStyle name="C¡ereria¡er  14" xfId="19124" xr:uid="{00000000-0005-0000-0000-0000C05E0000}"/>
    <cellStyle name="C¡ereria¡er  15" xfId="19125" xr:uid="{00000000-0005-0000-0000-0000C15E0000}"/>
    <cellStyle name="C¡ereria¡er  16" xfId="19126" xr:uid="{00000000-0005-0000-0000-0000C25E0000}"/>
    <cellStyle name="C¡ereria¡er  17" xfId="19127" xr:uid="{00000000-0005-0000-0000-0000C35E0000}"/>
    <cellStyle name="C¡ereria¡er  18" xfId="19128" xr:uid="{00000000-0005-0000-0000-0000C45E0000}"/>
    <cellStyle name="C¡ereria¡er  19" xfId="19129" xr:uid="{00000000-0005-0000-0000-0000C55E0000}"/>
    <cellStyle name="C¡ereria¡er  2" xfId="19130" xr:uid="{00000000-0005-0000-0000-0000C65E0000}"/>
    <cellStyle name="C¡ereria¡er  2 2" xfId="19131" xr:uid="{00000000-0005-0000-0000-0000C75E0000}"/>
    <cellStyle name="C¡ereria¡er  2 3" xfId="19132" xr:uid="{00000000-0005-0000-0000-0000C85E0000}"/>
    <cellStyle name="C¡ereria¡er  2 4" xfId="19133" xr:uid="{00000000-0005-0000-0000-0000C95E0000}"/>
    <cellStyle name="C¡ereria¡er  2 5" xfId="19134" xr:uid="{00000000-0005-0000-0000-0000CA5E0000}"/>
    <cellStyle name="C¡ereria¡er  2 6" xfId="19135" xr:uid="{00000000-0005-0000-0000-0000CB5E0000}"/>
    <cellStyle name="C¡ereria¡er  2 7" xfId="19136" xr:uid="{00000000-0005-0000-0000-0000CC5E0000}"/>
    <cellStyle name="C¡ereria¡er  20" xfId="19137" xr:uid="{00000000-0005-0000-0000-0000CD5E0000}"/>
    <cellStyle name="C¡ereria¡er  21" xfId="19138" xr:uid="{00000000-0005-0000-0000-0000CE5E0000}"/>
    <cellStyle name="C¡ereria¡er  3" xfId="19139" xr:uid="{00000000-0005-0000-0000-0000CF5E0000}"/>
    <cellStyle name="C¡ereria¡er  4" xfId="19140" xr:uid="{00000000-0005-0000-0000-0000D05E0000}"/>
    <cellStyle name="C¡ereria¡er  5" xfId="19141" xr:uid="{00000000-0005-0000-0000-0000D15E0000}"/>
    <cellStyle name="C¡ereria¡er  6" xfId="19142" xr:uid="{00000000-0005-0000-0000-0000D25E0000}"/>
    <cellStyle name="C¡ereria¡er  7" xfId="19143" xr:uid="{00000000-0005-0000-0000-0000D35E0000}"/>
    <cellStyle name="C¡ereria¡er  8" xfId="19144" xr:uid="{00000000-0005-0000-0000-0000D45E0000}"/>
    <cellStyle name="C¡ereria¡er  9" xfId="19145" xr:uid="{00000000-0005-0000-0000-0000D55E0000}"/>
    <cellStyle name="C¡eria " xfId="19146" xr:uid="{00000000-0005-0000-0000-0000D65E0000}"/>
    <cellStyle name="C¡eria  10" xfId="19147" xr:uid="{00000000-0005-0000-0000-0000D75E0000}"/>
    <cellStyle name="C¡eria  11" xfId="19148" xr:uid="{00000000-0005-0000-0000-0000D85E0000}"/>
    <cellStyle name="C¡eria  12" xfId="19149" xr:uid="{00000000-0005-0000-0000-0000D95E0000}"/>
    <cellStyle name="C¡eria  13" xfId="19150" xr:uid="{00000000-0005-0000-0000-0000DA5E0000}"/>
    <cellStyle name="C¡eria  14" xfId="19151" xr:uid="{00000000-0005-0000-0000-0000DB5E0000}"/>
    <cellStyle name="C¡eria  15" xfId="19152" xr:uid="{00000000-0005-0000-0000-0000DC5E0000}"/>
    <cellStyle name="C¡eria  16" xfId="19153" xr:uid="{00000000-0005-0000-0000-0000DD5E0000}"/>
    <cellStyle name="C¡eria  17" xfId="19154" xr:uid="{00000000-0005-0000-0000-0000DE5E0000}"/>
    <cellStyle name="C¡eria  18" xfId="19155" xr:uid="{00000000-0005-0000-0000-0000DF5E0000}"/>
    <cellStyle name="C¡eria  19" xfId="19156" xr:uid="{00000000-0005-0000-0000-0000E05E0000}"/>
    <cellStyle name="C¡eria  2" xfId="19157" xr:uid="{00000000-0005-0000-0000-0000E15E0000}"/>
    <cellStyle name="C¡eria  2 2" xfId="19158" xr:uid="{00000000-0005-0000-0000-0000E25E0000}"/>
    <cellStyle name="C¡eria  2 3" xfId="19159" xr:uid="{00000000-0005-0000-0000-0000E35E0000}"/>
    <cellStyle name="C¡eria  2 4" xfId="19160" xr:uid="{00000000-0005-0000-0000-0000E45E0000}"/>
    <cellStyle name="C¡eria  2 5" xfId="19161" xr:uid="{00000000-0005-0000-0000-0000E55E0000}"/>
    <cellStyle name="C¡eria  2 6" xfId="19162" xr:uid="{00000000-0005-0000-0000-0000E65E0000}"/>
    <cellStyle name="C¡eria  2 7" xfId="19163" xr:uid="{00000000-0005-0000-0000-0000E75E0000}"/>
    <cellStyle name="C¡eria  20" xfId="19164" xr:uid="{00000000-0005-0000-0000-0000E85E0000}"/>
    <cellStyle name="C¡eria  21" xfId="19165" xr:uid="{00000000-0005-0000-0000-0000E95E0000}"/>
    <cellStyle name="C¡eria  3" xfId="19166" xr:uid="{00000000-0005-0000-0000-0000EA5E0000}"/>
    <cellStyle name="C¡eria  4" xfId="19167" xr:uid="{00000000-0005-0000-0000-0000EB5E0000}"/>
    <cellStyle name="C¡eria  5" xfId="19168" xr:uid="{00000000-0005-0000-0000-0000EC5E0000}"/>
    <cellStyle name="C¡eria  6" xfId="19169" xr:uid="{00000000-0005-0000-0000-0000ED5E0000}"/>
    <cellStyle name="C¡eria  7" xfId="19170" xr:uid="{00000000-0005-0000-0000-0000EE5E0000}"/>
    <cellStyle name="C¡eria  8" xfId="19171" xr:uid="{00000000-0005-0000-0000-0000EF5E0000}"/>
    <cellStyle name="C¡eria  9" xfId="19172" xr:uid="{00000000-0005-0000-0000-0000F05E0000}"/>
    <cellStyle name="C¡eria¡ " xfId="19173" xr:uid="{00000000-0005-0000-0000-0000F15E0000}"/>
    <cellStyle name="C¡eria¡  10" xfId="19174" xr:uid="{00000000-0005-0000-0000-0000F25E0000}"/>
    <cellStyle name="C¡eria¡  11" xfId="19175" xr:uid="{00000000-0005-0000-0000-0000F35E0000}"/>
    <cellStyle name="C¡eria¡  12" xfId="19176" xr:uid="{00000000-0005-0000-0000-0000F45E0000}"/>
    <cellStyle name="C¡eria¡  13" xfId="19177" xr:uid="{00000000-0005-0000-0000-0000F55E0000}"/>
    <cellStyle name="C¡eria¡  14" xfId="19178" xr:uid="{00000000-0005-0000-0000-0000F65E0000}"/>
    <cellStyle name="C¡eria¡  15" xfId="19179" xr:uid="{00000000-0005-0000-0000-0000F75E0000}"/>
    <cellStyle name="C¡eria¡  16" xfId="19180" xr:uid="{00000000-0005-0000-0000-0000F85E0000}"/>
    <cellStyle name="C¡eria¡  17" xfId="19181" xr:uid="{00000000-0005-0000-0000-0000F95E0000}"/>
    <cellStyle name="C¡eria¡  18" xfId="19182" xr:uid="{00000000-0005-0000-0000-0000FA5E0000}"/>
    <cellStyle name="C¡eria¡  19" xfId="19183" xr:uid="{00000000-0005-0000-0000-0000FB5E0000}"/>
    <cellStyle name="C¡eria¡  2" xfId="19184" xr:uid="{00000000-0005-0000-0000-0000FC5E0000}"/>
    <cellStyle name="C¡eria¡  2 2" xfId="19185" xr:uid="{00000000-0005-0000-0000-0000FD5E0000}"/>
    <cellStyle name="C¡eria¡  2 3" xfId="19186" xr:uid="{00000000-0005-0000-0000-0000FE5E0000}"/>
    <cellStyle name="C¡eria¡  2 4" xfId="19187" xr:uid="{00000000-0005-0000-0000-0000FF5E0000}"/>
    <cellStyle name="C¡eria¡  2 5" xfId="19188" xr:uid="{00000000-0005-0000-0000-0000005F0000}"/>
    <cellStyle name="C¡eria¡  2 6" xfId="19189" xr:uid="{00000000-0005-0000-0000-0000015F0000}"/>
    <cellStyle name="C¡eria¡  2 7" xfId="19190" xr:uid="{00000000-0005-0000-0000-0000025F0000}"/>
    <cellStyle name="C¡eria¡  20" xfId="19191" xr:uid="{00000000-0005-0000-0000-0000035F0000}"/>
    <cellStyle name="C¡eria¡  21" xfId="19192" xr:uid="{00000000-0005-0000-0000-0000045F0000}"/>
    <cellStyle name="C¡eria¡  3" xfId="19193" xr:uid="{00000000-0005-0000-0000-0000055F0000}"/>
    <cellStyle name="C¡eria¡  4" xfId="19194" xr:uid="{00000000-0005-0000-0000-0000065F0000}"/>
    <cellStyle name="C¡eria¡  5" xfId="19195" xr:uid="{00000000-0005-0000-0000-0000075F0000}"/>
    <cellStyle name="C¡eria¡  6" xfId="19196" xr:uid="{00000000-0005-0000-0000-0000085F0000}"/>
    <cellStyle name="C¡eria¡  7" xfId="19197" xr:uid="{00000000-0005-0000-0000-0000095F0000}"/>
    <cellStyle name="C¡eria¡  8" xfId="19198" xr:uid="{00000000-0005-0000-0000-00000A5F0000}"/>
    <cellStyle name="C¡eria¡  9" xfId="19199" xr:uid="{00000000-0005-0000-0000-00000B5F0000}"/>
    <cellStyle name="C¡ia " xfId="19200" xr:uid="{00000000-0005-0000-0000-00000C5F0000}"/>
    <cellStyle name="C¡ia  10" xfId="19201" xr:uid="{00000000-0005-0000-0000-00000D5F0000}"/>
    <cellStyle name="C¡ia  11" xfId="19202" xr:uid="{00000000-0005-0000-0000-00000E5F0000}"/>
    <cellStyle name="C¡ia  12" xfId="19203" xr:uid="{00000000-0005-0000-0000-00000F5F0000}"/>
    <cellStyle name="C¡ia  13" xfId="19204" xr:uid="{00000000-0005-0000-0000-0000105F0000}"/>
    <cellStyle name="C¡ia  14" xfId="19205" xr:uid="{00000000-0005-0000-0000-0000115F0000}"/>
    <cellStyle name="C¡ia  15" xfId="19206" xr:uid="{00000000-0005-0000-0000-0000125F0000}"/>
    <cellStyle name="C¡ia  16" xfId="19207" xr:uid="{00000000-0005-0000-0000-0000135F0000}"/>
    <cellStyle name="C¡ia  17" xfId="19208" xr:uid="{00000000-0005-0000-0000-0000145F0000}"/>
    <cellStyle name="C¡ia  18" xfId="19209" xr:uid="{00000000-0005-0000-0000-0000155F0000}"/>
    <cellStyle name="C¡ia  19" xfId="19210" xr:uid="{00000000-0005-0000-0000-0000165F0000}"/>
    <cellStyle name="C¡ia  2" xfId="19211" xr:uid="{00000000-0005-0000-0000-0000175F0000}"/>
    <cellStyle name="C¡ia  2 2" xfId="19212" xr:uid="{00000000-0005-0000-0000-0000185F0000}"/>
    <cellStyle name="C¡ia  2 3" xfId="19213" xr:uid="{00000000-0005-0000-0000-0000195F0000}"/>
    <cellStyle name="C¡ia  2 4" xfId="19214" xr:uid="{00000000-0005-0000-0000-00001A5F0000}"/>
    <cellStyle name="C¡ia  2 5" xfId="19215" xr:uid="{00000000-0005-0000-0000-00001B5F0000}"/>
    <cellStyle name="C¡ia  2 6" xfId="19216" xr:uid="{00000000-0005-0000-0000-00001C5F0000}"/>
    <cellStyle name="C¡ia  2 7" xfId="19217" xr:uid="{00000000-0005-0000-0000-00001D5F0000}"/>
    <cellStyle name="C¡ia  20" xfId="19218" xr:uid="{00000000-0005-0000-0000-00001E5F0000}"/>
    <cellStyle name="C¡ia  21" xfId="19219" xr:uid="{00000000-0005-0000-0000-00001F5F0000}"/>
    <cellStyle name="C¡ia  3" xfId="19220" xr:uid="{00000000-0005-0000-0000-0000205F0000}"/>
    <cellStyle name="C¡ia  4" xfId="19221" xr:uid="{00000000-0005-0000-0000-0000215F0000}"/>
    <cellStyle name="C¡ia  5" xfId="19222" xr:uid="{00000000-0005-0000-0000-0000225F0000}"/>
    <cellStyle name="C¡ia  6" xfId="19223" xr:uid="{00000000-0005-0000-0000-0000235F0000}"/>
    <cellStyle name="C¡ia  7" xfId="19224" xr:uid="{00000000-0005-0000-0000-0000245F0000}"/>
    <cellStyle name="C¡ia  8" xfId="19225" xr:uid="{00000000-0005-0000-0000-0000255F0000}"/>
    <cellStyle name="C¡ia  9" xfId="19226" xr:uid="{00000000-0005-0000-0000-0000265F0000}"/>
    <cellStyle name="C¡IA¨ª_¡ic¨u¡A¨￢I¨￢¡Æ AN¡Æe " xfId="2418" xr:uid="{00000000-0005-0000-0000-0000275F0000}"/>
    <cellStyle name="C¡iaⓒ " xfId="19227" xr:uid="{00000000-0005-0000-0000-0000285F0000}"/>
    <cellStyle name="C¡iaⓒ  10" xfId="19228" xr:uid="{00000000-0005-0000-0000-0000295F0000}"/>
    <cellStyle name="C¡iaⓒ  11" xfId="19229" xr:uid="{00000000-0005-0000-0000-00002A5F0000}"/>
    <cellStyle name="C¡iaⓒ  12" xfId="19230" xr:uid="{00000000-0005-0000-0000-00002B5F0000}"/>
    <cellStyle name="C¡iaⓒ  13" xfId="19231" xr:uid="{00000000-0005-0000-0000-00002C5F0000}"/>
    <cellStyle name="C¡iaⓒ  14" xfId="19232" xr:uid="{00000000-0005-0000-0000-00002D5F0000}"/>
    <cellStyle name="C¡iaⓒ  15" xfId="19233" xr:uid="{00000000-0005-0000-0000-00002E5F0000}"/>
    <cellStyle name="C¡iaⓒ  16" xfId="19234" xr:uid="{00000000-0005-0000-0000-00002F5F0000}"/>
    <cellStyle name="C¡iaⓒ  17" xfId="19235" xr:uid="{00000000-0005-0000-0000-0000305F0000}"/>
    <cellStyle name="C¡iaⓒ  18" xfId="19236" xr:uid="{00000000-0005-0000-0000-0000315F0000}"/>
    <cellStyle name="C¡iaⓒ  19" xfId="19237" xr:uid="{00000000-0005-0000-0000-0000325F0000}"/>
    <cellStyle name="C¡iaⓒ  2" xfId="19238" xr:uid="{00000000-0005-0000-0000-0000335F0000}"/>
    <cellStyle name="C¡iaⓒ  2 2" xfId="19239" xr:uid="{00000000-0005-0000-0000-0000345F0000}"/>
    <cellStyle name="C¡iaⓒ  2 3" xfId="19240" xr:uid="{00000000-0005-0000-0000-0000355F0000}"/>
    <cellStyle name="C¡iaⓒ  2 4" xfId="19241" xr:uid="{00000000-0005-0000-0000-0000365F0000}"/>
    <cellStyle name="C¡iaⓒ  2 5" xfId="19242" xr:uid="{00000000-0005-0000-0000-0000375F0000}"/>
    <cellStyle name="C¡iaⓒ  2 6" xfId="19243" xr:uid="{00000000-0005-0000-0000-0000385F0000}"/>
    <cellStyle name="C¡iaⓒ  2 7" xfId="19244" xr:uid="{00000000-0005-0000-0000-0000395F0000}"/>
    <cellStyle name="C¡iaⓒ  20" xfId="19245" xr:uid="{00000000-0005-0000-0000-00003A5F0000}"/>
    <cellStyle name="C¡iaⓒ  21" xfId="19246" xr:uid="{00000000-0005-0000-0000-00003B5F0000}"/>
    <cellStyle name="C¡iaⓒ  3" xfId="19247" xr:uid="{00000000-0005-0000-0000-00003C5F0000}"/>
    <cellStyle name="C¡iaⓒ  4" xfId="19248" xr:uid="{00000000-0005-0000-0000-00003D5F0000}"/>
    <cellStyle name="C¡iaⓒ  5" xfId="19249" xr:uid="{00000000-0005-0000-0000-00003E5F0000}"/>
    <cellStyle name="C¡iaⓒ  6" xfId="19250" xr:uid="{00000000-0005-0000-0000-00003F5F0000}"/>
    <cellStyle name="C¡iaⓒ  7" xfId="19251" xr:uid="{00000000-0005-0000-0000-0000405F0000}"/>
    <cellStyle name="C¡iaⓒ  8" xfId="19252" xr:uid="{00000000-0005-0000-0000-0000415F0000}"/>
    <cellStyle name="C¡iaⓒ  9" xfId="19253" xr:uid="{00000000-0005-0000-0000-0000425F0000}"/>
    <cellStyle name="C¡iaⓒª_ " xfId="19254" xr:uid="{00000000-0005-0000-0000-0000435F0000}"/>
    <cellStyle name="C¢" xfId="19255" xr:uid="{00000000-0005-0000-0000-0000445F0000}"/>
    <cellStyle name="C¢ 10" xfId="19256" xr:uid="{00000000-0005-0000-0000-0000455F0000}"/>
    <cellStyle name="C¢ 11" xfId="19257" xr:uid="{00000000-0005-0000-0000-0000465F0000}"/>
    <cellStyle name="C¢ 12" xfId="19258" xr:uid="{00000000-0005-0000-0000-0000475F0000}"/>
    <cellStyle name="C¢ 13" xfId="19259" xr:uid="{00000000-0005-0000-0000-0000485F0000}"/>
    <cellStyle name="C¢ 14" xfId="19260" xr:uid="{00000000-0005-0000-0000-0000495F0000}"/>
    <cellStyle name="C¢ 15" xfId="19261" xr:uid="{00000000-0005-0000-0000-00004A5F0000}"/>
    <cellStyle name="C¢ 16" xfId="19262" xr:uid="{00000000-0005-0000-0000-00004B5F0000}"/>
    <cellStyle name="C¢ 17" xfId="19263" xr:uid="{00000000-0005-0000-0000-00004C5F0000}"/>
    <cellStyle name="C¢ 18" xfId="19264" xr:uid="{00000000-0005-0000-0000-00004D5F0000}"/>
    <cellStyle name="C¢ 19" xfId="19265" xr:uid="{00000000-0005-0000-0000-00004E5F0000}"/>
    <cellStyle name="C¢ 2" xfId="19266" xr:uid="{00000000-0005-0000-0000-00004F5F0000}"/>
    <cellStyle name="C¢ 2 2" xfId="19267" xr:uid="{00000000-0005-0000-0000-0000505F0000}"/>
    <cellStyle name="C¢ 2 3" xfId="19268" xr:uid="{00000000-0005-0000-0000-0000515F0000}"/>
    <cellStyle name="C¢ 2 4" xfId="19269" xr:uid="{00000000-0005-0000-0000-0000525F0000}"/>
    <cellStyle name="C¢ 2 5" xfId="19270" xr:uid="{00000000-0005-0000-0000-0000535F0000}"/>
    <cellStyle name="C¢ 2 6" xfId="19271" xr:uid="{00000000-0005-0000-0000-0000545F0000}"/>
    <cellStyle name="C¢ 2 7" xfId="19272" xr:uid="{00000000-0005-0000-0000-0000555F0000}"/>
    <cellStyle name="C¢ 20" xfId="19273" xr:uid="{00000000-0005-0000-0000-0000565F0000}"/>
    <cellStyle name="C¢ 21" xfId="19274" xr:uid="{00000000-0005-0000-0000-0000575F0000}"/>
    <cellStyle name="C¢ 22" xfId="19275" xr:uid="{00000000-0005-0000-0000-0000585F0000}"/>
    <cellStyle name="C¢ 23" xfId="19276" xr:uid="{00000000-0005-0000-0000-0000595F0000}"/>
    <cellStyle name="C¢ 24" xfId="19277" xr:uid="{00000000-0005-0000-0000-00005A5F0000}"/>
    <cellStyle name="C¢ 3" xfId="19278" xr:uid="{00000000-0005-0000-0000-00005B5F0000}"/>
    <cellStyle name="C¢ 4" xfId="19279" xr:uid="{00000000-0005-0000-0000-00005C5F0000}"/>
    <cellStyle name="C¢ 5" xfId="19280" xr:uid="{00000000-0005-0000-0000-00005D5F0000}"/>
    <cellStyle name="C¢ 6" xfId="19281" xr:uid="{00000000-0005-0000-0000-00005E5F0000}"/>
    <cellStyle name="C¢ 7" xfId="19282" xr:uid="{00000000-0005-0000-0000-00005F5F0000}"/>
    <cellStyle name="C¢ 8" xfId="19283" xr:uid="{00000000-0005-0000-0000-0000605F0000}"/>
    <cellStyle name="C¢ 9" xfId="19284" xr:uid="{00000000-0005-0000-0000-0000615F0000}"/>
    <cellStyle name="C￠rereria " xfId="19285" xr:uid="{00000000-0005-0000-0000-0000625F0000}"/>
    <cellStyle name="C￠rereria  10" xfId="19286" xr:uid="{00000000-0005-0000-0000-0000635F0000}"/>
    <cellStyle name="C￠rereria  11" xfId="19287" xr:uid="{00000000-0005-0000-0000-0000645F0000}"/>
    <cellStyle name="C￠rereria  12" xfId="19288" xr:uid="{00000000-0005-0000-0000-0000655F0000}"/>
    <cellStyle name="C￠rereria  13" xfId="19289" xr:uid="{00000000-0005-0000-0000-0000665F0000}"/>
    <cellStyle name="C￠rereria  14" xfId="19290" xr:uid="{00000000-0005-0000-0000-0000675F0000}"/>
    <cellStyle name="C￠rereria  15" xfId="19291" xr:uid="{00000000-0005-0000-0000-0000685F0000}"/>
    <cellStyle name="C￠rereria  16" xfId="19292" xr:uid="{00000000-0005-0000-0000-0000695F0000}"/>
    <cellStyle name="C￠rereria  17" xfId="19293" xr:uid="{00000000-0005-0000-0000-00006A5F0000}"/>
    <cellStyle name="C￠rereria  18" xfId="19294" xr:uid="{00000000-0005-0000-0000-00006B5F0000}"/>
    <cellStyle name="C￠rereria  19" xfId="19295" xr:uid="{00000000-0005-0000-0000-00006C5F0000}"/>
    <cellStyle name="C￠rereria  2" xfId="19296" xr:uid="{00000000-0005-0000-0000-00006D5F0000}"/>
    <cellStyle name="C￠rereria  2 2" xfId="19297" xr:uid="{00000000-0005-0000-0000-00006E5F0000}"/>
    <cellStyle name="C￠rereria  2 3" xfId="19298" xr:uid="{00000000-0005-0000-0000-00006F5F0000}"/>
    <cellStyle name="C￠rereria  2 4" xfId="19299" xr:uid="{00000000-0005-0000-0000-0000705F0000}"/>
    <cellStyle name="C￠rereria  2 5" xfId="19300" xr:uid="{00000000-0005-0000-0000-0000715F0000}"/>
    <cellStyle name="C￠rereria  2 6" xfId="19301" xr:uid="{00000000-0005-0000-0000-0000725F0000}"/>
    <cellStyle name="C￠rereria  2 7" xfId="19302" xr:uid="{00000000-0005-0000-0000-0000735F0000}"/>
    <cellStyle name="C￠rereria  20" xfId="19303" xr:uid="{00000000-0005-0000-0000-0000745F0000}"/>
    <cellStyle name="C￠rereria  21" xfId="19304" xr:uid="{00000000-0005-0000-0000-0000755F0000}"/>
    <cellStyle name="C￠rereria  3" xfId="19305" xr:uid="{00000000-0005-0000-0000-0000765F0000}"/>
    <cellStyle name="C￠rereria  4" xfId="19306" xr:uid="{00000000-0005-0000-0000-0000775F0000}"/>
    <cellStyle name="C￠rereria  5" xfId="19307" xr:uid="{00000000-0005-0000-0000-0000785F0000}"/>
    <cellStyle name="C￠rereria  6" xfId="19308" xr:uid="{00000000-0005-0000-0000-0000795F0000}"/>
    <cellStyle name="C￠rereria  7" xfId="19309" xr:uid="{00000000-0005-0000-0000-00007A5F0000}"/>
    <cellStyle name="C￠rereria  8" xfId="19310" xr:uid="{00000000-0005-0000-0000-00007B5F0000}"/>
    <cellStyle name="C￠rereria  9" xfId="19311" xr:uid="{00000000-0005-0000-0000-00007C5F0000}"/>
    <cellStyle name="C￠reria " xfId="19312" xr:uid="{00000000-0005-0000-0000-00007D5F0000}"/>
    <cellStyle name="C￠reria  10" xfId="19313" xr:uid="{00000000-0005-0000-0000-00007E5F0000}"/>
    <cellStyle name="C￠reria  11" xfId="19314" xr:uid="{00000000-0005-0000-0000-00007F5F0000}"/>
    <cellStyle name="C￠reria  12" xfId="19315" xr:uid="{00000000-0005-0000-0000-0000805F0000}"/>
    <cellStyle name="C￠reria  13" xfId="19316" xr:uid="{00000000-0005-0000-0000-0000815F0000}"/>
    <cellStyle name="C￠reria  14" xfId="19317" xr:uid="{00000000-0005-0000-0000-0000825F0000}"/>
    <cellStyle name="C￠reria  15" xfId="19318" xr:uid="{00000000-0005-0000-0000-0000835F0000}"/>
    <cellStyle name="C￠reria  16" xfId="19319" xr:uid="{00000000-0005-0000-0000-0000845F0000}"/>
    <cellStyle name="C￠reria  17" xfId="19320" xr:uid="{00000000-0005-0000-0000-0000855F0000}"/>
    <cellStyle name="C￠reria  18" xfId="19321" xr:uid="{00000000-0005-0000-0000-0000865F0000}"/>
    <cellStyle name="C￠reria  19" xfId="19322" xr:uid="{00000000-0005-0000-0000-0000875F0000}"/>
    <cellStyle name="C￠reria  2" xfId="19323" xr:uid="{00000000-0005-0000-0000-0000885F0000}"/>
    <cellStyle name="C￠reria  2 2" xfId="19324" xr:uid="{00000000-0005-0000-0000-0000895F0000}"/>
    <cellStyle name="C￠reria  2 3" xfId="19325" xr:uid="{00000000-0005-0000-0000-00008A5F0000}"/>
    <cellStyle name="C￠reria  2 4" xfId="19326" xr:uid="{00000000-0005-0000-0000-00008B5F0000}"/>
    <cellStyle name="C￠reria  2 5" xfId="19327" xr:uid="{00000000-0005-0000-0000-00008C5F0000}"/>
    <cellStyle name="C￠reria  2 6" xfId="19328" xr:uid="{00000000-0005-0000-0000-00008D5F0000}"/>
    <cellStyle name="C￠reria  2 7" xfId="19329" xr:uid="{00000000-0005-0000-0000-00008E5F0000}"/>
    <cellStyle name="C￠reria  20" xfId="19330" xr:uid="{00000000-0005-0000-0000-00008F5F0000}"/>
    <cellStyle name="C￠reria  21" xfId="19331" xr:uid="{00000000-0005-0000-0000-0000905F0000}"/>
    <cellStyle name="C￠reria  3" xfId="19332" xr:uid="{00000000-0005-0000-0000-0000915F0000}"/>
    <cellStyle name="C￠reria  4" xfId="19333" xr:uid="{00000000-0005-0000-0000-0000925F0000}"/>
    <cellStyle name="C￠reria  5" xfId="19334" xr:uid="{00000000-0005-0000-0000-0000935F0000}"/>
    <cellStyle name="C￠reria  6" xfId="19335" xr:uid="{00000000-0005-0000-0000-0000945F0000}"/>
    <cellStyle name="C￠reria  7" xfId="19336" xr:uid="{00000000-0005-0000-0000-0000955F0000}"/>
    <cellStyle name="C￠reria  8" xfId="19337" xr:uid="{00000000-0005-0000-0000-0000965F0000}"/>
    <cellStyle name="C￠reria  9" xfId="19338" xr:uid="{00000000-0005-0000-0000-0000975F0000}"/>
    <cellStyle name="C￠reria￠r¡ " xfId="19339" xr:uid="{00000000-0005-0000-0000-0000985F0000}"/>
    <cellStyle name="C￠reria￠r¡  10" xfId="19340" xr:uid="{00000000-0005-0000-0000-0000995F0000}"/>
    <cellStyle name="C￠reria￠r¡  11" xfId="19341" xr:uid="{00000000-0005-0000-0000-00009A5F0000}"/>
    <cellStyle name="C￠reria￠r¡  12" xfId="19342" xr:uid="{00000000-0005-0000-0000-00009B5F0000}"/>
    <cellStyle name="C￠reria￠r¡  13" xfId="19343" xr:uid="{00000000-0005-0000-0000-00009C5F0000}"/>
    <cellStyle name="C￠reria￠r¡  14" xfId="19344" xr:uid="{00000000-0005-0000-0000-00009D5F0000}"/>
    <cellStyle name="C￠reria￠r¡  15" xfId="19345" xr:uid="{00000000-0005-0000-0000-00009E5F0000}"/>
    <cellStyle name="C￠reria￠r¡  16" xfId="19346" xr:uid="{00000000-0005-0000-0000-00009F5F0000}"/>
    <cellStyle name="C￠reria￠r¡  17" xfId="19347" xr:uid="{00000000-0005-0000-0000-0000A05F0000}"/>
    <cellStyle name="C￠reria￠r¡  18" xfId="19348" xr:uid="{00000000-0005-0000-0000-0000A15F0000}"/>
    <cellStyle name="C￠reria￠r¡  19" xfId="19349" xr:uid="{00000000-0005-0000-0000-0000A25F0000}"/>
    <cellStyle name="C￠reria￠r¡  2" xfId="19350" xr:uid="{00000000-0005-0000-0000-0000A35F0000}"/>
    <cellStyle name="C￠reria￠r¡  2 2" xfId="19351" xr:uid="{00000000-0005-0000-0000-0000A45F0000}"/>
    <cellStyle name="C￠reria￠r¡  2 3" xfId="19352" xr:uid="{00000000-0005-0000-0000-0000A55F0000}"/>
    <cellStyle name="C￠reria￠r¡  2 4" xfId="19353" xr:uid="{00000000-0005-0000-0000-0000A65F0000}"/>
    <cellStyle name="C￠reria￠r¡  2 5" xfId="19354" xr:uid="{00000000-0005-0000-0000-0000A75F0000}"/>
    <cellStyle name="C￠reria￠r¡  2 6" xfId="19355" xr:uid="{00000000-0005-0000-0000-0000A85F0000}"/>
    <cellStyle name="C￠reria￠r¡  2 7" xfId="19356" xr:uid="{00000000-0005-0000-0000-0000A95F0000}"/>
    <cellStyle name="C￠reria￠r¡  20" xfId="19357" xr:uid="{00000000-0005-0000-0000-0000AA5F0000}"/>
    <cellStyle name="C￠reria￠r¡  21" xfId="19358" xr:uid="{00000000-0005-0000-0000-0000AB5F0000}"/>
    <cellStyle name="C￠reria￠r¡  3" xfId="19359" xr:uid="{00000000-0005-0000-0000-0000AC5F0000}"/>
    <cellStyle name="C￠reria￠r¡  4" xfId="19360" xr:uid="{00000000-0005-0000-0000-0000AD5F0000}"/>
    <cellStyle name="C￠reria￠r¡  5" xfId="19361" xr:uid="{00000000-0005-0000-0000-0000AE5F0000}"/>
    <cellStyle name="C￠reria￠r¡  6" xfId="19362" xr:uid="{00000000-0005-0000-0000-0000AF5F0000}"/>
    <cellStyle name="C￠reria￠r¡  7" xfId="19363" xr:uid="{00000000-0005-0000-0000-0000B05F0000}"/>
    <cellStyle name="C￠reria￠r¡  8" xfId="19364" xr:uid="{00000000-0005-0000-0000-0000B15F0000}"/>
    <cellStyle name="C￠reria￠r¡  9" xfId="19365" xr:uid="{00000000-0005-0000-0000-0000B25F0000}"/>
    <cellStyle name="C￠ria " xfId="19366" xr:uid="{00000000-0005-0000-0000-0000B35F0000}"/>
    <cellStyle name="C￠ria  10" xfId="19367" xr:uid="{00000000-0005-0000-0000-0000B45F0000}"/>
    <cellStyle name="C￠ria  11" xfId="19368" xr:uid="{00000000-0005-0000-0000-0000B55F0000}"/>
    <cellStyle name="C￠ria  12" xfId="19369" xr:uid="{00000000-0005-0000-0000-0000B65F0000}"/>
    <cellStyle name="C￠ria  13" xfId="19370" xr:uid="{00000000-0005-0000-0000-0000B75F0000}"/>
    <cellStyle name="C￠ria  14" xfId="19371" xr:uid="{00000000-0005-0000-0000-0000B85F0000}"/>
    <cellStyle name="C￠ria  15" xfId="19372" xr:uid="{00000000-0005-0000-0000-0000B95F0000}"/>
    <cellStyle name="C￠ria  16" xfId="19373" xr:uid="{00000000-0005-0000-0000-0000BA5F0000}"/>
    <cellStyle name="C￠ria  17" xfId="19374" xr:uid="{00000000-0005-0000-0000-0000BB5F0000}"/>
    <cellStyle name="C￠ria  18" xfId="19375" xr:uid="{00000000-0005-0000-0000-0000BC5F0000}"/>
    <cellStyle name="C￠ria  19" xfId="19376" xr:uid="{00000000-0005-0000-0000-0000BD5F0000}"/>
    <cellStyle name="C￠ria  2" xfId="19377" xr:uid="{00000000-0005-0000-0000-0000BE5F0000}"/>
    <cellStyle name="C￠ria  2 2" xfId="19378" xr:uid="{00000000-0005-0000-0000-0000BF5F0000}"/>
    <cellStyle name="C￠ria  2 3" xfId="19379" xr:uid="{00000000-0005-0000-0000-0000C05F0000}"/>
    <cellStyle name="C￠ria  2 4" xfId="19380" xr:uid="{00000000-0005-0000-0000-0000C15F0000}"/>
    <cellStyle name="C￠ria  2 5" xfId="19381" xr:uid="{00000000-0005-0000-0000-0000C25F0000}"/>
    <cellStyle name="C￠ria  2 6" xfId="19382" xr:uid="{00000000-0005-0000-0000-0000C35F0000}"/>
    <cellStyle name="C￠ria  2 7" xfId="19383" xr:uid="{00000000-0005-0000-0000-0000C45F0000}"/>
    <cellStyle name="C￠ria  20" xfId="19384" xr:uid="{00000000-0005-0000-0000-0000C55F0000}"/>
    <cellStyle name="C￠ria  21" xfId="19385" xr:uid="{00000000-0005-0000-0000-0000C65F0000}"/>
    <cellStyle name="C￠ria  3" xfId="19386" xr:uid="{00000000-0005-0000-0000-0000C75F0000}"/>
    <cellStyle name="C￠ria  4" xfId="19387" xr:uid="{00000000-0005-0000-0000-0000C85F0000}"/>
    <cellStyle name="C￠ria  5" xfId="19388" xr:uid="{00000000-0005-0000-0000-0000C95F0000}"/>
    <cellStyle name="C￠ria  6" xfId="19389" xr:uid="{00000000-0005-0000-0000-0000CA5F0000}"/>
    <cellStyle name="C￠ria  7" xfId="19390" xr:uid="{00000000-0005-0000-0000-0000CB5F0000}"/>
    <cellStyle name="C￠ria  8" xfId="19391" xr:uid="{00000000-0005-0000-0000-0000CC5F0000}"/>
    <cellStyle name="C￠ria  9" xfId="19392" xr:uid="{00000000-0005-0000-0000-0000CD5F0000}"/>
    <cellStyle name="C￠ria¨i " xfId="19393" xr:uid="{00000000-0005-0000-0000-0000CE5F0000}"/>
    <cellStyle name="C￠ria¨i  10" xfId="19394" xr:uid="{00000000-0005-0000-0000-0000CF5F0000}"/>
    <cellStyle name="C￠ria¨i  11" xfId="19395" xr:uid="{00000000-0005-0000-0000-0000D05F0000}"/>
    <cellStyle name="C￠ria¨i  12" xfId="19396" xr:uid="{00000000-0005-0000-0000-0000D15F0000}"/>
    <cellStyle name="C￠ria¨i  13" xfId="19397" xr:uid="{00000000-0005-0000-0000-0000D25F0000}"/>
    <cellStyle name="C￠ria¨i  14" xfId="19398" xr:uid="{00000000-0005-0000-0000-0000D35F0000}"/>
    <cellStyle name="C￠ria¨i  15" xfId="19399" xr:uid="{00000000-0005-0000-0000-0000D45F0000}"/>
    <cellStyle name="C￠ria¨i  16" xfId="19400" xr:uid="{00000000-0005-0000-0000-0000D55F0000}"/>
    <cellStyle name="C￠ria¨i  17" xfId="19401" xr:uid="{00000000-0005-0000-0000-0000D65F0000}"/>
    <cellStyle name="C￠ria¨i  18" xfId="19402" xr:uid="{00000000-0005-0000-0000-0000D75F0000}"/>
    <cellStyle name="C￠ria¨i  19" xfId="19403" xr:uid="{00000000-0005-0000-0000-0000D85F0000}"/>
    <cellStyle name="C￠ria¨i  2" xfId="19404" xr:uid="{00000000-0005-0000-0000-0000D95F0000}"/>
    <cellStyle name="C￠ria¨i  2 2" xfId="19405" xr:uid="{00000000-0005-0000-0000-0000DA5F0000}"/>
    <cellStyle name="C￠ria¨i  2 3" xfId="19406" xr:uid="{00000000-0005-0000-0000-0000DB5F0000}"/>
    <cellStyle name="C￠ria¨i  2 4" xfId="19407" xr:uid="{00000000-0005-0000-0000-0000DC5F0000}"/>
    <cellStyle name="C￠ria¨i  2 5" xfId="19408" xr:uid="{00000000-0005-0000-0000-0000DD5F0000}"/>
    <cellStyle name="C￠ria¨i  2 6" xfId="19409" xr:uid="{00000000-0005-0000-0000-0000DE5F0000}"/>
    <cellStyle name="C￠ria¨i  2 7" xfId="19410" xr:uid="{00000000-0005-0000-0000-0000DF5F0000}"/>
    <cellStyle name="C￠ria¨i  20" xfId="19411" xr:uid="{00000000-0005-0000-0000-0000E05F0000}"/>
    <cellStyle name="C￠ria¨i  21" xfId="19412" xr:uid="{00000000-0005-0000-0000-0000E15F0000}"/>
    <cellStyle name="C￠ria¨i  3" xfId="19413" xr:uid="{00000000-0005-0000-0000-0000E25F0000}"/>
    <cellStyle name="C￠ria¨i  4" xfId="19414" xr:uid="{00000000-0005-0000-0000-0000E35F0000}"/>
    <cellStyle name="C￠ria¨i  5" xfId="19415" xr:uid="{00000000-0005-0000-0000-0000E45F0000}"/>
    <cellStyle name="C￠ria¨i  6" xfId="19416" xr:uid="{00000000-0005-0000-0000-0000E55F0000}"/>
    <cellStyle name="C￠ria¨i  7" xfId="19417" xr:uid="{00000000-0005-0000-0000-0000E65F0000}"/>
    <cellStyle name="C￠ria¨i  8" xfId="19418" xr:uid="{00000000-0005-0000-0000-0000E75F0000}"/>
    <cellStyle name="C￠ria¨i  9" xfId="19419" xr:uid="{00000000-0005-0000-0000-0000E85F0000}"/>
    <cellStyle name="C￠ria¨i¨ " xfId="19420" xr:uid="{00000000-0005-0000-0000-0000E95F0000}"/>
    <cellStyle name="C￠ria¨i¨  10" xfId="19421" xr:uid="{00000000-0005-0000-0000-0000EA5F0000}"/>
    <cellStyle name="C￠ria¨i¨  11" xfId="19422" xr:uid="{00000000-0005-0000-0000-0000EB5F0000}"/>
    <cellStyle name="C￠ria¨i¨  12" xfId="19423" xr:uid="{00000000-0005-0000-0000-0000EC5F0000}"/>
    <cellStyle name="C￠ria¨i¨  13" xfId="19424" xr:uid="{00000000-0005-0000-0000-0000ED5F0000}"/>
    <cellStyle name="C￠ria¨i¨  14" xfId="19425" xr:uid="{00000000-0005-0000-0000-0000EE5F0000}"/>
    <cellStyle name="C￠ria¨i¨  15" xfId="19426" xr:uid="{00000000-0005-0000-0000-0000EF5F0000}"/>
    <cellStyle name="C￠ria¨i¨  16" xfId="19427" xr:uid="{00000000-0005-0000-0000-0000F05F0000}"/>
    <cellStyle name="C￠ria¨i¨  17" xfId="19428" xr:uid="{00000000-0005-0000-0000-0000F15F0000}"/>
    <cellStyle name="C￠ria¨i¨  18" xfId="19429" xr:uid="{00000000-0005-0000-0000-0000F25F0000}"/>
    <cellStyle name="C￠ria¨i¨  19" xfId="19430" xr:uid="{00000000-0005-0000-0000-0000F35F0000}"/>
    <cellStyle name="C￠ria¨i¨  2" xfId="19431" xr:uid="{00000000-0005-0000-0000-0000F45F0000}"/>
    <cellStyle name="C￠ria¨i¨  2 2" xfId="19432" xr:uid="{00000000-0005-0000-0000-0000F55F0000}"/>
    <cellStyle name="C￠ria¨i¨  2 3" xfId="19433" xr:uid="{00000000-0005-0000-0000-0000F65F0000}"/>
    <cellStyle name="C￠ria¨i¨  2 4" xfId="19434" xr:uid="{00000000-0005-0000-0000-0000F75F0000}"/>
    <cellStyle name="C￠ria¨i¨  2 5" xfId="19435" xr:uid="{00000000-0005-0000-0000-0000F85F0000}"/>
    <cellStyle name="C￠ria¨i¨  2 6" xfId="19436" xr:uid="{00000000-0005-0000-0000-0000F95F0000}"/>
    <cellStyle name="C￠ria¨i¨  2 7" xfId="19437" xr:uid="{00000000-0005-0000-0000-0000FA5F0000}"/>
    <cellStyle name="C￠ria¨i¨  20" xfId="19438" xr:uid="{00000000-0005-0000-0000-0000FB5F0000}"/>
    <cellStyle name="C￠ria¨i¨  21" xfId="19439" xr:uid="{00000000-0005-0000-0000-0000FC5F0000}"/>
    <cellStyle name="C￠ria¨i¨  3" xfId="19440" xr:uid="{00000000-0005-0000-0000-0000FD5F0000}"/>
    <cellStyle name="C￠ria¨i¨  4" xfId="19441" xr:uid="{00000000-0005-0000-0000-0000FE5F0000}"/>
    <cellStyle name="C￠ria¨i¨  5" xfId="19442" xr:uid="{00000000-0005-0000-0000-0000FF5F0000}"/>
    <cellStyle name="C￠ria¨i¨  6" xfId="19443" xr:uid="{00000000-0005-0000-0000-000000600000}"/>
    <cellStyle name="C￠ria¨i¨  7" xfId="19444" xr:uid="{00000000-0005-0000-0000-000001600000}"/>
    <cellStyle name="C￠ria¨i¨  8" xfId="19445" xr:uid="{00000000-0005-0000-0000-000002600000}"/>
    <cellStyle name="C￠ria¨i¨  9" xfId="19446" xr:uid="{00000000-0005-0000-0000-000003600000}"/>
    <cellStyle name="C￥" xfId="3839" xr:uid="{00000000-0005-0000-0000-000004600000}"/>
    <cellStyle name="Ç¥" xfId="3840" xr:uid="{00000000-0005-0000-0000-000005600000}"/>
    <cellStyle name="Ç¥ 10" xfId="19447" xr:uid="{00000000-0005-0000-0000-000006600000}"/>
    <cellStyle name="Ç¥ 11" xfId="19448" xr:uid="{00000000-0005-0000-0000-000007600000}"/>
    <cellStyle name="Ç¥ 12" xfId="19449" xr:uid="{00000000-0005-0000-0000-000008600000}"/>
    <cellStyle name="Ç¥ 13" xfId="19450" xr:uid="{00000000-0005-0000-0000-000009600000}"/>
    <cellStyle name="Ç¥ 14" xfId="19451" xr:uid="{00000000-0005-0000-0000-00000A600000}"/>
    <cellStyle name="Ç¥ 15" xfId="19452" xr:uid="{00000000-0005-0000-0000-00000B600000}"/>
    <cellStyle name="Ç¥ 16" xfId="19453" xr:uid="{00000000-0005-0000-0000-00000C600000}"/>
    <cellStyle name="Ç¥ 17" xfId="19454" xr:uid="{00000000-0005-0000-0000-00000D600000}"/>
    <cellStyle name="Ç¥ 18" xfId="19455" xr:uid="{00000000-0005-0000-0000-00000E600000}"/>
    <cellStyle name="Ç¥ 19" xfId="19456" xr:uid="{00000000-0005-0000-0000-00000F600000}"/>
    <cellStyle name="Ç¥ 2" xfId="19457" xr:uid="{00000000-0005-0000-0000-000010600000}"/>
    <cellStyle name="Ç¥ 2 2" xfId="19458" xr:uid="{00000000-0005-0000-0000-000011600000}"/>
    <cellStyle name="Ç¥ 2 3" xfId="19459" xr:uid="{00000000-0005-0000-0000-000012600000}"/>
    <cellStyle name="Ç¥ 2 4" xfId="19460" xr:uid="{00000000-0005-0000-0000-000013600000}"/>
    <cellStyle name="Ç¥ 2 5" xfId="19461" xr:uid="{00000000-0005-0000-0000-000014600000}"/>
    <cellStyle name="Ç¥ 2 6" xfId="19462" xr:uid="{00000000-0005-0000-0000-000015600000}"/>
    <cellStyle name="Ç¥ 2 7" xfId="19463" xr:uid="{00000000-0005-0000-0000-000016600000}"/>
    <cellStyle name="Ç¥ 20" xfId="19464" xr:uid="{00000000-0005-0000-0000-000017600000}"/>
    <cellStyle name="Ç¥ 21" xfId="19465" xr:uid="{00000000-0005-0000-0000-000018600000}"/>
    <cellStyle name="Ç¥ 22" xfId="19466" xr:uid="{00000000-0005-0000-0000-000019600000}"/>
    <cellStyle name="Ç¥ 23" xfId="19467" xr:uid="{00000000-0005-0000-0000-00001A600000}"/>
    <cellStyle name="Ç¥ 24" xfId="19468" xr:uid="{00000000-0005-0000-0000-00001B600000}"/>
    <cellStyle name="Ç¥ 3" xfId="19469" xr:uid="{00000000-0005-0000-0000-00001C600000}"/>
    <cellStyle name="Ç¥ 4" xfId="19470" xr:uid="{00000000-0005-0000-0000-00001D600000}"/>
    <cellStyle name="Ç¥ 5" xfId="19471" xr:uid="{00000000-0005-0000-0000-00001E600000}"/>
    <cellStyle name="Ç¥ 6" xfId="19472" xr:uid="{00000000-0005-0000-0000-00001F600000}"/>
    <cellStyle name="Ç¥ 7" xfId="19473" xr:uid="{00000000-0005-0000-0000-000020600000}"/>
    <cellStyle name="Ç¥ 8" xfId="19474" xr:uid="{00000000-0005-0000-0000-000021600000}"/>
    <cellStyle name="Ç¥ 9" xfId="19475" xr:uid="{00000000-0005-0000-0000-000022600000}"/>
    <cellStyle name="C￥_견적서" xfId="3841" xr:uid="{00000000-0005-0000-0000-000023600000}"/>
    <cellStyle name="Ç¥_마곡보완" xfId="3842" xr:uid="{00000000-0005-0000-0000-000024600000}"/>
    <cellStyle name="C￥_설비내역" xfId="3843" xr:uid="{00000000-0005-0000-0000-000025600000}"/>
    <cellStyle name="C￥a " xfId="19476" xr:uid="{00000000-0005-0000-0000-000026600000}"/>
    <cellStyle name="C￥a  10" xfId="19477" xr:uid="{00000000-0005-0000-0000-000027600000}"/>
    <cellStyle name="C￥a  11" xfId="19478" xr:uid="{00000000-0005-0000-0000-000028600000}"/>
    <cellStyle name="C￥a  12" xfId="19479" xr:uid="{00000000-0005-0000-0000-000029600000}"/>
    <cellStyle name="C￥a  13" xfId="19480" xr:uid="{00000000-0005-0000-0000-00002A600000}"/>
    <cellStyle name="C￥a  14" xfId="19481" xr:uid="{00000000-0005-0000-0000-00002B600000}"/>
    <cellStyle name="C￥a  15" xfId="19482" xr:uid="{00000000-0005-0000-0000-00002C600000}"/>
    <cellStyle name="C￥a  16" xfId="19483" xr:uid="{00000000-0005-0000-0000-00002D600000}"/>
    <cellStyle name="C￥a  17" xfId="19484" xr:uid="{00000000-0005-0000-0000-00002E600000}"/>
    <cellStyle name="C￥a  18" xfId="19485" xr:uid="{00000000-0005-0000-0000-00002F600000}"/>
    <cellStyle name="C￥a  19" xfId="19486" xr:uid="{00000000-0005-0000-0000-000030600000}"/>
    <cellStyle name="C￥a  2" xfId="19487" xr:uid="{00000000-0005-0000-0000-000031600000}"/>
    <cellStyle name="C￥a  2 2" xfId="19488" xr:uid="{00000000-0005-0000-0000-000032600000}"/>
    <cellStyle name="C￥a  2 3" xfId="19489" xr:uid="{00000000-0005-0000-0000-000033600000}"/>
    <cellStyle name="C￥a  2 4" xfId="19490" xr:uid="{00000000-0005-0000-0000-000034600000}"/>
    <cellStyle name="C￥a  2 5" xfId="19491" xr:uid="{00000000-0005-0000-0000-000035600000}"/>
    <cellStyle name="C￥a  2 6" xfId="19492" xr:uid="{00000000-0005-0000-0000-000036600000}"/>
    <cellStyle name="C￥a  2 7" xfId="19493" xr:uid="{00000000-0005-0000-0000-000037600000}"/>
    <cellStyle name="C￥a  20" xfId="19494" xr:uid="{00000000-0005-0000-0000-000038600000}"/>
    <cellStyle name="C￥a  21" xfId="19495" xr:uid="{00000000-0005-0000-0000-000039600000}"/>
    <cellStyle name="C￥a  3" xfId="19496" xr:uid="{00000000-0005-0000-0000-00003A600000}"/>
    <cellStyle name="C￥a  4" xfId="19497" xr:uid="{00000000-0005-0000-0000-00003B600000}"/>
    <cellStyle name="C￥a  5" xfId="19498" xr:uid="{00000000-0005-0000-0000-00003C600000}"/>
    <cellStyle name="C￥a  6" xfId="19499" xr:uid="{00000000-0005-0000-0000-00003D600000}"/>
    <cellStyle name="C￥a  7" xfId="19500" xr:uid="{00000000-0005-0000-0000-00003E600000}"/>
    <cellStyle name="C￥a  8" xfId="19501" xr:uid="{00000000-0005-0000-0000-00003F600000}"/>
    <cellStyle name="C￥a  9" xfId="19502" xr:uid="{00000000-0005-0000-0000-000040600000}"/>
    <cellStyle name="C￥aø" xfId="3844" xr:uid="{00000000-0005-0000-0000-000041600000}"/>
    <cellStyle name="Ç¥áø" xfId="3845" xr:uid="{00000000-0005-0000-0000-000042600000}"/>
    <cellStyle name="C￥aø_ " xfId="19503" xr:uid="{00000000-0005-0000-0000-000043600000}"/>
    <cellStyle name="Ç¥ÁØ_(%)ºñ¸ñ±ººÐ·ùÇ¥" xfId="19504" xr:uid="{00000000-0005-0000-0000-000044600000}"/>
    <cellStyle name="C￥AØ_(%)ºn¸n±ººÐ·uC￥_1" xfId="19505" xr:uid="{00000000-0005-0000-0000-000045600000}"/>
    <cellStyle name="Ç¥ÁØ_(%)ºñ¸ñ±ººÐ·ùÇ¥_1" xfId="19506" xr:uid="{00000000-0005-0000-0000-000046600000}"/>
    <cellStyle name="C￥AØ_(%)ºn¸n±ººÐ·uC￥_1_일-토목" xfId="19507" xr:uid="{00000000-0005-0000-0000-000047600000}"/>
    <cellStyle name="Ç¥ÁØ_¸ðÇü¸·" xfId="2419" xr:uid="{00000000-0005-0000-0000-000048600000}"/>
    <cellStyle name="C￥AØ_¸n·I-±a°e_1" xfId="19508" xr:uid="{00000000-0005-0000-0000-000049600000}"/>
    <cellStyle name="Ç¥ÁØ_¸ñ·Ï-±â°è_1" xfId="19509" xr:uid="{00000000-0005-0000-0000-00004A600000}"/>
    <cellStyle name="C￥AØ_¸n·I-±a°e_1_일-토목" xfId="19510" xr:uid="{00000000-0005-0000-0000-00004B600000}"/>
    <cellStyle name="Ç¥ÁØ_¸ñ·Ï-±â°è_ÀÏÀ§-es2Â÷" xfId="19511" xr:uid="{00000000-0005-0000-0000-00004C600000}"/>
    <cellStyle name="C￥AØ_¸n·I-±a°e_AIA§-es2A÷_목록-조경 (2)" xfId="19512" xr:uid="{00000000-0005-0000-0000-00004D600000}"/>
    <cellStyle name="Ç¥ÁØ_¸ñ-È¯" xfId="19513" xr:uid="{00000000-0005-0000-0000-00004E600000}"/>
    <cellStyle name="C￥AØ_¿­¸° INT" xfId="19514" xr:uid="{00000000-0005-0000-0000-00004F600000}"/>
    <cellStyle name="Ç¥ÁØ_±³À°ÈÆ·Ãºñ(ºÎ¼­º°)" xfId="19515" xr:uid="{00000000-0005-0000-0000-000050600000}"/>
    <cellStyle name="C￥AØ_±a°e(4)_목록-조경 (2)" xfId="19516" xr:uid="{00000000-0005-0000-0000-000051600000}"/>
    <cellStyle name="Ç¥ÁØ_±â°è(5)" xfId="19517" xr:uid="{00000000-0005-0000-0000-000052600000}"/>
    <cellStyle name="C￥AØ_±a°e(5)_HY-단산출" xfId="19518" xr:uid="{00000000-0005-0000-0000-000053600000}"/>
    <cellStyle name="Ç¥ÁØ_±â°è-¸ñ·Ï" xfId="19519" xr:uid="{00000000-0005-0000-0000-000054600000}"/>
    <cellStyle name="C￥AØ_±a°e-¸n·I_목록-조경 (2)" xfId="19520" xr:uid="{00000000-0005-0000-0000-000055600000}"/>
    <cellStyle name="Ç¥ÁØ_±â°è¼³ºñ-ÀÏÀ§¸ñ·Ï " xfId="19521" xr:uid="{00000000-0005-0000-0000-000056600000}"/>
    <cellStyle name="C￥AØ_±a°e¼³ºn-AIA§¸n·I _일-토목" xfId="19522" xr:uid="{00000000-0005-0000-0000-000057600000}"/>
    <cellStyle name="Ç¥ÁØ_±âÅ¸ºñ¸ñ±ºÁö¼ö»êÃâ¼­ (2)" xfId="19523" xr:uid="{00000000-0005-0000-0000-000058600000}"/>
    <cellStyle name="C￥AØ_±aA¸ºn¸n±ºAo¼o≫eAa¼­ (2)" xfId="19524" xr:uid="{00000000-0005-0000-0000-000059600000}"/>
    <cellStyle name="Ç¥ÁØ_»ç¾÷È¿°ú" xfId="19525" xr:uid="{00000000-0005-0000-0000-00005A600000}"/>
    <cellStyle name="C￥AØ_≫c¾÷ºIº° AN°e " xfId="19526" xr:uid="{00000000-0005-0000-0000-00005B600000}"/>
    <cellStyle name="Ç¥ÁØ_°­´ç (2)" xfId="2420" xr:uid="{00000000-0005-0000-0000-00005C600000}"/>
    <cellStyle name="C￥AØ_°­´c (2)_광명견적대비1010" xfId="2421" xr:uid="{00000000-0005-0000-0000-00005D600000}"/>
    <cellStyle name="Ç¥ÁØ_°­´ç (2)_광명견적대비1010" xfId="2422" xr:uid="{00000000-0005-0000-0000-00005E600000}"/>
    <cellStyle name="C￥AØ_°­´c (2)_광명견적대비1010 2" xfId="2423" xr:uid="{00000000-0005-0000-0000-00005F600000}"/>
    <cellStyle name="Ç¥ÁØ_°­´ç (2)_광명견적대비1010 2" xfId="2424" xr:uid="{00000000-0005-0000-0000-000060600000}"/>
    <cellStyle name="C￥AØ_°­´c (2)_광명견적대비1010 3" xfId="2425" xr:uid="{00000000-0005-0000-0000-000061600000}"/>
    <cellStyle name="Ç¥ÁØ_°­´ç (2)_광명견적대비1010 3" xfId="2426" xr:uid="{00000000-0005-0000-0000-000062600000}"/>
    <cellStyle name="C￥AØ_°­´c (2)_광명견적대비1010_동아대부민캠퍼스내역서" xfId="2427" xr:uid="{00000000-0005-0000-0000-000063600000}"/>
    <cellStyle name="Ç¥ÁØ_°­´ç (2)_광명견적대비1010_동아대부민캠퍼스내역서" xfId="2428" xr:uid="{00000000-0005-0000-0000-000064600000}"/>
    <cellStyle name="C￥AØ_°­´c (2)_광명견적대비1010_동아대부민캠퍼스내역서 2" xfId="2429" xr:uid="{00000000-0005-0000-0000-000065600000}"/>
    <cellStyle name="Ç¥ÁØ_°­´ç (2)_광명관급" xfId="2430" xr:uid="{00000000-0005-0000-0000-000066600000}"/>
    <cellStyle name="C￥AØ_°­´c (2)_광명관급_우보초등학교 화장실보수및기타공사(건축)" xfId="2431" xr:uid="{00000000-0005-0000-0000-000067600000}"/>
    <cellStyle name="Ç¥ÁØ_°­´ç (2)_금광" xfId="2432" xr:uid="{00000000-0005-0000-0000-000068600000}"/>
    <cellStyle name="C￥AØ_°­´c (2)_금광_동아대부민캠퍼스내역서" xfId="2433" xr:uid="{00000000-0005-0000-0000-000069600000}"/>
    <cellStyle name="Ç¥ÁØ_°­´ç (2)_금광_동아대부민캠퍼스내역서" xfId="2434" xr:uid="{00000000-0005-0000-0000-00006A600000}"/>
    <cellStyle name="C￥AØ_°­´c (2)_금광_동아대부민캠퍼스내역서 2" xfId="2435" xr:uid="{00000000-0005-0000-0000-00006B600000}"/>
    <cellStyle name="Ç¥ÁØ_°­´ç (2)_삼사" xfId="2436" xr:uid="{00000000-0005-0000-0000-00006C600000}"/>
    <cellStyle name="C￥AØ_°­´c (2)_삼사_동아대부민캠퍼스내역서" xfId="2437" xr:uid="{00000000-0005-0000-0000-00006D600000}"/>
    <cellStyle name="Ç¥ÁØ_°­´ç (2)_삼사_동아대부민캠퍼스내역서" xfId="2438" xr:uid="{00000000-0005-0000-0000-00006E600000}"/>
    <cellStyle name="C￥AØ_°­´c (2)_삼사_동아대부민캠퍼스내역서 2" xfId="2439" xr:uid="{00000000-0005-0000-0000-00006F600000}"/>
    <cellStyle name="Ç¥ÁØ_°ÇÃà(4)" xfId="19527" xr:uid="{00000000-0005-0000-0000-000070600000}"/>
    <cellStyle name="C￥AØ_°CAa(4)_목록-조경 (2)" xfId="19528" xr:uid="{00000000-0005-0000-0000-000071600000}"/>
    <cellStyle name="Ç¥ÁØ_°ÇÃà(5)" xfId="19529" xr:uid="{00000000-0005-0000-0000-000072600000}"/>
    <cellStyle name="C￥AØ_°CAa(5)_목록-조경 (2)" xfId="19530" xr:uid="{00000000-0005-0000-0000-000073600000}"/>
    <cellStyle name="Ç¥ÁØ_°ÇÃà(6)" xfId="19531" xr:uid="{00000000-0005-0000-0000-000074600000}"/>
    <cellStyle name="C￥AØ_°CAa(6)_일-토목" xfId="19532" xr:uid="{00000000-0005-0000-0000-000075600000}"/>
    <cellStyle name="Ç¥ÁØ_°ÇÃàµµ±Þ" xfId="19533" xr:uid="{00000000-0005-0000-0000-000076600000}"/>
    <cellStyle name="C￥AØ_°CAa-1" xfId="19534" xr:uid="{00000000-0005-0000-0000-000077600000}"/>
    <cellStyle name="Ç¥ÁØ_°ÇÃà-1" xfId="19535" xr:uid="{00000000-0005-0000-0000-000078600000}"/>
    <cellStyle name="C￥AØ_°CAa-1_일-토목" xfId="19536" xr:uid="{00000000-0005-0000-0000-000079600000}"/>
    <cellStyle name="Ç¥ÁØ_°èÀå" xfId="19537" xr:uid="{00000000-0005-0000-0000-00007A600000}"/>
    <cellStyle name="C￥AØ_°eAa_목록-조경 (2)" xfId="19538" xr:uid="{00000000-0005-0000-0000-00007B600000}"/>
    <cellStyle name="Ç¥ÁØ_°ø»çºñ¸ñ±ººÐ·ùÇ¥" xfId="19539" xr:uid="{00000000-0005-0000-0000-00007C600000}"/>
    <cellStyle name="C￥AØ_°ø≫cºn¸n±ººÐ·uC￥" xfId="19540" xr:uid="{00000000-0005-0000-0000-00007D600000}"/>
    <cellStyle name="Ç¥ÁØ_°øÅë°¡¼³°ø»ç" xfId="19541" xr:uid="{00000000-0005-0000-0000-00007E600000}"/>
    <cellStyle name="C￥AØ_¼³ºnAIA§_HY-단산출" xfId="19542" xr:uid="{00000000-0005-0000-0000-00007F600000}"/>
    <cellStyle name="Ç¥ÁØ_¼ÒÈ­" xfId="19543" xr:uid="{00000000-0005-0000-0000-000080600000}"/>
    <cellStyle name="C￥AØ_¼OE­_일-토목" xfId="19544" xr:uid="{00000000-0005-0000-0000-000081600000}"/>
    <cellStyle name="Ç¥ÁØ_½ÃÁß³ëÀÓ´Ü°¡Ç¥" xfId="19545" xr:uid="{00000000-0005-0000-0000-000082600000}"/>
    <cellStyle name="C￥AØ_½AAß³eAO´U°¡C￥_일-토목" xfId="19546" xr:uid="{00000000-0005-0000-0000-000083600000}"/>
    <cellStyle name="Ç¥ÁØ_½ÃÁß³ëÀÓÆò±Õ" xfId="19547" xr:uid="{00000000-0005-0000-0000-000084600000}"/>
    <cellStyle name="C￥AØ_½AAß³eAOÆo±O_목록-조경 (2)" xfId="19548" xr:uid="{00000000-0005-0000-0000-000085600000}"/>
    <cellStyle name="Ç¥ÁØ_½ÇÇà¿¹»ê¼­ " xfId="19549" xr:uid="{00000000-0005-0000-0000-000086600000}"/>
    <cellStyle name="C￥AØ_1_일-토목" xfId="19550" xr:uid="{00000000-0005-0000-0000-000087600000}"/>
    <cellStyle name="Ç¥ÁØ_¹®Á¥¿ª»ç" xfId="19551" xr:uid="{00000000-0005-0000-0000-000088600000}"/>
    <cellStyle name="C￥AØ_¹°°¡º?μ¿(±a°e)" xfId="19552" xr:uid="{00000000-0005-0000-0000-000089600000}"/>
    <cellStyle name="Ç¥ÁØ_¹°°¡º¯µ¿(±â°è)" xfId="19553" xr:uid="{00000000-0005-0000-0000-00008A600000}"/>
    <cellStyle name="C￥AØ_¹RA￥¿ª≫c" xfId="19554" xr:uid="{00000000-0005-0000-0000-00008B600000}"/>
    <cellStyle name="Ç¥ÁØ_2" xfId="19555" xr:uid="{00000000-0005-0000-0000-00008C600000}"/>
    <cellStyle name="C￥AØ_2_일-토목" xfId="19556" xr:uid="{00000000-0005-0000-0000-00008D600000}"/>
    <cellStyle name="Ç¥ÁØ_³»¿ª¼­" xfId="19557" xr:uid="{00000000-0005-0000-0000-00008E600000}"/>
    <cellStyle name="C￥AØ_³≫¿ª¼­" xfId="19558" xr:uid="{00000000-0005-0000-0000-00008F600000}"/>
    <cellStyle name="Ç¥ÁØ_5-1±¤°í " xfId="2440" xr:uid="{00000000-0005-0000-0000-000090600000}"/>
    <cellStyle name="C￥AØ_95010 (2)" xfId="19559" xr:uid="{00000000-0005-0000-0000-000091600000}"/>
    <cellStyle name="Ç¥ÁØ_95010 (2)" xfId="19560" xr:uid="{00000000-0005-0000-0000-000092600000}"/>
    <cellStyle name="C￥AØ_95010 (2)_일-토목" xfId="19561" xr:uid="{00000000-0005-0000-0000-000093600000}"/>
    <cellStyle name="Ç¥ÁØ_95020" xfId="19562" xr:uid="{00000000-0005-0000-0000-000094600000}"/>
    <cellStyle name="C￥AØ_95020 (2)" xfId="19563" xr:uid="{00000000-0005-0000-0000-000095600000}"/>
    <cellStyle name="Ç¥ÁØ_95020 (2)" xfId="19564" xr:uid="{00000000-0005-0000-0000-000096600000}"/>
    <cellStyle name="C￥AØ_95020 (2)_일-토목" xfId="19565" xr:uid="{00000000-0005-0000-0000-000097600000}"/>
    <cellStyle name="Ç¥ÁØ_95030" xfId="19566" xr:uid="{00000000-0005-0000-0000-000098600000}"/>
    <cellStyle name="C￥AØ_95030 (2)" xfId="19567" xr:uid="{00000000-0005-0000-0000-000099600000}"/>
    <cellStyle name="Ç¥ÁØ_95030 (2)" xfId="19568" xr:uid="{00000000-0005-0000-0000-00009A600000}"/>
    <cellStyle name="C￥AØ_95030 (2)_일-토목" xfId="19569" xr:uid="{00000000-0005-0000-0000-00009B600000}"/>
    <cellStyle name="Ç¥ÁØ_95050" xfId="19570" xr:uid="{00000000-0005-0000-0000-00009C600000}"/>
    <cellStyle name="C￥AØ_95050_목록-조경 (2)" xfId="19571" xr:uid="{00000000-0005-0000-0000-00009D600000}"/>
    <cellStyle name="Ç¥ÁØ_95060" xfId="19572" xr:uid="{00000000-0005-0000-0000-00009E600000}"/>
    <cellStyle name="C￥AØ_95060_목록-조경 (2)" xfId="19573" xr:uid="{00000000-0005-0000-0000-00009F600000}"/>
    <cellStyle name="Ç¥ÁØ_95070" xfId="19574" xr:uid="{00000000-0005-0000-0000-0000A0600000}"/>
    <cellStyle name="C￥AØ_95070_일-토목" xfId="19575" xr:uid="{00000000-0005-0000-0000-0000A1600000}"/>
    <cellStyle name="Ç¥ÁØ_À§»ý" xfId="19576" xr:uid="{00000000-0005-0000-0000-0000A2600000}"/>
    <cellStyle name="C￥AØ_A§≫y" xfId="19577" xr:uid="{00000000-0005-0000-0000-0000A3600000}"/>
    <cellStyle name="Ç¥ÁØ_Åä¸ñ(5)" xfId="19578" xr:uid="{00000000-0005-0000-0000-0000A4600000}"/>
    <cellStyle name="C￥AØ_Aa¸n(5)_목록-조경 (2)" xfId="19579" xr:uid="{00000000-0005-0000-0000-0000A5600000}"/>
    <cellStyle name="Ç¥ÁØ_Àå-1" xfId="19580" xr:uid="{00000000-0005-0000-0000-0000A6600000}"/>
    <cellStyle name="C￥AØ_Aa-1_목록-조경 (2)" xfId="19581" xr:uid="{00000000-0005-0000-0000-0000A7600000}"/>
    <cellStyle name="Ç¥ÁØ_ÀåÁö¿ª»ç" xfId="19582" xr:uid="{00000000-0005-0000-0000-0000A8600000}"/>
    <cellStyle name="C￥AØ_AaAo¿ª≫c" xfId="19583" xr:uid="{00000000-0005-0000-0000-0000A9600000}"/>
    <cellStyle name="Ç¥ÁØ_ÀåÁö-2" xfId="19584" xr:uid="{00000000-0005-0000-0000-0000AA600000}"/>
    <cellStyle name="C￥AØ_AaAo-2_일-토목" xfId="19585" xr:uid="{00000000-0005-0000-0000-0000AB600000}"/>
    <cellStyle name="Ç¥ÁØ_ÀåÁö-3" xfId="19586" xr:uid="{00000000-0005-0000-0000-0000AC600000}"/>
    <cellStyle name="C￥AØ_AaAo-3_일-토목" xfId="19587" xr:uid="{00000000-0005-0000-0000-0000AD600000}"/>
    <cellStyle name="Ç¥ÁØ_ÀåÁö-4" xfId="19588" xr:uid="{00000000-0005-0000-0000-0000AE600000}"/>
    <cellStyle name="C￥AØ_AaAo-4_일-토목" xfId="19589" xr:uid="{00000000-0005-0000-0000-0000AF600000}"/>
    <cellStyle name="Ç¥ÁØ_ÀåÁö-5" xfId="19590" xr:uid="{00000000-0005-0000-0000-0000B0600000}"/>
    <cellStyle name="C￥AØ_AaAo-5_일-토목" xfId="19591" xr:uid="{00000000-0005-0000-0000-0000B1600000}"/>
    <cellStyle name="Ç¥ÁØ_ÀåÁöÁý°è" xfId="19592" xr:uid="{00000000-0005-0000-0000-0000B2600000}"/>
    <cellStyle name="C￥AØ_AaAoAy°e_일-토목" xfId="19593" xr:uid="{00000000-0005-0000-0000-0000B3600000}"/>
    <cellStyle name="Ç¥ÁØ_Àç·áºñºñ¸ñº¯µ¿À²" xfId="19594" xr:uid="{00000000-0005-0000-0000-0000B4600000}"/>
    <cellStyle name="C￥AØ_AI-±a" xfId="19595" xr:uid="{00000000-0005-0000-0000-0000B5600000}"/>
    <cellStyle name="Ç¥ÁØ_ÀÏ-±â" xfId="19596" xr:uid="{00000000-0005-0000-0000-0000B6600000}"/>
    <cellStyle name="C￥AØ_AI-±a_목록-조경 (2)" xfId="19597" xr:uid="{00000000-0005-0000-0000-0000B7600000}"/>
    <cellStyle name="Ç¥ÁØ_ÀÏÀ§-es2Â÷" xfId="19598" xr:uid="{00000000-0005-0000-0000-0000B8600000}"/>
    <cellStyle name="C￥AØ_AIA§-es2A÷_일-토목" xfId="19599" xr:uid="{00000000-0005-0000-0000-0000B9600000}"/>
    <cellStyle name="Ç¥ÁØ_Áö¼öÁ¶Á¤À²" xfId="19600" xr:uid="{00000000-0005-0000-0000-0000BA600000}"/>
    <cellStyle name="C￥AØ_Ao¼oA¶A¤A²(±Øμ¿)" xfId="19601" xr:uid="{00000000-0005-0000-0000-0000BB600000}"/>
    <cellStyle name="Ç¥ÁØ_Áö¼öÁ¶Á¤À²_±âÅ¸ºñ¸ñ±ºÁö¼ö»êÃâ¼­" xfId="19602" xr:uid="{00000000-0005-0000-0000-0000BC600000}"/>
    <cellStyle name="C￥AØ_Ao¼oA¶A¤A²_±aA¸ºn¸n±ºAo¼o≫eAa¼­" xfId="19603" xr:uid="{00000000-0005-0000-0000-0000BD600000}"/>
    <cellStyle name="Ç¥ÁØ_Áö¼öÁ¶Á¤À²_1" xfId="19604" xr:uid="{00000000-0005-0000-0000-0000BE600000}"/>
    <cellStyle name="C￥AØ_Ao¼oA¶A¤A²_1_목록-조경 (2)" xfId="19605" xr:uid="{00000000-0005-0000-0000-0000BF600000}"/>
    <cellStyle name="Ç¥ÁØ_Áö¼öÁ¶Á¤À²_Àç·áºñºñ¸ñº¯µ¿À²" xfId="19606" xr:uid="{00000000-0005-0000-0000-0000C0600000}"/>
    <cellStyle name="C￥AØ_Ao¼oA¶A¤A²_HY-단산출" xfId="19607" xr:uid="{00000000-0005-0000-0000-0000C1600000}"/>
    <cellStyle name="Ç¥ÁØ_Áö¼öÁ¶Á¤À²_KIM" xfId="19608" xr:uid="{00000000-0005-0000-0000-0000C2600000}"/>
    <cellStyle name="C￥AØ_Ao¼oA¶A¤A²_KIM_il-건축" xfId="19609" xr:uid="{00000000-0005-0000-0000-0000C3600000}"/>
    <cellStyle name="Ç¥ÁØ_Áö¼öÁ¶Á¤À²_ºñ¸ñ±ºÆò±ÕÁö¼ö" xfId="19610" xr:uid="{00000000-0005-0000-0000-0000C4600000}"/>
    <cellStyle name="C￥AØ_Ao¼oA¶A¤A²_ºn¸n±ºÆo±OAo¼o_일-토목" xfId="19611" xr:uid="{00000000-0005-0000-0000-0000C5600000}"/>
    <cellStyle name="Ç¥ÁØ_Áö¼öÁ¶Á¤À²2" xfId="19612" xr:uid="{00000000-0005-0000-0000-0000C6600000}"/>
    <cellStyle name="C￥AØ_Ao¼oA¶A¤A²2_HY-단산출" xfId="19613" xr:uid="{00000000-0005-0000-0000-0000C7600000}"/>
    <cellStyle name="Ç¥ÁØ_Àü±â»êÃâ" xfId="19614" xr:uid="{00000000-0005-0000-0000-0000C8600000}"/>
    <cellStyle name="C￥AØ_Au±a≫eAa" xfId="19615" xr:uid="{00000000-0005-0000-0000-0000C9600000}"/>
    <cellStyle name="Ç¥ÁØ_ÀÚµ¿Á¦¾î" xfId="19616" xr:uid="{00000000-0005-0000-0000-0000CA600000}"/>
    <cellStyle name="C￥AØ_AUμ¿A|¾i" xfId="19617" xr:uid="{00000000-0005-0000-0000-0000CB600000}"/>
    <cellStyle name="Ç¥ÁØ_Áý°è" xfId="19618" xr:uid="{00000000-0005-0000-0000-0000CC600000}"/>
    <cellStyle name="C￥AØ_Ay°e_일-토목" xfId="19619" xr:uid="{00000000-0005-0000-0000-0000CD600000}"/>
    <cellStyle name="Ç¥ÁØ_Áý°èÇ¥(2¿ù) " xfId="2441" xr:uid="{00000000-0005-0000-0000-0000CE600000}"/>
    <cellStyle name="C￥AØ_Ay°eC￥°CAaºÐ_일-토목" xfId="19620" xr:uid="{00000000-0005-0000-0000-0000CF600000}"/>
    <cellStyle name="Ç¥ÁØ_B" xfId="19621" xr:uid="{00000000-0005-0000-0000-0000D0600000}"/>
    <cellStyle name="C￥AØ_B_목록-조경 (2)" xfId="19622" xr:uid="{00000000-0005-0000-0000-0000D1600000}"/>
    <cellStyle name="Ç¥ÁØ_BOB-1" xfId="19623" xr:uid="{00000000-0005-0000-0000-0000D2600000}"/>
    <cellStyle name="C￥AØ_BOB-1_목록-조경 (2)" xfId="19624" xr:uid="{00000000-0005-0000-0000-0000D3600000}"/>
    <cellStyle name="Ç¥ÁØ_BOB-2" xfId="19625" xr:uid="{00000000-0005-0000-0000-0000D4600000}"/>
    <cellStyle name="C￥AØ_BOB-2_목록-조경 (2)" xfId="19626" xr:uid="{00000000-0005-0000-0000-0000D5600000}"/>
    <cellStyle name="Ç¥ÁØ_BOM°èÀå" xfId="19627" xr:uid="{00000000-0005-0000-0000-0000D6600000}"/>
    <cellStyle name="C￥AØ_BOM°eAa_일-토목" xfId="19628" xr:uid="{00000000-0005-0000-0000-0000D7600000}"/>
    <cellStyle name="Ç¥ÁØ_EACT10" xfId="19629" xr:uid="{00000000-0005-0000-0000-0000D8600000}"/>
    <cellStyle name="C￥AØ_HHHH001" xfId="19630" xr:uid="{00000000-0005-0000-0000-0000D9600000}"/>
    <cellStyle name="Ç¥ÁØ_HHHH001" xfId="19631" xr:uid="{00000000-0005-0000-0000-0000DA600000}"/>
    <cellStyle name="C￥AØ_HHHH001_HY-단산출" xfId="19632" xr:uid="{00000000-0005-0000-0000-0000DB600000}"/>
    <cellStyle name="Ç¥ÁØ_HHHHH002" xfId="19633" xr:uid="{00000000-0005-0000-0000-0000DC600000}"/>
    <cellStyle name="C￥AØ_HHHHH002_일-토목" xfId="19634" xr:uid="{00000000-0005-0000-0000-0000DD600000}"/>
    <cellStyle name="Ç¥ÁØ_JENAE01" xfId="19635" xr:uid="{00000000-0005-0000-0000-0000DE600000}"/>
    <cellStyle name="C￥AØ_JENAE01_일-토목" xfId="19636" xr:uid="{00000000-0005-0000-0000-0000DF600000}"/>
    <cellStyle name="Ç¥ÁØ_JUN-MS05" xfId="19637" xr:uid="{00000000-0005-0000-0000-0000E0600000}"/>
    <cellStyle name="C￥AØ_JUN-MS05_일-토목" xfId="19638" xr:uid="{00000000-0005-0000-0000-0000E1600000}"/>
    <cellStyle name="Ç¥ÁØ_JUN-MS06" xfId="19639" xr:uid="{00000000-0005-0000-0000-0000E2600000}"/>
    <cellStyle name="C￥AØ_JUN-MS06_일-토목" xfId="19640" xr:uid="{00000000-0005-0000-0000-0000E3600000}"/>
    <cellStyle name="Ç¥ÁØ_KANG" xfId="19641" xr:uid="{00000000-0005-0000-0000-0000E4600000}"/>
    <cellStyle name="C￥AØ_KANG_일-토목" xfId="19642" xr:uid="{00000000-0005-0000-0000-0000E5600000}"/>
    <cellStyle name="Ç¥ÁØ_KUN" xfId="19643" xr:uid="{00000000-0005-0000-0000-0000E6600000}"/>
    <cellStyle name="C￥AØ_KUN_il-건축" xfId="19644" xr:uid="{00000000-0005-0000-0000-0000E7600000}"/>
    <cellStyle name="Ç¥ÁØ_laroux" xfId="19645" xr:uid="{00000000-0005-0000-0000-0000E8600000}"/>
    <cellStyle name="C￥AØ_laroux_°ø≫cºn¿¹≫e¼­" xfId="19646" xr:uid="{00000000-0005-0000-0000-0000E9600000}"/>
    <cellStyle name="Ç¥ÁØ_laroux_1" xfId="3846" xr:uid="{00000000-0005-0000-0000-0000EA600000}"/>
    <cellStyle name="C￥AØ_laroux_1_°ø≫cºn¿¹≫e¼­" xfId="19647" xr:uid="{00000000-0005-0000-0000-0000EB600000}"/>
    <cellStyle name="Ç¥ÁØ_laroux_1_Áý°èÇ¥°ÇÃàºÐ" xfId="19648" xr:uid="{00000000-0005-0000-0000-0000EC600000}"/>
    <cellStyle name="C￥AØ_laroux_1_Ay°eC￥°CAaºÐ_HY-단산출" xfId="19649" xr:uid="{00000000-0005-0000-0000-0000ED600000}"/>
    <cellStyle name="Ç¥ÁØ_laroux_1_laroux" xfId="19650" xr:uid="{00000000-0005-0000-0000-0000EE600000}"/>
    <cellStyle name="C￥AØ_laroux_1_laroux_HY-단산출" xfId="19651" xr:uid="{00000000-0005-0000-0000-0000EF600000}"/>
    <cellStyle name="Ç¥ÁØ_laroux_2" xfId="19652" xr:uid="{00000000-0005-0000-0000-0000F0600000}"/>
    <cellStyle name="C￥AØ_laroux_2_HY-단산출" xfId="19653" xr:uid="{00000000-0005-0000-0000-0000F1600000}"/>
    <cellStyle name="Ç¥ÁØ_laroux_3" xfId="19654" xr:uid="{00000000-0005-0000-0000-0000F2600000}"/>
    <cellStyle name="C￥AØ_laroux_3_목록-조경 (2)" xfId="19655" xr:uid="{00000000-0005-0000-0000-0000F3600000}"/>
    <cellStyle name="Ç¥ÁØ_laroux_4" xfId="19656" xr:uid="{00000000-0005-0000-0000-0000F4600000}"/>
    <cellStyle name="C￥AØ_laroux_5" xfId="19657" xr:uid="{00000000-0005-0000-0000-0000F5600000}"/>
    <cellStyle name="Ç¥ÁØ_laroux_5" xfId="19658" xr:uid="{00000000-0005-0000-0000-0000F6600000}"/>
    <cellStyle name="C￥AØ_laroux_5_목록-조경 (2)" xfId="19659" xr:uid="{00000000-0005-0000-0000-0000F7600000}"/>
    <cellStyle name="Ç¥ÁØ_laroux_Áý°èÇ¥°ÇÃàºÐ" xfId="19660" xr:uid="{00000000-0005-0000-0000-0000F8600000}"/>
    <cellStyle name="C￥AØ_laroux_Ay°eC￥°CAaºÐ_목록-조경 (2)" xfId="19661" xr:uid="{00000000-0005-0000-0000-0000F9600000}"/>
    <cellStyle name="Ç¥ÁØ_laroux_laroux" xfId="19662" xr:uid="{00000000-0005-0000-0000-0000FA600000}"/>
    <cellStyle name="C￥AØ_laroux_laroux_목록-조경 (2)" xfId="19663" xr:uid="{00000000-0005-0000-0000-0000FB600000}"/>
    <cellStyle name="Ç¥ÁØ_LIST01" xfId="19664" xr:uid="{00000000-0005-0000-0000-0000FC600000}"/>
    <cellStyle name="C￥AØ_LIST01_목록-조경 (2)" xfId="19665" xr:uid="{00000000-0005-0000-0000-0000FD600000}"/>
    <cellStyle name="Ç¥ÁØ_LIST03" xfId="19666" xr:uid="{00000000-0005-0000-0000-0000FE600000}"/>
    <cellStyle name="C￥AØ_LIST03_일-토목" xfId="19667" xr:uid="{00000000-0005-0000-0000-0000FF600000}"/>
    <cellStyle name="Ç¥ÁØ_NAE101" xfId="19668" xr:uid="{00000000-0005-0000-0000-000000610000}"/>
    <cellStyle name="C￥AØ_NAE101 (2)" xfId="19669" xr:uid="{00000000-0005-0000-0000-000001610000}"/>
    <cellStyle name="Ç¥ÁØ_NAE101 (2)" xfId="19670" xr:uid="{00000000-0005-0000-0000-000002610000}"/>
    <cellStyle name="C￥AØ_NAE101 (2)_일-토목" xfId="19671" xr:uid="{00000000-0005-0000-0000-000003610000}"/>
    <cellStyle name="Ç¥ÁØ_NAE201" xfId="19672" xr:uid="{00000000-0005-0000-0000-000004610000}"/>
    <cellStyle name="C￥AØ_NAE201_일-토목" xfId="19673" xr:uid="{00000000-0005-0000-0000-000005610000}"/>
    <cellStyle name="Ç¥ÁØ_NAE202" xfId="19674" xr:uid="{00000000-0005-0000-0000-000006610000}"/>
    <cellStyle name="C￥AØ_NAE202_목록-조경 (2)" xfId="19675" xr:uid="{00000000-0005-0000-0000-000007610000}"/>
    <cellStyle name="Ç¥ÁØ_NAE203" xfId="19676" xr:uid="{00000000-0005-0000-0000-000008610000}"/>
    <cellStyle name="C￥AØ_NAE203_HY-단산출" xfId="19677" xr:uid="{00000000-0005-0000-0000-000009610000}"/>
    <cellStyle name="Ç¥ÁØ_NAE204" xfId="19678" xr:uid="{00000000-0005-0000-0000-00000A610000}"/>
    <cellStyle name="C￥AØ_NAE204_일-토목" xfId="19679" xr:uid="{00000000-0005-0000-0000-00000B610000}"/>
    <cellStyle name="Ç¥ÁØ_NAE301" xfId="19680" xr:uid="{00000000-0005-0000-0000-00000C610000}"/>
    <cellStyle name="C￥AØ_NAE301_목록-조경 (2)" xfId="19681" xr:uid="{00000000-0005-0000-0000-00000D610000}"/>
    <cellStyle name="Ç¥ÁØ_º»¼±" xfId="19682" xr:uid="{00000000-0005-0000-0000-00000E610000}"/>
    <cellStyle name="C￥AØ_º≫¼±" xfId="19683" xr:uid="{00000000-0005-0000-0000-00000F610000}"/>
    <cellStyle name="Ç¥ÁØ_ºñ¸ñ±º(±â°è)" xfId="19684" xr:uid="{00000000-0005-0000-0000-000010610000}"/>
    <cellStyle name="C￥AØ_ºn¸n±º(±a°e)_목록-조경 (2)" xfId="19685" xr:uid="{00000000-0005-0000-0000-000011610000}"/>
    <cellStyle name="Ç¥ÁØ_ºñ¸ñ±º(°ÇÃà)" xfId="19686" xr:uid="{00000000-0005-0000-0000-000012610000}"/>
    <cellStyle name="C￥AØ_ºn¸n±º(°CAa)_목록-조경 (2)" xfId="19687" xr:uid="{00000000-0005-0000-0000-000013610000}"/>
    <cellStyle name="Ç¥ÁØ_ºñ¸ñ±ºÆò±ÕÁö¼ö" xfId="19688" xr:uid="{00000000-0005-0000-0000-000014610000}"/>
    <cellStyle name="C￥AØ_ºn¸n±ºÆo±OAo¼o_HY-단산출" xfId="19689" xr:uid="{00000000-0005-0000-0000-000015610000}"/>
    <cellStyle name="Ç¥ÁØ_Sheet1" xfId="19690" xr:uid="{00000000-0005-0000-0000-000016610000}"/>
    <cellStyle name="C￥AØ_Sheet1_il-건축" xfId="19691" xr:uid="{00000000-0005-0000-0000-000017610000}"/>
    <cellStyle name="Calc Currency (0)" xfId="2442" xr:uid="{00000000-0005-0000-0000-000018610000}"/>
    <cellStyle name="Calc Currency (0) 10" xfId="19692" xr:uid="{00000000-0005-0000-0000-000019610000}"/>
    <cellStyle name="Calc Currency (0) 10 2" xfId="19693" xr:uid="{00000000-0005-0000-0000-00001A610000}"/>
    <cellStyle name="Calc Currency (0) 10 3" xfId="19694" xr:uid="{00000000-0005-0000-0000-00001B610000}"/>
    <cellStyle name="Calc Currency (0) 11" xfId="19695" xr:uid="{00000000-0005-0000-0000-00001C610000}"/>
    <cellStyle name="Calc Currency (0) 11 2" xfId="19696" xr:uid="{00000000-0005-0000-0000-00001D610000}"/>
    <cellStyle name="Calc Currency (0) 11 3" xfId="19697" xr:uid="{00000000-0005-0000-0000-00001E610000}"/>
    <cellStyle name="Calc Currency (0) 12" xfId="19698" xr:uid="{00000000-0005-0000-0000-00001F610000}"/>
    <cellStyle name="Calc Currency (0) 12 2" xfId="19699" xr:uid="{00000000-0005-0000-0000-000020610000}"/>
    <cellStyle name="Calc Currency (0) 12 3" xfId="19700" xr:uid="{00000000-0005-0000-0000-000021610000}"/>
    <cellStyle name="Calc Currency (0) 13" xfId="19701" xr:uid="{00000000-0005-0000-0000-000022610000}"/>
    <cellStyle name="Calc Currency (0) 13 2" xfId="19702" xr:uid="{00000000-0005-0000-0000-000023610000}"/>
    <cellStyle name="Calc Currency (0) 13 3" xfId="19703" xr:uid="{00000000-0005-0000-0000-000024610000}"/>
    <cellStyle name="Calc Currency (0) 14" xfId="19704" xr:uid="{00000000-0005-0000-0000-000025610000}"/>
    <cellStyle name="Calc Currency (0) 14 2" xfId="19705" xr:uid="{00000000-0005-0000-0000-000026610000}"/>
    <cellStyle name="Calc Currency (0) 14 3" xfId="19706" xr:uid="{00000000-0005-0000-0000-000027610000}"/>
    <cellStyle name="Calc Currency (0) 15" xfId="19707" xr:uid="{00000000-0005-0000-0000-000028610000}"/>
    <cellStyle name="Calc Currency (0) 15 2" xfId="19708" xr:uid="{00000000-0005-0000-0000-000029610000}"/>
    <cellStyle name="Calc Currency (0) 15 3" xfId="19709" xr:uid="{00000000-0005-0000-0000-00002A610000}"/>
    <cellStyle name="Calc Currency (0) 16" xfId="19710" xr:uid="{00000000-0005-0000-0000-00002B610000}"/>
    <cellStyle name="Calc Currency (0) 16 2" xfId="19711" xr:uid="{00000000-0005-0000-0000-00002C610000}"/>
    <cellStyle name="Calc Currency (0) 16 3" xfId="19712" xr:uid="{00000000-0005-0000-0000-00002D610000}"/>
    <cellStyle name="Calc Currency (0) 17" xfId="19713" xr:uid="{00000000-0005-0000-0000-00002E610000}"/>
    <cellStyle name="Calc Currency (0) 17 2" xfId="19714" xr:uid="{00000000-0005-0000-0000-00002F610000}"/>
    <cellStyle name="Calc Currency (0) 17 3" xfId="19715" xr:uid="{00000000-0005-0000-0000-000030610000}"/>
    <cellStyle name="Calc Currency (0) 18" xfId="19716" xr:uid="{00000000-0005-0000-0000-000031610000}"/>
    <cellStyle name="Calc Currency (0) 18 2" xfId="19717" xr:uid="{00000000-0005-0000-0000-000032610000}"/>
    <cellStyle name="Calc Currency (0) 18 3" xfId="19718" xr:uid="{00000000-0005-0000-0000-000033610000}"/>
    <cellStyle name="Calc Currency (0) 19" xfId="19719" xr:uid="{00000000-0005-0000-0000-000034610000}"/>
    <cellStyle name="Calc Currency (0) 19 2" xfId="19720" xr:uid="{00000000-0005-0000-0000-000035610000}"/>
    <cellStyle name="Calc Currency (0) 19 3" xfId="19721" xr:uid="{00000000-0005-0000-0000-000036610000}"/>
    <cellStyle name="Calc Currency (0) 2" xfId="2443" xr:uid="{00000000-0005-0000-0000-000037610000}"/>
    <cellStyle name="Calc Currency (0) 2 2" xfId="19722" xr:uid="{00000000-0005-0000-0000-000038610000}"/>
    <cellStyle name="Calc Currency (0) 2 3" xfId="19723" xr:uid="{00000000-0005-0000-0000-000039610000}"/>
    <cellStyle name="Calc Currency (0) 2 4" xfId="19724" xr:uid="{00000000-0005-0000-0000-00003A610000}"/>
    <cellStyle name="Calc Currency (0) 2 5" xfId="19725" xr:uid="{00000000-0005-0000-0000-00003B610000}"/>
    <cellStyle name="Calc Currency (0) 2 6" xfId="19726" xr:uid="{00000000-0005-0000-0000-00003C610000}"/>
    <cellStyle name="Calc Currency (0) 2 7" xfId="19727" xr:uid="{00000000-0005-0000-0000-00003D610000}"/>
    <cellStyle name="Calc Currency (0) 2 8" xfId="19728" xr:uid="{00000000-0005-0000-0000-00003E610000}"/>
    <cellStyle name="Calc Currency (0) 2 9" xfId="19729" xr:uid="{00000000-0005-0000-0000-00003F610000}"/>
    <cellStyle name="Calc Currency (0) 20" xfId="19730" xr:uid="{00000000-0005-0000-0000-000040610000}"/>
    <cellStyle name="Calc Currency (0) 20 2" xfId="19731" xr:uid="{00000000-0005-0000-0000-000041610000}"/>
    <cellStyle name="Calc Currency (0) 20 3" xfId="19732" xr:uid="{00000000-0005-0000-0000-000042610000}"/>
    <cellStyle name="Calc Currency (0) 21" xfId="19733" xr:uid="{00000000-0005-0000-0000-000043610000}"/>
    <cellStyle name="Calc Currency (0) 21 2" xfId="19734" xr:uid="{00000000-0005-0000-0000-000044610000}"/>
    <cellStyle name="Calc Currency (0) 21 3" xfId="19735" xr:uid="{00000000-0005-0000-0000-000045610000}"/>
    <cellStyle name="Calc Currency (0) 22" xfId="19736" xr:uid="{00000000-0005-0000-0000-000046610000}"/>
    <cellStyle name="Calc Currency (0) 22 2" xfId="19737" xr:uid="{00000000-0005-0000-0000-000047610000}"/>
    <cellStyle name="Calc Currency (0) 22 3" xfId="19738" xr:uid="{00000000-0005-0000-0000-000048610000}"/>
    <cellStyle name="Calc Currency (0) 23" xfId="19739" xr:uid="{00000000-0005-0000-0000-000049610000}"/>
    <cellStyle name="Calc Currency (0) 23 2" xfId="19740" xr:uid="{00000000-0005-0000-0000-00004A610000}"/>
    <cellStyle name="Calc Currency (0) 23 3" xfId="19741" xr:uid="{00000000-0005-0000-0000-00004B610000}"/>
    <cellStyle name="Calc Currency (0) 24" xfId="19742" xr:uid="{00000000-0005-0000-0000-00004C610000}"/>
    <cellStyle name="Calc Currency (0) 24 2" xfId="19743" xr:uid="{00000000-0005-0000-0000-00004D610000}"/>
    <cellStyle name="Calc Currency (0) 24 3" xfId="19744" xr:uid="{00000000-0005-0000-0000-00004E610000}"/>
    <cellStyle name="Calc Currency (0) 25" xfId="19745" xr:uid="{00000000-0005-0000-0000-00004F610000}"/>
    <cellStyle name="Calc Currency (0) 25 2" xfId="19746" xr:uid="{00000000-0005-0000-0000-000050610000}"/>
    <cellStyle name="Calc Currency (0) 25 3" xfId="19747" xr:uid="{00000000-0005-0000-0000-000051610000}"/>
    <cellStyle name="Calc Currency (0) 26" xfId="19748" xr:uid="{00000000-0005-0000-0000-000052610000}"/>
    <cellStyle name="Calc Currency (0) 26 2" xfId="19749" xr:uid="{00000000-0005-0000-0000-000053610000}"/>
    <cellStyle name="Calc Currency (0) 26 3" xfId="19750" xr:uid="{00000000-0005-0000-0000-000054610000}"/>
    <cellStyle name="Calc Currency (0) 27" xfId="19751" xr:uid="{00000000-0005-0000-0000-000055610000}"/>
    <cellStyle name="Calc Currency (0) 27 2" xfId="19752" xr:uid="{00000000-0005-0000-0000-000056610000}"/>
    <cellStyle name="Calc Currency (0) 27 3" xfId="19753" xr:uid="{00000000-0005-0000-0000-000057610000}"/>
    <cellStyle name="Calc Currency (0) 28" xfId="19754" xr:uid="{00000000-0005-0000-0000-000058610000}"/>
    <cellStyle name="Calc Currency (0) 28 2" xfId="19755" xr:uid="{00000000-0005-0000-0000-000059610000}"/>
    <cellStyle name="Calc Currency (0) 28 3" xfId="19756" xr:uid="{00000000-0005-0000-0000-00005A610000}"/>
    <cellStyle name="Calc Currency (0) 29" xfId="19757" xr:uid="{00000000-0005-0000-0000-00005B610000}"/>
    <cellStyle name="Calc Currency (0) 29 2" xfId="19758" xr:uid="{00000000-0005-0000-0000-00005C610000}"/>
    <cellStyle name="Calc Currency (0) 29 3" xfId="19759" xr:uid="{00000000-0005-0000-0000-00005D610000}"/>
    <cellStyle name="Calc Currency (0) 3" xfId="19760" xr:uid="{00000000-0005-0000-0000-00005E610000}"/>
    <cellStyle name="Calc Currency (0) 3 2" xfId="19761" xr:uid="{00000000-0005-0000-0000-00005F610000}"/>
    <cellStyle name="Calc Currency (0) 3 3" xfId="19762" xr:uid="{00000000-0005-0000-0000-000060610000}"/>
    <cellStyle name="Calc Currency (0) 30" xfId="19763" xr:uid="{00000000-0005-0000-0000-000061610000}"/>
    <cellStyle name="Calc Currency (0) 30 2" xfId="19764" xr:uid="{00000000-0005-0000-0000-000062610000}"/>
    <cellStyle name="Calc Currency (0) 30 3" xfId="19765" xr:uid="{00000000-0005-0000-0000-000063610000}"/>
    <cellStyle name="Calc Currency (0) 31" xfId="19766" xr:uid="{00000000-0005-0000-0000-000064610000}"/>
    <cellStyle name="Calc Currency (0) 31 2" xfId="19767" xr:uid="{00000000-0005-0000-0000-000065610000}"/>
    <cellStyle name="Calc Currency (0) 31 3" xfId="19768" xr:uid="{00000000-0005-0000-0000-000066610000}"/>
    <cellStyle name="Calc Currency (0) 32" xfId="19769" xr:uid="{00000000-0005-0000-0000-000067610000}"/>
    <cellStyle name="Calc Currency (0) 32 2" xfId="19770" xr:uid="{00000000-0005-0000-0000-000068610000}"/>
    <cellStyle name="Calc Currency (0) 32 3" xfId="19771" xr:uid="{00000000-0005-0000-0000-000069610000}"/>
    <cellStyle name="Calc Currency (0) 33" xfId="19772" xr:uid="{00000000-0005-0000-0000-00006A610000}"/>
    <cellStyle name="Calc Currency (0) 33 2" xfId="19773" xr:uid="{00000000-0005-0000-0000-00006B610000}"/>
    <cellStyle name="Calc Currency (0) 33 3" xfId="19774" xr:uid="{00000000-0005-0000-0000-00006C610000}"/>
    <cellStyle name="Calc Currency (0) 34" xfId="19775" xr:uid="{00000000-0005-0000-0000-00006D610000}"/>
    <cellStyle name="Calc Currency (0) 35" xfId="19776" xr:uid="{00000000-0005-0000-0000-00006E610000}"/>
    <cellStyle name="Calc Currency (0) 36" xfId="19777" xr:uid="{00000000-0005-0000-0000-00006F610000}"/>
    <cellStyle name="Calc Currency (0) 37" xfId="19778" xr:uid="{00000000-0005-0000-0000-000070610000}"/>
    <cellStyle name="Calc Currency (0) 38" xfId="19779" xr:uid="{00000000-0005-0000-0000-000071610000}"/>
    <cellStyle name="Calc Currency (0) 39" xfId="19780" xr:uid="{00000000-0005-0000-0000-000072610000}"/>
    <cellStyle name="Calc Currency (0) 4" xfId="19781" xr:uid="{00000000-0005-0000-0000-000073610000}"/>
    <cellStyle name="Calc Currency (0) 4 2" xfId="19782" xr:uid="{00000000-0005-0000-0000-000074610000}"/>
    <cellStyle name="Calc Currency (0) 4 3" xfId="19783" xr:uid="{00000000-0005-0000-0000-000075610000}"/>
    <cellStyle name="Calc Currency (0) 40" xfId="19784" xr:uid="{00000000-0005-0000-0000-000076610000}"/>
    <cellStyle name="Calc Currency (0) 41" xfId="19785" xr:uid="{00000000-0005-0000-0000-000077610000}"/>
    <cellStyle name="Calc Currency (0) 42" xfId="19786" xr:uid="{00000000-0005-0000-0000-000078610000}"/>
    <cellStyle name="Calc Currency (0) 43" xfId="19787" xr:uid="{00000000-0005-0000-0000-000079610000}"/>
    <cellStyle name="Calc Currency (0) 44" xfId="19788" xr:uid="{00000000-0005-0000-0000-00007A610000}"/>
    <cellStyle name="Calc Currency (0) 45" xfId="19789" xr:uid="{00000000-0005-0000-0000-00007B610000}"/>
    <cellStyle name="Calc Currency (0) 46" xfId="19790" xr:uid="{00000000-0005-0000-0000-00007C610000}"/>
    <cellStyle name="Calc Currency (0) 47" xfId="19791" xr:uid="{00000000-0005-0000-0000-00007D610000}"/>
    <cellStyle name="Calc Currency (0) 48" xfId="19792" xr:uid="{00000000-0005-0000-0000-00007E610000}"/>
    <cellStyle name="Calc Currency (0) 49" xfId="19793" xr:uid="{00000000-0005-0000-0000-00007F610000}"/>
    <cellStyle name="Calc Currency (0) 5" xfId="19794" xr:uid="{00000000-0005-0000-0000-000080610000}"/>
    <cellStyle name="Calc Currency (0) 5 2" xfId="19795" xr:uid="{00000000-0005-0000-0000-000081610000}"/>
    <cellStyle name="Calc Currency (0) 5 3" xfId="19796" xr:uid="{00000000-0005-0000-0000-000082610000}"/>
    <cellStyle name="Calc Currency (0) 6" xfId="19797" xr:uid="{00000000-0005-0000-0000-000083610000}"/>
    <cellStyle name="Calc Currency (0) 6 2" xfId="19798" xr:uid="{00000000-0005-0000-0000-000084610000}"/>
    <cellStyle name="Calc Currency (0) 6 3" xfId="19799" xr:uid="{00000000-0005-0000-0000-000085610000}"/>
    <cellStyle name="Calc Currency (0) 7" xfId="19800" xr:uid="{00000000-0005-0000-0000-000086610000}"/>
    <cellStyle name="Calc Currency (0) 7 2" xfId="19801" xr:uid="{00000000-0005-0000-0000-000087610000}"/>
    <cellStyle name="Calc Currency (0) 7 3" xfId="19802" xr:uid="{00000000-0005-0000-0000-000088610000}"/>
    <cellStyle name="Calc Currency (0) 8" xfId="19803" xr:uid="{00000000-0005-0000-0000-000089610000}"/>
    <cellStyle name="Calc Currency (0) 8 2" xfId="19804" xr:uid="{00000000-0005-0000-0000-00008A610000}"/>
    <cellStyle name="Calc Currency (0) 8 3" xfId="19805" xr:uid="{00000000-0005-0000-0000-00008B610000}"/>
    <cellStyle name="Calc Currency (0) 9" xfId="19806" xr:uid="{00000000-0005-0000-0000-00008C610000}"/>
    <cellStyle name="Calc Currency (0) 9 2" xfId="19807" xr:uid="{00000000-0005-0000-0000-00008D610000}"/>
    <cellStyle name="Calc Currency (0) 9 3" xfId="19808" xr:uid="{00000000-0005-0000-0000-00008E610000}"/>
    <cellStyle name="Calc Currency (2)" xfId="19809" xr:uid="{00000000-0005-0000-0000-00008F610000}"/>
    <cellStyle name="Calc Percent (0)" xfId="19810" xr:uid="{00000000-0005-0000-0000-000090610000}"/>
    <cellStyle name="Calc Percent (1)" xfId="19811" xr:uid="{00000000-0005-0000-0000-000091610000}"/>
    <cellStyle name="Calc Percent (2)" xfId="19812" xr:uid="{00000000-0005-0000-0000-000092610000}"/>
    <cellStyle name="Calc Units (0)" xfId="19813" xr:uid="{00000000-0005-0000-0000-000093610000}"/>
    <cellStyle name="Calc Units (1)" xfId="19814" xr:uid="{00000000-0005-0000-0000-000094610000}"/>
    <cellStyle name="Calc Units (2)" xfId="19815" xr:uid="{00000000-0005-0000-0000-000095610000}"/>
    <cellStyle name="Calculation" xfId="19816" xr:uid="{00000000-0005-0000-0000-000096610000}"/>
    <cellStyle name="Calculation 2" xfId="19817" xr:uid="{00000000-0005-0000-0000-000097610000}"/>
    <cellStyle name="category" xfId="2444" xr:uid="{00000000-0005-0000-0000-000098610000}"/>
    <cellStyle name="category 10" xfId="19818" xr:uid="{00000000-0005-0000-0000-000099610000}"/>
    <cellStyle name="category 11" xfId="19819" xr:uid="{00000000-0005-0000-0000-00009A610000}"/>
    <cellStyle name="category 12" xfId="19820" xr:uid="{00000000-0005-0000-0000-00009B610000}"/>
    <cellStyle name="category 13" xfId="19821" xr:uid="{00000000-0005-0000-0000-00009C610000}"/>
    <cellStyle name="category 14" xfId="19822" xr:uid="{00000000-0005-0000-0000-00009D610000}"/>
    <cellStyle name="category 15" xfId="19823" xr:uid="{00000000-0005-0000-0000-00009E610000}"/>
    <cellStyle name="category 16" xfId="19824" xr:uid="{00000000-0005-0000-0000-00009F610000}"/>
    <cellStyle name="category 17" xfId="19825" xr:uid="{00000000-0005-0000-0000-0000A0610000}"/>
    <cellStyle name="category 18" xfId="19826" xr:uid="{00000000-0005-0000-0000-0000A1610000}"/>
    <cellStyle name="category 19" xfId="19827" xr:uid="{00000000-0005-0000-0000-0000A2610000}"/>
    <cellStyle name="category 2" xfId="19828" xr:uid="{00000000-0005-0000-0000-0000A3610000}"/>
    <cellStyle name="category 2 2" xfId="19829" xr:uid="{00000000-0005-0000-0000-0000A4610000}"/>
    <cellStyle name="category 2 3" xfId="19830" xr:uid="{00000000-0005-0000-0000-0000A5610000}"/>
    <cellStyle name="category 2 4" xfId="19831" xr:uid="{00000000-0005-0000-0000-0000A6610000}"/>
    <cellStyle name="category 2 5" xfId="19832" xr:uid="{00000000-0005-0000-0000-0000A7610000}"/>
    <cellStyle name="category 2 6" xfId="19833" xr:uid="{00000000-0005-0000-0000-0000A8610000}"/>
    <cellStyle name="category 2 7" xfId="19834" xr:uid="{00000000-0005-0000-0000-0000A9610000}"/>
    <cellStyle name="category 20" xfId="19835" xr:uid="{00000000-0005-0000-0000-0000AA610000}"/>
    <cellStyle name="category 21" xfId="19836" xr:uid="{00000000-0005-0000-0000-0000AB610000}"/>
    <cellStyle name="category 22" xfId="19837" xr:uid="{00000000-0005-0000-0000-0000AC610000}"/>
    <cellStyle name="category 23" xfId="19838" xr:uid="{00000000-0005-0000-0000-0000AD610000}"/>
    <cellStyle name="category 24" xfId="19839" xr:uid="{00000000-0005-0000-0000-0000AE610000}"/>
    <cellStyle name="category 25" xfId="19840" xr:uid="{00000000-0005-0000-0000-0000AF610000}"/>
    <cellStyle name="category 26" xfId="19841" xr:uid="{00000000-0005-0000-0000-0000B0610000}"/>
    <cellStyle name="category 27" xfId="19842" xr:uid="{00000000-0005-0000-0000-0000B1610000}"/>
    <cellStyle name="category 28" xfId="19843" xr:uid="{00000000-0005-0000-0000-0000B2610000}"/>
    <cellStyle name="category 29" xfId="19844" xr:uid="{00000000-0005-0000-0000-0000B3610000}"/>
    <cellStyle name="category 3" xfId="19845" xr:uid="{00000000-0005-0000-0000-0000B4610000}"/>
    <cellStyle name="category 30" xfId="19846" xr:uid="{00000000-0005-0000-0000-0000B5610000}"/>
    <cellStyle name="category 4" xfId="19847" xr:uid="{00000000-0005-0000-0000-0000B6610000}"/>
    <cellStyle name="category 5" xfId="19848" xr:uid="{00000000-0005-0000-0000-0000B7610000}"/>
    <cellStyle name="category 6" xfId="19849" xr:uid="{00000000-0005-0000-0000-0000B8610000}"/>
    <cellStyle name="category 7" xfId="19850" xr:uid="{00000000-0005-0000-0000-0000B9610000}"/>
    <cellStyle name="category 8" xfId="19851" xr:uid="{00000000-0005-0000-0000-0000BA610000}"/>
    <cellStyle name="category 9" xfId="19852" xr:uid="{00000000-0005-0000-0000-0000BB610000}"/>
    <cellStyle name="Check Cell" xfId="19853" xr:uid="{00000000-0005-0000-0000-0000BC610000}"/>
    <cellStyle name="CIAIÆU¸μAⓒ" xfId="19854" xr:uid="{00000000-0005-0000-0000-0000BD610000}"/>
    <cellStyle name="CIAIÆU¸μAⓒ 2" xfId="19855" xr:uid="{00000000-0005-0000-0000-0000BE610000}"/>
    <cellStyle name="CIAIÆU¸μAⓒ 3" xfId="19856" xr:uid="{00000000-0005-0000-0000-0000BF610000}"/>
    <cellStyle name="CMH/대" xfId="19857" xr:uid="{00000000-0005-0000-0000-0000C0610000}"/>
    <cellStyle name="CMH/대 10" xfId="19858" xr:uid="{00000000-0005-0000-0000-0000C1610000}"/>
    <cellStyle name="CMH/대 11" xfId="19859" xr:uid="{00000000-0005-0000-0000-0000C2610000}"/>
    <cellStyle name="CMH/대 12" xfId="19860" xr:uid="{00000000-0005-0000-0000-0000C3610000}"/>
    <cellStyle name="CMH/대 13" xfId="19861" xr:uid="{00000000-0005-0000-0000-0000C4610000}"/>
    <cellStyle name="CMH/대 14" xfId="19862" xr:uid="{00000000-0005-0000-0000-0000C5610000}"/>
    <cellStyle name="CMH/대 15" xfId="19863" xr:uid="{00000000-0005-0000-0000-0000C6610000}"/>
    <cellStyle name="CMH/대 16" xfId="19864" xr:uid="{00000000-0005-0000-0000-0000C7610000}"/>
    <cellStyle name="CMH/대 17" xfId="19865" xr:uid="{00000000-0005-0000-0000-0000C8610000}"/>
    <cellStyle name="CMH/대 18" xfId="19866" xr:uid="{00000000-0005-0000-0000-0000C9610000}"/>
    <cellStyle name="CMH/대 19" xfId="19867" xr:uid="{00000000-0005-0000-0000-0000CA610000}"/>
    <cellStyle name="CMH/대 2" xfId="19868" xr:uid="{00000000-0005-0000-0000-0000CB610000}"/>
    <cellStyle name="CMH/대 2 2" xfId="19869" xr:uid="{00000000-0005-0000-0000-0000CC610000}"/>
    <cellStyle name="CMH/대 2 3" xfId="19870" xr:uid="{00000000-0005-0000-0000-0000CD610000}"/>
    <cellStyle name="CMH/대 2 4" xfId="19871" xr:uid="{00000000-0005-0000-0000-0000CE610000}"/>
    <cellStyle name="CMH/대 2 5" xfId="19872" xr:uid="{00000000-0005-0000-0000-0000CF610000}"/>
    <cellStyle name="CMH/대 2 6" xfId="19873" xr:uid="{00000000-0005-0000-0000-0000D0610000}"/>
    <cellStyle name="CMH/대 2 7" xfId="19874" xr:uid="{00000000-0005-0000-0000-0000D1610000}"/>
    <cellStyle name="CMH/대 20" xfId="19875" xr:uid="{00000000-0005-0000-0000-0000D2610000}"/>
    <cellStyle name="CMH/대 21" xfId="19876" xr:uid="{00000000-0005-0000-0000-0000D3610000}"/>
    <cellStyle name="CMH/대 3" xfId="19877" xr:uid="{00000000-0005-0000-0000-0000D4610000}"/>
    <cellStyle name="CMH/대 4" xfId="19878" xr:uid="{00000000-0005-0000-0000-0000D5610000}"/>
    <cellStyle name="CMH/대 5" xfId="19879" xr:uid="{00000000-0005-0000-0000-0000D6610000}"/>
    <cellStyle name="CMH/대 6" xfId="19880" xr:uid="{00000000-0005-0000-0000-0000D7610000}"/>
    <cellStyle name="CMH/대 7" xfId="19881" xr:uid="{00000000-0005-0000-0000-0000D8610000}"/>
    <cellStyle name="CMH/대 8" xfId="19882" xr:uid="{00000000-0005-0000-0000-0000D9610000}"/>
    <cellStyle name="CMH/대 9" xfId="19883" xr:uid="{00000000-0005-0000-0000-0000DA610000}"/>
    <cellStyle name="CMM/대" xfId="19884" xr:uid="{00000000-0005-0000-0000-0000DB610000}"/>
    <cellStyle name="CMM/대 10" xfId="19885" xr:uid="{00000000-0005-0000-0000-0000DC610000}"/>
    <cellStyle name="CMM/대 11" xfId="19886" xr:uid="{00000000-0005-0000-0000-0000DD610000}"/>
    <cellStyle name="CMM/대 12" xfId="19887" xr:uid="{00000000-0005-0000-0000-0000DE610000}"/>
    <cellStyle name="CMM/대 13" xfId="19888" xr:uid="{00000000-0005-0000-0000-0000DF610000}"/>
    <cellStyle name="CMM/대 14" xfId="19889" xr:uid="{00000000-0005-0000-0000-0000E0610000}"/>
    <cellStyle name="CMM/대 15" xfId="19890" xr:uid="{00000000-0005-0000-0000-0000E1610000}"/>
    <cellStyle name="CMM/대 16" xfId="19891" xr:uid="{00000000-0005-0000-0000-0000E2610000}"/>
    <cellStyle name="CMM/대 17" xfId="19892" xr:uid="{00000000-0005-0000-0000-0000E3610000}"/>
    <cellStyle name="CMM/대 18" xfId="19893" xr:uid="{00000000-0005-0000-0000-0000E4610000}"/>
    <cellStyle name="CMM/대 19" xfId="19894" xr:uid="{00000000-0005-0000-0000-0000E5610000}"/>
    <cellStyle name="CMM/대 2" xfId="19895" xr:uid="{00000000-0005-0000-0000-0000E6610000}"/>
    <cellStyle name="CMM/대 2 2" xfId="19896" xr:uid="{00000000-0005-0000-0000-0000E7610000}"/>
    <cellStyle name="CMM/대 2 3" xfId="19897" xr:uid="{00000000-0005-0000-0000-0000E8610000}"/>
    <cellStyle name="CMM/대 2 4" xfId="19898" xr:uid="{00000000-0005-0000-0000-0000E9610000}"/>
    <cellStyle name="CMM/대 2 5" xfId="19899" xr:uid="{00000000-0005-0000-0000-0000EA610000}"/>
    <cellStyle name="CMM/대 2 6" xfId="19900" xr:uid="{00000000-0005-0000-0000-0000EB610000}"/>
    <cellStyle name="CMM/대 2 7" xfId="19901" xr:uid="{00000000-0005-0000-0000-0000EC610000}"/>
    <cellStyle name="CMM/대 20" xfId="19902" xr:uid="{00000000-0005-0000-0000-0000ED610000}"/>
    <cellStyle name="CMM/대 21" xfId="19903" xr:uid="{00000000-0005-0000-0000-0000EE610000}"/>
    <cellStyle name="CMM/대 3" xfId="19904" xr:uid="{00000000-0005-0000-0000-0000EF610000}"/>
    <cellStyle name="CMM/대 4" xfId="19905" xr:uid="{00000000-0005-0000-0000-0000F0610000}"/>
    <cellStyle name="CMM/대 5" xfId="19906" xr:uid="{00000000-0005-0000-0000-0000F1610000}"/>
    <cellStyle name="CMM/대 6" xfId="19907" xr:uid="{00000000-0005-0000-0000-0000F2610000}"/>
    <cellStyle name="CMM/대 7" xfId="19908" xr:uid="{00000000-0005-0000-0000-0000F3610000}"/>
    <cellStyle name="CMM/대 8" xfId="19909" xr:uid="{00000000-0005-0000-0000-0000F4610000}"/>
    <cellStyle name="CMM/대 9" xfId="19910" xr:uid="{00000000-0005-0000-0000-0000F5610000}"/>
    <cellStyle name="ⓒo" xfId="2445" xr:uid="{00000000-0005-0000-0000-0000F6610000}"/>
    <cellStyle name="Ⓒo 10" xfId="19911" xr:uid="{00000000-0005-0000-0000-0000F7610000}"/>
    <cellStyle name="Ⓒo 11" xfId="19912" xr:uid="{00000000-0005-0000-0000-0000F8610000}"/>
    <cellStyle name="Ⓒo 12" xfId="19913" xr:uid="{00000000-0005-0000-0000-0000F9610000}"/>
    <cellStyle name="Ⓒo 13" xfId="19914" xr:uid="{00000000-0005-0000-0000-0000FA610000}"/>
    <cellStyle name="Ⓒo 14" xfId="19915" xr:uid="{00000000-0005-0000-0000-0000FB610000}"/>
    <cellStyle name="Ⓒo 15" xfId="19916" xr:uid="{00000000-0005-0000-0000-0000FC610000}"/>
    <cellStyle name="Ⓒo 16" xfId="19917" xr:uid="{00000000-0005-0000-0000-0000FD610000}"/>
    <cellStyle name="Ⓒo 17" xfId="19918" xr:uid="{00000000-0005-0000-0000-0000FE610000}"/>
    <cellStyle name="Ⓒo 18" xfId="19919" xr:uid="{00000000-0005-0000-0000-0000FF610000}"/>
    <cellStyle name="Ⓒo 19" xfId="19920" xr:uid="{00000000-0005-0000-0000-000000620000}"/>
    <cellStyle name="ⓒo 2" xfId="2446" xr:uid="{00000000-0005-0000-0000-000001620000}"/>
    <cellStyle name="Ⓒo 2 2" xfId="19921" xr:uid="{00000000-0005-0000-0000-000002620000}"/>
    <cellStyle name="Ⓒo 2 3" xfId="19922" xr:uid="{00000000-0005-0000-0000-000003620000}"/>
    <cellStyle name="Ⓒo 2 4" xfId="19923" xr:uid="{00000000-0005-0000-0000-000004620000}"/>
    <cellStyle name="Ⓒo 2 5" xfId="19924" xr:uid="{00000000-0005-0000-0000-000005620000}"/>
    <cellStyle name="Ⓒo 2 6" xfId="19925" xr:uid="{00000000-0005-0000-0000-000006620000}"/>
    <cellStyle name="Ⓒo 2 7" xfId="19926" xr:uid="{00000000-0005-0000-0000-000007620000}"/>
    <cellStyle name="Ⓒo 20" xfId="19927" xr:uid="{00000000-0005-0000-0000-000008620000}"/>
    <cellStyle name="Ⓒo 21" xfId="19928" xr:uid="{00000000-0005-0000-0000-000009620000}"/>
    <cellStyle name="Ⓒo 22" xfId="19929" xr:uid="{00000000-0005-0000-0000-00000A620000}"/>
    <cellStyle name="Ⓒo 23" xfId="19930" xr:uid="{00000000-0005-0000-0000-00000B620000}"/>
    <cellStyle name="Ⓒo 24" xfId="19931" xr:uid="{00000000-0005-0000-0000-00000C620000}"/>
    <cellStyle name="ⓒo 25" xfId="19932" xr:uid="{00000000-0005-0000-0000-00000D620000}"/>
    <cellStyle name="ⓒo 26" xfId="19933" xr:uid="{00000000-0005-0000-0000-00000E620000}"/>
    <cellStyle name="ⓒo 27" xfId="19934" xr:uid="{00000000-0005-0000-0000-00000F620000}"/>
    <cellStyle name="ⓒo 28" xfId="19935" xr:uid="{00000000-0005-0000-0000-000010620000}"/>
    <cellStyle name="ⓒo 29" xfId="19936" xr:uid="{00000000-0005-0000-0000-000011620000}"/>
    <cellStyle name="Ⓒo 3" xfId="19937" xr:uid="{00000000-0005-0000-0000-000012620000}"/>
    <cellStyle name="ⓒo 30" xfId="19938" xr:uid="{00000000-0005-0000-0000-000013620000}"/>
    <cellStyle name="ⓒo 31" xfId="19939" xr:uid="{00000000-0005-0000-0000-000014620000}"/>
    <cellStyle name="ⓒo 32" xfId="19940" xr:uid="{00000000-0005-0000-0000-000015620000}"/>
    <cellStyle name="ⓒo 33" xfId="19941" xr:uid="{00000000-0005-0000-0000-000016620000}"/>
    <cellStyle name="ⓒo 34" xfId="19942" xr:uid="{00000000-0005-0000-0000-000017620000}"/>
    <cellStyle name="ⓒo 35" xfId="19943" xr:uid="{00000000-0005-0000-0000-000018620000}"/>
    <cellStyle name="ⓒo 36" xfId="19944" xr:uid="{00000000-0005-0000-0000-000019620000}"/>
    <cellStyle name="ⓒo 37" xfId="19945" xr:uid="{00000000-0005-0000-0000-00001A620000}"/>
    <cellStyle name="ⓒo 38" xfId="19946" xr:uid="{00000000-0005-0000-0000-00001B620000}"/>
    <cellStyle name="ⓒo 39" xfId="19947" xr:uid="{00000000-0005-0000-0000-00001C620000}"/>
    <cellStyle name="Ⓒo 4" xfId="19948" xr:uid="{00000000-0005-0000-0000-00001D620000}"/>
    <cellStyle name="ⓒo 40" xfId="19949" xr:uid="{00000000-0005-0000-0000-00001E620000}"/>
    <cellStyle name="Ⓒo 5" xfId="19950" xr:uid="{00000000-0005-0000-0000-00001F620000}"/>
    <cellStyle name="Ⓒo 6" xfId="19951" xr:uid="{00000000-0005-0000-0000-000020620000}"/>
    <cellStyle name="Ⓒo 7" xfId="19952" xr:uid="{00000000-0005-0000-0000-000021620000}"/>
    <cellStyle name="Ⓒo 8" xfId="19953" xr:uid="{00000000-0005-0000-0000-000022620000}"/>
    <cellStyle name="Ⓒo 9" xfId="19954" xr:uid="{00000000-0005-0000-0000-000023620000}"/>
    <cellStyle name="ÇÕ»ê" xfId="19955" xr:uid="{00000000-0005-0000-0000-000024620000}"/>
    <cellStyle name="CO≫e" xfId="3847" xr:uid="{00000000-0005-0000-0000-000025620000}"/>
    <cellStyle name="CO≫e 10" xfId="19956" xr:uid="{00000000-0005-0000-0000-000026620000}"/>
    <cellStyle name="CO≫e 11" xfId="19957" xr:uid="{00000000-0005-0000-0000-000027620000}"/>
    <cellStyle name="CO≫e 12" xfId="19958" xr:uid="{00000000-0005-0000-0000-000028620000}"/>
    <cellStyle name="CO≫e 13" xfId="19959" xr:uid="{00000000-0005-0000-0000-000029620000}"/>
    <cellStyle name="CO≫e 14" xfId="19960" xr:uid="{00000000-0005-0000-0000-00002A620000}"/>
    <cellStyle name="CO≫e 15" xfId="19961" xr:uid="{00000000-0005-0000-0000-00002B620000}"/>
    <cellStyle name="CO≫e 16" xfId="19962" xr:uid="{00000000-0005-0000-0000-00002C620000}"/>
    <cellStyle name="CO≫e 17" xfId="19963" xr:uid="{00000000-0005-0000-0000-00002D620000}"/>
    <cellStyle name="CO≫e 18" xfId="19964" xr:uid="{00000000-0005-0000-0000-00002E620000}"/>
    <cellStyle name="CO≫e 19" xfId="19965" xr:uid="{00000000-0005-0000-0000-00002F620000}"/>
    <cellStyle name="CO≫e 2" xfId="19966" xr:uid="{00000000-0005-0000-0000-000030620000}"/>
    <cellStyle name="CO≫e 2 2" xfId="19967" xr:uid="{00000000-0005-0000-0000-000031620000}"/>
    <cellStyle name="CO≫e 2 3" xfId="19968" xr:uid="{00000000-0005-0000-0000-000032620000}"/>
    <cellStyle name="CO≫e 2 4" xfId="19969" xr:uid="{00000000-0005-0000-0000-000033620000}"/>
    <cellStyle name="CO≫e 2 5" xfId="19970" xr:uid="{00000000-0005-0000-0000-000034620000}"/>
    <cellStyle name="CO≫e 2 6" xfId="19971" xr:uid="{00000000-0005-0000-0000-000035620000}"/>
    <cellStyle name="CO≫e 2 7" xfId="19972" xr:uid="{00000000-0005-0000-0000-000036620000}"/>
    <cellStyle name="CO≫e 20" xfId="19973" xr:uid="{00000000-0005-0000-0000-000037620000}"/>
    <cellStyle name="CO≫e 21" xfId="19974" xr:uid="{00000000-0005-0000-0000-000038620000}"/>
    <cellStyle name="CO≫e 22" xfId="19975" xr:uid="{00000000-0005-0000-0000-000039620000}"/>
    <cellStyle name="CO≫e 23" xfId="19976" xr:uid="{00000000-0005-0000-0000-00003A620000}"/>
    <cellStyle name="CO≫e 3" xfId="19977" xr:uid="{00000000-0005-0000-0000-00003B620000}"/>
    <cellStyle name="CO≫e 4" xfId="19978" xr:uid="{00000000-0005-0000-0000-00003C620000}"/>
    <cellStyle name="CO≫e 5" xfId="19979" xr:uid="{00000000-0005-0000-0000-00003D620000}"/>
    <cellStyle name="CO≫e 6" xfId="19980" xr:uid="{00000000-0005-0000-0000-00003E620000}"/>
    <cellStyle name="CO≫e 7" xfId="19981" xr:uid="{00000000-0005-0000-0000-00003F620000}"/>
    <cellStyle name="CO≫e 8" xfId="19982" xr:uid="{00000000-0005-0000-0000-000040620000}"/>
    <cellStyle name="CO≫e 9" xfId="19983" xr:uid="{00000000-0005-0000-0000-000041620000}"/>
    <cellStyle name="ⓒoe" xfId="3848" xr:uid="{00000000-0005-0000-0000-000042620000}"/>
    <cellStyle name="Column Heading" xfId="3849" xr:uid="{00000000-0005-0000-0000-000043620000}"/>
    <cellStyle name="columns_array" xfId="19984" xr:uid="{00000000-0005-0000-0000-000044620000}"/>
    <cellStyle name="Com? [0]_ SG&amp;A Bridge " xfId="19985" xr:uid="{00000000-0005-0000-0000-000045620000}"/>
    <cellStyle name="Comma" xfId="2448" xr:uid="{00000000-0005-0000-0000-000046620000}"/>
    <cellStyle name="Comma [?_ SG&amp;A Bridge " xfId="19986" xr:uid="{00000000-0005-0000-0000-000047620000}"/>
    <cellStyle name="Comma [0]" xfId="2449" xr:uid="{00000000-0005-0000-0000-000048620000}"/>
    <cellStyle name="Comma [0] 10" xfId="19987" xr:uid="{00000000-0005-0000-0000-000049620000}"/>
    <cellStyle name="Comma [0] 10 2" xfId="19988" xr:uid="{00000000-0005-0000-0000-00004A620000}"/>
    <cellStyle name="Comma [0] 10 3" xfId="19989" xr:uid="{00000000-0005-0000-0000-00004B620000}"/>
    <cellStyle name="Comma [0] 10 4" xfId="19990" xr:uid="{00000000-0005-0000-0000-00004C620000}"/>
    <cellStyle name="Comma [0] 11" xfId="19991" xr:uid="{00000000-0005-0000-0000-00004D620000}"/>
    <cellStyle name="Comma [0] 11 2" xfId="19992" xr:uid="{00000000-0005-0000-0000-00004E620000}"/>
    <cellStyle name="Comma [0] 11 3" xfId="19993" xr:uid="{00000000-0005-0000-0000-00004F620000}"/>
    <cellStyle name="Comma [0] 11 4" xfId="19994" xr:uid="{00000000-0005-0000-0000-000050620000}"/>
    <cellStyle name="Comma [0] 12" xfId="19995" xr:uid="{00000000-0005-0000-0000-000051620000}"/>
    <cellStyle name="Comma [0] 12 2" xfId="19996" xr:uid="{00000000-0005-0000-0000-000052620000}"/>
    <cellStyle name="Comma [0] 12 3" xfId="19997" xr:uid="{00000000-0005-0000-0000-000053620000}"/>
    <cellStyle name="Comma [0] 12 4" xfId="19998" xr:uid="{00000000-0005-0000-0000-000054620000}"/>
    <cellStyle name="Comma [0] 13" xfId="19999" xr:uid="{00000000-0005-0000-0000-000055620000}"/>
    <cellStyle name="Comma [0] 13 2" xfId="20000" xr:uid="{00000000-0005-0000-0000-000056620000}"/>
    <cellStyle name="Comma [0] 13 3" xfId="20001" xr:uid="{00000000-0005-0000-0000-000057620000}"/>
    <cellStyle name="Comma [0] 13 4" xfId="20002" xr:uid="{00000000-0005-0000-0000-000058620000}"/>
    <cellStyle name="Comma [0] 14" xfId="20003" xr:uid="{00000000-0005-0000-0000-000059620000}"/>
    <cellStyle name="Comma [0] 14 2" xfId="20004" xr:uid="{00000000-0005-0000-0000-00005A620000}"/>
    <cellStyle name="Comma [0] 14 3" xfId="20005" xr:uid="{00000000-0005-0000-0000-00005B620000}"/>
    <cellStyle name="Comma [0] 14 4" xfId="20006" xr:uid="{00000000-0005-0000-0000-00005C620000}"/>
    <cellStyle name="Comma [0] 15" xfId="20007" xr:uid="{00000000-0005-0000-0000-00005D620000}"/>
    <cellStyle name="Comma [0] 15 2" xfId="20008" xr:uid="{00000000-0005-0000-0000-00005E620000}"/>
    <cellStyle name="Comma [0] 15 3" xfId="20009" xr:uid="{00000000-0005-0000-0000-00005F620000}"/>
    <cellStyle name="Comma [0] 16" xfId="20010" xr:uid="{00000000-0005-0000-0000-000060620000}"/>
    <cellStyle name="Comma [0] 16 2" xfId="20011" xr:uid="{00000000-0005-0000-0000-000061620000}"/>
    <cellStyle name="Comma [0] 16 3" xfId="20012" xr:uid="{00000000-0005-0000-0000-000062620000}"/>
    <cellStyle name="Comma [0] 17" xfId="20013" xr:uid="{00000000-0005-0000-0000-000063620000}"/>
    <cellStyle name="Comma [0] 17 2" xfId="20014" xr:uid="{00000000-0005-0000-0000-000064620000}"/>
    <cellStyle name="Comma [0] 17 3" xfId="20015" xr:uid="{00000000-0005-0000-0000-000065620000}"/>
    <cellStyle name="Comma [0] 18" xfId="20016" xr:uid="{00000000-0005-0000-0000-000066620000}"/>
    <cellStyle name="Comma [0] 18 2" xfId="20017" xr:uid="{00000000-0005-0000-0000-000067620000}"/>
    <cellStyle name="Comma [0] 18 3" xfId="20018" xr:uid="{00000000-0005-0000-0000-000068620000}"/>
    <cellStyle name="Comma [0] 19" xfId="20019" xr:uid="{00000000-0005-0000-0000-000069620000}"/>
    <cellStyle name="Comma [0] 19 2" xfId="20020" xr:uid="{00000000-0005-0000-0000-00006A620000}"/>
    <cellStyle name="Comma [0] 19 3" xfId="20021" xr:uid="{00000000-0005-0000-0000-00006B620000}"/>
    <cellStyle name="Comma [0] 2" xfId="20022" xr:uid="{00000000-0005-0000-0000-00006C620000}"/>
    <cellStyle name="Comma [0] 2 10" xfId="20023" xr:uid="{00000000-0005-0000-0000-00006D620000}"/>
    <cellStyle name="Comma [0] 2 2" xfId="20024" xr:uid="{00000000-0005-0000-0000-00006E620000}"/>
    <cellStyle name="Comma [0] 2 2 2" xfId="20025" xr:uid="{00000000-0005-0000-0000-00006F620000}"/>
    <cellStyle name="Comma [0] 2 2 3" xfId="20026" xr:uid="{00000000-0005-0000-0000-000070620000}"/>
    <cellStyle name="Comma [0] 2 2 4" xfId="20027" xr:uid="{00000000-0005-0000-0000-000071620000}"/>
    <cellStyle name="Comma [0] 2 3" xfId="20028" xr:uid="{00000000-0005-0000-0000-000072620000}"/>
    <cellStyle name="Comma [0] 2 3 2" xfId="20029" xr:uid="{00000000-0005-0000-0000-000073620000}"/>
    <cellStyle name="Comma [0] 2 3 3" xfId="20030" xr:uid="{00000000-0005-0000-0000-000074620000}"/>
    <cellStyle name="Comma [0] 2 4" xfId="20031" xr:uid="{00000000-0005-0000-0000-000075620000}"/>
    <cellStyle name="Comma [0] 2 4 2" xfId="20032" xr:uid="{00000000-0005-0000-0000-000076620000}"/>
    <cellStyle name="Comma [0] 2 4 3" xfId="20033" xr:uid="{00000000-0005-0000-0000-000077620000}"/>
    <cellStyle name="Comma [0] 2 5" xfId="20034" xr:uid="{00000000-0005-0000-0000-000078620000}"/>
    <cellStyle name="Comma [0] 2 6" xfId="20035" xr:uid="{00000000-0005-0000-0000-000079620000}"/>
    <cellStyle name="Comma [0] 2 7" xfId="20036" xr:uid="{00000000-0005-0000-0000-00007A620000}"/>
    <cellStyle name="Comma [0] 2 8" xfId="20037" xr:uid="{00000000-0005-0000-0000-00007B620000}"/>
    <cellStyle name="Comma [0] 2 9" xfId="20038" xr:uid="{00000000-0005-0000-0000-00007C620000}"/>
    <cellStyle name="Comma [0] 20" xfId="20039" xr:uid="{00000000-0005-0000-0000-00007D620000}"/>
    <cellStyle name="Comma [0] 20 2" xfId="20040" xr:uid="{00000000-0005-0000-0000-00007E620000}"/>
    <cellStyle name="Comma [0] 20 3" xfId="20041" xr:uid="{00000000-0005-0000-0000-00007F620000}"/>
    <cellStyle name="Comma [0] 21" xfId="20042" xr:uid="{00000000-0005-0000-0000-000080620000}"/>
    <cellStyle name="Comma [0] 21 2" xfId="20043" xr:uid="{00000000-0005-0000-0000-000081620000}"/>
    <cellStyle name="Comma [0] 21 3" xfId="20044" xr:uid="{00000000-0005-0000-0000-000082620000}"/>
    <cellStyle name="Comma [0] 22" xfId="20045" xr:uid="{00000000-0005-0000-0000-000083620000}"/>
    <cellStyle name="Comma [0] 22 2" xfId="20046" xr:uid="{00000000-0005-0000-0000-000084620000}"/>
    <cellStyle name="Comma [0] 22 3" xfId="20047" xr:uid="{00000000-0005-0000-0000-000085620000}"/>
    <cellStyle name="Comma [0] 23" xfId="20048" xr:uid="{00000000-0005-0000-0000-000086620000}"/>
    <cellStyle name="Comma [0] 23 2" xfId="20049" xr:uid="{00000000-0005-0000-0000-000087620000}"/>
    <cellStyle name="Comma [0] 23 3" xfId="20050" xr:uid="{00000000-0005-0000-0000-000088620000}"/>
    <cellStyle name="Comma [0] 24" xfId="20051" xr:uid="{00000000-0005-0000-0000-000089620000}"/>
    <cellStyle name="Comma [0] 24 2" xfId="20052" xr:uid="{00000000-0005-0000-0000-00008A620000}"/>
    <cellStyle name="Comma [0] 24 3" xfId="20053" xr:uid="{00000000-0005-0000-0000-00008B620000}"/>
    <cellStyle name="Comma [0] 25" xfId="20054" xr:uid="{00000000-0005-0000-0000-00008C620000}"/>
    <cellStyle name="Comma [0] 25 2" xfId="20055" xr:uid="{00000000-0005-0000-0000-00008D620000}"/>
    <cellStyle name="Comma [0] 25 3" xfId="20056" xr:uid="{00000000-0005-0000-0000-00008E620000}"/>
    <cellStyle name="Comma [0] 26" xfId="20057" xr:uid="{00000000-0005-0000-0000-00008F620000}"/>
    <cellStyle name="Comma [0] 26 2" xfId="20058" xr:uid="{00000000-0005-0000-0000-000090620000}"/>
    <cellStyle name="Comma [0] 26 3" xfId="20059" xr:uid="{00000000-0005-0000-0000-000091620000}"/>
    <cellStyle name="Comma [0] 27" xfId="20060" xr:uid="{00000000-0005-0000-0000-000092620000}"/>
    <cellStyle name="Comma [0] 27 2" xfId="20061" xr:uid="{00000000-0005-0000-0000-000093620000}"/>
    <cellStyle name="Comma [0] 27 3" xfId="20062" xr:uid="{00000000-0005-0000-0000-000094620000}"/>
    <cellStyle name="Comma [0] 28" xfId="20063" xr:uid="{00000000-0005-0000-0000-000095620000}"/>
    <cellStyle name="Comma [0] 28 2" xfId="20064" xr:uid="{00000000-0005-0000-0000-000096620000}"/>
    <cellStyle name="Comma [0] 28 3" xfId="20065" xr:uid="{00000000-0005-0000-0000-000097620000}"/>
    <cellStyle name="Comma [0] 29" xfId="20066" xr:uid="{00000000-0005-0000-0000-000098620000}"/>
    <cellStyle name="Comma [0] 29 2" xfId="20067" xr:uid="{00000000-0005-0000-0000-000099620000}"/>
    <cellStyle name="Comma [0] 29 3" xfId="20068" xr:uid="{00000000-0005-0000-0000-00009A620000}"/>
    <cellStyle name="Comma [0] 3" xfId="20069" xr:uid="{00000000-0005-0000-0000-00009B620000}"/>
    <cellStyle name="Comma [0] 3 2" xfId="20070" xr:uid="{00000000-0005-0000-0000-00009C620000}"/>
    <cellStyle name="Comma [0] 3 3" xfId="20071" xr:uid="{00000000-0005-0000-0000-00009D620000}"/>
    <cellStyle name="Comma [0] 3 4" xfId="20072" xr:uid="{00000000-0005-0000-0000-00009E620000}"/>
    <cellStyle name="Comma [0] 3 5" xfId="20073" xr:uid="{00000000-0005-0000-0000-00009F620000}"/>
    <cellStyle name="Comma [0] 30" xfId="20074" xr:uid="{00000000-0005-0000-0000-0000A0620000}"/>
    <cellStyle name="Comma [0] 30 2" xfId="20075" xr:uid="{00000000-0005-0000-0000-0000A1620000}"/>
    <cellStyle name="Comma [0] 30 3" xfId="20076" xr:uid="{00000000-0005-0000-0000-0000A2620000}"/>
    <cellStyle name="Comma [0] 31" xfId="20077" xr:uid="{00000000-0005-0000-0000-0000A3620000}"/>
    <cellStyle name="Comma [0] 31 2" xfId="20078" xr:uid="{00000000-0005-0000-0000-0000A4620000}"/>
    <cellStyle name="Comma [0] 31 3" xfId="20079" xr:uid="{00000000-0005-0000-0000-0000A5620000}"/>
    <cellStyle name="Comma [0] 32" xfId="20080" xr:uid="{00000000-0005-0000-0000-0000A6620000}"/>
    <cellStyle name="Comma [0] 32 2" xfId="20081" xr:uid="{00000000-0005-0000-0000-0000A7620000}"/>
    <cellStyle name="Comma [0] 32 3" xfId="20082" xr:uid="{00000000-0005-0000-0000-0000A8620000}"/>
    <cellStyle name="Comma [0] 33" xfId="20083" xr:uid="{00000000-0005-0000-0000-0000A9620000}"/>
    <cellStyle name="Comma [0] 33 2" xfId="20084" xr:uid="{00000000-0005-0000-0000-0000AA620000}"/>
    <cellStyle name="Comma [0] 33 3" xfId="20085" xr:uid="{00000000-0005-0000-0000-0000AB620000}"/>
    <cellStyle name="Comma [0] 34" xfId="20086" xr:uid="{00000000-0005-0000-0000-0000AC620000}"/>
    <cellStyle name="Comma [0] 34 2" xfId="20087" xr:uid="{00000000-0005-0000-0000-0000AD620000}"/>
    <cellStyle name="Comma [0] 34 3" xfId="20088" xr:uid="{00000000-0005-0000-0000-0000AE620000}"/>
    <cellStyle name="Comma [0] 35" xfId="20089" xr:uid="{00000000-0005-0000-0000-0000AF620000}"/>
    <cellStyle name="Comma [0] 36" xfId="20090" xr:uid="{00000000-0005-0000-0000-0000B0620000}"/>
    <cellStyle name="Comma [0] 37" xfId="20091" xr:uid="{00000000-0005-0000-0000-0000B1620000}"/>
    <cellStyle name="Comma [0] 38" xfId="20092" xr:uid="{00000000-0005-0000-0000-0000B2620000}"/>
    <cellStyle name="Comma [0] 39" xfId="20093" xr:uid="{00000000-0005-0000-0000-0000B3620000}"/>
    <cellStyle name="Comma [0] 4" xfId="20094" xr:uid="{00000000-0005-0000-0000-0000B4620000}"/>
    <cellStyle name="Comma [0] 4 2" xfId="20095" xr:uid="{00000000-0005-0000-0000-0000B5620000}"/>
    <cellStyle name="Comma [0] 4 3" xfId="20096" xr:uid="{00000000-0005-0000-0000-0000B6620000}"/>
    <cellStyle name="Comma [0] 4 4" xfId="20097" xr:uid="{00000000-0005-0000-0000-0000B7620000}"/>
    <cellStyle name="Comma [0] 4 5" xfId="20098" xr:uid="{00000000-0005-0000-0000-0000B8620000}"/>
    <cellStyle name="Comma [0] 40" xfId="20099" xr:uid="{00000000-0005-0000-0000-0000B9620000}"/>
    <cellStyle name="Comma [0] 41" xfId="20100" xr:uid="{00000000-0005-0000-0000-0000BA620000}"/>
    <cellStyle name="Comma [0] 42" xfId="20101" xr:uid="{00000000-0005-0000-0000-0000BB620000}"/>
    <cellStyle name="Comma [0] 43" xfId="20102" xr:uid="{00000000-0005-0000-0000-0000BC620000}"/>
    <cellStyle name="Comma [0] 44" xfId="20103" xr:uid="{00000000-0005-0000-0000-0000BD620000}"/>
    <cellStyle name="Comma [0] 45" xfId="20104" xr:uid="{00000000-0005-0000-0000-0000BE620000}"/>
    <cellStyle name="Comma [0] 46" xfId="20105" xr:uid="{00000000-0005-0000-0000-0000BF620000}"/>
    <cellStyle name="Comma [0] 47" xfId="20106" xr:uid="{00000000-0005-0000-0000-0000C0620000}"/>
    <cellStyle name="Comma [0] 48" xfId="20107" xr:uid="{00000000-0005-0000-0000-0000C1620000}"/>
    <cellStyle name="Comma [0] 5" xfId="20108" xr:uid="{00000000-0005-0000-0000-0000C2620000}"/>
    <cellStyle name="Comma [0] 5 2" xfId="20109" xr:uid="{00000000-0005-0000-0000-0000C3620000}"/>
    <cellStyle name="Comma [0] 5 3" xfId="20110" xr:uid="{00000000-0005-0000-0000-0000C4620000}"/>
    <cellStyle name="Comma [0] 5 4" xfId="20111" xr:uid="{00000000-0005-0000-0000-0000C5620000}"/>
    <cellStyle name="Comma [0] 5 5" xfId="20112" xr:uid="{00000000-0005-0000-0000-0000C6620000}"/>
    <cellStyle name="Comma [0] 6" xfId="20113" xr:uid="{00000000-0005-0000-0000-0000C7620000}"/>
    <cellStyle name="Comma [0] 6 2" xfId="20114" xr:uid="{00000000-0005-0000-0000-0000C8620000}"/>
    <cellStyle name="Comma [0] 6 3" xfId="20115" xr:uid="{00000000-0005-0000-0000-0000C9620000}"/>
    <cellStyle name="Comma [0] 6 4" xfId="20116" xr:uid="{00000000-0005-0000-0000-0000CA620000}"/>
    <cellStyle name="Comma [0] 6 5" xfId="20117" xr:uid="{00000000-0005-0000-0000-0000CB620000}"/>
    <cellStyle name="Comma [0] 7" xfId="20118" xr:uid="{00000000-0005-0000-0000-0000CC620000}"/>
    <cellStyle name="Comma [0] 7 2" xfId="20119" xr:uid="{00000000-0005-0000-0000-0000CD620000}"/>
    <cellStyle name="Comma [0] 7 3" xfId="20120" xr:uid="{00000000-0005-0000-0000-0000CE620000}"/>
    <cellStyle name="Comma [0] 7 4" xfId="20121" xr:uid="{00000000-0005-0000-0000-0000CF620000}"/>
    <cellStyle name="Comma [0] 7 5" xfId="20122" xr:uid="{00000000-0005-0000-0000-0000D0620000}"/>
    <cellStyle name="Comma [0] 8" xfId="20123" xr:uid="{00000000-0005-0000-0000-0000D1620000}"/>
    <cellStyle name="Comma [0] 8 2" xfId="20124" xr:uid="{00000000-0005-0000-0000-0000D2620000}"/>
    <cellStyle name="Comma [0] 8 3" xfId="20125" xr:uid="{00000000-0005-0000-0000-0000D3620000}"/>
    <cellStyle name="Comma [0] 8 4" xfId="20126" xr:uid="{00000000-0005-0000-0000-0000D4620000}"/>
    <cellStyle name="Comma [0] 8 5" xfId="20127" xr:uid="{00000000-0005-0000-0000-0000D5620000}"/>
    <cellStyle name="Comma [0] 8 6" xfId="20128" xr:uid="{00000000-0005-0000-0000-0000D6620000}"/>
    <cellStyle name="Comma [0] 9" xfId="20129" xr:uid="{00000000-0005-0000-0000-0000D7620000}"/>
    <cellStyle name="Comma [0] 9 2" xfId="20130" xr:uid="{00000000-0005-0000-0000-0000D8620000}"/>
    <cellStyle name="Comma [0] 9 3" xfId="20131" xr:uid="{00000000-0005-0000-0000-0000D9620000}"/>
    <cellStyle name="Comma [0] 9 4" xfId="20132" xr:uid="{00000000-0005-0000-0000-0000DA620000}"/>
    <cellStyle name="Comma [0]_ SG&amp;A Bridge " xfId="20133" xr:uid="{00000000-0005-0000-0000-0000DB620000}"/>
    <cellStyle name="Comma [00]" xfId="20134" xr:uid="{00000000-0005-0000-0000-0000DC620000}"/>
    <cellStyle name="Comma 10" xfId="20135" xr:uid="{00000000-0005-0000-0000-0000DD620000}"/>
    <cellStyle name="Comma 10 2" xfId="20136" xr:uid="{00000000-0005-0000-0000-0000DE620000}"/>
    <cellStyle name="Comma 10 3" xfId="20137" xr:uid="{00000000-0005-0000-0000-0000DF620000}"/>
    <cellStyle name="Comma 100" xfId="20138" xr:uid="{00000000-0005-0000-0000-0000E0620000}"/>
    <cellStyle name="Comma 101" xfId="20139" xr:uid="{00000000-0005-0000-0000-0000E1620000}"/>
    <cellStyle name="Comma 102" xfId="20140" xr:uid="{00000000-0005-0000-0000-0000E2620000}"/>
    <cellStyle name="Comma 103" xfId="20141" xr:uid="{00000000-0005-0000-0000-0000E3620000}"/>
    <cellStyle name="Comma 104" xfId="20142" xr:uid="{00000000-0005-0000-0000-0000E4620000}"/>
    <cellStyle name="Comma 105" xfId="20143" xr:uid="{00000000-0005-0000-0000-0000E5620000}"/>
    <cellStyle name="Comma 106" xfId="20144" xr:uid="{00000000-0005-0000-0000-0000E6620000}"/>
    <cellStyle name="Comma 107" xfId="20145" xr:uid="{00000000-0005-0000-0000-0000E7620000}"/>
    <cellStyle name="Comma 108" xfId="20146" xr:uid="{00000000-0005-0000-0000-0000E8620000}"/>
    <cellStyle name="Comma 109" xfId="20147" xr:uid="{00000000-0005-0000-0000-0000E9620000}"/>
    <cellStyle name="Comma 11" xfId="20148" xr:uid="{00000000-0005-0000-0000-0000EA620000}"/>
    <cellStyle name="Comma 11 2" xfId="20149" xr:uid="{00000000-0005-0000-0000-0000EB620000}"/>
    <cellStyle name="Comma 11 3" xfId="20150" xr:uid="{00000000-0005-0000-0000-0000EC620000}"/>
    <cellStyle name="Comma 110" xfId="20151" xr:uid="{00000000-0005-0000-0000-0000ED620000}"/>
    <cellStyle name="Comma 111" xfId="20152" xr:uid="{00000000-0005-0000-0000-0000EE620000}"/>
    <cellStyle name="Comma 112" xfId="20153" xr:uid="{00000000-0005-0000-0000-0000EF620000}"/>
    <cellStyle name="Comma 113" xfId="20154" xr:uid="{00000000-0005-0000-0000-0000F0620000}"/>
    <cellStyle name="Comma 114" xfId="20155" xr:uid="{00000000-0005-0000-0000-0000F1620000}"/>
    <cellStyle name="Comma 115" xfId="20156" xr:uid="{00000000-0005-0000-0000-0000F2620000}"/>
    <cellStyle name="Comma 116" xfId="20157" xr:uid="{00000000-0005-0000-0000-0000F3620000}"/>
    <cellStyle name="Comma 117" xfId="20158" xr:uid="{00000000-0005-0000-0000-0000F4620000}"/>
    <cellStyle name="Comma 118" xfId="20159" xr:uid="{00000000-0005-0000-0000-0000F5620000}"/>
    <cellStyle name="Comma 119" xfId="20160" xr:uid="{00000000-0005-0000-0000-0000F6620000}"/>
    <cellStyle name="Comma 12" xfId="20161" xr:uid="{00000000-0005-0000-0000-0000F7620000}"/>
    <cellStyle name="Comma 12 2" xfId="20162" xr:uid="{00000000-0005-0000-0000-0000F8620000}"/>
    <cellStyle name="Comma 12 3" xfId="20163" xr:uid="{00000000-0005-0000-0000-0000F9620000}"/>
    <cellStyle name="Comma 120" xfId="20164" xr:uid="{00000000-0005-0000-0000-0000FA620000}"/>
    <cellStyle name="Comma 121" xfId="20165" xr:uid="{00000000-0005-0000-0000-0000FB620000}"/>
    <cellStyle name="Comma 122" xfId="20166" xr:uid="{00000000-0005-0000-0000-0000FC620000}"/>
    <cellStyle name="Comma 123" xfId="20167" xr:uid="{00000000-0005-0000-0000-0000FD620000}"/>
    <cellStyle name="Comma 124" xfId="20168" xr:uid="{00000000-0005-0000-0000-0000FE620000}"/>
    <cellStyle name="Comma 125" xfId="20169" xr:uid="{00000000-0005-0000-0000-0000FF620000}"/>
    <cellStyle name="Comma 126" xfId="20170" xr:uid="{00000000-0005-0000-0000-000000630000}"/>
    <cellStyle name="Comma 127" xfId="20171" xr:uid="{00000000-0005-0000-0000-000001630000}"/>
    <cellStyle name="Comma 128" xfId="20172" xr:uid="{00000000-0005-0000-0000-000002630000}"/>
    <cellStyle name="Comma 129" xfId="20173" xr:uid="{00000000-0005-0000-0000-000003630000}"/>
    <cellStyle name="Comma 13" xfId="20174" xr:uid="{00000000-0005-0000-0000-000004630000}"/>
    <cellStyle name="Comma 13 2" xfId="20175" xr:uid="{00000000-0005-0000-0000-000005630000}"/>
    <cellStyle name="Comma 13 3" xfId="20176" xr:uid="{00000000-0005-0000-0000-000006630000}"/>
    <cellStyle name="Comma 130" xfId="20177" xr:uid="{00000000-0005-0000-0000-000007630000}"/>
    <cellStyle name="Comma 131" xfId="20178" xr:uid="{00000000-0005-0000-0000-000008630000}"/>
    <cellStyle name="Comma 132" xfId="20179" xr:uid="{00000000-0005-0000-0000-000009630000}"/>
    <cellStyle name="Comma 133" xfId="20180" xr:uid="{00000000-0005-0000-0000-00000A630000}"/>
    <cellStyle name="Comma 134" xfId="20181" xr:uid="{00000000-0005-0000-0000-00000B630000}"/>
    <cellStyle name="Comma 135" xfId="20182" xr:uid="{00000000-0005-0000-0000-00000C630000}"/>
    <cellStyle name="Comma 136" xfId="20183" xr:uid="{00000000-0005-0000-0000-00000D630000}"/>
    <cellStyle name="Comma 137" xfId="20184" xr:uid="{00000000-0005-0000-0000-00000E630000}"/>
    <cellStyle name="Comma 138" xfId="20185" xr:uid="{00000000-0005-0000-0000-00000F630000}"/>
    <cellStyle name="Comma 139" xfId="20186" xr:uid="{00000000-0005-0000-0000-000010630000}"/>
    <cellStyle name="Comma 14" xfId="20187" xr:uid="{00000000-0005-0000-0000-000011630000}"/>
    <cellStyle name="Comma 14 2" xfId="20188" xr:uid="{00000000-0005-0000-0000-000012630000}"/>
    <cellStyle name="Comma 14 3" xfId="20189" xr:uid="{00000000-0005-0000-0000-000013630000}"/>
    <cellStyle name="Comma 140" xfId="20190" xr:uid="{00000000-0005-0000-0000-000014630000}"/>
    <cellStyle name="Comma 141" xfId="20191" xr:uid="{00000000-0005-0000-0000-000015630000}"/>
    <cellStyle name="Comma 142" xfId="20192" xr:uid="{00000000-0005-0000-0000-000016630000}"/>
    <cellStyle name="Comma 143" xfId="20193" xr:uid="{00000000-0005-0000-0000-000017630000}"/>
    <cellStyle name="Comma 144" xfId="20194" xr:uid="{00000000-0005-0000-0000-000018630000}"/>
    <cellStyle name="Comma 145" xfId="20195" xr:uid="{00000000-0005-0000-0000-000019630000}"/>
    <cellStyle name="Comma 146" xfId="20196" xr:uid="{00000000-0005-0000-0000-00001A630000}"/>
    <cellStyle name="Comma 147" xfId="20197" xr:uid="{00000000-0005-0000-0000-00001B630000}"/>
    <cellStyle name="Comma 148" xfId="20198" xr:uid="{00000000-0005-0000-0000-00001C630000}"/>
    <cellStyle name="Comma 15" xfId="20199" xr:uid="{00000000-0005-0000-0000-00001D630000}"/>
    <cellStyle name="Comma 15 2" xfId="20200" xr:uid="{00000000-0005-0000-0000-00001E630000}"/>
    <cellStyle name="Comma 15 3" xfId="20201" xr:uid="{00000000-0005-0000-0000-00001F630000}"/>
    <cellStyle name="Comma 16" xfId="20202" xr:uid="{00000000-0005-0000-0000-000020630000}"/>
    <cellStyle name="Comma 16 2" xfId="20203" xr:uid="{00000000-0005-0000-0000-000021630000}"/>
    <cellStyle name="Comma 16 3" xfId="20204" xr:uid="{00000000-0005-0000-0000-000022630000}"/>
    <cellStyle name="Comma 17" xfId="20205" xr:uid="{00000000-0005-0000-0000-000023630000}"/>
    <cellStyle name="Comma 17 2" xfId="20206" xr:uid="{00000000-0005-0000-0000-000024630000}"/>
    <cellStyle name="Comma 17 3" xfId="20207" xr:uid="{00000000-0005-0000-0000-000025630000}"/>
    <cellStyle name="Comma 18" xfId="20208" xr:uid="{00000000-0005-0000-0000-000026630000}"/>
    <cellStyle name="Comma 18 2" xfId="20209" xr:uid="{00000000-0005-0000-0000-000027630000}"/>
    <cellStyle name="Comma 18 3" xfId="20210" xr:uid="{00000000-0005-0000-0000-000028630000}"/>
    <cellStyle name="Comma 19" xfId="20211" xr:uid="{00000000-0005-0000-0000-000029630000}"/>
    <cellStyle name="Comma 19 2" xfId="20212" xr:uid="{00000000-0005-0000-0000-00002A630000}"/>
    <cellStyle name="Comma 19 3" xfId="20213" xr:uid="{00000000-0005-0000-0000-00002B630000}"/>
    <cellStyle name="Comma 2" xfId="2450" xr:uid="{00000000-0005-0000-0000-00002C630000}"/>
    <cellStyle name="Comma 2 2" xfId="20214" xr:uid="{00000000-0005-0000-0000-00002D630000}"/>
    <cellStyle name="Comma 2 3" xfId="20215" xr:uid="{00000000-0005-0000-0000-00002E630000}"/>
    <cellStyle name="Comma 20" xfId="20216" xr:uid="{00000000-0005-0000-0000-00002F630000}"/>
    <cellStyle name="Comma 20 2" xfId="20217" xr:uid="{00000000-0005-0000-0000-000030630000}"/>
    <cellStyle name="Comma 20 3" xfId="20218" xr:uid="{00000000-0005-0000-0000-000031630000}"/>
    <cellStyle name="Comma 21" xfId="20219" xr:uid="{00000000-0005-0000-0000-000032630000}"/>
    <cellStyle name="Comma 21 2" xfId="20220" xr:uid="{00000000-0005-0000-0000-000033630000}"/>
    <cellStyle name="Comma 21 3" xfId="20221" xr:uid="{00000000-0005-0000-0000-000034630000}"/>
    <cellStyle name="Comma 22" xfId="20222" xr:uid="{00000000-0005-0000-0000-000035630000}"/>
    <cellStyle name="Comma 22 2" xfId="20223" xr:uid="{00000000-0005-0000-0000-000036630000}"/>
    <cellStyle name="Comma 22 3" xfId="20224" xr:uid="{00000000-0005-0000-0000-000037630000}"/>
    <cellStyle name="Comma 23" xfId="20225" xr:uid="{00000000-0005-0000-0000-000038630000}"/>
    <cellStyle name="Comma 23 2" xfId="20226" xr:uid="{00000000-0005-0000-0000-000039630000}"/>
    <cellStyle name="Comma 23 3" xfId="20227" xr:uid="{00000000-0005-0000-0000-00003A630000}"/>
    <cellStyle name="Comma 24" xfId="20228" xr:uid="{00000000-0005-0000-0000-00003B630000}"/>
    <cellStyle name="Comma 24 2" xfId="20229" xr:uid="{00000000-0005-0000-0000-00003C630000}"/>
    <cellStyle name="Comma 24 3" xfId="20230" xr:uid="{00000000-0005-0000-0000-00003D630000}"/>
    <cellStyle name="Comma 25" xfId="20231" xr:uid="{00000000-0005-0000-0000-00003E630000}"/>
    <cellStyle name="Comma 25 2" xfId="20232" xr:uid="{00000000-0005-0000-0000-00003F630000}"/>
    <cellStyle name="Comma 25 3" xfId="20233" xr:uid="{00000000-0005-0000-0000-000040630000}"/>
    <cellStyle name="Comma 26" xfId="20234" xr:uid="{00000000-0005-0000-0000-000041630000}"/>
    <cellStyle name="Comma 26 2" xfId="20235" xr:uid="{00000000-0005-0000-0000-000042630000}"/>
    <cellStyle name="Comma 26 3" xfId="20236" xr:uid="{00000000-0005-0000-0000-000043630000}"/>
    <cellStyle name="Comma 27" xfId="20237" xr:uid="{00000000-0005-0000-0000-000044630000}"/>
    <cellStyle name="Comma 27 2" xfId="20238" xr:uid="{00000000-0005-0000-0000-000045630000}"/>
    <cellStyle name="Comma 27 3" xfId="20239" xr:uid="{00000000-0005-0000-0000-000046630000}"/>
    <cellStyle name="Comma 28" xfId="20240" xr:uid="{00000000-0005-0000-0000-000047630000}"/>
    <cellStyle name="Comma 28 2" xfId="20241" xr:uid="{00000000-0005-0000-0000-000048630000}"/>
    <cellStyle name="Comma 28 3" xfId="20242" xr:uid="{00000000-0005-0000-0000-000049630000}"/>
    <cellStyle name="Comma 29" xfId="20243" xr:uid="{00000000-0005-0000-0000-00004A630000}"/>
    <cellStyle name="Comma 29 2" xfId="20244" xr:uid="{00000000-0005-0000-0000-00004B630000}"/>
    <cellStyle name="Comma 29 3" xfId="20245" xr:uid="{00000000-0005-0000-0000-00004C630000}"/>
    <cellStyle name="Comma 3" xfId="20246" xr:uid="{00000000-0005-0000-0000-00004D630000}"/>
    <cellStyle name="Comma 3 2" xfId="20247" xr:uid="{00000000-0005-0000-0000-00004E630000}"/>
    <cellStyle name="Comma 3 3" xfId="20248" xr:uid="{00000000-0005-0000-0000-00004F630000}"/>
    <cellStyle name="Comma 30" xfId="20249" xr:uid="{00000000-0005-0000-0000-000050630000}"/>
    <cellStyle name="Comma 30 2" xfId="20250" xr:uid="{00000000-0005-0000-0000-000051630000}"/>
    <cellStyle name="Comma 30 3" xfId="20251" xr:uid="{00000000-0005-0000-0000-000052630000}"/>
    <cellStyle name="Comma 31" xfId="20252" xr:uid="{00000000-0005-0000-0000-000053630000}"/>
    <cellStyle name="Comma 31 2" xfId="20253" xr:uid="{00000000-0005-0000-0000-000054630000}"/>
    <cellStyle name="Comma 31 3" xfId="20254" xr:uid="{00000000-0005-0000-0000-000055630000}"/>
    <cellStyle name="Comma 32" xfId="20255" xr:uid="{00000000-0005-0000-0000-000056630000}"/>
    <cellStyle name="Comma 33" xfId="20256" xr:uid="{00000000-0005-0000-0000-000057630000}"/>
    <cellStyle name="Comma 33 2" xfId="20257" xr:uid="{00000000-0005-0000-0000-000058630000}"/>
    <cellStyle name="Comma 33 3" xfId="20258" xr:uid="{00000000-0005-0000-0000-000059630000}"/>
    <cellStyle name="Comma 34" xfId="20259" xr:uid="{00000000-0005-0000-0000-00005A630000}"/>
    <cellStyle name="Comma 34 2" xfId="20260" xr:uid="{00000000-0005-0000-0000-00005B630000}"/>
    <cellStyle name="Comma 34 3" xfId="20261" xr:uid="{00000000-0005-0000-0000-00005C630000}"/>
    <cellStyle name="Comma 35" xfId="20262" xr:uid="{00000000-0005-0000-0000-00005D630000}"/>
    <cellStyle name="Comma 35 2" xfId="20263" xr:uid="{00000000-0005-0000-0000-00005E630000}"/>
    <cellStyle name="Comma 35 3" xfId="20264" xr:uid="{00000000-0005-0000-0000-00005F630000}"/>
    <cellStyle name="Comma 36" xfId="20265" xr:uid="{00000000-0005-0000-0000-000060630000}"/>
    <cellStyle name="Comma 36 2" xfId="20266" xr:uid="{00000000-0005-0000-0000-000061630000}"/>
    <cellStyle name="Comma 36 3" xfId="20267" xr:uid="{00000000-0005-0000-0000-000062630000}"/>
    <cellStyle name="Comma 37" xfId="20268" xr:uid="{00000000-0005-0000-0000-000063630000}"/>
    <cellStyle name="Comma 38" xfId="20269" xr:uid="{00000000-0005-0000-0000-000064630000}"/>
    <cellStyle name="Comma 39" xfId="20270" xr:uid="{00000000-0005-0000-0000-000065630000}"/>
    <cellStyle name="Comma 4" xfId="20271" xr:uid="{00000000-0005-0000-0000-000066630000}"/>
    <cellStyle name="Comma 4 2" xfId="20272" xr:uid="{00000000-0005-0000-0000-000067630000}"/>
    <cellStyle name="Comma 4 3" xfId="20273" xr:uid="{00000000-0005-0000-0000-000068630000}"/>
    <cellStyle name="Comma 40" xfId="20274" xr:uid="{00000000-0005-0000-0000-000069630000}"/>
    <cellStyle name="Comma 41" xfId="20275" xr:uid="{00000000-0005-0000-0000-00006A630000}"/>
    <cellStyle name="Comma 42" xfId="20276" xr:uid="{00000000-0005-0000-0000-00006B630000}"/>
    <cellStyle name="Comma 43" xfId="20277" xr:uid="{00000000-0005-0000-0000-00006C630000}"/>
    <cellStyle name="Comma 44" xfId="20278" xr:uid="{00000000-0005-0000-0000-00006D630000}"/>
    <cellStyle name="Comma 45" xfId="20279" xr:uid="{00000000-0005-0000-0000-00006E630000}"/>
    <cellStyle name="Comma 46" xfId="20280" xr:uid="{00000000-0005-0000-0000-00006F630000}"/>
    <cellStyle name="Comma 47" xfId="20281" xr:uid="{00000000-0005-0000-0000-000070630000}"/>
    <cellStyle name="Comma 48" xfId="20282" xr:uid="{00000000-0005-0000-0000-000071630000}"/>
    <cellStyle name="Comma 49" xfId="20283" xr:uid="{00000000-0005-0000-0000-000072630000}"/>
    <cellStyle name="Comma 5" xfId="20284" xr:uid="{00000000-0005-0000-0000-000073630000}"/>
    <cellStyle name="Comma 5 2" xfId="20285" xr:uid="{00000000-0005-0000-0000-000074630000}"/>
    <cellStyle name="Comma 5 3" xfId="20286" xr:uid="{00000000-0005-0000-0000-000075630000}"/>
    <cellStyle name="Comma 50" xfId="20287" xr:uid="{00000000-0005-0000-0000-000076630000}"/>
    <cellStyle name="Comma 51" xfId="20288" xr:uid="{00000000-0005-0000-0000-000077630000}"/>
    <cellStyle name="Comma 52" xfId="20289" xr:uid="{00000000-0005-0000-0000-000078630000}"/>
    <cellStyle name="Comma 53" xfId="20290" xr:uid="{00000000-0005-0000-0000-000079630000}"/>
    <cellStyle name="Comma 54" xfId="20291" xr:uid="{00000000-0005-0000-0000-00007A630000}"/>
    <cellStyle name="Comma 55" xfId="20292" xr:uid="{00000000-0005-0000-0000-00007B630000}"/>
    <cellStyle name="Comma 56" xfId="20293" xr:uid="{00000000-0005-0000-0000-00007C630000}"/>
    <cellStyle name="Comma 57" xfId="20294" xr:uid="{00000000-0005-0000-0000-00007D630000}"/>
    <cellStyle name="Comma 58" xfId="20295" xr:uid="{00000000-0005-0000-0000-00007E630000}"/>
    <cellStyle name="Comma 59" xfId="20296" xr:uid="{00000000-0005-0000-0000-00007F630000}"/>
    <cellStyle name="Comma 6" xfId="20297" xr:uid="{00000000-0005-0000-0000-000080630000}"/>
    <cellStyle name="Comma 6 2" xfId="20298" xr:uid="{00000000-0005-0000-0000-000081630000}"/>
    <cellStyle name="Comma 6 3" xfId="20299" xr:uid="{00000000-0005-0000-0000-000082630000}"/>
    <cellStyle name="Comma 60" xfId="20300" xr:uid="{00000000-0005-0000-0000-000083630000}"/>
    <cellStyle name="Comma 61" xfId="20301" xr:uid="{00000000-0005-0000-0000-000084630000}"/>
    <cellStyle name="Comma 62" xfId="20302" xr:uid="{00000000-0005-0000-0000-000085630000}"/>
    <cellStyle name="Comma 63" xfId="20303" xr:uid="{00000000-0005-0000-0000-000086630000}"/>
    <cellStyle name="Comma 64" xfId="20304" xr:uid="{00000000-0005-0000-0000-000087630000}"/>
    <cellStyle name="Comma 65" xfId="20305" xr:uid="{00000000-0005-0000-0000-000088630000}"/>
    <cellStyle name="Comma 66" xfId="20306" xr:uid="{00000000-0005-0000-0000-000089630000}"/>
    <cellStyle name="Comma 67" xfId="20307" xr:uid="{00000000-0005-0000-0000-00008A630000}"/>
    <cellStyle name="Comma 68" xfId="20308" xr:uid="{00000000-0005-0000-0000-00008B630000}"/>
    <cellStyle name="Comma 69" xfId="20309" xr:uid="{00000000-0005-0000-0000-00008C630000}"/>
    <cellStyle name="Comma 7" xfId="20310" xr:uid="{00000000-0005-0000-0000-00008D630000}"/>
    <cellStyle name="Comma 7 2" xfId="20311" xr:uid="{00000000-0005-0000-0000-00008E630000}"/>
    <cellStyle name="Comma 7 3" xfId="20312" xr:uid="{00000000-0005-0000-0000-00008F630000}"/>
    <cellStyle name="Comma 70" xfId="20313" xr:uid="{00000000-0005-0000-0000-000090630000}"/>
    <cellStyle name="Comma 71" xfId="20314" xr:uid="{00000000-0005-0000-0000-000091630000}"/>
    <cellStyle name="Comma 72" xfId="20315" xr:uid="{00000000-0005-0000-0000-000092630000}"/>
    <cellStyle name="Comma 73" xfId="20316" xr:uid="{00000000-0005-0000-0000-000093630000}"/>
    <cellStyle name="Comma 74" xfId="20317" xr:uid="{00000000-0005-0000-0000-000094630000}"/>
    <cellStyle name="Comma 75" xfId="20318" xr:uid="{00000000-0005-0000-0000-000095630000}"/>
    <cellStyle name="Comma 76" xfId="20319" xr:uid="{00000000-0005-0000-0000-000096630000}"/>
    <cellStyle name="Comma 77" xfId="20320" xr:uid="{00000000-0005-0000-0000-000097630000}"/>
    <cellStyle name="Comma 78" xfId="20321" xr:uid="{00000000-0005-0000-0000-000098630000}"/>
    <cellStyle name="Comma 79" xfId="20322" xr:uid="{00000000-0005-0000-0000-000099630000}"/>
    <cellStyle name="Comma 8" xfId="20323" xr:uid="{00000000-0005-0000-0000-00009A630000}"/>
    <cellStyle name="Comma 8 2" xfId="20324" xr:uid="{00000000-0005-0000-0000-00009B630000}"/>
    <cellStyle name="Comma 8 3" xfId="20325" xr:uid="{00000000-0005-0000-0000-00009C630000}"/>
    <cellStyle name="Comma 80" xfId="20326" xr:uid="{00000000-0005-0000-0000-00009D630000}"/>
    <cellStyle name="Comma 81" xfId="20327" xr:uid="{00000000-0005-0000-0000-00009E630000}"/>
    <cellStyle name="Comma 82" xfId="20328" xr:uid="{00000000-0005-0000-0000-00009F630000}"/>
    <cellStyle name="Comma 83" xfId="20329" xr:uid="{00000000-0005-0000-0000-0000A0630000}"/>
    <cellStyle name="Comma 84" xfId="20330" xr:uid="{00000000-0005-0000-0000-0000A1630000}"/>
    <cellStyle name="Comma 85" xfId="20331" xr:uid="{00000000-0005-0000-0000-0000A2630000}"/>
    <cellStyle name="Comma 86" xfId="20332" xr:uid="{00000000-0005-0000-0000-0000A3630000}"/>
    <cellStyle name="Comma 87" xfId="20333" xr:uid="{00000000-0005-0000-0000-0000A4630000}"/>
    <cellStyle name="Comma 88" xfId="20334" xr:uid="{00000000-0005-0000-0000-0000A5630000}"/>
    <cellStyle name="Comma 89" xfId="20335" xr:uid="{00000000-0005-0000-0000-0000A6630000}"/>
    <cellStyle name="Comma 9" xfId="20336" xr:uid="{00000000-0005-0000-0000-0000A7630000}"/>
    <cellStyle name="Comma 9 2" xfId="20337" xr:uid="{00000000-0005-0000-0000-0000A8630000}"/>
    <cellStyle name="Comma 9 3" xfId="20338" xr:uid="{00000000-0005-0000-0000-0000A9630000}"/>
    <cellStyle name="Comma 90" xfId="20339" xr:uid="{00000000-0005-0000-0000-0000AA630000}"/>
    <cellStyle name="Comma 91" xfId="20340" xr:uid="{00000000-0005-0000-0000-0000AB630000}"/>
    <cellStyle name="Comma 92" xfId="20341" xr:uid="{00000000-0005-0000-0000-0000AC630000}"/>
    <cellStyle name="Comma 93" xfId="20342" xr:uid="{00000000-0005-0000-0000-0000AD630000}"/>
    <cellStyle name="Comma 94" xfId="20343" xr:uid="{00000000-0005-0000-0000-0000AE630000}"/>
    <cellStyle name="Comma 95" xfId="20344" xr:uid="{00000000-0005-0000-0000-0000AF630000}"/>
    <cellStyle name="Comma 96" xfId="20345" xr:uid="{00000000-0005-0000-0000-0000B0630000}"/>
    <cellStyle name="Comma 97" xfId="20346" xr:uid="{00000000-0005-0000-0000-0000B1630000}"/>
    <cellStyle name="Comma 98" xfId="20347" xr:uid="{00000000-0005-0000-0000-0000B2630000}"/>
    <cellStyle name="Comma 99" xfId="20348" xr:uid="{00000000-0005-0000-0000-0000B3630000}"/>
    <cellStyle name="comma zerodec" xfId="2451" xr:uid="{00000000-0005-0000-0000-0000B4630000}"/>
    <cellStyle name="comma zerodec 10" xfId="20349" xr:uid="{00000000-0005-0000-0000-0000B5630000}"/>
    <cellStyle name="comma zerodec 10 2" xfId="20350" xr:uid="{00000000-0005-0000-0000-0000B6630000}"/>
    <cellStyle name="comma zerodec 10 3" xfId="20351" xr:uid="{00000000-0005-0000-0000-0000B7630000}"/>
    <cellStyle name="comma zerodec 11" xfId="20352" xr:uid="{00000000-0005-0000-0000-0000B8630000}"/>
    <cellStyle name="comma zerodec 11 2" xfId="20353" xr:uid="{00000000-0005-0000-0000-0000B9630000}"/>
    <cellStyle name="comma zerodec 11 3" xfId="20354" xr:uid="{00000000-0005-0000-0000-0000BA630000}"/>
    <cellStyle name="comma zerodec 12" xfId="20355" xr:uid="{00000000-0005-0000-0000-0000BB630000}"/>
    <cellStyle name="comma zerodec 12 2" xfId="20356" xr:uid="{00000000-0005-0000-0000-0000BC630000}"/>
    <cellStyle name="comma zerodec 12 3" xfId="20357" xr:uid="{00000000-0005-0000-0000-0000BD630000}"/>
    <cellStyle name="comma zerodec 13" xfId="20358" xr:uid="{00000000-0005-0000-0000-0000BE630000}"/>
    <cellStyle name="comma zerodec 13 2" xfId="20359" xr:uid="{00000000-0005-0000-0000-0000BF630000}"/>
    <cellStyle name="comma zerodec 13 3" xfId="20360" xr:uid="{00000000-0005-0000-0000-0000C0630000}"/>
    <cellStyle name="comma zerodec 14" xfId="20361" xr:uid="{00000000-0005-0000-0000-0000C1630000}"/>
    <cellStyle name="comma zerodec 14 2" xfId="20362" xr:uid="{00000000-0005-0000-0000-0000C2630000}"/>
    <cellStyle name="comma zerodec 14 3" xfId="20363" xr:uid="{00000000-0005-0000-0000-0000C3630000}"/>
    <cellStyle name="comma zerodec 15" xfId="20364" xr:uid="{00000000-0005-0000-0000-0000C4630000}"/>
    <cellStyle name="comma zerodec 15 2" xfId="20365" xr:uid="{00000000-0005-0000-0000-0000C5630000}"/>
    <cellStyle name="comma zerodec 15 3" xfId="20366" xr:uid="{00000000-0005-0000-0000-0000C6630000}"/>
    <cellStyle name="comma zerodec 16" xfId="20367" xr:uid="{00000000-0005-0000-0000-0000C7630000}"/>
    <cellStyle name="comma zerodec 16 2" xfId="20368" xr:uid="{00000000-0005-0000-0000-0000C8630000}"/>
    <cellStyle name="comma zerodec 16 3" xfId="20369" xr:uid="{00000000-0005-0000-0000-0000C9630000}"/>
    <cellStyle name="comma zerodec 17" xfId="20370" xr:uid="{00000000-0005-0000-0000-0000CA630000}"/>
    <cellStyle name="comma zerodec 17 2" xfId="20371" xr:uid="{00000000-0005-0000-0000-0000CB630000}"/>
    <cellStyle name="comma zerodec 17 3" xfId="20372" xr:uid="{00000000-0005-0000-0000-0000CC630000}"/>
    <cellStyle name="comma zerodec 18" xfId="20373" xr:uid="{00000000-0005-0000-0000-0000CD630000}"/>
    <cellStyle name="comma zerodec 18 2" xfId="20374" xr:uid="{00000000-0005-0000-0000-0000CE630000}"/>
    <cellStyle name="comma zerodec 18 3" xfId="20375" xr:uid="{00000000-0005-0000-0000-0000CF630000}"/>
    <cellStyle name="comma zerodec 19" xfId="20376" xr:uid="{00000000-0005-0000-0000-0000D0630000}"/>
    <cellStyle name="comma zerodec 19 2" xfId="20377" xr:uid="{00000000-0005-0000-0000-0000D1630000}"/>
    <cellStyle name="comma zerodec 19 3" xfId="20378" xr:uid="{00000000-0005-0000-0000-0000D2630000}"/>
    <cellStyle name="comma zerodec 2" xfId="20379" xr:uid="{00000000-0005-0000-0000-0000D3630000}"/>
    <cellStyle name="comma zerodec 2 2" xfId="20380" xr:uid="{00000000-0005-0000-0000-0000D4630000}"/>
    <cellStyle name="comma zerodec 2 2 2" xfId="20381" xr:uid="{00000000-0005-0000-0000-0000D5630000}"/>
    <cellStyle name="comma zerodec 2 2 3" xfId="20382" xr:uid="{00000000-0005-0000-0000-0000D6630000}"/>
    <cellStyle name="comma zerodec 2 3" xfId="20383" xr:uid="{00000000-0005-0000-0000-0000D7630000}"/>
    <cellStyle name="comma zerodec 2 4" xfId="20384" xr:uid="{00000000-0005-0000-0000-0000D8630000}"/>
    <cellStyle name="comma zerodec 2 5" xfId="20385" xr:uid="{00000000-0005-0000-0000-0000D9630000}"/>
    <cellStyle name="comma zerodec 2 6" xfId="20386" xr:uid="{00000000-0005-0000-0000-0000DA630000}"/>
    <cellStyle name="comma zerodec 2 7" xfId="20387" xr:uid="{00000000-0005-0000-0000-0000DB630000}"/>
    <cellStyle name="comma zerodec 2 8" xfId="20388" xr:uid="{00000000-0005-0000-0000-0000DC630000}"/>
    <cellStyle name="comma zerodec 2 9" xfId="20389" xr:uid="{00000000-0005-0000-0000-0000DD630000}"/>
    <cellStyle name="comma zerodec 20" xfId="20390" xr:uid="{00000000-0005-0000-0000-0000DE630000}"/>
    <cellStyle name="comma zerodec 20 2" xfId="20391" xr:uid="{00000000-0005-0000-0000-0000DF630000}"/>
    <cellStyle name="comma zerodec 20 3" xfId="20392" xr:uid="{00000000-0005-0000-0000-0000E0630000}"/>
    <cellStyle name="comma zerodec 21" xfId="20393" xr:uid="{00000000-0005-0000-0000-0000E1630000}"/>
    <cellStyle name="comma zerodec 21 2" xfId="20394" xr:uid="{00000000-0005-0000-0000-0000E2630000}"/>
    <cellStyle name="comma zerodec 21 3" xfId="20395" xr:uid="{00000000-0005-0000-0000-0000E3630000}"/>
    <cellStyle name="comma zerodec 22" xfId="20396" xr:uid="{00000000-0005-0000-0000-0000E4630000}"/>
    <cellStyle name="comma zerodec 22 2" xfId="20397" xr:uid="{00000000-0005-0000-0000-0000E5630000}"/>
    <cellStyle name="comma zerodec 22 3" xfId="20398" xr:uid="{00000000-0005-0000-0000-0000E6630000}"/>
    <cellStyle name="comma zerodec 23" xfId="20399" xr:uid="{00000000-0005-0000-0000-0000E7630000}"/>
    <cellStyle name="comma zerodec 23 2" xfId="20400" xr:uid="{00000000-0005-0000-0000-0000E8630000}"/>
    <cellStyle name="comma zerodec 23 3" xfId="20401" xr:uid="{00000000-0005-0000-0000-0000E9630000}"/>
    <cellStyle name="comma zerodec 24" xfId="20402" xr:uid="{00000000-0005-0000-0000-0000EA630000}"/>
    <cellStyle name="comma zerodec 24 2" xfId="20403" xr:uid="{00000000-0005-0000-0000-0000EB630000}"/>
    <cellStyle name="comma zerodec 24 3" xfId="20404" xr:uid="{00000000-0005-0000-0000-0000EC630000}"/>
    <cellStyle name="comma zerodec 25" xfId="20405" xr:uid="{00000000-0005-0000-0000-0000ED630000}"/>
    <cellStyle name="comma zerodec 25 2" xfId="20406" xr:uid="{00000000-0005-0000-0000-0000EE630000}"/>
    <cellStyle name="comma zerodec 25 3" xfId="20407" xr:uid="{00000000-0005-0000-0000-0000EF630000}"/>
    <cellStyle name="comma zerodec 26" xfId="20408" xr:uid="{00000000-0005-0000-0000-0000F0630000}"/>
    <cellStyle name="comma zerodec 26 2" xfId="20409" xr:uid="{00000000-0005-0000-0000-0000F1630000}"/>
    <cellStyle name="comma zerodec 26 3" xfId="20410" xr:uid="{00000000-0005-0000-0000-0000F2630000}"/>
    <cellStyle name="comma zerodec 27" xfId="20411" xr:uid="{00000000-0005-0000-0000-0000F3630000}"/>
    <cellStyle name="comma zerodec 27 2" xfId="20412" xr:uid="{00000000-0005-0000-0000-0000F4630000}"/>
    <cellStyle name="comma zerodec 27 3" xfId="20413" xr:uid="{00000000-0005-0000-0000-0000F5630000}"/>
    <cellStyle name="comma zerodec 28" xfId="20414" xr:uid="{00000000-0005-0000-0000-0000F6630000}"/>
    <cellStyle name="comma zerodec 28 2" xfId="20415" xr:uid="{00000000-0005-0000-0000-0000F7630000}"/>
    <cellStyle name="comma zerodec 28 3" xfId="20416" xr:uid="{00000000-0005-0000-0000-0000F8630000}"/>
    <cellStyle name="comma zerodec 29" xfId="20417" xr:uid="{00000000-0005-0000-0000-0000F9630000}"/>
    <cellStyle name="comma zerodec 29 2" xfId="20418" xr:uid="{00000000-0005-0000-0000-0000FA630000}"/>
    <cellStyle name="comma zerodec 29 3" xfId="20419" xr:uid="{00000000-0005-0000-0000-0000FB630000}"/>
    <cellStyle name="comma zerodec 3" xfId="20420" xr:uid="{00000000-0005-0000-0000-0000FC630000}"/>
    <cellStyle name="comma zerodec 3 2" xfId="20421" xr:uid="{00000000-0005-0000-0000-0000FD630000}"/>
    <cellStyle name="comma zerodec 3 3" xfId="20422" xr:uid="{00000000-0005-0000-0000-0000FE630000}"/>
    <cellStyle name="comma zerodec 30" xfId="20423" xr:uid="{00000000-0005-0000-0000-0000FF630000}"/>
    <cellStyle name="comma zerodec 30 2" xfId="20424" xr:uid="{00000000-0005-0000-0000-000000640000}"/>
    <cellStyle name="comma zerodec 30 3" xfId="20425" xr:uid="{00000000-0005-0000-0000-000001640000}"/>
    <cellStyle name="comma zerodec 31" xfId="20426" xr:uid="{00000000-0005-0000-0000-000002640000}"/>
    <cellStyle name="comma zerodec 31 2" xfId="20427" xr:uid="{00000000-0005-0000-0000-000003640000}"/>
    <cellStyle name="comma zerodec 31 3" xfId="20428" xr:uid="{00000000-0005-0000-0000-000004640000}"/>
    <cellStyle name="comma zerodec 32" xfId="20429" xr:uid="{00000000-0005-0000-0000-000005640000}"/>
    <cellStyle name="comma zerodec 33" xfId="20430" xr:uid="{00000000-0005-0000-0000-000006640000}"/>
    <cellStyle name="comma zerodec 34" xfId="20431" xr:uid="{00000000-0005-0000-0000-000007640000}"/>
    <cellStyle name="comma zerodec 35" xfId="20432" xr:uid="{00000000-0005-0000-0000-000008640000}"/>
    <cellStyle name="comma zerodec 36" xfId="20433" xr:uid="{00000000-0005-0000-0000-000009640000}"/>
    <cellStyle name="comma zerodec 37" xfId="20434" xr:uid="{00000000-0005-0000-0000-00000A640000}"/>
    <cellStyle name="comma zerodec 38" xfId="20435" xr:uid="{00000000-0005-0000-0000-00000B640000}"/>
    <cellStyle name="comma zerodec 39" xfId="20436" xr:uid="{00000000-0005-0000-0000-00000C640000}"/>
    <cellStyle name="comma zerodec 4" xfId="20437" xr:uid="{00000000-0005-0000-0000-00000D640000}"/>
    <cellStyle name="comma zerodec 4 2" xfId="20438" xr:uid="{00000000-0005-0000-0000-00000E640000}"/>
    <cellStyle name="comma zerodec 4 3" xfId="20439" xr:uid="{00000000-0005-0000-0000-00000F640000}"/>
    <cellStyle name="comma zerodec 40" xfId="20440" xr:uid="{00000000-0005-0000-0000-000010640000}"/>
    <cellStyle name="comma zerodec 41" xfId="20441" xr:uid="{00000000-0005-0000-0000-000011640000}"/>
    <cellStyle name="comma zerodec 42" xfId="20442" xr:uid="{00000000-0005-0000-0000-000012640000}"/>
    <cellStyle name="comma zerodec 43" xfId="20443" xr:uid="{00000000-0005-0000-0000-000013640000}"/>
    <cellStyle name="comma zerodec 44" xfId="20444" xr:uid="{00000000-0005-0000-0000-000014640000}"/>
    <cellStyle name="comma zerodec 45" xfId="20445" xr:uid="{00000000-0005-0000-0000-000015640000}"/>
    <cellStyle name="comma zerodec 46" xfId="20446" xr:uid="{00000000-0005-0000-0000-000016640000}"/>
    <cellStyle name="comma zerodec 47" xfId="20447" xr:uid="{00000000-0005-0000-0000-000017640000}"/>
    <cellStyle name="comma zerodec 48" xfId="20448" xr:uid="{00000000-0005-0000-0000-000018640000}"/>
    <cellStyle name="comma zerodec 49" xfId="20449" xr:uid="{00000000-0005-0000-0000-000019640000}"/>
    <cellStyle name="comma zerodec 5" xfId="20450" xr:uid="{00000000-0005-0000-0000-00001A640000}"/>
    <cellStyle name="comma zerodec 5 2" xfId="20451" xr:uid="{00000000-0005-0000-0000-00001B640000}"/>
    <cellStyle name="comma zerodec 5 3" xfId="20452" xr:uid="{00000000-0005-0000-0000-00001C640000}"/>
    <cellStyle name="comma zerodec 50" xfId="20453" xr:uid="{00000000-0005-0000-0000-00001D640000}"/>
    <cellStyle name="comma zerodec 51" xfId="20454" xr:uid="{00000000-0005-0000-0000-00001E640000}"/>
    <cellStyle name="comma zerodec 52" xfId="20455" xr:uid="{00000000-0005-0000-0000-00001F640000}"/>
    <cellStyle name="comma zerodec 53" xfId="20456" xr:uid="{00000000-0005-0000-0000-000020640000}"/>
    <cellStyle name="comma zerodec 54" xfId="20457" xr:uid="{00000000-0005-0000-0000-000021640000}"/>
    <cellStyle name="comma zerodec 55" xfId="20458" xr:uid="{00000000-0005-0000-0000-000022640000}"/>
    <cellStyle name="comma zerodec 56" xfId="20459" xr:uid="{00000000-0005-0000-0000-000023640000}"/>
    <cellStyle name="comma zerodec 57" xfId="20460" xr:uid="{00000000-0005-0000-0000-000024640000}"/>
    <cellStyle name="comma zerodec 58" xfId="20461" xr:uid="{00000000-0005-0000-0000-000025640000}"/>
    <cellStyle name="comma zerodec 59" xfId="20462" xr:uid="{00000000-0005-0000-0000-000026640000}"/>
    <cellStyle name="comma zerodec 6" xfId="20463" xr:uid="{00000000-0005-0000-0000-000027640000}"/>
    <cellStyle name="comma zerodec 6 2" xfId="20464" xr:uid="{00000000-0005-0000-0000-000028640000}"/>
    <cellStyle name="comma zerodec 6 3" xfId="20465" xr:uid="{00000000-0005-0000-0000-000029640000}"/>
    <cellStyle name="comma zerodec 60" xfId="20466" xr:uid="{00000000-0005-0000-0000-00002A640000}"/>
    <cellStyle name="comma zerodec 61" xfId="20467" xr:uid="{00000000-0005-0000-0000-00002B640000}"/>
    <cellStyle name="comma zerodec 62" xfId="20468" xr:uid="{00000000-0005-0000-0000-00002C640000}"/>
    <cellStyle name="comma zerodec 63" xfId="20469" xr:uid="{00000000-0005-0000-0000-00002D640000}"/>
    <cellStyle name="comma zerodec 64" xfId="20470" xr:uid="{00000000-0005-0000-0000-00002E640000}"/>
    <cellStyle name="comma zerodec 7" xfId="20471" xr:uid="{00000000-0005-0000-0000-00002F640000}"/>
    <cellStyle name="comma zerodec 7 2" xfId="20472" xr:uid="{00000000-0005-0000-0000-000030640000}"/>
    <cellStyle name="comma zerodec 7 3" xfId="20473" xr:uid="{00000000-0005-0000-0000-000031640000}"/>
    <cellStyle name="comma zerodec 8" xfId="20474" xr:uid="{00000000-0005-0000-0000-000032640000}"/>
    <cellStyle name="comma zerodec 8 2" xfId="20475" xr:uid="{00000000-0005-0000-0000-000033640000}"/>
    <cellStyle name="comma zerodec 8 3" xfId="20476" xr:uid="{00000000-0005-0000-0000-000034640000}"/>
    <cellStyle name="comma zerodec 9" xfId="20477" xr:uid="{00000000-0005-0000-0000-000035640000}"/>
    <cellStyle name="comma zerodec 9 2" xfId="20478" xr:uid="{00000000-0005-0000-0000-000036640000}"/>
    <cellStyle name="comma zerodec 9 3" xfId="20479" xr:uid="{00000000-0005-0000-0000-000037640000}"/>
    <cellStyle name="Comma_ SG&amp;A Bridge" xfId="20480" xr:uid="{00000000-0005-0000-0000-000038640000}"/>
    <cellStyle name="Comma0" xfId="2452" xr:uid="{00000000-0005-0000-0000-000039640000}"/>
    <cellStyle name="Comma0 10" xfId="20481" xr:uid="{00000000-0005-0000-0000-00003A640000}"/>
    <cellStyle name="Comma0 10 2" xfId="20482" xr:uid="{00000000-0005-0000-0000-00003B640000}"/>
    <cellStyle name="Comma0 10 3" xfId="20483" xr:uid="{00000000-0005-0000-0000-00003C640000}"/>
    <cellStyle name="Comma0 11" xfId="20484" xr:uid="{00000000-0005-0000-0000-00003D640000}"/>
    <cellStyle name="Comma0 11 2" xfId="20485" xr:uid="{00000000-0005-0000-0000-00003E640000}"/>
    <cellStyle name="Comma0 11 3" xfId="20486" xr:uid="{00000000-0005-0000-0000-00003F640000}"/>
    <cellStyle name="Comma0 12" xfId="20487" xr:uid="{00000000-0005-0000-0000-000040640000}"/>
    <cellStyle name="Comma0 12 2" xfId="20488" xr:uid="{00000000-0005-0000-0000-000041640000}"/>
    <cellStyle name="Comma0 12 3" xfId="20489" xr:uid="{00000000-0005-0000-0000-000042640000}"/>
    <cellStyle name="Comma0 13" xfId="20490" xr:uid="{00000000-0005-0000-0000-000043640000}"/>
    <cellStyle name="Comma0 13 2" xfId="20491" xr:uid="{00000000-0005-0000-0000-000044640000}"/>
    <cellStyle name="Comma0 13 3" xfId="20492" xr:uid="{00000000-0005-0000-0000-000045640000}"/>
    <cellStyle name="Comma0 14" xfId="20493" xr:uid="{00000000-0005-0000-0000-000046640000}"/>
    <cellStyle name="Comma0 14 2" xfId="20494" xr:uid="{00000000-0005-0000-0000-000047640000}"/>
    <cellStyle name="Comma0 14 3" xfId="20495" xr:uid="{00000000-0005-0000-0000-000048640000}"/>
    <cellStyle name="Comma0 15" xfId="20496" xr:uid="{00000000-0005-0000-0000-000049640000}"/>
    <cellStyle name="Comma0 15 2" xfId="20497" xr:uid="{00000000-0005-0000-0000-00004A640000}"/>
    <cellStyle name="Comma0 15 3" xfId="20498" xr:uid="{00000000-0005-0000-0000-00004B640000}"/>
    <cellStyle name="Comma0 16" xfId="20499" xr:uid="{00000000-0005-0000-0000-00004C640000}"/>
    <cellStyle name="Comma0 16 2" xfId="20500" xr:uid="{00000000-0005-0000-0000-00004D640000}"/>
    <cellStyle name="Comma0 16 3" xfId="20501" xr:uid="{00000000-0005-0000-0000-00004E640000}"/>
    <cellStyle name="Comma0 17" xfId="20502" xr:uid="{00000000-0005-0000-0000-00004F640000}"/>
    <cellStyle name="Comma0 17 2" xfId="20503" xr:uid="{00000000-0005-0000-0000-000050640000}"/>
    <cellStyle name="Comma0 17 3" xfId="20504" xr:uid="{00000000-0005-0000-0000-000051640000}"/>
    <cellStyle name="Comma0 18" xfId="20505" xr:uid="{00000000-0005-0000-0000-000052640000}"/>
    <cellStyle name="Comma0 18 2" xfId="20506" xr:uid="{00000000-0005-0000-0000-000053640000}"/>
    <cellStyle name="Comma0 18 3" xfId="20507" xr:uid="{00000000-0005-0000-0000-000054640000}"/>
    <cellStyle name="Comma0 19" xfId="20508" xr:uid="{00000000-0005-0000-0000-000055640000}"/>
    <cellStyle name="Comma0 19 2" xfId="20509" xr:uid="{00000000-0005-0000-0000-000056640000}"/>
    <cellStyle name="Comma0 19 3" xfId="20510" xr:uid="{00000000-0005-0000-0000-000057640000}"/>
    <cellStyle name="Comma0 2" xfId="20511" xr:uid="{00000000-0005-0000-0000-000058640000}"/>
    <cellStyle name="Comma0 2 2" xfId="20512" xr:uid="{00000000-0005-0000-0000-000059640000}"/>
    <cellStyle name="Comma0 2 3" xfId="20513" xr:uid="{00000000-0005-0000-0000-00005A640000}"/>
    <cellStyle name="Comma0 2 4" xfId="20514" xr:uid="{00000000-0005-0000-0000-00005B640000}"/>
    <cellStyle name="Comma0 2 5" xfId="20515" xr:uid="{00000000-0005-0000-0000-00005C640000}"/>
    <cellStyle name="Comma0 2 6" xfId="20516" xr:uid="{00000000-0005-0000-0000-00005D640000}"/>
    <cellStyle name="Comma0 2 7" xfId="20517" xr:uid="{00000000-0005-0000-0000-00005E640000}"/>
    <cellStyle name="Comma0 2 8" xfId="20518" xr:uid="{00000000-0005-0000-0000-00005F640000}"/>
    <cellStyle name="Comma0 2 9" xfId="20519" xr:uid="{00000000-0005-0000-0000-000060640000}"/>
    <cellStyle name="Comma0 20" xfId="20520" xr:uid="{00000000-0005-0000-0000-000061640000}"/>
    <cellStyle name="Comma0 20 2" xfId="20521" xr:uid="{00000000-0005-0000-0000-000062640000}"/>
    <cellStyle name="Comma0 20 3" xfId="20522" xr:uid="{00000000-0005-0000-0000-000063640000}"/>
    <cellStyle name="Comma0 21" xfId="20523" xr:uid="{00000000-0005-0000-0000-000064640000}"/>
    <cellStyle name="Comma0 21 2" xfId="20524" xr:uid="{00000000-0005-0000-0000-000065640000}"/>
    <cellStyle name="Comma0 21 3" xfId="20525" xr:uid="{00000000-0005-0000-0000-000066640000}"/>
    <cellStyle name="Comma0 22" xfId="20526" xr:uid="{00000000-0005-0000-0000-000067640000}"/>
    <cellStyle name="Comma0 22 2" xfId="20527" xr:uid="{00000000-0005-0000-0000-000068640000}"/>
    <cellStyle name="Comma0 22 3" xfId="20528" xr:uid="{00000000-0005-0000-0000-000069640000}"/>
    <cellStyle name="Comma0 23" xfId="20529" xr:uid="{00000000-0005-0000-0000-00006A640000}"/>
    <cellStyle name="Comma0 23 2" xfId="20530" xr:uid="{00000000-0005-0000-0000-00006B640000}"/>
    <cellStyle name="Comma0 23 3" xfId="20531" xr:uid="{00000000-0005-0000-0000-00006C640000}"/>
    <cellStyle name="Comma0 24" xfId="20532" xr:uid="{00000000-0005-0000-0000-00006D640000}"/>
    <cellStyle name="Comma0 24 2" xfId="20533" xr:uid="{00000000-0005-0000-0000-00006E640000}"/>
    <cellStyle name="Comma0 24 3" xfId="20534" xr:uid="{00000000-0005-0000-0000-00006F640000}"/>
    <cellStyle name="Comma0 25" xfId="20535" xr:uid="{00000000-0005-0000-0000-000070640000}"/>
    <cellStyle name="Comma0 25 2" xfId="20536" xr:uid="{00000000-0005-0000-0000-000071640000}"/>
    <cellStyle name="Comma0 25 3" xfId="20537" xr:uid="{00000000-0005-0000-0000-000072640000}"/>
    <cellStyle name="Comma0 26" xfId="20538" xr:uid="{00000000-0005-0000-0000-000073640000}"/>
    <cellStyle name="Comma0 26 2" xfId="20539" xr:uid="{00000000-0005-0000-0000-000074640000}"/>
    <cellStyle name="Comma0 26 3" xfId="20540" xr:uid="{00000000-0005-0000-0000-000075640000}"/>
    <cellStyle name="Comma0 27" xfId="20541" xr:uid="{00000000-0005-0000-0000-000076640000}"/>
    <cellStyle name="Comma0 27 2" xfId="20542" xr:uid="{00000000-0005-0000-0000-000077640000}"/>
    <cellStyle name="Comma0 27 3" xfId="20543" xr:uid="{00000000-0005-0000-0000-000078640000}"/>
    <cellStyle name="Comma0 28" xfId="20544" xr:uid="{00000000-0005-0000-0000-000079640000}"/>
    <cellStyle name="Comma0 28 2" xfId="20545" xr:uid="{00000000-0005-0000-0000-00007A640000}"/>
    <cellStyle name="Comma0 28 3" xfId="20546" xr:uid="{00000000-0005-0000-0000-00007B640000}"/>
    <cellStyle name="Comma0 29" xfId="20547" xr:uid="{00000000-0005-0000-0000-00007C640000}"/>
    <cellStyle name="Comma0 29 2" xfId="20548" xr:uid="{00000000-0005-0000-0000-00007D640000}"/>
    <cellStyle name="Comma0 29 3" xfId="20549" xr:uid="{00000000-0005-0000-0000-00007E640000}"/>
    <cellStyle name="Comma0 3" xfId="20550" xr:uid="{00000000-0005-0000-0000-00007F640000}"/>
    <cellStyle name="Comma0 3 2" xfId="20551" xr:uid="{00000000-0005-0000-0000-000080640000}"/>
    <cellStyle name="Comma0 3 3" xfId="20552" xr:uid="{00000000-0005-0000-0000-000081640000}"/>
    <cellStyle name="Comma0 30" xfId="20553" xr:uid="{00000000-0005-0000-0000-000082640000}"/>
    <cellStyle name="Comma0 30 2" xfId="20554" xr:uid="{00000000-0005-0000-0000-000083640000}"/>
    <cellStyle name="Comma0 30 3" xfId="20555" xr:uid="{00000000-0005-0000-0000-000084640000}"/>
    <cellStyle name="Comma0 31" xfId="20556" xr:uid="{00000000-0005-0000-0000-000085640000}"/>
    <cellStyle name="Comma0 31 2" xfId="20557" xr:uid="{00000000-0005-0000-0000-000086640000}"/>
    <cellStyle name="Comma0 31 3" xfId="20558" xr:uid="{00000000-0005-0000-0000-000087640000}"/>
    <cellStyle name="Comma0 32" xfId="20559" xr:uid="{00000000-0005-0000-0000-000088640000}"/>
    <cellStyle name="Comma0 33" xfId="20560" xr:uid="{00000000-0005-0000-0000-000089640000}"/>
    <cellStyle name="Comma0 34" xfId="20561" xr:uid="{00000000-0005-0000-0000-00008A640000}"/>
    <cellStyle name="Comma0 35" xfId="20562" xr:uid="{00000000-0005-0000-0000-00008B640000}"/>
    <cellStyle name="Comma0 36" xfId="20563" xr:uid="{00000000-0005-0000-0000-00008C640000}"/>
    <cellStyle name="Comma0 37" xfId="20564" xr:uid="{00000000-0005-0000-0000-00008D640000}"/>
    <cellStyle name="Comma0 38" xfId="20565" xr:uid="{00000000-0005-0000-0000-00008E640000}"/>
    <cellStyle name="Comma0 39" xfId="20566" xr:uid="{00000000-0005-0000-0000-00008F640000}"/>
    <cellStyle name="Comma0 4" xfId="20567" xr:uid="{00000000-0005-0000-0000-000090640000}"/>
    <cellStyle name="Comma0 4 2" xfId="20568" xr:uid="{00000000-0005-0000-0000-000091640000}"/>
    <cellStyle name="Comma0 4 3" xfId="20569" xr:uid="{00000000-0005-0000-0000-000092640000}"/>
    <cellStyle name="Comma0 40" xfId="20570" xr:uid="{00000000-0005-0000-0000-000093640000}"/>
    <cellStyle name="Comma0 41" xfId="20571" xr:uid="{00000000-0005-0000-0000-000094640000}"/>
    <cellStyle name="Comma0 42" xfId="20572" xr:uid="{00000000-0005-0000-0000-000095640000}"/>
    <cellStyle name="Comma0 43" xfId="20573" xr:uid="{00000000-0005-0000-0000-000096640000}"/>
    <cellStyle name="Comma0 44" xfId="20574" xr:uid="{00000000-0005-0000-0000-000097640000}"/>
    <cellStyle name="Comma0 45" xfId="20575" xr:uid="{00000000-0005-0000-0000-000098640000}"/>
    <cellStyle name="Comma0 46" xfId="20576" xr:uid="{00000000-0005-0000-0000-000099640000}"/>
    <cellStyle name="Comma0 46 2" xfId="20577" xr:uid="{00000000-0005-0000-0000-00009A640000}"/>
    <cellStyle name="Comma0 47" xfId="20578" xr:uid="{00000000-0005-0000-0000-00009B640000}"/>
    <cellStyle name="Comma0 48" xfId="20579" xr:uid="{00000000-0005-0000-0000-00009C640000}"/>
    <cellStyle name="Comma0 49" xfId="20580" xr:uid="{00000000-0005-0000-0000-00009D640000}"/>
    <cellStyle name="Comma0 5" xfId="20581" xr:uid="{00000000-0005-0000-0000-00009E640000}"/>
    <cellStyle name="Comma0 5 2" xfId="20582" xr:uid="{00000000-0005-0000-0000-00009F640000}"/>
    <cellStyle name="Comma0 5 3" xfId="20583" xr:uid="{00000000-0005-0000-0000-0000A0640000}"/>
    <cellStyle name="Comma0 50" xfId="20584" xr:uid="{00000000-0005-0000-0000-0000A1640000}"/>
    <cellStyle name="Comma0 51" xfId="20585" xr:uid="{00000000-0005-0000-0000-0000A2640000}"/>
    <cellStyle name="Comma0 52" xfId="20586" xr:uid="{00000000-0005-0000-0000-0000A3640000}"/>
    <cellStyle name="Comma0 53" xfId="20587" xr:uid="{00000000-0005-0000-0000-0000A4640000}"/>
    <cellStyle name="Comma0 54" xfId="20588" xr:uid="{00000000-0005-0000-0000-0000A5640000}"/>
    <cellStyle name="Comma0 55" xfId="20589" xr:uid="{00000000-0005-0000-0000-0000A6640000}"/>
    <cellStyle name="Comma0 56" xfId="20590" xr:uid="{00000000-0005-0000-0000-0000A7640000}"/>
    <cellStyle name="Comma0 57" xfId="20591" xr:uid="{00000000-0005-0000-0000-0000A8640000}"/>
    <cellStyle name="Comma0 58" xfId="20592" xr:uid="{00000000-0005-0000-0000-0000A9640000}"/>
    <cellStyle name="Comma0 59" xfId="20593" xr:uid="{00000000-0005-0000-0000-0000AA640000}"/>
    <cellStyle name="Comma0 6" xfId="20594" xr:uid="{00000000-0005-0000-0000-0000AB640000}"/>
    <cellStyle name="Comma0 6 2" xfId="20595" xr:uid="{00000000-0005-0000-0000-0000AC640000}"/>
    <cellStyle name="Comma0 6 3" xfId="20596" xr:uid="{00000000-0005-0000-0000-0000AD640000}"/>
    <cellStyle name="Comma0 60" xfId="20597" xr:uid="{00000000-0005-0000-0000-0000AE640000}"/>
    <cellStyle name="Comma0 61" xfId="20598" xr:uid="{00000000-0005-0000-0000-0000AF640000}"/>
    <cellStyle name="Comma0 7" xfId="20599" xr:uid="{00000000-0005-0000-0000-0000B0640000}"/>
    <cellStyle name="Comma0 7 2" xfId="20600" xr:uid="{00000000-0005-0000-0000-0000B1640000}"/>
    <cellStyle name="Comma0 7 3" xfId="20601" xr:uid="{00000000-0005-0000-0000-0000B2640000}"/>
    <cellStyle name="Comma0 8" xfId="20602" xr:uid="{00000000-0005-0000-0000-0000B3640000}"/>
    <cellStyle name="Comma0 8 2" xfId="20603" xr:uid="{00000000-0005-0000-0000-0000B4640000}"/>
    <cellStyle name="Comma0 8 3" xfId="20604" xr:uid="{00000000-0005-0000-0000-0000B5640000}"/>
    <cellStyle name="Comma0 9" xfId="20605" xr:uid="{00000000-0005-0000-0000-0000B6640000}"/>
    <cellStyle name="Comma0 9 2" xfId="20606" xr:uid="{00000000-0005-0000-0000-0000B7640000}"/>
    <cellStyle name="Comma0 9 3" xfId="20607" xr:uid="{00000000-0005-0000-0000-0000B8640000}"/>
    <cellStyle name="Comm뼬_E&amp;ONW2" xfId="2447" xr:uid="{00000000-0005-0000-0000-0000B9640000}"/>
    <cellStyle name="Company" xfId="3850" xr:uid="{00000000-0005-0000-0000-0000BA640000}"/>
    <cellStyle name="Company Address" xfId="3851" xr:uid="{00000000-0005-0000-0000-0000BB640000}"/>
    <cellStyle name="Company slogan" xfId="3852" xr:uid="{00000000-0005-0000-0000-0000BC640000}"/>
    <cellStyle name="Company Tele" xfId="3853" xr:uid="{00000000-0005-0000-0000-0000BD640000}"/>
    <cellStyle name="Company Tele No." xfId="3854" xr:uid="{00000000-0005-0000-0000-0000BE640000}"/>
    <cellStyle name="Company_상현교회견적내역서" xfId="3855" xr:uid="{00000000-0005-0000-0000-0000BF640000}"/>
    <cellStyle name="Copied" xfId="2453" xr:uid="{00000000-0005-0000-0000-0000C0640000}"/>
    <cellStyle name="Copied 10" xfId="20608" xr:uid="{00000000-0005-0000-0000-0000C1640000}"/>
    <cellStyle name="Copied 11" xfId="20609" xr:uid="{00000000-0005-0000-0000-0000C2640000}"/>
    <cellStyle name="Copied 12" xfId="20610" xr:uid="{00000000-0005-0000-0000-0000C3640000}"/>
    <cellStyle name="Copied 13" xfId="20611" xr:uid="{00000000-0005-0000-0000-0000C4640000}"/>
    <cellStyle name="Copied 14" xfId="20612" xr:uid="{00000000-0005-0000-0000-0000C5640000}"/>
    <cellStyle name="Copied 15" xfId="20613" xr:uid="{00000000-0005-0000-0000-0000C6640000}"/>
    <cellStyle name="Copied 16" xfId="20614" xr:uid="{00000000-0005-0000-0000-0000C7640000}"/>
    <cellStyle name="Copied 17" xfId="20615" xr:uid="{00000000-0005-0000-0000-0000C8640000}"/>
    <cellStyle name="Copied 18" xfId="20616" xr:uid="{00000000-0005-0000-0000-0000C9640000}"/>
    <cellStyle name="Copied 19" xfId="20617" xr:uid="{00000000-0005-0000-0000-0000CA640000}"/>
    <cellStyle name="Copied 2" xfId="20618" xr:uid="{00000000-0005-0000-0000-0000CB640000}"/>
    <cellStyle name="Copied 2 2" xfId="20619" xr:uid="{00000000-0005-0000-0000-0000CC640000}"/>
    <cellStyle name="Copied 2 3" xfId="20620" xr:uid="{00000000-0005-0000-0000-0000CD640000}"/>
    <cellStyle name="Copied 2 4" xfId="20621" xr:uid="{00000000-0005-0000-0000-0000CE640000}"/>
    <cellStyle name="Copied 2 5" xfId="20622" xr:uid="{00000000-0005-0000-0000-0000CF640000}"/>
    <cellStyle name="Copied 2 6" xfId="20623" xr:uid="{00000000-0005-0000-0000-0000D0640000}"/>
    <cellStyle name="Copied 2 7" xfId="20624" xr:uid="{00000000-0005-0000-0000-0000D1640000}"/>
    <cellStyle name="Copied 20" xfId="20625" xr:uid="{00000000-0005-0000-0000-0000D2640000}"/>
    <cellStyle name="Copied 21" xfId="20626" xr:uid="{00000000-0005-0000-0000-0000D3640000}"/>
    <cellStyle name="Copied 22" xfId="20627" xr:uid="{00000000-0005-0000-0000-0000D4640000}"/>
    <cellStyle name="Copied 23" xfId="20628" xr:uid="{00000000-0005-0000-0000-0000D5640000}"/>
    <cellStyle name="Copied 24" xfId="20629" xr:uid="{00000000-0005-0000-0000-0000D6640000}"/>
    <cellStyle name="Copied 25" xfId="20630" xr:uid="{00000000-0005-0000-0000-0000D7640000}"/>
    <cellStyle name="Copied 26" xfId="20631" xr:uid="{00000000-0005-0000-0000-0000D8640000}"/>
    <cellStyle name="Copied 27" xfId="20632" xr:uid="{00000000-0005-0000-0000-0000D9640000}"/>
    <cellStyle name="Copied 3" xfId="20633" xr:uid="{00000000-0005-0000-0000-0000DA640000}"/>
    <cellStyle name="Copied 4" xfId="20634" xr:uid="{00000000-0005-0000-0000-0000DB640000}"/>
    <cellStyle name="Copied 5" xfId="20635" xr:uid="{00000000-0005-0000-0000-0000DC640000}"/>
    <cellStyle name="Copied 6" xfId="20636" xr:uid="{00000000-0005-0000-0000-0000DD640000}"/>
    <cellStyle name="Copied 7" xfId="20637" xr:uid="{00000000-0005-0000-0000-0000DE640000}"/>
    <cellStyle name="Copied 8" xfId="20638" xr:uid="{00000000-0005-0000-0000-0000DF640000}"/>
    <cellStyle name="Copied 9" xfId="20639" xr:uid="{00000000-0005-0000-0000-0000E0640000}"/>
    <cellStyle name="Curren?_x0012_퐀_x0017_?" xfId="2454" xr:uid="{00000000-0005-0000-0000-0000E1640000}"/>
    <cellStyle name="Curren?_x0012_퐀_x0017_? 10" xfId="20640" xr:uid="{00000000-0005-0000-0000-0000E2640000}"/>
    <cellStyle name="Curren?_x0012_퐀_x0017_? 11" xfId="20641" xr:uid="{00000000-0005-0000-0000-0000E3640000}"/>
    <cellStyle name="Curren?_x0012_퐀_x0017_? 12" xfId="20642" xr:uid="{00000000-0005-0000-0000-0000E4640000}"/>
    <cellStyle name="Curren?_x0012_퐀_x0017_? 13" xfId="20643" xr:uid="{00000000-0005-0000-0000-0000E5640000}"/>
    <cellStyle name="Curren?_x0012_퐀_x0017_? 14" xfId="20644" xr:uid="{00000000-0005-0000-0000-0000E6640000}"/>
    <cellStyle name="Curren?_x0012_퐀_x0017_? 15" xfId="20645" xr:uid="{00000000-0005-0000-0000-0000E7640000}"/>
    <cellStyle name="Curren?_x0012_퐀_x0017_? 16" xfId="20646" xr:uid="{00000000-0005-0000-0000-0000E8640000}"/>
    <cellStyle name="Curren?_x0012_퐀_x0017_? 17" xfId="20647" xr:uid="{00000000-0005-0000-0000-0000E9640000}"/>
    <cellStyle name="Curren?_x0012_퐀_x0017_? 18" xfId="20648" xr:uid="{00000000-0005-0000-0000-0000EA640000}"/>
    <cellStyle name="Curren?_x0012_퐀_x0017_? 19" xfId="20649" xr:uid="{00000000-0005-0000-0000-0000EB640000}"/>
    <cellStyle name="Curren?_x0012_퐀_x0017_? 2" xfId="20650" xr:uid="{00000000-0005-0000-0000-0000EC640000}"/>
    <cellStyle name="Curren?_x0012_퐀_x0017_? 2 2" xfId="20651" xr:uid="{00000000-0005-0000-0000-0000ED640000}"/>
    <cellStyle name="Curren?_x0012_퐀_x0017_? 2 3" xfId="20652" xr:uid="{00000000-0005-0000-0000-0000EE640000}"/>
    <cellStyle name="Curren?_x0012_퐀_x0017_? 2 4" xfId="20653" xr:uid="{00000000-0005-0000-0000-0000EF640000}"/>
    <cellStyle name="Curren?_x0012_퐀_x0017_? 2 5" xfId="20654" xr:uid="{00000000-0005-0000-0000-0000F0640000}"/>
    <cellStyle name="Curren?_x0012_퐀_x0017_? 2 6" xfId="20655" xr:uid="{00000000-0005-0000-0000-0000F1640000}"/>
    <cellStyle name="Curren?_x0012_퐀_x0017_? 2 7" xfId="20656" xr:uid="{00000000-0005-0000-0000-0000F2640000}"/>
    <cellStyle name="Curren?_x0012_퐀_x0017_? 20" xfId="20657" xr:uid="{00000000-0005-0000-0000-0000F3640000}"/>
    <cellStyle name="Curren?_x0012_퐀_x0017_? 21" xfId="20658" xr:uid="{00000000-0005-0000-0000-0000F4640000}"/>
    <cellStyle name="Curren?_x0012_퐀_x0017_? 22" xfId="20659" xr:uid="{00000000-0005-0000-0000-0000F5640000}"/>
    <cellStyle name="Curren?_x0012_퐀_x0017_? 23" xfId="20660" xr:uid="{00000000-0005-0000-0000-0000F6640000}"/>
    <cellStyle name="Curren?_x0012_퐀_x0017_? 24" xfId="20661" xr:uid="{00000000-0005-0000-0000-0000F7640000}"/>
    <cellStyle name="Curren?_x0012_퐀_x0017_? 25" xfId="20662" xr:uid="{00000000-0005-0000-0000-0000F8640000}"/>
    <cellStyle name="Curren?_x0012_퐀_x0017_? 26" xfId="20663" xr:uid="{00000000-0005-0000-0000-0000F9640000}"/>
    <cellStyle name="Curren?_x0012_퐀_x0017_? 27" xfId="20664" xr:uid="{00000000-0005-0000-0000-0000FA640000}"/>
    <cellStyle name="Curren?_x0012_퐀_x0017_? 28" xfId="20665" xr:uid="{00000000-0005-0000-0000-0000FB640000}"/>
    <cellStyle name="Curren?_x0012_퐀_x0017_? 29" xfId="20666" xr:uid="{00000000-0005-0000-0000-0000FC640000}"/>
    <cellStyle name="Curren?_x0012_퐀_x0017_? 3" xfId="20667" xr:uid="{00000000-0005-0000-0000-0000FD640000}"/>
    <cellStyle name="Curren?_x0012_퐀_x0017_? 30" xfId="20668" xr:uid="{00000000-0005-0000-0000-0000FE640000}"/>
    <cellStyle name="Curren?_x0012_퐀_x0017_? 31" xfId="20669" xr:uid="{00000000-0005-0000-0000-0000FF640000}"/>
    <cellStyle name="Curren?_x0012_퐀_x0017_? 32" xfId="20670" xr:uid="{00000000-0005-0000-0000-000000650000}"/>
    <cellStyle name="Curren?_x0012_퐀_x0017_? 33" xfId="20671" xr:uid="{00000000-0005-0000-0000-000001650000}"/>
    <cellStyle name="Curren?_x0012_퐀_x0017_? 4" xfId="20672" xr:uid="{00000000-0005-0000-0000-000002650000}"/>
    <cellStyle name="Curren?_x0012_퐀_x0017_? 5" xfId="20673" xr:uid="{00000000-0005-0000-0000-000003650000}"/>
    <cellStyle name="Curren?_x0012_퐀_x0017_? 6" xfId="20674" xr:uid="{00000000-0005-0000-0000-000004650000}"/>
    <cellStyle name="Curren?_x0012_퐀_x0017_? 7" xfId="20675" xr:uid="{00000000-0005-0000-0000-000005650000}"/>
    <cellStyle name="Curren?_x0012_퐀_x0017_? 8" xfId="20676" xr:uid="{00000000-0005-0000-0000-000006650000}"/>
    <cellStyle name="Curren?_x0012_퐀_x0017_? 9" xfId="20677" xr:uid="{00000000-0005-0000-0000-000007650000}"/>
    <cellStyle name="Currenby_Cash&amp;DSO Chart" xfId="20678" xr:uid="{00000000-0005-0000-0000-000008650000}"/>
    <cellStyle name="Currency" xfId="2455" xr:uid="{00000000-0005-0000-0000-000009650000}"/>
    <cellStyle name="Currency [0]" xfId="2456" xr:uid="{00000000-0005-0000-0000-00000A650000}"/>
    <cellStyle name="Currency [0] 10" xfId="20679" xr:uid="{00000000-0005-0000-0000-00000B650000}"/>
    <cellStyle name="Currency [0] 10 2" xfId="20680" xr:uid="{00000000-0005-0000-0000-00000C650000}"/>
    <cellStyle name="Currency [0] 10 3" xfId="20681" xr:uid="{00000000-0005-0000-0000-00000D650000}"/>
    <cellStyle name="Currency [0] 10 4" xfId="20682" xr:uid="{00000000-0005-0000-0000-00000E650000}"/>
    <cellStyle name="Currency [0] 11" xfId="20683" xr:uid="{00000000-0005-0000-0000-00000F650000}"/>
    <cellStyle name="Currency [0] 11 2" xfId="20684" xr:uid="{00000000-0005-0000-0000-000010650000}"/>
    <cellStyle name="Currency [0] 11 3" xfId="20685" xr:uid="{00000000-0005-0000-0000-000011650000}"/>
    <cellStyle name="Currency [0] 11 4" xfId="20686" xr:uid="{00000000-0005-0000-0000-000012650000}"/>
    <cellStyle name="Currency [0] 12" xfId="20687" xr:uid="{00000000-0005-0000-0000-000013650000}"/>
    <cellStyle name="Currency [0] 12 2" xfId="20688" xr:uid="{00000000-0005-0000-0000-000014650000}"/>
    <cellStyle name="Currency [0] 12 3" xfId="20689" xr:uid="{00000000-0005-0000-0000-000015650000}"/>
    <cellStyle name="Currency [0] 12 4" xfId="20690" xr:uid="{00000000-0005-0000-0000-000016650000}"/>
    <cellStyle name="Currency [0] 13" xfId="20691" xr:uid="{00000000-0005-0000-0000-000017650000}"/>
    <cellStyle name="Currency [0] 13 2" xfId="20692" xr:uid="{00000000-0005-0000-0000-000018650000}"/>
    <cellStyle name="Currency [0] 13 3" xfId="20693" xr:uid="{00000000-0005-0000-0000-000019650000}"/>
    <cellStyle name="Currency [0] 13 4" xfId="20694" xr:uid="{00000000-0005-0000-0000-00001A650000}"/>
    <cellStyle name="Currency [0] 14" xfId="20695" xr:uid="{00000000-0005-0000-0000-00001B650000}"/>
    <cellStyle name="Currency [0] 14 2" xfId="20696" xr:uid="{00000000-0005-0000-0000-00001C650000}"/>
    <cellStyle name="Currency [0] 14 3" xfId="20697" xr:uid="{00000000-0005-0000-0000-00001D650000}"/>
    <cellStyle name="Currency [0] 14 4" xfId="20698" xr:uid="{00000000-0005-0000-0000-00001E650000}"/>
    <cellStyle name="Currency [0] 15" xfId="20699" xr:uid="{00000000-0005-0000-0000-00001F650000}"/>
    <cellStyle name="Currency [0] 15 2" xfId="20700" xr:uid="{00000000-0005-0000-0000-000020650000}"/>
    <cellStyle name="Currency [0] 15 3" xfId="20701" xr:uid="{00000000-0005-0000-0000-000021650000}"/>
    <cellStyle name="Currency [0] 16" xfId="20702" xr:uid="{00000000-0005-0000-0000-000022650000}"/>
    <cellStyle name="Currency [0] 16 2" xfId="20703" xr:uid="{00000000-0005-0000-0000-000023650000}"/>
    <cellStyle name="Currency [0] 16 3" xfId="20704" xr:uid="{00000000-0005-0000-0000-000024650000}"/>
    <cellStyle name="Currency [0] 17" xfId="20705" xr:uid="{00000000-0005-0000-0000-000025650000}"/>
    <cellStyle name="Currency [0] 17 2" xfId="20706" xr:uid="{00000000-0005-0000-0000-000026650000}"/>
    <cellStyle name="Currency [0] 17 3" xfId="20707" xr:uid="{00000000-0005-0000-0000-000027650000}"/>
    <cellStyle name="Currency [0] 18" xfId="20708" xr:uid="{00000000-0005-0000-0000-000028650000}"/>
    <cellStyle name="Currency [0] 18 2" xfId="20709" xr:uid="{00000000-0005-0000-0000-000029650000}"/>
    <cellStyle name="Currency [0] 18 3" xfId="20710" xr:uid="{00000000-0005-0000-0000-00002A650000}"/>
    <cellStyle name="Currency [0] 19" xfId="20711" xr:uid="{00000000-0005-0000-0000-00002B650000}"/>
    <cellStyle name="Currency [0] 19 2" xfId="20712" xr:uid="{00000000-0005-0000-0000-00002C650000}"/>
    <cellStyle name="Currency [0] 19 3" xfId="20713" xr:uid="{00000000-0005-0000-0000-00002D650000}"/>
    <cellStyle name="Currency [0] 2" xfId="20714" xr:uid="{00000000-0005-0000-0000-00002E650000}"/>
    <cellStyle name="Currency [0] 2 2" xfId="20715" xr:uid="{00000000-0005-0000-0000-00002F650000}"/>
    <cellStyle name="Currency [0] 2 3" xfId="20716" xr:uid="{00000000-0005-0000-0000-000030650000}"/>
    <cellStyle name="Currency [0] 2 4" xfId="20717" xr:uid="{00000000-0005-0000-0000-000031650000}"/>
    <cellStyle name="Currency [0] 2 5" xfId="20718" xr:uid="{00000000-0005-0000-0000-000032650000}"/>
    <cellStyle name="Currency [0] 20" xfId="20719" xr:uid="{00000000-0005-0000-0000-000033650000}"/>
    <cellStyle name="Currency [0] 20 2" xfId="20720" xr:uid="{00000000-0005-0000-0000-000034650000}"/>
    <cellStyle name="Currency [0] 20 3" xfId="20721" xr:uid="{00000000-0005-0000-0000-000035650000}"/>
    <cellStyle name="Currency [0] 21" xfId="20722" xr:uid="{00000000-0005-0000-0000-000036650000}"/>
    <cellStyle name="Currency [0] 21 2" xfId="20723" xr:uid="{00000000-0005-0000-0000-000037650000}"/>
    <cellStyle name="Currency [0] 21 3" xfId="20724" xr:uid="{00000000-0005-0000-0000-000038650000}"/>
    <cellStyle name="Currency [0] 22" xfId="20725" xr:uid="{00000000-0005-0000-0000-000039650000}"/>
    <cellStyle name="Currency [0] 22 2" xfId="20726" xr:uid="{00000000-0005-0000-0000-00003A650000}"/>
    <cellStyle name="Currency [0] 22 3" xfId="20727" xr:uid="{00000000-0005-0000-0000-00003B650000}"/>
    <cellStyle name="Currency [0] 23" xfId="20728" xr:uid="{00000000-0005-0000-0000-00003C650000}"/>
    <cellStyle name="Currency [0] 23 2" xfId="20729" xr:uid="{00000000-0005-0000-0000-00003D650000}"/>
    <cellStyle name="Currency [0] 23 3" xfId="20730" xr:uid="{00000000-0005-0000-0000-00003E650000}"/>
    <cellStyle name="Currency [0] 24" xfId="20731" xr:uid="{00000000-0005-0000-0000-00003F650000}"/>
    <cellStyle name="Currency [0] 24 2" xfId="20732" xr:uid="{00000000-0005-0000-0000-000040650000}"/>
    <cellStyle name="Currency [0] 24 3" xfId="20733" xr:uid="{00000000-0005-0000-0000-000041650000}"/>
    <cellStyle name="Currency [0] 25" xfId="20734" xr:uid="{00000000-0005-0000-0000-000042650000}"/>
    <cellStyle name="Currency [0] 25 2" xfId="20735" xr:uid="{00000000-0005-0000-0000-000043650000}"/>
    <cellStyle name="Currency [0] 25 3" xfId="20736" xr:uid="{00000000-0005-0000-0000-000044650000}"/>
    <cellStyle name="Currency [0] 26" xfId="20737" xr:uid="{00000000-0005-0000-0000-000045650000}"/>
    <cellStyle name="Currency [0] 26 2" xfId="20738" xr:uid="{00000000-0005-0000-0000-000046650000}"/>
    <cellStyle name="Currency [0] 26 3" xfId="20739" xr:uid="{00000000-0005-0000-0000-000047650000}"/>
    <cellStyle name="Currency [0] 27" xfId="20740" xr:uid="{00000000-0005-0000-0000-000048650000}"/>
    <cellStyle name="Currency [0] 27 2" xfId="20741" xr:uid="{00000000-0005-0000-0000-000049650000}"/>
    <cellStyle name="Currency [0] 27 3" xfId="20742" xr:uid="{00000000-0005-0000-0000-00004A650000}"/>
    <cellStyle name="Currency [0] 28" xfId="20743" xr:uid="{00000000-0005-0000-0000-00004B650000}"/>
    <cellStyle name="Currency [0] 28 2" xfId="20744" xr:uid="{00000000-0005-0000-0000-00004C650000}"/>
    <cellStyle name="Currency [0] 28 3" xfId="20745" xr:uid="{00000000-0005-0000-0000-00004D650000}"/>
    <cellStyle name="Currency [0] 29" xfId="20746" xr:uid="{00000000-0005-0000-0000-00004E650000}"/>
    <cellStyle name="Currency [0] 29 2" xfId="20747" xr:uid="{00000000-0005-0000-0000-00004F650000}"/>
    <cellStyle name="Currency [0] 29 3" xfId="20748" xr:uid="{00000000-0005-0000-0000-000050650000}"/>
    <cellStyle name="Currency [0] 3" xfId="20749" xr:uid="{00000000-0005-0000-0000-000051650000}"/>
    <cellStyle name="Currency [0] 3 2" xfId="20750" xr:uid="{00000000-0005-0000-0000-000052650000}"/>
    <cellStyle name="Currency [0] 3 3" xfId="20751" xr:uid="{00000000-0005-0000-0000-000053650000}"/>
    <cellStyle name="Currency [0] 3 4" xfId="20752" xr:uid="{00000000-0005-0000-0000-000054650000}"/>
    <cellStyle name="Currency [0] 3 5" xfId="20753" xr:uid="{00000000-0005-0000-0000-000055650000}"/>
    <cellStyle name="Currency [0] 30" xfId="20754" xr:uid="{00000000-0005-0000-0000-000056650000}"/>
    <cellStyle name="Currency [0] 30 2" xfId="20755" xr:uid="{00000000-0005-0000-0000-000057650000}"/>
    <cellStyle name="Currency [0] 30 3" xfId="20756" xr:uid="{00000000-0005-0000-0000-000058650000}"/>
    <cellStyle name="Currency [0] 31" xfId="20757" xr:uid="{00000000-0005-0000-0000-000059650000}"/>
    <cellStyle name="Currency [0] 31 2" xfId="20758" xr:uid="{00000000-0005-0000-0000-00005A650000}"/>
    <cellStyle name="Currency [0] 31 3" xfId="20759" xr:uid="{00000000-0005-0000-0000-00005B650000}"/>
    <cellStyle name="Currency [0] 32" xfId="20760" xr:uid="{00000000-0005-0000-0000-00005C650000}"/>
    <cellStyle name="Currency [0] 32 2" xfId="20761" xr:uid="{00000000-0005-0000-0000-00005D650000}"/>
    <cellStyle name="Currency [0] 32 3" xfId="20762" xr:uid="{00000000-0005-0000-0000-00005E650000}"/>
    <cellStyle name="Currency [0] 33" xfId="20763" xr:uid="{00000000-0005-0000-0000-00005F650000}"/>
    <cellStyle name="Currency [0] 33 2" xfId="20764" xr:uid="{00000000-0005-0000-0000-000060650000}"/>
    <cellStyle name="Currency [0] 33 3" xfId="20765" xr:uid="{00000000-0005-0000-0000-000061650000}"/>
    <cellStyle name="Currency [0] 34" xfId="20766" xr:uid="{00000000-0005-0000-0000-000062650000}"/>
    <cellStyle name="Currency [0] 34 2" xfId="20767" xr:uid="{00000000-0005-0000-0000-000063650000}"/>
    <cellStyle name="Currency [0] 34 3" xfId="20768" xr:uid="{00000000-0005-0000-0000-000064650000}"/>
    <cellStyle name="Currency [0] 35" xfId="20769" xr:uid="{00000000-0005-0000-0000-000065650000}"/>
    <cellStyle name="Currency [0] 35 2" xfId="20770" xr:uid="{00000000-0005-0000-0000-000066650000}"/>
    <cellStyle name="Currency [0] 35 3" xfId="20771" xr:uid="{00000000-0005-0000-0000-000067650000}"/>
    <cellStyle name="Currency [0] 36" xfId="20772" xr:uid="{00000000-0005-0000-0000-000068650000}"/>
    <cellStyle name="Currency [0] 36 2" xfId="20773" xr:uid="{00000000-0005-0000-0000-000069650000}"/>
    <cellStyle name="Currency [0] 36 3" xfId="20774" xr:uid="{00000000-0005-0000-0000-00006A650000}"/>
    <cellStyle name="Currency [0] 37" xfId="20775" xr:uid="{00000000-0005-0000-0000-00006B650000}"/>
    <cellStyle name="Currency [0] 37 2" xfId="20776" xr:uid="{00000000-0005-0000-0000-00006C650000}"/>
    <cellStyle name="Currency [0] 37 3" xfId="20777" xr:uid="{00000000-0005-0000-0000-00006D650000}"/>
    <cellStyle name="Currency [0] 38" xfId="20778" xr:uid="{00000000-0005-0000-0000-00006E650000}"/>
    <cellStyle name="Currency [0] 38 2" xfId="20779" xr:uid="{00000000-0005-0000-0000-00006F650000}"/>
    <cellStyle name="Currency [0] 38 3" xfId="20780" xr:uid="{00000000-0005-0000-0000-000070650000}"/>
    <cellStyle name="Currency [0] 39" xfId="20781" xr:uid="{00000000-0005-0000-0000-000071650000}"/>
    <cellStyle name="Currency [0] 39 2" xfId="20782" xr:uid="{00000000-0005-0000-0000-000072650000}"/>
    <cellStyle name="Currency [0] 39 3" xfId="20783" xr:uid="{00000000-0005-0000-0000-000073650000}"/>
    <cellStyle name="Currency [0] 4" xfId="20784" xr:uid="{00000000-0005-0000-0000-000074650000}"/>
    <cellStyle name="Currency [0] 4 2" xfId="20785" xr:uid="{00000000-0005-0000-0000-000075650000}"/>
    <cellStyle name="Currency [0] 4 3" xfId="20786" xr:uid="{00000000-0005-0000-0000-000076650000}"/>
    <cellStyle name="Currency [0] 4 4" xfId="20787" xr:uid="{00000000-0005-0000-0000-000077650000}"/>
    <cellStyle name="Currency [0] 4 5" xfId="20788" xr:uid="{00000000-0005-0000-0000-000078650000}"/>
    <cellStyle name="Currency [0] 40" xfId="20789" xr:uid="{00000000-0005-0000-0000-000079650000}"/>
    <cellStyle name="Currency [0] 40 2" xfId="20790" xr:uid="{00000000-0005-0000-0000-00007A650000}"/>
    <cellStyle name="Currency [0] 40 3" xfId="20791" xr:uid="{00000000-0005-0000-0000-00007B650000}"/>
    <cellStyle name="Currency [0] 41" xfId="20792" xr:uid="{00000000-0005-0000-0000-00007C650000}"/>
    <cellStyle name="Currency [0] 41 2" xfId="20793" xr:uid="{00000000-0005-0000-0000-00007D650000}"/>
    <cellStyle name="Currency [0] 41 3" xfId="20794" xr:uid="{00000000-0005-0000-0000-00007E650000}"/>
    <cellStyle name="Currency [0] 42" xfId="20795" xr:uid="{00000000-0005-0000-0000-00007F650000}"/>
    <cellStyle name="Currency [0] 42 2" xfId="20796" xr:uid="{00000000-0005-0000-0000-000080650000}"/>
    <cellStyle name="Currency [0] 42 3" xfId="20797" xr:uid="{00000000-0005-0000-0000-000081650000}"/>
    <cellStyle name="Currency [0] 43" xfId="20798" xr:uid="{00000000-0005-0000-0000-000082650000}"/>
    <cellStyle name="Currency [0] 44" xfId="20799" xr:uid="{00000000-0005-0000-0000-000083650000}"/>
    <cellStyle name="Currency [0] 45" xfId="20800" xr:uid="{00000000-0005-0000-0000-000084650000}"/>
    <cellStyle name="Currency [0] 46" xfId="20801" xr:uid="{00000000-0005-0000-0000-000085650000}"/>
    <cellStyle name="Currency [0] 47" xfId="20802" xr:uid="{00000000-0005-0000-0000-000086650000}"/>
    <cellStyle name="Currency [0] 48" xfId="20803" xr:uid="{00000000-0005-0000-0000-000087650000}"/>
    <cellStyle name="Currency [0] 5" xfId="20804" xr:uid="{00000000-0005-0000-0000-000088650000}"/>
    <cellStyle name="Currency [0] 5 2" xfId="20805" xr:uid="{00000000-0005-0000-0000-000089650000}"/>
    <cellStyle name="Currency [0] 5 3" xfId="20806" xr:uid="{00000000-0005-0000-0000-00008A650000}"/>
    <cellStyle name="Currency [0] 5 4" xfId="20807" xr:uid="{00000000-0005-0000-0000-00008B650000}"/>
    <cellStyle name="Currency [0] 5 5" xfId="20808" xr:uid="{00000000-0005-0000-0000-00008C650000}"/>
    <cellStyle name="Currency [0] 6" xfId="20809" xr:uid="{00000000-0005-0000-0000-00008D650000}"/>
    <cellStyle name="Currency [0] 6 2" xfId="20810" xr:uid="{00000000-0005-0000-0000-00008E650000}"/>
    <cellStyle name="Currency [0] 6 3" xfId="20811" xr:uid="{00000000-0005-0000-0000-00008F650000}"/>
    <cellStyle name="Currency [0] 6 4" xfId="20812" xr:uid="{00000000-0005-0000-0000-000090650000}"/>
    <cellStyle name="Currency [0] 6 5" xfId="20813" xr:uid="{00000000-0005-0000-0000-000091650000}"/>
    <cellStyle name="Currency [0] 7" xfId="20814" xr:uid="{00000000-0005-0000-0000-000092650000}"/>
    <cellStyle name="Currency [0] 7 2" xfId="20815" xr:uid="{00000000-0005-0000-0000-000093650000}"/>
    <cellStyle name="Currency [0] 7 3" xfId="20816" xr:uid="{00000000-0005-0000-0000-000094650000}"/>
    <cellStyle name="Currency [0] 7 4" xfId="20817" xr:uid="{00000000-0005-0000-0000-000095650000}"/>
    <cellStyle name="Currency [0] 7 5" xfId="20818" xr:uid="{00000000-0005-0000-0000-000096650000}"/>
    <cellStyle name="Currency [0] 8" xfId="20819" xr:uid="{00000000-0005-0000-0000-000097650000}"/>
    <cellStyle name="Currency [0] 8 2" xfId="20820" xr:uid="{00000000-0005-0000-0000-000098650000}"/>
    <cellStyle name="Currency [0] 8 3" xfId="20821" xr:uid="{00000000-0005-0000-0000-000099650000}"/>
    <cellStyle name="Currency [0] 8 4" xfId="20822" xr:uid="{00000000-0005-0000-0000-00009A650000}"/>
    <cellStyle name="Currency [0] 8 5" xfId="20823" xr:uid="{00000000-0005-0000-0000-00009B650000}"/>
    <cellStyle name="Currency [0] 8 6" xfId="20824" xr:uid="{00000000-0005-0000-0000-00009C650000}"/>
    <cellStyle name="Currency [0] 9" xfId="20825" xr:uid="{00000000-0005-0000-0000-00009D650000}"/>
    <cellStyle name="Currency [0] 9 2" xfId="20826" xr:uid="{00000000-0005-0000-0000-00009E650000}"/>
    <cellStyle name="Currency [0] 9 3" xfId="20827" xr:uid="{00000000-0005-0000-0000-00009F650000}"/>
    <cellStyle name="Currency [0] 9 4" xfId="20828" xr:uid="{00000000-0005-0000-0000-0000A0650000}"/>
    <cellStyle name="Currency [0]_ SG&amp;A Bridge " xfId="20829" xr:uid="{00000000-0005-0000-0000-0000A1650000}"/>
    <cellStyle name="Currency [00]" xfId="20830" xr:uid="{00000000-0005-0000-0000-0000A2650000}"/>
    <cellStyle name="Currency [ﺜ]_P&amp;L_laroux" xfId="20831" xr:uid="{00000000-0005-0000-0000-0000A3650000}"/>
    <cellStyle name="Currency 10" xfId="20832" xr:uid="{00000000-0005-0000-0000-0000A4650000}"/>
    <cellStyle name="Currency 10 2" xfId="20833" xr:uid="{00000000-0005-0000-0000-0000A5650000}"/>
    <cellStyle name="Currency 10 3" xfId="20834" xr:uid="{00000000-0005-0000-0000-0000A6650000}"/>
    <cellStyle name="Currency 100" xfId="20835" xr:uid="{00000000-0005-0000-0000-0000A7650000}"/>
    <cellStyle name="Currency 101" xfId="20836" xr:uid="{00000000-0005-0000-0000-0000A8650000}"/>
    <cellStyle name="Currency 102" xfId="20837" xr:uid="{00000000-0005-0000-0000-0000A9650000}"/>
    <cellStyle name="Currency 103" xfId="20838" xr:uid="{00000000-0005-0000-0000-0000AA650000}"/>
    <cellStyle name="Currency 104" xfId="20839" xr:uid="{00000000-0005-0000-0000-0000AB650000}"/>
    <cellStyle name="Currency 105" xfId="20840" xr:uid="{00000000-0005-0000-0000-0000AC650000}"/>
    <cellStyle name="Currency 106" xfId="20841" xr:uid="{00000000-0005-0000-0000-0000AD650000}"/>
    <cellStyle name="Currency 107" xfId="20842" xr:uid="{00000000-0005-0000-0000-0000AE650000}"/>
    <cellStyle name="Currency 108" xfId="20843" xr:uid="{00000000-0005-0000-0000-0000AF650000}"/>
    <cellStyle name="Currency 109" xfId="20844" xr:uid="{00000000-0005-0000-0000-0000B0650000}"/>
    <cellStyle name="Currency 11" xfId="20845" xr:uid="{00000000-0005-0000-0000-0000B1650000}"/>
    <cellStyle name="Currency 11 2" xfId="20846" xr:uid="{00000000-0005-0000-0000-0000B2650000}"/>
    <cellStyle name="Currency 11 3" xfId="20847" xr:uid="{00000000-0005-0000-0000-0000B3650000}"/>
    <cellStyle name="Currency 110" xfId="20848" xr:uid="{00000000-0005-0000-0000-0000B4650000}"/>
    <cellStyle name="Currency 111" xfId="20849" xr:uid="{00000000-0005-0000-0000-0000B5650000}"/>
    <cellStyle name="Currency 112" xfId="20850" xr:uid="{00000000-0005-0000-0000-0000B6650000}"/>
    <cellStyle name="Currency 113" xfId="20851" xr:uid="{00000000-0005-0000-0000-0000B7650000}"/>
    <cellStyle name="Currency 114" xfId="20852" xr:uid="{00000000-0005-0000-0000-0000B8650000}"/>
    <cellStyle name="Currency 115" xfId="20853" xr:uid="{00000000-0005-0000-0000-0000B9650000}"/>
    <cellStyle name="Currency 116" xfId="20854" xr:uid="{00000000-0005-0000-0000-0000BA650000}"/>
    <cellStyle name="Currency 117" xfId="20855" xr:uid="{00000000-0005-0000-0000-0000BB650000}"/>
    <cellStyle name="Currency 118" xfId="20856" xr:uid="{00000000-0005-0000-0000-0000BC650000}"/>
    <cellStyle name="Currency 119" xfId="20857" xr:uid="{00000000-0005-0000-0000-0000BD650000}"/>
    <cellStyle name="Currency 12" xfId="20858" xr:uid="{00000000-0005-0000-0000-0000BE650000}"/>
    <cellStyle name="Currency 12 2" xfId="20859" xr:uid="{00000000-0005-0000-0000-0000BF650000}"/>
    <cellStyle name="Currency 12 3" xfId="20860" xr:uid="{00000000-0005-0000-0000-0000C0650000}"/>
    <cellStyle name="Currency 120" xfId="20861" xr:uid="{00000000-0005-0000-0000-0000C1650000}"/>
    <cellStyle name="Currency 121" xfId="20862" xr:uid="{00000000-0005-0000-0000-0000C2650000}"/>
    <cellStyle name="Currency 122" xfId="20863" xr:uid="{00000000-0005-0000-0000-0000C3650000}"/>
    <cellStyle name="Currency 123" xfId="20864" xr:uid="{00000000-0005-0000-0000-0000C4650000}"/>
    <cellStyle name="Currency 124" xfId="20865" xr:uid="{00000000-0005-0000-0000-0000C5650000}"/>
    <cellStyle name="Currency 125" xfId="20866" xr:uid="{00000000-0005-0000-0000-0000C6650000}"/>
    <cellStyle name="Currency 126" xfId="20867" xr:uid="{00000000-0005-0000-0000-0000C7650000}"/>
    <cellStyle name="Currency 127" xfId="20868" xr:uid="{00000000-0005-0000-0000-0000C8650000}"/>
    <cellStyle name="Currency 128" xfId="20869" xr:uid="{00000000-0005-0000-0000-0000C9650000}"/>
    <cellStyle name="Currency 129" xfId="20870" xr:uid="{00000000-0005-0000-0000-0000CA650000}"/>
    <cellStyle name="Currency 13" xfId="20871" xr:uid="{00000000-0005-0000-0000-0000CB650000}"/>
    <cellStyle name="Currency 13 2" xfId="20872" xr:uid="{00000000-0005-0000-0000-0000CC650000}"/>
    <cellStyle name="Currency 13 3" xfId="20873" xr:uid="{00000000-0005-0000-0000-0000CD650000}"/>
    <cellStyle name="Currency 130" xfId="20874" xr:uid="{00000000-0005-0000-0000-0000CE650000}"/>
    <cellStyle name="Currency 131" xfId="20875" xr:uid="{00000000-0005-0000-0000-0000CF650000}"/>
    <cellStyle name="Currency 132" xfId="20876" xr:uid="{00000000-0005-0000-0000-0000D0650000}"/>
    <cellStyle name="Currency 133" xfId="20877" xr:uid="{00000000-0005-0000-0000-0000D1650000}"/>
    <cellStyle name="Currency 134" xfId="20878" xr:uid="{00000000-0005-0000-0000-0000D2650000}"/>
    <cellStyle name="Currency 135" xfId="20879" xr:uid="{00000000-0005-0000-0000-0000D3650000}"/>
    <cellStyle name="Currency 136" xfId="20880" xr:uid="{00000000-0005-0000-0000-0000D4650000}"/>
    <cellStyle name="Currency 137" xfId="20881" xr:uid="{00000000-0005-0000-0000-0000D5650000}"/>
    <cellStyle name="Currency 138" xfId="20882" xr:uid="{00000000-0005-0000-0000-0000D6650000}"/>
    <cellStyle name="Currency 139" xfId="20883" xr:uid="{00000000-0005-0000-0000-0000D7650000}"/>
    <cellStyle name="Currency 14" xfId="20884" xr:uid="{00000000-0005-0000-0000-0000D8650000}"/>
    <cellStyle name="Currency 14 2" xfId="20885" xr:uid="{00000000-0005-0000-0000-0000D9650000}"/>
    <cellStyle name="Currency 14 3" xfId="20886" xr:uid="{00000000-0005-0000-0000-0000DA650000}"/>
    <cellStyle name="Currency 140" xfId="20887" xr:uid="{00000000-0005-0000-0000-0000DB650000}"/>
    <cellStyle name="Currency 141" xfId="20888" xr:uid="{00000000-0005-0000-0000-0000DC650000}"/>
    <cellStyle name="Currency 142" xfId="20889" xr:uid="{00000000-0005-0000-0000-0000DD650000}"/>
    <cellStyle name="Currency 143" xfId="20890" xr:uid="{00000000-0005-0000-0000-0000DE650000}"/>
    <cellStyle name="Currency 144" xfId="20891" xr:uid="{00000000-0005-0000-0000-0000DF650000}"/>
    <cellStyle name="Currency 145" xfId="20892" xr:uid="{00000000-0005-0000-0000-0000E0650000}"/>
    <cellStyle name="Currency 146" xfId="20893" xr:uid="{00000000-0005-0000-0000-0000E1650000}"/>
    <cellStyle name="Currency 147" xfId="20894" xr:uid="{00000000-0005-0000-0000-0000E2650000}"/>
    <cellStyle name="Currency 148" xfId="20895" xr:uid="{00000000-0005-0000-0000-0000E3650000}"/>
    <cellStyle name="Currency 149" xfId="20896" xr:uid="{00000000-0005-0000-0000-0000E4650000}"/>
    <cellStyle name="Currency 15" xfId="20897" xr:uid="{00000000-0005-0000-0000-0000E5650000}"/>
    <cellStyle name="Currency 15 2" xfId="20898" xr:uid="{00000000-0005-0000-0000-0000E6650000}"/>
    <cellStyle name="Currency 15 3" xfId="20899" xr:uid="{00000000-0005-0000-0000-0000E7650000}"/>
    <cellStyle name="Currency 150" xfId="20900" xr:uid="{00000000-0005-0000-0000-0000E8650000}"/>
    <cellStyle name="Currency 151" xfId="20901" xr:uid="{00000000-0005-0000-0000-0000E9650000}"/>
    <cellStyle name="Currency 152" xfId="20902" xr:uid="{00000000-0005-0000-0000-0000EA650000}"/>
    <cellStyle name="Currency 153" xfId="20903" xr:uid="{00000000-0005-0000-0000-0000EB650000}"/>
    <cellStyle name="Currency 154" xfId="20904" xr:uid="{00000000-0005-0000-0000-0000EC650000}"/>
    <cellStyle name="Currency 155" xfId="20905" xr:uid="{00000000-0005-0000-0000-0000ED650000}"/>
    <cellStyle name="Currency 156" xfId="20906" xr:uid="{00000000-0005-0000-0000-0000EE650000}"/>
    <cellStyle name="Currency 157" xfId="20907" xr:uid="{00000000-0005-0000-0000-0000EF650000}"/>
    <cellStyle name="Currency 158" xfId="20908" xr:uid="{00000000-0005-0000-0000-0000F0650000}"/>
    <cellStyle name="Currency 159" xfId="20909" xr:uid="{00000000-0005-0000-0000-0000F1650000}"/>
    <cellStyle name="Currency 16" xfId="20910" xr:uid="{00000000-0005-0000-0000-0000F2650000}"/>
    <cellStyle name="Currency 16 2" xfId="20911" xr:uid="{00000000-0005-0000-0000-0000F3650000}"/>
    <cellStyle name="Currency 16 3" xfId="20912" xr:uid="{00000000-0005-0000-0000-0000F4650000}"/>
    <cellStyle name="Currency 160" xfId="20913" xr:uid="{00000000-0005-0000-0000-0000F5650000}"/>
    <cellStyle name="Currency 161" xfId="20914" xr:uid="{00000000-0005-0000-0000-0000F6650000}"/>
    <cellStyle name="Currency 162" xfId="20915" xr:uid="{00000000-0005-0000-0000-0000F7650000}"/>
    <cellStyle name="Currency 17" xfId="20916" xr:uid="{00000000-0005-0000-0000-0000F8650000}"/>
    <cellStyle name="Currency 17 2" xfId="20917" xr:uid="{00000000-0005-0000-0000-0000F9650000}"/>
    <cellStyle name="Currency 17 3" xfId="20918" xr:uid="{00000000-0005-0000-0000-0000FA650000}"/>
    <cellStyle name="Currency 18" xfId="20919" xr:uid="{00000000-0005-0000-0000-0000FB650000}"/>
    <cellStyle name="Currency 18 2" xfId="20920" xr:uid="{00000000-0005-0000-0000-0000FC650000}"/>
    <cellStyle name="Currency 18 3" xfId="20921" xr:uid="{00000000-0005-0000-0000-0000FD650000}"/>
    <cellStyle name="Currency 19" xfId="20922" xr:uid="{00000000-0005-0000-0000-0000FE650000}"/>
    <cellStyle name="Currency 19 2" xfId="20923" xr:uid="{00000000-0005-0000-0000-0000FF650000}"/>
    <cellStyle name="Currency 19 3" xfId="20924" xr:uid="{00000000-0005-0000-0000-000000660000}"/>
    <cellStyle name="Currency 2" xfId="2457" xr:uid="{00000000-0005-0000-0000-000001660000}"/>
    <cellStyle name="Currency 2 2" xfId="20925" xr:uid="{00000000-0005-0000-0000-000002660000}"/>
    <cellStyle name="Currency 2 2 2" xfId="20926" xr:uid="{00000000-0005-0000-0000-000003660000}"/>
    <cellStyle name="Currency 2 3" xfId="20927" xr:uid="{00000000-0005-0000-0000-000004660000}"/>
    <cellStyle name="Currency 2 4" xfId="20928" xr:uid="{00000000-0005-0000-0000-000005660000}"/>
    <cellStyle name="Currency 2 5" xfId="20929" xr:uid="{00000000-0005-0000-0000-000006660000}"/>
    <cellStyle name="Currency 20" xfId="20930" xr:uid="{00000000-0005-0000-0000-000007660000}"/>
    <cellStyle name="Currency 20 2" xfId="20931" xr:uid="{00000000-0005-0000-0000-000008660000}"/>
    <cellStyle name="Currency 20 3" xfId="20932" xr:uid="{00000000-0005-0000-0000-000009660000}"/>
    <cellStyle name="Currency 21" xfId="20933" xr:uid="{00000000-0005-0000-0000-00000A660000}"/>
    <cellStyle name="Currency 21 2" xfId="20934" xr:uid="{00000000-0005-0000-0000-00000B660000}"/>
    <cellStyle name="Currency 21 3" xfId="20935" xr:uid="{00000000-0005-0000-0000-00000C660000}"/>
    <cellStyle name="Currency 22" xfId="20936" xr:uid="{00000000-0005-0000-0000-00000D660000}"/>
    <cellStyle name="Currency 22 2" xfId="20937" xr:uid="{00000000-0005-0000-0000-00000E660000}"/>
    <cellStyle name="Currency 22 3" xfId="20938" xr:uid="{00000000-0005-0000-0000-00000F660000}"/>
    <cellStyle name="Currency 23" xfId="20939" xr:uid="{00000000-0005-0000-0000-000010660000}"/>
    <cellStyle name="Currency 23 2" xfId="20940" xr:uid="{00000000-0005-0000-0000-000011660000}"/>
    <cellStyle name="Currency 23 3" xfId="20941" xr:uid="{00000000-0005-0000-0000-000012660000}"/>
    <cellStyle name="Currency 24" xfId="20942" xr:uid="{00000000-0005-0000-0000-000013660000}"/>
    <cellStyle name="Currency 24 2" xfId="20943" xr:uid="{00000000-0005-0000-0000-000014660000}"/>
    <cellStyle name="Currency 24 3" xfId="20944" xr:uid="{00000000-0005-0000-0000-000015660000}"/>
    <cellStyle name="Currency 25" xfId="20945" xr:uid="{00000000-0005-0000-0000-000016660000}"/>
    <cellStyle name="Currency 25 2" xfId="20946" xr:uid="{00000000-0005-0000-0000-000017660000}"/>
    <cellStyle name="Currency 25 3" xfId="20947" xr:uid="{00000000-0005-0000-0000-000018660000}"/>
    <cellStyle name="Currency 26" xfId="20948" xr:uid="{00000000-0005-0000-0000-000019660000}"/>
    <cellStyle name="Currency 26 2" xfId="20949" xr:uid="{00000000-0005-0000-0000-00001A660000}"/>
    <cellStyle name="Currency 26 3" xfId="20950" xr:uid="{00000000-0005-0000-0000-00001B660000}"/>
    <cellStyle name="Currency 27" xfId="20951" xr:uid="{00000000-0005-0000-0000-00001C660000}"/>
    <cellStyle name="Currency 27 2" xfId="20952" xr:uid="{00000000-0005-0000-0000-00001D660000}"/>
    <cellStyle name="Currency 27 3" xfId="20953" xr:uid="{00000000-0005-0000-0000-00001E660000}"/>
    <cellStyle name="Currency 28" xfId="20954" xr:uid="{00000000-0005-0000-0000-00001F660000}"/>
    <cellStyle name="Currency 28 2" xfId="20955" xr:uid="{00000000-0005-0000-0000-000020660000}"/>
    <cellStyle name="Currency 28 3" xfId="20956" xr:uid="{00000000-0005-0000-0000-000021660000}"/>
    <cellStyle name="Currency 29" xfId="20957" xr:uid="{00000000-0005-0000-0000-000022660000}"/>
    <cellStyle name="Currency 29 2" xfId="20958" xr:uid="{00000000-0005-0000-0000-000023660000}"/>
    <cellStyle name="Currency 29 3" xfId="20959" xr:uid="{00000000-0005-0000-0000-000024660000}"/>
    <cellStyle name="Currency 3" xfId="20960" xr:uid="{00000000-0005-0000-0000-000025660000}"/>
    <cellStyle name="Currency 3 2" xfId="20961" xr:uid="{00000000-0005-0000-0000-000026660000}"/>
    <cellStyle name="Currency 3 2 2" xfId="20962" xr:uid="{00000000-0005-0000-0000-000027660000}"/>
    <cellStyle name="Currency 3 3" xfId="20963" xr:uid="{00000000-0005-0000-0000-000028660000}"/>
    <cellStyle name="Currency 3 4" xfId="20964" xr:uid="{00000000-0005-0000-0000-000029660000}"/>
    <cellStyle name="Currency 3 5" xfId="20965" xr:uid="{00000000-0005-0000-0000-00002A660000}"/>
    <cellStyle name="Currency 30" xfId="20966" xr:uid="{00000000-0005-0000-0000-00002B660000}"/>
    <cellStyle name="Currency 30 2" xfId="20967" xr:uid="{00000000-0005-0000-0000-00002C660000}"/>
    <cellStyle name="Currency 30 3" xfId="20968" xr:uid="{00000000-0005-0000-0000-00002D660000}"/>
    <cellStyle name="Currency 31" xfId="20969" xr:uid="{00000000-0005-0000-0000-00002E660000}"/>
    <cellStyle name="Currency 31 2" xfId="20970" xr:uid="{00000000-0005-0000-0000-00002F660000}"/>
    <cellStyle name="Currency 31 3" xfId="20971" xr:uid="{00000000-0005-0000-0000-000030660000}"/>
    <cellStyle name="Currency 32" xfId="20972" xr:uid="{00000000-0005-0000-0000-000031660000}"/>
    <cellStyle name="Currency 32 2" xfId="20973" xr:uid="{00000000-0005-0000-0000-000032660000}"/>
    <cellStyle name="Currency 32 3" xfId="20974" xr:uid="{00000000-0005-0000-0000-000033660000}"/>
    <cellStyle name="Currency 33" xfId="20975" xr:uid="{00000000-0005-0000-0000-000034660000}"/>
    <cellStyle name="Currency 33 2" xfId="20976" xr:uid="{00000000-0005-0000-0000-000035660000}"/>
    <cellStyle name="Currency 33 3" xfId="20977" xr:uid="{00000000-0005-0000-0000-000036660000}"/>
    <cellStyle name="Currency 34" xfId="20978" xr:uid="{00000000-0005-0000-0000-000037660000}"/>
    <cellStyle name="Currency 34 2" xfId="20979" xr:uid="{00000000-0005-0000-0000-000038660000}"/>
    <cellStyle name="Currency 34 3" xfId="20980" xr:uid="{00000000-0005-0000-0000-000039660000}"/>
    <cellStyle name="Currency 35" xfId="20981" xr:uid="{00000000-0005-0000-0000-00003A660000}"/>
    <cellStyle name="Currency 35 2" xfId="20982" xr:uid="{00000000-0005-0000-0000-00003B660000}"/>
    <cellStyle name="Currency 35 3" xfId="20983" xr:uid="{00000000-0005-0000-0000-00003C660000}"/>
    <cellStyle name="Currency 36" xfId="20984" xr:uid="{00000000-0005-0000-0000-00003D660000}"/>
    <cellStyle name="Currency 36 2" xfId="20985" xr:uid="{00000000-0005-0000-0000-00003E660000}"/>
    <cellStyle name="Currency 36 3" xfId="20986" xr:uid="{00000000-0005-0000-0000-00003F660000}"/>
    <cellStyle name="Currency 37" xfId="20987" xr:uid="{00000000-0005-0000-0000-000040660000}"/>
    <cellStyle name="Currency 38" xfId="20988" xr:uid="{00000000-0005-0000-0000-000041660000}"/>
    <cellStyle name="Currency 39" xfId="20989" xr:uid="{00000000-0005-0000-0000-000042660000}"/>
    <cellStyle name="Currency 4" xfId="20990" xr:uid="{00000000-0005-0000-0000-000043660000}"/>
    <cellStyle name="Currency 4 2" xfId="20991" xr:uid="{00000000-0005-0000-0000-000044660000}"/>
    <cellStyle name="Currency 4 3" xfId="20992" xr:uid="{00000000-0005-0000-0000-000045660000}"/>
    <cellStyle name="Currency 4 4" xfId="20993" xr:uid="{00000000-0005-0000-0000-000046660000}"/>
    <cellStyle name="Currency 40" xfId="20994" xr:uid="{00000000-0005-0000-0000-000047660000}"/>
    <cellStyle name="Currency 41" xfId="20995" xr:uid="{00000000-0005-0000-0000-000048660000}"/>
    <cellStyle name="Currency 42" xfId="20996" xr:uid="{00000000-0005-0000-0000-000049660000}"/>
    <cellStyle name="Currency 43" xfId="20997" xr:uid="{00000000-0005-0000-0000-00004A660000}"/>
    <cellStyle name="Currency 44" xfId="20998" xr:uid="{00000000-0005-0000-0000-00004B660000}"/>
    <cellStyle name="Currency 45" xfId="20999" xr:uid="{00000000-0005-0000-0000-00004C660000}"/>
    <cellStyle name="Currency 46" xfId="21000" xr:uid="{00000000-0005-0000-0000-00004D660000}"/>
    <cellStyle name="Currency 47" xfId="21001" xr:uid="{00000000-0005-0000-0000-00004E660000}"/>
    <cellStyle name="Currency 48" xfId="21002" xr:uid="{00000000-0005-0000-0000-00004F660000}"/>
    <cellStyle name="Currency 49" xfId="21003" xr:uid="{00000000-0005-0000-0000-000050660000}"/>
    <cellStyle name="Currency 5" xfId="21004" xr:uid="{00000000-0005-0000-0000-000051660000}"/>
    <cellStyle name="Currency 5 2" xfId="21005" xr:uid="{00000000-0005-0000-0000-000052660000}"/>
    <cellStyle name="Currency 5 3" xfId="21006" xr:uid="{00000000-0005-0000-0000-000053660000}"/>
    <cellStyle name="Currency 5 4" xfId="21007" xr:uid="{00000000-0005-0000-0000-000054660000}"/>
    <cellStyle name="Currency 50" xfId="21008" xr:uid="{00000000-0005-0000-0000-000055660000}"/>
    <cellStyle name="Currency 51" xfId="21009" xr:uid="{00000000-0005-0000-0000-000056660000}"/>
    <cellStyle name="Currency 52" xfId="21010" xr:uid="{00000000-0005-0000-0000-000057660000}"/>
    <cellStyle name="Currency 53" xfId="21011" xr:uid="{00000000-0005-0000-0000-000058660000}"/>
    <cellStyle name="Currency 54" xfId="21012" xr:uid="{00000000-0005-0000-0000-000059660000}"/>
    <cellStyle name="Currency 55" xfId="21013" xr:uid="{00000000-0005-0000-0000-00005A660000}"/>
    <cellStyle name="Currency 56" xfId="21014" xr:uid="{00000000-0005-0000-0000-00005B660000}"/>
    <cellStyle name="Currency 57" xfId="21015" xr:uid="{00000000-0005-0000-0000-00005C660000}"/>
    <cellStyle name="Currency 58" xfId="21016" xr:uid="{00000000-0005-0000-0000-00005D660000}"/>
    <cellStyle name="Currency 59" xfId="21017" xr:uid="{00000000-0005-0000-0000-00005E660000}"/>
    <cellStyle name="Currency 6" xfId="21018" xr:uid="{00000000-0005-0000-0000-00005F660000}"/>
    <cellStyle name="Currency 6 2" xfId="21019" xr:uid="{00000000-0005-0000-0000-000060660000}"/>
    <cellStyle name="Currency 6 3" xfId="21020" xr:uid="{00000000-0005-0000-0000-000061660000}"/>
    <cellStyle name="Currency 6 4" xfId="21021" xr:uid="{00000000-0005-0000-0000-000062660000}"/>
    <cellStyle name="Currency 60" xfId="21022" xr:uid="{00000000-0005-0000-0000-000063660000}"/>
    <cellStyle name="Currency 61" xfId="21023" xr:uid="{00000000-0005-0000-0000-000064660000}"/>
    <cellStyle name="Currency 62" xfId="21024" xr:uid="{00000000-0005-0000-0000-000065660000}"/>
    <cellStyle name="Currency 63" xfId="21025" xr:uid="{00000000-0005-0000-0000-000066660000}"/>
    <cellStyle name="Currency 64" xfId="21026" xr:uid="{00000000-0005-0000-0000-000067660000}"/>
    <cellStyle name="Currency 65" xfId="21027" xr:uid="{00000000-0005-0000-0000-000068660000}"/>
    <cellStyle name="Currency 66" xfId="21028" xr:uid="{00000000-0005-0000-0000-000069660000}"/>
    <cellStyle name="Currency 67" xfId="21029" xr:uid="{00000000-0005-0000-0000-00006A660000}"/>
    <cellStyle name="Currency 68" xfId="21030" xr:uid="{00000000-0005-0000-0000-00006B660000}"/>
    <cellStyle name="Currency 69" xfId="21031" xr:uid="{00000000-0005-0000-0000-00006C660000}"/>
    <cellStyle name="Currency 7" xfId="21032" xr:uid="{00000000-0005-0000-0000-00006D660000}"/>
    <cellStyle name="Currency 7 2" xfId="21033" xr:uid="{00000000-0005-0000-0000-00006E660000}"/>
    <cellStyle name="Currency 7 3" xfId="21034" xr:uid="{00000000-0005-0000-0000-00006F660000}"/>
    <cellStyle name="Currency 7 4" xfId="21035" xr:uid="{00000000-0005-0000-0000-000070660000}"/>
    <cellStyle name="Currency 70" xfId="21036" xr:uid="{00000000-0005-0000-0000-000071660000}"/>
    <cellStyle name="Currency 71" xfId="21037" xr:uid="{00000000-0005-0000-0000-000072660000}"/>
    <cellStyle name="Currency 72" xfId="21038" xr:uid="{00000000-0005-0000-0000-000073660000}"/>
    <cellStyle name="Currency 73" xfId="21039" xr:uid="{00000000-0005-0000-0000-000074660000}"/>
    <cellStyle name="Currency 74" xfId="21040" xr:uid="{00000000-0005-0000-0000-000075660000}"/>
    <cellStyle name="Currency 75" xfId="21041" xr:uid="{00000000-0005-0000-0000-000076660000}"/>
    <cellStyle name="Currency 76" xfId="21042" xr:uid="{00000000-0005-0000-0000-000077660000}"/>
    <cellStyle name="Currency 77" xfId="21043" xr:uid="{00000000-0005-0000-0000-000078660000}"/>
    <cellStyle name="Currency 78" xfId="21044" xr:uid="{00000000-0005-0000-0000-000079660000}"/>
    <cellStyle name="Currency 79" xfId="21045" xr:uid="{00000000-0005-0000-0000-00007A660000}"/>
    <cellStyle name="Currency 8" xfId="21046" xr:uid="{00000000-0005-0000-0000-00007B660000}"/>
    <cellStyle name="Currency 8 2" xfId="21047" xr:uid="{00000000-0005-0000-0000-00007C660000}"/>
    <cellStyle name="Currency 8 3" xfId="21048" xr:uid="{00000000-0005-0000-0000-00007D660000}"/>
    <cellStyle name="Currency 80" xfId="21049" xr:uid="{00000000-0005-0000-0000-00007E660000}"/>
    <cellStyle name="Currency 81" xfId="21050" xr:uid="{00000000-0005-0000-0000-00007F660000}"/>
    <cellStyle name="Currency 82" xfId="21051" xr:uid="{00000000-0005-0000-0000-000080660000}"/>
    <cellStyle name="Currency 83" xfId="21052" xr:uid="{00000000-0005-0000-0000-000081660000}"/>
    <cellStyle name="Currency 84" xfId="21053" xr:uid="{00000000-0005-0000-0000-000082660000}"/>
    <cellStyle name="Currency 85" xfId="21054" xr:uid="{00000000-0005-0000-0000-000083660000}"/>
    <cellStyle name="Currency 86" xfId="21055" xr:uid="{00000000-0005-0000-0000-000084660000}"/>
    <cellStyle name="Currency 87" xfId="21056" xr:uid="{00000000-0005-0000-0000-000085660000}"/>
    <cellStyle name="Currency 88" xfId="21057" xr:uid="{00000000-0005-0000-0000-000086660000}"/>
    <cellStyle name="Currency 89" xfId="21058" xr:uid="{00000000-0005-0000-0000-000087660000}"/>
    <cellStyle name="Currency 9" xfId="21059" xr:uid="{00000000-0005-0000-0000-000088660000}"/>
    <cellStyle name="Currency 9 2" xfId="21060" xr:uid="{00000000-0005-0000-0000-000089660000}"/>
    <cellStyle name="Currency 9 3" xfId="21061" xr:uid="{00000000-0005-0000-0000-00008A660000}"/>
    <cellStyle name="Currency 90" xfId="21062" xr:uid="{00000000-0005-0000-0000-00008B660000}"/>
    <cellStyle name="Currency 91" xfId="21063" xr:uid="{00000000-0005-0000-0000-00008C660000}"/>
    <cellStyle name="Currency 92" xfId="21064" xr:uid="{00000000-0005-0000-0000-00008D660000}"/>
    <cellStyle name="Currency 93" xfId="21065" xr:uid="{00000000-0005-0000-0000-00008E660000}"/>
    <cellStyle name="Currency 94" xfId="21066" xr:uid="{00000000-0005-0000-0000-00008F660000}"/>
    <cellStyle name="Currency 95" xfId="21067" xr:uid="{00000000-0005-0000-0000-000090660000}"/>
    <cellStyle name="Currency 96" xfId="21068" xr:uid="{00000000-0005-0000-0000-000091660000}"/>
    <cellStyle name="Currency 97" xfId="21069" xr:uid="{00000000-0005-0000-0000-000092660000}"/>
    <cellStyle name="Currency 98" xfId="21070" xr:uid="{00000000-0005-0000-0000-000093660000}"/>
    <cellStyle name="Currency 99" xfId="21071" xr:uid="{00000000-0005-0000-0000-000094660000}"/>
    <cellStyle name="currency-$" xfId="2458" xr:uid="{00000000-0005-0000-0000-000095660000}"/>
    <cellStyle name="Currency_ SG&amp;A Bridge " xfId="2459" xr:uid="{00000000-0005-0000-0000-000096660000}"/>
    <cellStyle name="Currency0" xfId="2460" xr:uid="{00000000-0005-0000-0000-000097660000}"/>
    <cellStyle name="Currency0 10" xfId="21072" xr:uid="{00000000-0005-0000-0000-000098660000}"/>
    <cellStyle name="Currency0 10 2" xfId="21073" xr:uid="{00000000-0005-0000-0000-000099660000}"/>
    <cellStyle name="Currency0 10 3" xfId="21074" xr:uid="{00000000-0005-0000-0000-00009A660000}"/>
    <cellStyle name="Currency0 11" xfId="21075" xr:uid="{00000000-0005-0000-0000-00009B660000}"/>
    <cellStyle name="Currency0 11 2" xfId="21076" xr:uid="{00000000-0005-0000-0000-00009C660000}"/>
    <cellStyle name="Currency0 11 3" xfId="21077" xr:uid="{00000000-0005-0000-0000-00009D660000}"/>
    <cellStyle name="Currency0 12" xfId="21078" xr:uid="{00000000-0005-0000-0000-00009E660000}"/>
    <cellStyle name="Currency0 12 2" xfId="21079" xr:uid="{00000000-0005-0000-0000-00009F660000}"/>
    <cellStyle name="Currency0 12 3" xfId="21080" xr:uid="{00000000-0005-0000-0000-0000A0660000}"/>
    <cellStyle name="Currency0 13" xfId="21081" xr:uid="{00000000-0005-0000-0000-0000A1660000}"/>
    <cellStyle name="Currency0 13 2" xfId="21082" xr:uid="{00000000-0005-0000-0000-0000A2660000}"/>
    <cellStyle name="Currency0 13 3" xfId="21083" xr:uid="{00000000-0005-0000-0000-0000A3660000}"/>
    <cellStyle name="Currency0 14" xfId="21084" xr:uid="{00000000-0005-0000-0000-0000A4660000}"/>
    <cellStyle name="Currency0 14 2" xfId="21085" xr:uid="{00000000-0005-0000-0000-0000A5660000}"/>
    <cellStyle name="Currency0 14 3" xfId="21086" xr:uid="{00000000-0005-0000-0000-0000A6660000}"/>
    <cellStyle name="Currency0 15" xfId="21087" xr:uid="{00000000-0005-0000-0000-0000A7660000}"/>
    <cellStyle name="Currency0 15 2" xfId="21088" xr:uid="{00000000-0005-0000-0000-0000A8660000}"/>
    <cellStyle name="Currency0 15 3" xfId="21089" xr:uid="{00000000-0005-0000-0000-0000A9660000}"/>
    <cellStyle name="Currency0 16" xfId="21090" xr:uid="{00000000-0005-0000-0000-0000AA660000}"/>
    <cellStyle name="Currency0 16 2" xfId="21091" xr:uid="{00000000-0005-0000-0000-0000AB660000}"/>
    <cellStyle name="Currency0 16 3" xfId="21092" xr:uid="{00000000-0005-0000-0000-0000AC660000}"/>
    <cellStyle name="Currency0 17" xfId="21093" xr:uid="{00000000-0005-0000-0000-0000AD660000}"/>
    <cellStyle name="Currency0 17 2" xfId="21094" xr:uid="{00000000-0005-0000-0000-0000AE660000}"/>
    <cellStyle name="Currency0 17 3" xfId="21095" xr:uid="{00000000-0005-0000-0000-0000AF660000}"/>
    <cellStyle name="Currency0 18" xfId="21096" xr:uid="{00000000-0005-0000-0000-0000B0660000}"/>
    <cellStyle name="Currency0 18 2" xfId="21097" xr:uid="{00000000-0005-0000-0000-0000B1660000}"/>
    <cellStyle name="Currency0 18 3" xfId="21098" xr:uid="{00000000-0005-0000-0000-0000B2660000}"/>
    <cellStyle name="Currency0 19" xfId="21099" xr:uid="{00000000-0005-0000-0000-0000B3660000}"/>
    <cellStyle name="Currency0 19 2" xfId="21100" xr:uid="{00000000-0005-0000-0000-0000B4660000}"/>
    <cellStyle name="Currency0 19 3" xfId="21101" xr:uid="{00000000-0005-0000-0000-0000B5660000}"/>
    <cellStyle name="Currency0 2" xfId="2461" xr:uid="{00000000-0005-0000-0000-0000B6660000}"/>
    <cellStyle name="Currency0 2 2" xfId="21102" xr:uid="{00000000-0005-0000-0000-0000B7660000}"/>
    <cellStyle name="Currency0 2 2 2" xfId="21103" xr:uid="{00000000-0005-0000-0000-0000B8660000}"/>
    <cellStyle name="Currency0 2 2 3" xfId="21104" xr:uid="{00000000-0005-0000-0000-0000B9660000}"/>
    <cellStyle name="Currency0 2 3" xfId="21105" xr:uid="{00000000-0005-0000-0000-0000BA660000}"/>
    <cellStyle name="Currency0 2 4" xfId="21106" xr:uid="{00000000-0005-0000-0000-0000BB660000}"/>
    <cellStyle name="Currency0 2 5" xfId="21107" xr:uid="{00000000-0005-0000-0000-0000BC660000}"/>
    <cellStyle name="Currency0 2 6" xfId="21108" xr:uid="{00000000-0005-0000-0000-0000BD660000}"/>
    <cellStyle name="Currency0 2 7" xfId="21109" xr:uid="{00000000-0005-0000-0000-0000BE660000}"/>
    <cellStyle name="Currency0 2 8" xfId="21110" xr:uid="{00000000-0005-0000-0000-0000BF660000}"/>
    <cellStyle name="Currency0 2 9" xfId="21111" xr:uid="{00000000-0005-0000-0000-0000C0660000}"/>
    <cellStyle name="Currency0 20" xfId="21112" xr:uid="{00000000-0005-0000-0000-0000C1660000}"/>
    <cellStyle name="Currency0 20 2" xfId="21113" xr:uid="{00000000-0005-0000-0000-0000C2660000}"/>
    <cellStyle name="Currency0 20 3" xfId="21114" xr:uid="{00000000-0005-0000-0000-0000C3660000}"/>
    <cellStyle name="Currency0 21" xfId="21115" xr:uid="{00000000-0005-0000-0000-0000C4660000}"/>
    <cellStyle name="Currency0 21 2" xfId="21116" xr:uid="{00000000-0005-0000-0000-0000C5660000}"/>
    <cellStyle name="Currency0 21 3" xfId="21117" xr:uid="{00000000-0005-0000-0000-0000C6660000}"/>
    <cellStyle name="Currency0 22" xfId="21118" xr:uid="{00000000-0005-0000-0000-0000C7660000}"/>
    <cellStyle name="Currency0 22 2" xfId="21119" xr:uid="{00000000-0005-0000-0000-0000C8660000}"/>
    <cellStyle name="Currency0 22 3" xfId="21120" xr:uid="{00000000-0005-0000-0000-0000C9660000}"/>
    <cellStyle name="Currency0 23" xfId="21121" xr:uid="{00000000-0005-0000-0000-0000CA660000}"/>
    <cellStyle name="Currency0 23 2" xfId="21122" xr:uid="{00000000-0005-0000-0000-0000CB660000}"/>
    <cellStyle name="Currency0 23 3" xfId="21123" xr:uid="{00000000-0005-0000-0000-0000CC660000}"/>
    <cellStyle name="Currency0 24" xfId="21124" xr:uid="{00000000-0005-0000-0000-0000CD660000}"/>
    <cellStyle name="Currency0 24 2" xfId="21125" xr:uid="{00000000-0005-0000-0000-0000CE660000}"/>
    <cellStyle name="Currency0 24 3" xfId="21126" xr:uid="{00000000-0005-0000-0000-0000CF660000}"/>
    <cellStyle name="Currency0 25" xfId="21127" xr:uid="{00000000-0005-0000-0000-0000D0660000}"/>
    <cellStyle name="Currency0 25 2" xfId="21128" xr:uid="{00000000-0005-0000-0000-0000D1660000}"/>
    <cellStyle name="Currency0 25 3" xfId="21129" xr:uid="{00000000-0005-0000-0000-0000D2660000}"/>
    <cellStyle name="Currency0 26" xfId="21130" xr:uid="{00000000-0005-0000-0000-0000D3660000}"/>
    <cellStyle name="Currency0 26 2" xfId="21131" xr:uid="{00000000-0005-0000-0000-0000D4660000}"/>
    <cellStyle name="Currency0 26 3" xfId="21132" xr:uid="{00000000-0005-0000-0000-0000D5660000}"/>
    <cellStyle name="Currency0 27" xfId="21133" xr:uid="{00000000-0005-0000-0000-0000D6660000}"/>
    <cellStyle name="Currency0 27 2" xfId="21134" xr:uid="{00000000-0005-0000-0000-0000D7660000}"/>
    <cellStyle name="Currency0 27 3" xfId="21135" xr:uid="{00000000-0005-0000-0000-0000D8660000}"/>
    <cellStyle name="Currency0 28" xfId="21136" xr:uid="{00000000-0005-0000-0000-0000D9660000}"/>
    <cellStyle name="Currency0 28 2" xfId="21137" xr:uid="{00000000-0005-0000-0000-0000DA660000}"/>
    <cellStyle name="Currency0 28 3" xfId="21138" xr:uid="{00000000-0005-0000-0000-0000DB660000}"/>
    <cellStyle name="Currency0 29" xfId="21139" xr:uid="{00000000-0005-0000-0000-0000DC660000}"/>
    <cellStyle name="Currency0 29 2" xfId="21140" xr:uid="{00000000-0005-0000-0000-0000DD660000}"/>
    <cellStyle name="Currency0 29 3" xfId="21141" xr:uid="{00000000-0005-0000-0000-0000DE660000}"/>
    <cellStyle name="Currency0 3" xfId="21142" xr:uid="{00000000-0005-0000-0000-0000DF660000}"/>
    <cellStyle name="Currency0 3 2" xfId="21143" xr:uid="{00000000-0005-0000-0000-0000E0660000}"/>
    <cellStyle name="Currency0 3 3" xfId="21144" xr:uid="{00000000-0005-0000-0000-0000E1660000}"/>
    <cellStyle name="Currency0 30" xfId="21145" xr:uid="{00000000-0005-0000-0000-0000E2660000}"/>
    <cellStyle name="Currency0 30 2" xfId="21146" xr:uid="{00000000-0005-0000-0000-0000E3660000}"/>
    <cellStyle name="Currency0 30 3" xfId="21147" xr:uid="{00000000-0005-0000-0000-0000E4660000}"/>
    <cellStyle name="Currency0 31" xfId="21148" xr:uid="{00000000-0005-0000-0000-0000E5660000}"/>
    <cellStyle name="Currency0 31 2" xfId="21149" xr:uid="{00000000-0005-0000-0000-0000E6660000}"/>
    <cellStyle name="Currency0 31 3" xfId="21150" xr:uid="{00000000-0005-0000-0000-0000E7660000}"/>
    <cellStyle name="Currency0 32" xfId="21151" xr:uid="{00000000-0005-0000-0000-0000E8660000}"/>
    <cellStyle name="Currency0 33" xfId="21152" xr:uid="{00000000-0005-0000-0000-0000E9660000}"/>
    <cellStyle name="Currency0 34" xfId="21153" xr:uid="{00000000-0005-0000-0000-0000EA660000}"/>
    <cellStyle name="Currency0 35" xfId="21154" xr:uid="{00000000-0005-0000-0000-0000EB660000}"/>
    <cellStyle name="Currency0 36" xfId="21155" xr:uid="{00000000-0005-0000-0000-0000EC660000}"/>
    <cellStyle name="Currency0 37" xfId="21156" xr:uid="{00000000-0005-0000-0000-0000ED660000}"/>
    <cellStyle name="Currency0 38" xfId="21157" xr:uid="{00000000-0005-0000-0000-0000EE660000}"/>
    <cellStyle name="Currency0 39" xfId="21158" xr:uid="{00000000-0005-0000-0000-0000EF660000}"/>
    <cellStyle name="Currency0 4" xfId="21159" xr:uid="{00000000-0005-0000-0000-0000F0660000}"/>
    <cellStyle name="Currency0 4 2" xfId="21160" xr:uid="{00000000-0005-0000-0000-0000F1660000}"/>
    <cellStyle name="Currency0 4 3" xfId="21161" xr:uid="{00000000-0005-0000-0000-0000F2660000}"/>
    <cellStyle name="Currency0 40" xfId="21162" xr:uid="{00000000-0005-0000-0000-0000F3660000}"/>
    <cellStyle name="Currency0 41" xfId="21163" xr:uid="{00000000-0005-0000-0000-0000F4660000}"/>
    <cellStyle name="Currency0 42" xfId="21164" xr:uid="{00000000-0005-0000-0000-0000F5660000}"/>
    <cellStyle name="Currency0 43" xfId="21165" xr:uid="{00000000-0005-0000-0000-0000F6660000}"/>
    <cellStyle name="Currency0 44" xfId="21166" xr:uid="{00000000-0005-0000-0000-0000F7660000}"/>
    <cellStyle name="Currency0 45" xfId="21167" xr:uid="{00000000-0005-0000-0000-0000F8660000}"/>
    <cellStyle name="Currency0 46" xfId="21168" xr:uid="{00000000-0005-0000-0000-0000F9660000}"/>
    <cellStyle name="Currency0 47" xfId="21169" xr:uid="{00000000-0005-0000-0000-0000FA660000}"/>
    <cellStyle name="Currency0 48" xfId="21170" xr:uid="{00000000-0005-0000-0000-0000FB660000}"/>
    <cellStyle name="Currency0 49" xfId="21171" xr:uid="{00000000-0005-0000-0000-0000FC660000}"/>
    <cellStyle name="Currency0 5" xfId="21172" xr:uid="{00000000-0005-0000-0000-0000FD660000}"/>
    <cellStyle name="Currency0 5 2" xfId="21173" xr:uid="{00000000-0005-0000-0000-0000FE660000}"/>
    <cellStyle name="Currency0 5 3" xfId="21174" xr:uid="{00000000-0005-0000-0000-0000FF660000}"/>
    <cellStyle name="Currency0 50" xfId="21175" xr:uid="{00000000-0005-0000-0000-000000670000}"/>
    <cellStyle name="Currency0 51" xfId="21176" xr:uid="{00000000-0005-0000-0000-000001670000}"/>
    <cellStyle name="Currency0 52" xfId="21177" xr:uid="{00000000-0005-0000-0000-000002670000}"/>
    <cellStyle name="Currency0 53" xfId="21178" xr:uid="{00000000-0005-0000-0000-000003670000}"/>
    <cellStyle name="Currency0 54" xfId="21179" xr:uid="{00000000-0005-0000-0000-000004670000}"/>
    <cellStyle name="Currency0 55" xfId="21180" xr:uid="{00000000-0005-0000-0000-000005670000}"/>
    <cellStyle name="Currency0 56" xfId="21181" xr:uid="{00000000-0005-0000-0000-000006670000}"/>
    <cellStyle name="Currency0 57" xfId="21182" xr:uid="{00000000-0005-0000-0000-000007670000}"/>
    <cellStyle name="Currency0 58" xfId="21183" xr:uid="{00000000-0005-0000-0000-000008670000}"/>
    <cellStyle name="Currency0 59" xfId="21184" xr:uid="{00000000-0005-0000-0000-000009670000}"/>
    <cellStyle name="Currency0 6" xfId="21185" xr:uid="{00000000-0005-0000-0000-00000A670000}"/>
    <cellStyle name="Currency0 6 2" xfId="21186" xr:uid="{00000000-0005-0000-0000-00000B670000}"/>
    <cellStyle name="Currency0 6 3" xfId="21187" xr:uid="{00000000-0005-0000-0000-00000C670000}"/>
    <cellStyle name="Currency0 60" xfId="21188" xr:uid="{00000000-0005-0000-0000-00000D670000}"/>
    <cellStyle name="Currency0 61" xfId="21189" xr:uid="{00000000-0005-0000-0000-00000E670000}"/>
    <cellStyle name="Currency0 7" xfId="21190" xr:uid="{00000000-0005-0000-0000-00000F670000}"/>
    <cellStyle name="Currency0 7 2" xfId="21191" xr:uid="{00000000-0005-0000-0000-000010670000}"/>
    <cellStyle name="Currency0 7 3" xfId="21192" xr:uid="{00000000-0005-0000-0000-000011670000}"/>
    <cellStyle name="Currency0 8" xfId="21193" xr:uid="{00000000-0005-0000-0000-000012670000}"/>
    <cellStyle name="Currency0 8 2" xfId="21194" xr:uid="{00000000-0005-0000-0000-000013670000}"/>
    <cellStyle name="Currency0 8 3" xfId="21195" xr:uid="{00000000-0005-0000-0000-000014670000}"/>
    <cellStyle name="Currency0 9" xfId="21196" xr:uid="{00000000-0005-0000-0000-000015670000}"/>
    <cellStyle name="Currency0 9 2" xfId="21197" xr:uid="{00000000-0005-0000-0000-000016670000}"/>
    <cellStyle name="Currency0 9 3" xfId="21198" xr:uid="{00000000-0005-0000-0000-000017670000}"/>
    <cellStyle name="Currency1" xfId="2462" xr:uid="{00000000-0005-0000-0000-000018670000}"/>
    <cellStyle name="Currency1 10" xfId="21199" xr:uid="{00000000-0005-0000-0000-000019670000}"/>
    <cellStyle name="Currency1 10 2" xfId="21200" xr:uid="{00000000-0005-0000-0000-00001A670000}"/>
    <cellStyle name="Currency1 10 3" xfId="21201" xr:uid="{00000000-0005-0000-0000-00001B670000}"/>
    <cellStyle name="Currency1 10 4" xfId="21202" xr:uid="{00000000-0005-0000-0000-00001C670000}"/>
    <cellStyle name="Currency1 11" xfId="21203" xr:uid="{00000000-0005-0000-0000-00001D670000}"/>
    <cellStyle name="Currency1 11 2" xfId="21204" xr:uid="{00000000-0005-0000-0000-00001E670000}"/>
    <cellStyle name="Currency1 11 3" xfId="21205" xr:uid="{00000000-0005-0000-0000-00001F670000}"/>
    <cellStyle name="Currency1 11 4" xfId="21206" xr:uid="{00000000-0005-0000-0000-000020670000}"/>
    <cellStyle name="Currency1 12" xfId="21207" xr:uid="{00000000-0005-0000-0000-000021670000}"/>
    <cellStyle name="Currency1 12 2" xfId="21208" xr:uid="{00000000-0005-0000-0000-000022670000}"/>
    <cellStyle name="Currency1 12 3" xfId="21209" xr:uid="{00000000-0005-0000-0000-000023670000}"/>
    <cellStyle name="Currency1 12 4" xfId="21210" xr:uid="{00000000-0005-0000-0000-000024670000}"/>
    <cellStyle name="Currency1 13" xfId="21211" xr:uid="{00000000-0005-0000-0000-000025670000}"/>
    <cellStyle name="Currency1 13 2" xfId="21212" xr:uid="{00000000-0005-0000-0000-000026670000}"/>
    <cellStyle name="Currency1 13 3" xfId="21213" xr:uid="{00000000-0005-0000-0000-000027670000}"/>
    <cellStyle name="Currency1 13 4" xfId="21214" xr:uid="{00000000-0005-0000-0000-000028670000}"/>
    <cellStyle name="Currency1 14" xfId="21215" xr:uid="{00000000-0005-0000-0000-000029670000}"/>
    <cellStyle name="Currency1 14 2" xfId="21216" xr:uid="{00000000-0005-0000-0000-00002A670000}"/>
    <cellStyle name="Currency1 14 3" xfId="21217" xr:uid="{00000000-0005-0000-0000-00002B670000}"/>
    <cellStyle name="Currency1 14 4" xfId="21218" xr:uid="{00000000-0005-0000-0000-00002C670000}"/>
    <cellStyle name="Currency1 15" xfId="21219" xr:uid="{00000000-0005-0000-0000-00002D670000}"/>
    <cellStyle name="Currency1 15 2" xfId="21220" xr:uid="{00000000-0005-0000-0000-00002E670000}"/>
    <cellStyle name="Currency1 15 3" xfId="21221" xr:uid="{00000000-0005-0000-0000-00002F670000}"/>
    <cellStyle name="Currency1 15 4" xfId="21222" xr:uid="{00000000-0005-0000-0000-000030670000}"/>
    <cellStyle name="Currency1 16" xfId="21223" xr:uid="{00000000-0005-0000-0000-000031670000}"/>
    <cellStyle name="Currency1 16 2" xfId="21224" xr:uid="{00000000-0005-0000-0000-000032670000}"/>
    <cellStyle name="Currency1 16 3" xfId="21225" xr:uid="{00000000-0005-0000-0000-000033670000}"/>
    <cellStyle name="Currency1 16 4" xfId="21226" xr:uid="{00000000-0005-0000-0000-000034670000}"/>
    <cellStyle name="Currency1 17" xfId="21227" xr:uid="{00000000-0005-0000-0000-000035670000}"/>
    <cellStyle name="Currency1 17 2" xfId="21228" xr:uid="{00000000-0005-0000-0000-000036670000}"/>
    <cellStyle name="Currency1 17 3" xfId="21229" xr:uid="{00000000-0005-0000-0000-000037670000}"/>
    <cellStyle name="Currency1 17 4" xfId="21230" xr:uid="{00000000-0005-0000-0000-000038670000}"/>
    <cellStyle name="Currency1 18" xfId="21231" xr:uid="{00000000-0005-0000-0000-000039670000}"/>
    <cellStyle name="Currency1 18 2" xfId="21232" xr:uid="{00000000-0005-0000-0000-00003A670000}"/>
    <cellStyle name="Currency1 18 3" xfId="21233" xr:uid="{00000000-0005-0000-0000-00003B670000}"/>
    <cellStyle name="Currency1 18 4" xfId="21234" xr:uid="{00000000-0005-0000-0000-00003C670000}"/>
    <cellStyle name="Currency1 19" xfId="21235" xr:uid="{00000000-0005-0000-0000-00003D670000}"/>
    <cellStyle name="Currency1 19 2" xfId="21236" xr:uid="{00000000-0005-0000-0000-00003E670000}"/>
    <cellStyle name="Currency1 19 3" xfId="21237" xr:uid="{00000000-0005-0000-0000-00003F670000}"/>
    <cellStyle name="Currency1 19 4" xfId="21238" xr:uid="{00000000-0005-0000-0000-000040670000}"/>
    <cellStyle name="Currency1 2" xfId="21239" xr:uid="{00000000-0005-0000-0000-000041670000}"/>
    <cellStyle name="Currency1 2 2" xfId="21240" xr:uid="{00000000-0005-0000-0000-000042670000}"/>
    <cellStyle name="Currency1 2 2 2" xfId="21241" xr:uid="{00000000-0005-0000-0000-000043670000}"/>
    <cellStyle name="Currency1 2 3" xfId="21242" xr:uid="{00000000-0005-0000-0000-000044670000}"/>
    <cellStyle name="Currency1 2 4" xfId="21243" xr:uid="{00000000-0005-0000-0000-000045670000}"/>
    <cellStyle name="Currency1 2 5" xfId="21244" xr:uid="{00000000-0005-0000-0000-000046670000}"/>
    <cellStyle name="Currency1 20" xfId="21245" xr:uid="{00000000-0005-0000-0000-000047670000}"/>
    <cellStyle name="Currency1 20 2" xfId="21246" xr:uid="{00000000-0005-0000-0000-000048670000}"/>
    <cellStyle name="Currency1 20 3" xfId="21247" xr:uid="{00000000-0005-0000-0000-000049670000}"/>
    <cellStyle name="Currency1 20 4" xfId="21248" xr:uid="{00000000-0005-0000-0000-00004A670000}"/>
    <cellStyle name="Currency1 21" xfId="21249" xr:uid="{00000000-0005-0000-0000-00004B670000}"/>
    <cellStyle name="Currency1 21 2" xfId="21250" xr:uid="{00000000-0005-0000-0000-00004C670000}"/>
    <cellStyle name="Currency1 21 3" xfId="21251" xr:uid="{00000000-0005-0000-0000-00004D670000}"/>
    <cellStyle name="Currency1 21 4" xfId="21252" xr:uid="{00000000-0005-0000-0000-00004E670000}"/>
    <cellStyle name="Currency1 22" xfId="21253" xr:uid="{00000000-0005-0000-0000-00004F670000}"/>
    <cellStyle name="Currency1 22 2" xfId="21254" xr:uid="{00000000-0005-0000-0000-000050670000}"/>
    <cellStyle name="Currency1 22 3" xfId="21255" xr:uid="{00000000-0005-0000-0000-000051670000}"/>
    <cellStyle name="Currency1 22 4" xfId="21256" xr:uid="{00000000-0005-0000-0000-000052670000}"/>
    <cellStyle name="Currency1 23" xfId="21257" xr:uid="{00000000-0005-0000-0000-000053670000}"/>
    <cellStyle name="Currency1 23 2" xfId="21258" xr:uid="{00000000-0005-0000-0000-000054670000}"/>
    <cellStyle name="Currency1 23 3" xfId="21259" xr:uid="{00000000-0005-0000-0000-000055670000}"/>
    <cellStyle name="Currency1 23 4" xfId="21260" xr:uid="{00000000-0005-0000-0000-000056670000}"/>
    <cellStyle name="Currency1 24" xfId="21261" xr:uid="{00000000-0005-0000-0000-000057670000}"/>
    <cellStyle name="Currency1 24 2" xfId="21262" xr:uid="{00000000-0005-0000-0000-000058670000}"/>
    <cellStyle name="Currency1 24 3" xfId="21263" xr:uid="{00000000-0005-0000-0000-000059670000}"/>
    <cellStyle name="Currency1 24 4" xfId="21264" xr:uid="{00000000-0005-0000-0000-00005A670000}"/>
    <cellStyle name="Currency1 25" xfId="21265" xr:uid="{00000000-0005-0000-0000-00005B670000}"/>
    <cellStyle name="Currency1 25 2" xfId="21266" xr:uid="{00000000-0005-0000-0000-00005C670000}"/>
    <cellStyle name="Currency1 25 3" xfId="21267" xr:uid="{00000000-0005-0000-0000-00005D670000}"/>
    <cellStyle name="Currency1 25 4" xfId="21268" xr:uid="{00000000-0005-0000-0000-00005E670000}"/>
    <cellStyle name="Currency1 26" xfId="21269" xr:uid="{00000000-0005-0000-0000-00005F670000}"/>
    <cellStyle name="Currency1 26 2" xfId="21270" xr:uid="{00000000-0005-0000-0000-000060670000}"/>
    <cellStyle name="Currency1 26 3" xfId="21271" xr:uid="{00000000-0005-0000-0000-000061670000}"/>
    <cellStyle name="Currency1 26 4" xfId="21272" xr:uid="{00000000-0005-0000-0000-000062670000}"/>
    <cellStyle name="Currency1 27" xfId="21273" xr:uid="{00000000-0005-0000-0000-000063670000}"/>
    <cellStyle name="Currency1 27 2" xfId="21274" xr:uid="{00000000-0005-0000-0000-000064670000}"/>
    <cellStyle name="Currency1 27 3" xfId="21275" xr:uid="{00000000-0005-0000-0000-000065670000}"/>
    <cellStyle name="Currency1 27 4" xfId="21276" xr:uid="{00000000-0005-0000-0000-000066670000}"/>
    <cellStyle name="Currency1 28" xfId="21277" xr:uid="{00000000-0005-0000-0000-000067670000}"/>
    <cellStyle name="Currency1 28 2" xfId="21278" xr:uid="{00000000-0005-0000-0000-000068670000}"/>
    <cellStyle name="Currency1 28 3" xfId="21279" xr:uid="{00000000-0005-0000-0000-000069670000}"/>
    <cellStyle name="Currency1 28 4" xfId="21280" xr:uid="{00000000-0005-0000-0000-00006A670000}"/>
    <cellStyle name="Currency1 29" xfId="21281" xr:uid="{00000000-0005-0000-0000-00006B670000}"/>
    <cellStyle name="Currency1 29 2" xfId="21282" xr:uid="{00000000-0005-0000-0000-00006C670000}"/>
    <cellStyle name="Currency1 29 3" xfId="21283" xr:uid="{00000000-0005-0000-0000-00006D670000}"/>
    <cellStyle name="Currency1 29 4" xfId="21284" xr:uid="{00000000-0005-0000-0000-00006E670000}"/>
    <cellStyle name="Currency1 3" xfId="21285" xr:uid="{00000000-0005-0000-0000-00006F670000}"/>
    <cellStyle name="Currency1 3 2" xfId="21286" xr:uid="{00000000-0005-0000-0000-000070670000}"/>
    <cellStyle name="Currency1 3 3" xfId="21287" xr:uid="{00000000-0005-0000-0000-000071670000}"/>
    <cellStyle name="Currency1 3 4" xfId="21288" xr:uid="{00000000-0005-0000-0000-000072670000}"/>
    <cellStyle name="Currency1 30" xfId="21289" xr:uid="{00000000-0005-0000-0000-000073670000}"/>
    <cellStyle name="Currency1 30 2" xfId="21290" xr:uid="{00000000-0005-0000-0000-000074670000}"/>
    <cellStyle name="Currency1 30 3" xfId="21291" xr:uid="{00000000-0005-0000-0000-000075670000}"/>
    <cellStyle name="Currency1 30 4" xfId="21292" xr:uid="{00000000-0005-0000-0000-000076670000}"/>
    <cellStyle name="Currency1 31" xfId="21293" xr:uid="{00000000-0005-0000-0000-000077670000}"/>
    <cellStyle name="Currency1 31 2" xfId="21294" xr:uid="{00000000-0005-0000-0000-000078670000}"/>
    <cellStyle name="Currency1 31 3" xfId="21295" xr:uid="{00000000-0005-0000-0000-000079670000}"/>
    <cellStyle name="Currency1 31 4" xfId="21296" xr:uid="{00000000-0005-0000-0000-00007A670000}"/>
    <cellStyle name="Currency1 32" xfId="21297" xr:uid="{00000000-0005-0000-0000-00007B670000}"/>
    <cellStyle name="Currency1 32 2" xfId="21298" xr:uid="{00000000-0005-0000-0000-00007C670000}"/>
    <cellStyle name="Currency1 32 3" xfId="21299" xr:uid="{00000000-0005-0000-0000-00007D670000}"/>
    <cellStyle name="Currency1 32 4" xfId="21300" xr:uid="{00000000-0005-0000-0000-00007E670000}"/>
    <cellStyle name="Currency1 33" xfId="21301" xr:uid="{00000000-0005-0000-0000-00007F670000}"/>
    <cellStyle name="Currency1 33 2" xfId="21302" xr:uid="{00000000-0005-0000-0000-000080670000}"/>
    <cellStyle name="Currency1 33 3" xfId="21303" xr:uid="{00000000-0005-0000-0000-000081670000}"/>
    <cellStyle name="Currency1 33 4" xfId="21304" xr:uid="{00000000-0005-0000-0000-000082670000}"/>
    <cellStyle name="Currency1 34" xfId="21305" xr:uid="{00000000-0005-0000-0000-000083670000}"/>
    <cellStyle name="Currency1 34 2" xfId="21306" xr:uid="{00000000-0005-0000-0000-000084670000}"/>
    <cellStyle name="Currency1 34 3" xfId="21307" xr:uid="{00000000-0005-0000-0000-000085670000}"/>
    <cellStyle name="Currency1 34 4" xfId="21308" xr:uid="{00000000-0005-0000-0000-000086670000}"/>
    <cellStyle name="Currency1 35" xfId="21309" xr:uid="{00000000-0005-0000-0000-000087670000}"/>
    <cellStyle name="Currency1 35 2" xfId="21310" xr:uid="{00000000-0005-0000-0000-000088670000}"/>
    <cellStyle name="Currency1 35 3" xfId="21311" xr:uid="{00000000-0005-0000-0000-000089670000}"/>
    <cellStyle name="Currency1 35 4" xfId="21312" xr:uid="{00000000-0005-0000-0000-00008A670000}"/>
    <cellStyle name="Currency1 36" xfId="21313" xr:uid="{00000000-0005-0000-0000-00008B670000}"/>
    <cellStyle name="Currency1 36 2" xfId="21314" xr:uid="{00000000-0005-0000-0000-00008C670000}"/>
    <cellStyle name="Currency1 36 3" xfId="21315" xr:uid="{00000000-0005-0000-0000-00008D670000}"/>
    <cellStyle name="Currency1 36 4" xfId="21316" xr:uid="{00000000-0005-0000-0000-00008E670000}"/>
    <cellStyle name="Currency1 37" xfId="21317" xr:uid="{00000000-0005-0000-0000-00008F670000}"/>
    <cellStyle name="Currency1 37 2" xfId="21318" xr:uid="{00000000-0005-0000-0000-000090670000}"/>
    <cellStyle name="Currency1 37 3" xfId="21319" xr:uid="{00000000-0005-0000-0000-000091670000}"/>
    <cellStyle name="Currency1 37 4" xfId="21320" xr:uid="{00000000-0005-0000-0000-000092670000}"/>
    <cellStyle name="Currency1 38" xfId="21321" xr:uid="{00000000-0005-0000-0000-000093670000}"/>
    <cellStyle name="Currency1 38 2" xfId="21322" xr:uid="{00000000-0005-0000-0000-000094670000}"/>
    <cellStyle name="Currency1 38 3" xfId="21323" xr:uid="{00000000-0005-0000-0000-000095670000}"/>
    <cellStyle name="Currency1 38 4" xfId="21324" xr:uid="{00000000-0005-0000-0000-000096670000}"/>
    <cellStyle name="Currency1 39" xfId="21325" xr:uid="{00000000-0005-0000-0000-000097670000}"/>
    <cellStyle name="Currency1 39 2" xfId="21326" xr:uid="{00000000-0005-0000-0000-000098670000}"/>
    <cellStyle name="Currency1 39 3" xfId="21327" xr:uid="{00000000-0005-0000-0000-000099670000}"/>
    <cellStyle name="Currency1 39 4" xfId="21328" xr:uid="{00000000-0005-0000-0000-00009A670000}"/>
    <cellStyle name="Currency1 4" xfId="21329" xr:uid="{00000000-0005-0000-0000-00009B670000}"/>
    <cellStyle name="Currency1 4 2" xfId="21330" xr:uid="{00000000-0005-0000-0000-00009C670000}"/>
    <cellStyle name="Currency1 4 3" xfId="21331" xr:uid="{00000000-0005-0000-0000-00009D670000}"/>
    <cellStyle name="Currency1 4 4" xfId="21332" xr:uid="{00000000-0005-0000-0000-00009E670000}"/>
    <cellStyle name="Currency1 40" xfId="21333" xr:uid="{00000000-0005-0000-0000-00009F670000}"/>
    <cellStyle name="Currency1 40 2" xfId="21334" xr:uid="{00000000-0005-0000-0000-0000A0670000}"/>
    <cellStyle name="Currency1 40 3" xfId="21335" xr:uid="{00000000-0005-0000-0000-0000A1670000}"/>
    <cellStyle name="Currency1 41" xfId="21336" xr:uid="{00000000-0005-0000-0000-0000A2670000}"/>
    <cellStyle name="Currency1 41 2" xfId="21337" xr:uid="{00000000-0005-0000-0000-0000A3670000}"/>
    <cellStyle name="Currency1 41 3" xfId="21338" xr:uid="{00000000-0005-0000-0000-0000A4670000}"/>
    <cellStyle name="Currency1 41 4" xfId="21339" xr:uid="{00000000-0005-0000-0000-0000A5670000}"/>
    <cellStyle name="Currency1 42" xfId="21340" xr:uid="{00000000-0005-0000-0000-0000A6670000}"/>
    <cellStyle name="Currency1 42 2" xfId="21341" xr:uid="{00000000-0005-0000-0000-0000A7670000}"/>
    <cellStyle name="Currency1 42 3" xfId="21342" xr:uid="{00000000-0005-0000-0000-0000A8670000}"/>
    <cellStyle name="Currency1 42 4" xfId="21343" xr:uid="{00000000-0005-0000-0000-0000A9670000}"/>
    <cellStyle name="Currency1 43" xfId="21344" xr:uid="{00000000-0005-0000-0000-0000AA670000}"/>
    <cellStyle name="Currency1 43 2" xfId="21345" xr:uid="{00000000-0005-0000-0000-0000AB670000}"/>
    <cellStyle name="Currency1 43 3" xfId="21346" xr:uid="{00000000-0005-0000-0000-0000AC670000}"/>
    <cellStyle name="Currency1 43 4" xfId="21347" xr:uid="{00000000-0005-0000-0000-0000AD670000}"/>
    <cellStyle name="Currency1 44" xfId="21348" xr:uid="{00000000-0005-0000-0000-0000AE670000}"/>
    <cellStyle name="Currency1 44 2" xfId="21349" xr:uid="{00000000-0005-0000-0000-0000AF670000}"/>
    <cellStyle name="Currency1 45" xfId="21350" xr:uid="{00000000-0005-0000-0000-0000B0670000}"/>
    <cellStyle name="Currency1 45 2" xfId="21351" xr:uid="{00000000-0005-0000-0000-0000B1670000}"/>
    <cellStyle name="Currency1 46" xfId="21352" xr:uid="{00000000-0005-0000-0000-0000B2670000}"/>
    <cellStyle name="Currency1 46 2" xfId="21353" xr:uid="{00000000-0005-0000-0000-0000B3670000}"/>
    <cellStyle name="Currency1 47" xfId="21354" xr:uid="{00000000-0005-0000-0000-0000B4670000}"/>
    <cellStyle name="Currency1 48" xfId="21355" xr:uid="{00000000-0005-0000-0000-0000B5670000}"/>
    <cellStyle name="Currency1 49" xfId="21356" xr:uid="{00000000-0005-0000-0000-0000B6670000}"/>
    <cellStyle name="Currency1 5" xfId="21357" xr:uid="{00000000-0005-0000-0000-0000B7670000}"/>
    <cellStyle name="Currency1 5 2" xfId="21358" xr:uid="{00000000-0005-0000-0000-0000B8670000}"/>
    <cellStyle name="Currency1 5 3" xfId="21359" xr:uid="{00000000-0005-0000-0000-0000B9670000}"/>
    <cellStyle name="Currency1 5 4" xfId="21360" xr:uid="{00000000-0005-0000-0000-0000BA670000}"/>
    <cellStyle name="Currency1 50" xfId="21361" xr:uid="{00000000-0005-0000-0000-0000BB670000}"/>
    <cellStyle name="Currency1 51" xfId="21362" xr:uid="{00000000-0005-0000-0000-0000BC670000}"/>
    <cellStyle name="Currency1 52" xfId="21363" xr:uid="{00000000-0005-0000-0000-0000BD670000}"/>
    <cellStyle name="Currency1 53" xfId="21364" xr:uid="{00000000-0005-0000-0000-0000BE670000}"/>
    <cellStyle name="Currency1 54" xfId="21365" xr:uid="{00000000-0005-0000-0000-0000BF670000}"/>
    <cellStyle name="Currency1 55" xfId="21366" xr:uid="{00000000-0005-0000-0000-0000C0670000}"/>
    <cellStyle name="Currency1 56" xfId="21367" xr:uid="{00000000-0005-0000-0000-0000C1670000}"/>
    <cellStyle name="Currency1 57" xfId="21368" xr:uid="{00000000-0005-0000-0000-0000C2670000}"/>
    <cellStyle name="Currency1 58" xfId="21369" xr:uid="{00000000-0005-0000-0000-0000C3670000}"/>
    <cellStyle name="Currency1 59" xfId="21370" xr:uid="{00000000-0005-0000-0000-0000C4670000}"/>
    <cellStyle name="Currency1 6" xfId="21371" xr:uid="{00000000-0005-0000-0000-0000C5670000}"/>
    <cellStyle name="Currency1 6 2" xfId="21372" xr:uid="{00000000-0005-0000-0000-0000C6670000}"/>
    <cellStyle name="Currency1 6 3" xfId="21373" xr:uid="{00000000-0005-0000-0000-0000C7670000}"/>
    <cellStyle name="Currency1 6 4" xfId="21374" xr:uid="{00000000-0005-0000-0000-0000C8670000}"/>
    <cellStyle name="Currency1 60" xfId="21375" xr:uid="{00000000-0005-0000-0000-0000C9670000}"/>
    <cellStyle name="Currency1 61" xfId="21376" xr:uid="{00000000-0005-0000-0000-0000CA670000}"/>
    <cellStyle name="Currency1 62" xfId="21377" xr:uid="{00000000-0005-0000-0000-0000CB670000}"/>
    <cellStyle name="Currency1 63" xfId="21378" xr:uid="{00000000-0005-0000-0000-0000CC670000}"/>
    <cellStyle name="Currency1 64" xfId="21379" xr:uid="{00000000-0005-0000-0000-0000CD670000}"/>
    <cellStyle name="Currency1 65" xfId="21380" xr:uid="{00000000-0005-0000-0000-0000CE670000}"/>
    <cellStyle name="Currency1 66" xfId="21381" xr:uid="{00000000-0005-0000-0000-0000CF670000}"/>
    <cellStyle name="Currency1 67" xfId="21382" xr:uid="{00000000-0005-0000-0000-0000D0670000}"/>
    <cellStyle name="Currency1 68" xfId="21383" xr:uid="{00000000-0005-0000-0000-0000D1670000}"/>
    <cellStyle name="Currency1 69" xfId="21384" xr:uid="{00000000-0005-0000-0000-0000D2670000}"/>
    <cellStyle name="Currency1 7" xfId="21385" xr:uid="{00000000-0005-0000-0000-0000D3670000}"/>
    <cellStyle name="Currency1 7 2" xfId="21386" xr:uid="{00000000-0005-0000-0000-0000D4670000}"/>
    <cellStyle name="Currency1 7 3" xfId="21387" xr:uid="{00000000-0005-0000-0000-0000D5670000}"/>
    <cellStyle name="Currency1 7 4" xfId="21388" xr:uid="{00000000-0005-0000-0000-0000D6670000}"/>
    <cellStyle name="Currency1 70" xfId="21389" xr:uid="{00000000-0005-0000-0000-0000D7670000}"/>
    <cellStyle name="Currency1 8" xfId="21390" xr:uid="{00000000-0005-0000-0000-0000D8670000}"/>
    <cellStyle name="Currency1 8 2" xfId="21391" xr:uid="{00000000-0005-0000-0000-0000D9670000}"/>
    <cellStyle name="Currency1 8 3" xfId="21392" xr:uid="{00000000-0005-0000-0000-0000DA670000}"/>
    <cellStyle name="Currency1 8 4" xfId="21393" xr:uid="{00000000-0005-0000-0000-0000DB670000}"/>
    <cellStyle name="Currency1 9" xfId="21394" xr:uid="{00000000-0005-0000-0000-0000DC670000}"/>
    <cellStyle name="Currency1 9 2" xfId="21395" xr:uid="{00000000-0005-0000-0000-0000DD670000}"/>
    <cellStyle name="Currency1 9 3" xfId="21396" xr:uid="{00000000-0005-0000-0000-0000DE670000}"/>
    <cellStyle name="Currency1 9 4" xfId="21397" xr:uid="{00000000-0005-0000-0000-0000DF670000}"/>
    <cellStyle name="Date" xfId="2463" xr:uid="{00000000-0005-0000-0000-0000E0670000}"/>
    <cellStyle name="Date 10" xfId="21398" xr:uid="{00000000-0005-0000-0000-0000E1670000}"/>
    <cellStyle name="Date 10 2" xfId="21399" xr:uid="{00000000-0005-0000-0000-0000E2670000}"/>
    <cellStyle name="Date 10 3" xfId="21400" xr:uid="{00000000-0005-0000-0000-0000E3670000}"/>
    <cellStyle name="Date 10 4" xfId="21401" xr:uid="{00000000-0005-0000-0000-0000E4670000}"/>
    <cellStyle name="DATE 100" xfId="21402" xr:uid="{00000000-0005-0000-0000-0000E5670000}"/>
    <cellStyle name="DATE 101" xfId="21403" xr:uid="{00000000-0005-0000-0000-0000E6670000}"/>
    <cellStyle name="DATE 102" xfId="21404" xr:uid="{00000000-0005-0000-0000-0000E7670000}"/>
    <cellStyle name="DATE 103" xfId="21405" xr:uid="{00000000-0005-0000-0000-0000E8670000}"/>
    <cellStyle name="DATE 104" xfId="21406" xr:uid="{00000000-0005-0000-0000-0000E9670000}"/>
    <cellStyle name="DATE 105" xfId="21407" xr:uid="{00000000-0005-0000-0000-0000EA670000}"/>
    <cellStyle name="DATE 106" xfId="21408" xr:uid="{00000000-0005-0000-0000-0000EB670000}"/>
    <cellStyle name="DATE 107" xfId="21409" xr:uid="{00000000-0005-0000-0000-0000EC670000}"/>
    <cellStyle name="DATE 108" xfId="21410" xr:uid="{00000000-0005-0000-0000-0000ED670000}"/>
    <cellStyle name="DATE 109" xfId="21411" xr:uid="{00000000-0005-0000-0000-0000EE670000}"/>
    <cellStyle name="Date 11" xfId="21412" xr:uid="{00000000-0005-0000-0000-0000EF670000}"/>
    <cellStyle name="Date 11 2" xfId="21413" xr:uid="{00000000-0005-0000-0000-0000F0670000}"/>
    <cellStyle name="Date 11 3" xfId="21414" xr:uid="{00000000-0005-0000-0000-0000F1670000}"/>
    <cellStyle name="Date 11 4" xfId="21415" xr:uid="{00000000-0005-0000-0000-0000F2670000}"/>
    <cellStyle name="DATE 110" xfId="21416" xr:uid="{00000000-0005-0000-0000-0000F3670000}"/>
    <cellStyle name="DATE 111" xfId="21417" xr:uid="{00000000-0005-0000-0000-0000F4670000}"/>
    <cellStyle name="DATE 112" xfId="21418" xr:uid="{00000000-0005-0000-0000-0000F5670000}"/>
    <cellStyle name="DATE 113" xfId="21419" xr:uid="{00000000-0005-0000-0000-0000F6670000}"/>
    <cellStyle name="DATE 114" xfId="21420" xr:uid="{00000000-0005-0000-0000-0000F7670000}"/>
    <cellStyle name="DATE 115" xfId="21421" xr:uid="{00000000-0005-0000-0000-0000F8670000}"/>
    <cellStyle name="DATE 116" xfId="21422" xr:uid="{00000000-0005-0000-0000-0000F9670000}"/>
    <cellStyle name="DATE 117" xfId="21423" xr:uid="{00000000-0005-0000-0000-0000FA670000}"/>
    <cellStyle name="DATE 118" xfId="21424" xr:uid="{00000000-0005-0000-0000-0000FB670000}"/>
    <cellStyle name="DATE 119" xfId="21425" xr:uid="{00000000-0005-0000-0000-0000FC670000}"/>
    <cellStyle name="Date 12" xfId="21426" xr:uid="{00000000-0005-0000-0000-0000FD670000}"/>
    <cellStyle name="Date 12 2" xfId="21427" xr:uid="{00000000-0005-0000-0000-0000FE670000}"/>
    <cellStyle name="Date 12 3" xfId="21428" xr:uid="{00000000-0005-0000-0000-0000FF670000}"/>
    <cellStyle name="Date 12 4" xfId="21429" xr:uid="{00000000-0005-0000-0000-000000680000}"/>
    <cellStyle name="DATE 120" xfId="21430" xr:uid="{00000000-0005-0000-0000-000001680000}"/>
    <cellStyle name="DATE 121" xfId="21431" xr:uid="{00000000-0005-0000-0000-000002680000}"/>
    <cellStyle name="DATE 122" xfId="21432" xr:uid="{00000000-0005-0000-0000-000003680000}"/>
    <cellStyle name="DATE 123" xfId="21433" xr:uid="{00000000-0005-0000-0000-000004680000}"/>
    <cellStyle name="DATE 124" xfId="21434" xr:uid="{00000000-0005-0000-0000-000005680000}"/>
    <cellStyle name="DATE 125" xfId="21435" xr:uid="{00000000-0005-0000-0000-000006680000}"/>
    <cellStyle name="DATE 126" xfId="21436" xr:uid="{00000000-0005-0000-0000-000007680000}"/>
    <cellStyle name="DATE 127" xfId="21437" xr:uid="{00000000-0005-0000-0000-000008680000}"/>
    <cellStyle name="DATE 128" xfId="21438" xr:uid="{00000000-0005-0000-0000-000009680000}"/>
    <cellStyle name="DATE 129" xfId="21439" xr:uid="{00000000-0005-0000-0000-00000A680000}"/>
    <cellStyle name="Date 13" xfId="21440" xr:uid="{00000000-0005-0000-0000-00000B680000}"/>
    <cellStyle name="Date 13 2" xfId="21441" xr:uid="{00000000-0005-0000-0000-00000C680000}"/>
    <cellStyle name="Date 13 3" xfId="21442" xr:uid="{00000000-0005-0000-0000-00000D680000}"/>
    <cellStyle name="Date 13 4" xfId="21443" xr:uid="{00000000-0005-0000-0000-00000E680000}"/>
    <cellStyle name="DATE 130" xfId="21444" xr:uid="{00000000-0005-0000-0000-00000F680000}"/>
    <cellStyle name="DATE 131" xfId="21445" xr:uid="{00000000-0005-0000-0000-000010680000}"/>
    <cellStyle name="DATE 132" xfId="21446" xr:uid="{00000000-0005-0000-0000-000011680000}"/>
    <cellStyle name="DATE 133" xfId="21447" xr:uid="{00000000-0005-0000-0000-000012680000}"/>
    <cellStyle name="DATE 134" xfId="21448" xr:uid="{00000000-0005-0000-0000-000013680000}"/>
    <cellStyle name="DATE 135" xfId="21449" xr:uid="{00000000-0005-0000-0000-000014680000}"/>
    <cellStyle name="DATE 136" xfId="21450" xr:uid="{00000000-0005-0000-0000-000015680000}"/>
    <cellStyle name="DATE 137" xfId="21451" xr:uid="{00000000-0005-0000-0000-000016680000}"/>
    <cellStyle name="DATE 138" xfId="21452" xr:uid="{00000000-0005-0000-0000-000017680000}"/>
    <cellStyle name="DATE 139" xfId="21453" xr:uid="{00000000-0005-0000-0000-000018680000}"/>
    <cellStyle name="Date 14" xfId="21454" xr:uid="{00000000-0005-0000-0000-000019680000}"/>
    <cellStyle name="Date 14 2" xfId="21455" xr:uid="{00000000-0005-0000-0000-00001A680000}"/>
    <cellStyle name="Date 14 3" xfId="21456" xr:uid="{00000000-0005-0000-0000-00001B680000}"/>
    <cellStyle name="Date 14 4" xfId="21457" xr:uid="{00000000-0005-0000-0000-00001C680000}"/>
    <cellStyle name="DATE 140" xfId="21458" xr:uid="{00000000-0005-0000-0000-00001D680000}"/>
    <cellStyle name="DATE 141" xfId="21459" xr:uid="{00000000-0005-0000-0000-00001E680000}"/>
    <cellStyle name="DATE 142" xfId="21460" xr:uid="{00000000-0005-0000-0000-00001F680000}"/>
    <cellStyle name="DATE 143" xfId="21461" xr:uid="{00000000-0005-0000-0000-000020680000}"/>
    <cellStyle name="DATE 144" xfId="21462" xr:uid="{00000000-0005-0000-0000-000021680000}"/>
    <cellStyle name="Date 145" xfId="21463" xr:uid="{00000000-0005-0000-0000-000022680000}"/>
    <cellStyle name="Date 146" xfId="21464" xr:uid="{00000000-0005-0000-0000-000023680000}"/>
    <cellStyle name="Date 15" xfId="21465" xr:uid="{00000000-0005-0000-0000-000024680000}"/>
    <cellStyle name="Date 15 2" xfId="21466" xr:uid="{00000000-0005-0000-0000-000025680000}"/>
    <cellStyle name="Date 15 3" xfId="21467" xr:uid="{00000000-0005-0000-0000-000026680000}"/>
    <cellStyle name="Date 15 4" xfId="21468" xr:uid="{00000000-0005-0000-0000-000027680000}"/>
    <cellStyle name="Date 16" xfId="21469" xr:uid="{00000000-0005-0000-0000-000028680000}"/>
    <cellStyle name="Date 16 2" xfId="21470" xr:uid="{00000000-0005-0000-0000-000029680000}"/>
    <cellStyle name="Date 16 3" xfId="21471" xr:uid="{00000000-0005-0000-0000-00002A680000}"/>
    <cellStyle name="Date 16 4" xfId="21472" xr:uid="{00000000-0005-0000-0000-00002B680000}"/>
    <cellStyle name="Date 17" xfId="21473" xr:uid="{00000000-0005-0000-0000-00002C680000}"/>
    <cellStyle name="Date 17 2" xfId="21474" xr:uid="{00000000-0005-0000-0000-00002D680000}"/>
    <cellStyle name="Date 17 3" xfId="21475" xr:uid="{00000000-0005-0000-0000-00002E680000}"/>
    <cellStyle name="Date 17 4" xfId="21476" xr:uid="{00000000-0005-0000-0000-00002F680000}"/>
    <cellStyle name="Date 18" xfId="21477" xr:uid="{00000000-0005-0000-0000-000030680000}"/>
    <cellStyle name="Date 18 2" xfId="21478" xr:uid="{00000000-0005-0000-0000-000031680000}"/>
    <cellStyle name="Date 18 3" xfId="21479" xr:uid="{00000000-0005-0000-0000-000032680000}"/>
    <cellStyle name="Date 18 4" xfId="21480" xr:uid="{00000000-0005-0000-0000-000033680000}"/>
    <cellStyle name="Date 19" xfId="21481" xr:uid="{00000000-0005-0000-0000-000034680000}"/>
    <cellStyle name="Date 19 2" xfId="21482" xr:uid="{00000000-0005-0000-0000-000035680000}"/>
    <cellStyle name="Date 19 3" xfId="21483" xr:uid="{00000000-0005-0000-0000-000036680000}"/>
    <cellStyle name="Date 19 4" xfId="21484" xr:uid="{00000000-0005-0000-0000-000037680000}"/>
    <cellStyle name="Date 2" xfId="2464" xr:uid="{00000000-0005-0000-0000-000038680000}"/>
    <cellStyle name="Date 2 2" xfId="21485" xr:uid="{00000000-0005-0000-0000-000039680000}"/>
    <cellStyle name="Date 2 3" xfId="21486" xr:uid="{00000000-0005-0000-0000-00003A680000}"/>
    <cellStyle name="Date 2 4" xfId="21487" xr:uid="{00000000-0005-0000-0000-00003B680000}"/>
    <cellStyle name="Date 20" xfId="21488" xr:uid="{00000000-0005-0000-0000-00003C680000}"/>
    <cellStyle name="Date 20 2" xfId="21489" xr:uid="{00000000-0005-0000-0000-00003D680000}"/>
    <cellStyle name="Date 20 3" xfId="21490" xr:uid="{00000000-0005-0000-0000-00003E680000}"/>
    <cellStyle name="Date 20 4" xfId="21491" xr:uid="{00000000-0005-0000-0000-00003F680000}"/>
    <cellStyle name="Date 21" xfId="21492" xr:uid="{00000000-0005-0000-0000-000040680000}"/>
    <cellStyle name="Date 21 2" xfId="21493" xr:uid="{00000000-0005-0000-0000-000041680000}"/>
    <cellStyle name="Date 21 3" xfId="21494" xr:uid="{00000000-0005-0000-0000-000042680000}"/>
    <cellStyle name="Date 21 4" xfId="21495" xr:uid="{00000000-0005-0000-0000-000043680000}"/>
    <cellStyle name="Date 22" xfId="21496" xr:uid="{00000000-0005-0000-0000-000044680000}"/>
    <cellStyle name="Date 22 2" xfId="21497" xr:uid="{00000000-0005-0000-0000-000045680000}"/>
    <cellStyle name="Date 22 3" xfId="21498" xr:uid="{00000000-0005-0000-0000-000046680000}"/>
    <cellStyle name="Date 22 4" xfId="21499" xr:uid="{00000000-0005-0000-0000-000047680000}"/>
    <cellStyle name="Date 23" xfId="21500" xr:uid="{00000000-0005-0000-0000-000048680000}"/>
    <cellStyle name="Date 23 2" xfId="21501" xr:uid="{00000000-0005-0000-0000-000049680000}"/>
    <cellStyle name="Date 23 3" xfId="21502" xr:uid="{00000000-0005-0000-0000-00004A680000}"/>
    <cellStyle name="Date 23 4" xfId="21503" xr:uid="{00000000-0005-0000-0000-00004B680000}"/>
    <cellStyle name="Date 24" xfId="21504" xr:uid="{00000000-0005-0000-0000-00004C680000}"/>
    <cellStyle name="Date 24 2" xfId="21505" xr:uid="{00000000-0005-0000-0000-00004D680000}"/>
    <cellStyle name="Date 24 3" xfId="21506" xr:uid="{00000000-0005-0000-0000-00004E680000}"/>
    <cellStyle name="Date 24 4" xfId="21507" xr:uid="{00000000-0005-0000-0000-00004F680000}"/>
    <cellStyle name="Date 25" xfId="21508" xr:uid="{00000000-0005-0000-0000-000050680000}"/>
    <cellStyle name="Date 25 2" xfId="21509" xr:uid="{00000000-0005-0000-0000-000051680000}"/>
    <cellStyle name="Date 25 3" xfId="21510" xr:uid="{00000000-0005-0000-0000-000052680000}"/>
    <cellStyle name="Date 25 4" xfId="21511" xr:uid="{00000000-0005-0000-0000-000053680000}"/>
    <cellStyle name="Date 26" xfId="21512" xr:uid="{00000000-0005-0000-0000-000054680000}"/>
    <cellStyle name="Date 26 2" xfId="21513" xr:uid="{00000000-0005-0000-0000-000055680000}"/>
    <cellStyle name="Date 26 3" xfId="21514" xr:uid="{00000000-0005-0000-0000-000056680000}"/>
    <cellStyle name="Date 26 4" xfId="21515" xr:uid="{00000000-0005-0000-0000-000057680000}"/>
    <cellStyle name="Date 27" xfId="21516" xr:uid="{00000000-0005-0000-0000-000058680000}"/>
    <cellStyle name="Date 27 2" xfId="21517" xr:uid="{00000000-0005-0000-0000-000059680000}"/>
    <cellStyle name="Date 27 3" xfId="21518" xr:uid="{00000000-0005-0000-0000-00005A680000}"/>
    <cellStyle name="Date 27 4" xfId="21519" xr:uid="{00000000-0005-0000-0000-00005B680000}"/>
    <cellStyle name="Date 28" xfId="21520" xr:uid="{00000000-0005-0000-0000-00005C680000}"/>
    <cellStyle name="Date 28 2" xfId="21521" xr:uid="{00000000-0005-0000-0000-00005D680000}"/>
    <cellStyle name="Date 28 3" xfId="21522" xr:uid="{00000000-0005-0000-0000-00005E680000}"/>
    <cellStyle name="Date 28 4" xfId="21523" xr:uid="{00000000-0005-0000-0000-00005F680000}"/>
    <cellStyle name="Date 29" xfId="21524" xr:uid="{00000000-0005-0000-0000-000060680000}"/>
    <cellStyle name="Date 29 2" xfId="21525" xr:uid="{00000000-0005-0000-0000-000061680000}"/>
    <cellStyle name="Date 29 3" xfId="21526" xr:uid="{00000000-0005-0000-0000-000062680000}"/>
    <cellStyle name="Date 29 4" xfId="21527" xr:uid="{00000000-0005-0000-0000-000063680000}"/>
    <cellStyle name="Date 3" xfId="21528" xr:uid="{00000000-0005-0000-0000-000064680000}"/>
    <cellStyle name="Date 3 2" xfId="21529" xr:uid="{00000000-0005-0000-0000-000065680000}"/>
    <cellStyle name="Date 3 3" xfId="21530" xr:uid="{00000000-0005-0000-0000-000066680000}"/>
    <cellStyle name="Date 3 4" xfId="21531" xr:uid="{00000000-0005-0000-0000-000067680000}"/>
    <cellStyle name="Date 30" xfId="21532" xr:uid="{00000000-0005-0000-0000-000068680000}"/>
    <cellStyle name="Date 30 2" xfId="21533" xr:uid="{00000000-0005-0000-0000-000069680000}"/>
    <cellStyle name="Date 30 3" xfId="21534" xr:uid="{00000000-0005-0000-0000-00006A680000}"/>
    <cellStyle name="Date 30 4" xfId="21535" xr:uid="{00000000-0005-0000-0000-00006B680000}"/>
    <cellStyle name="Date 31" xfId="21536" xr:uid="{00000000-0005-0000-0000-00006C680000}"/>
    <cellStyle name="Date 31 2" xfId="21537" xr:uid="{00000000-0005-0000-0000-00006D680000}"/>
    <cellStyle name="Date 31 3" xfId="21538" xr:uid="{00000000-0005-0000-0000-00006E680000}"/>
    <cellStyle name="Date 31 4" xfId="21539" xr:uid="{00000000-0005-0000-0000-00006F680000}"/>
    <cellStyle name="Date 32" xfId="21540" xr:uid="{00000000-0005-0000-0000-000070680000}"/>
    <cellStyle name="Date 32 2" xfId="21541" xr:uid="{00000000-0005-0000-0000-000071680000}"/>
    <cellStyle name="Date 32 3" xfId="21542" xr:uid="{00000000-0005-0000-0000-000072680000}"/>
    <cellStyle name="Date 32 4" xfId="21543" xr:uid="{00000000-0005-0000-0000-000073680000}"/>
    <cellStyle name="Date 33" xfId="21544" xr:uid="{00000000-0005-0000-0000-000074680000}"/>
    <cellStyle name="Date 33 2" xfId="21545" xr:uid="{00000000-0005-0000-0000-000075680000}"/>
    <cellStyle name="Date 33 3" xfId="21546" xr:uid="{00000000-0005-0000-0000-000076680000}"/>
    <cellStyle name="Date 33 4" xfId="21547" xr:uid="{00000000-0005-0000-0000-000077680000}"/>
    <cellStyle name="Date 34" xfId="21548" xr:uid="{00000000-0005-0000-0000-000078680000}"/>
    <cellStyle name="Date 34 2" xfId="21549" xr:uid="{00000000-0005-0000-0000-000079680000}"/>
    <cellStyle name="Date 34 3" xfId="21550" xr:uid="{00000000-0005-0000-0000-00007A680000}"/>
    <cellStyle name="Date 34 4" xfId="21551" xr:uid="{00000000-0005-0000-0000-00007B680000}"/>
    <cellStyle name="Date 35" xfId="21552" xr:uid="{00000000-0005-0000-0000-00007C680000}"/>
    <cellStyle name="Date 35 2" xfId="21553" xr:uid="{00000000-0005-0000-0000-00007D680000}"/>
    <cellStyle name="Date 35 3" xfId="21554" xr:uid="{00000000-0005-0000-0000-00007E680000}"/>
    <cellStyle name="Date 35 4" xfId="21555" xr:uid="{00000000-0005-0000-0000-00007F680000}"/>
    <cellStyle name="Date 36" xfId="21556" xr:uid="{00000000-0005-0000-0000-000080680000}"/>
    <cellStyle name="Date 36 2" xfId="21557" xr:uid="{00000000-0005-0000-0000-000081680000}"/>
    <cellStyle name="Date 36 3" xfId="21558" xr:uid="{00000000-0005-0000-0000-000082680000}"/>
    <cellStyle name="Date 36 4" xfId="21559" xr:uid="{00000000-0005-0000-0000-000083680000}"/>
    <cellStyle name="Date 37" xfId="21560" xr:uid="{00000000-0005-0000-0000-000084680000}"/>
    <cellStyle name="Date 37 2" xfId="21561" xr:uid="{00000000-0005-0000-0000-000085680000}"/>
    <cellStyle name="Date 37 3" xfId="21562" xr:uid="{00000000-0005-0000-0000-000086680000}"/>
    <cellStyle name="Date 37 4" xfId="21563" xr:uid="{00000000-0005-0000-0000-000087680000}"/>
    <cellStyle name="Date 38" xfId="21564" xr:uid="{00000000-0005-0000-0000-000088680000}"/>
    <cellStyle name="Date 38 2" xfId="21565" xr:uid="{00000000-0005-0000-0000-000089680000}"/>
    <cellStyle name="Date 38 3" xfId="21566" xr:uid="{00000000-0005-0000-0000-00008A680000}"/>
    <cellStyle name="Date 38 4" xfId="21567" xr:uid="{00000000-0005-0000-0000-00008B680000}"/>
    <cellStyle name="Date 39" xfId="21568" xr:uid="{00000000-0005-0000-0000-00008C680000}"/>
    <cellStyle name="Date 39 2" xfId="21569" xr:uid="{00000000-0005-0000-0000-00008D680000}"/>
    <cellStyle name="Date 39 3" xfId="21570" xr:uid="{00000000-0005-0000-0000-00008E680000}"/>
    <cellStyle name="Date 39 4" xfId="21571" xr:uid="{00000000-0005-0000-0000-00008F680000}"/>
    <cellStyle name="Date 4" xfId="21572" xr:uid="{00000000-0005-0000-0000-000090680000}"/>
    <cellStyle name="Date 4 2" xfId="21573" xr:uid="{00000000-0005-0000-0000-000091680000}"/>
    <cellStyle name="Date 4 3" xfId="21574" xr:uid="{00000000-0005-0000-0000-000092680000}"/>
    <cellStyle name="Date 4 4" xfId="21575" xr:uid="{00000000-0005-0000-0000-000093680000}"/>
    <cellStyle name="Date 40" xfId="21576" xr:uid="{00000000-0005-0000-0000-000094680000}"/>
    <cellStyle name="Date 40 2" xfId="21577" xr:uid="{00000000-0005-0000-0000-000095680000}"/>
    <cellStyle name="Date 41" xfId="21578" xr:uid="{00000000-0005-0000-0000-000096680000}"/>
    <cellStyle name="Date 41 2" xfId="21579" xr:uid="{00000000-0005-0000-0000-000097680000}"/>
    <cellStyle name="Date 42" xfId="21580" xr:uid="{00000000-0005-0000-0000-000098680000}"/>
    <cellStyle name="Date 42 2" xfId="21581" xr:uid="{00000000-0005-0000-0000-000099680000}"/>
    <cellStyle name="Date 43" xfId="21582" xr:uid="{00000000-0005-0000-0000-00009A680000}"/>
    <cellStyle name="Date 43 2" xfId="21583" xr:uid="{00000000-0005-0000-0000-00009B680000}"/>
    <cellStyle name="Date 44" xfId="21584" xr:uid="{00000000-0005-0000-0000-00009C680000}"/>
    <cellStyle name="Date 44 2" xfId="21585" xr:uid="{00000000-0005-0000-0000-00009D680000}"/>
    <cellStyle name="Date 45" xfId="21586" xr:uid="{00000000-0005-0000-0000-00009E680000}"/>
    <cellStyle name="Date 45 2" xfId="21587" xr:uid="{00000000-0005-0000-0000-00009F680000}"/>
    <cellStyle name="Date 46" xfId="21588" xr:uid="{00000000-0005-0000-0000-0000A0680000}"/>
    <cellStyle name="Date 46 2" xfId="21589" xr:uid="{00000000-0005-0000-0000-0000A1680000}"/>
    <cellStyle name="Date 47" xfId="21590" xr:uid="{00000000-0005-0000-0000-0000A2680000}"/>
    <cellStyle name="Date 48" xfId="21591" xr:uid="{00000000-0005-0000-0000-0000A3680000}"/>
    <cellStyle name="Date 49" xfId="21592" xr:uid="{00000000-0005-0000-0000-0000A4680000}"/>
    <cellStyle name="Date 5" xfId="21593" xr:uid="{00000000-0005-0000-0000-0000A5680000}"/>
    <cellStyle name="Date 5 2" xfId="21594" xr:uid="{00000000-0005-0000-0000-0000A6680000}"/>
    <cellStyle name="Date 5 3" xfId="21595" xr:uid="{00000000-0005-0000-0000-0000A7680000}"/>
    <cellStyle name="Date 5 4" xfId="21596" xr:uid="{00000000-0005-0000-0000-0000A8680000}"/>
    <cellStyle name="Date 50" xfId="21597" xr:uid="{00000000-0005-0000-0000-0000A9680000}"/>
    <cellStyle name="Date 51" xfId="21598" xr:uid="{00000000-0005-0000-0000-0000AA680000}"/>
    <cellStyle name="Date 52" xfId="21599" xr:uid="{00000000-0005-0000-0000-0000AB680000}"/>
    <cellStyle name="Date 53" xfId="21600" xr:uid="{00000000-0005-0000-0000-0000AC680000}"/>
    <cellStyle name="Date 54" xfId="21601" xr:uid="{00000000-0005-0000-0000-0000AD680000}"/>
    <cellStyle name="Date 55" xfId="21602" xr:uid="{00000000-0005-0000-0000-0000AE680000}"/>
    <cellStyle name="Date 56" xfId="21603" xr:uid="{00000000-0005-0000-0000-0000AF680000}"/>
    <cellStyle name="Date 57" xfId="21604" xr:uid="{00000000-0005-0000-0000-0000B0680000}"/>
    <cellStyle name="Date 58" xfId="21605" xr:uid="{00000000-0005-0000-0000-0000B1680000}"/>
    <cellStyle name="DATE 59" xfId="21606" xr:uid="{00000000-0005-0000-0000-0000B2680000}"/>
    <cellStyle name="Date 6" xfId="21607" xr:uid="{00000000-0005-0000-0000-0000B3680000}"/>
    <cellStyle name="Date 6 2" xfId="21608" xr:uid="{00000000-0005-0000-0000-0000B4680000}"/>
    <cellStyle name="Date 6 3" xfId="21609" xr:uid="{00000000-0005-0000-0000-0000B5680000}"/>
    <cellStyle name="Date 6 4" xfId="21610" xr:uid="{00000000-0005-0000-0000-0000B6680000}"/>
    <cellStyle name="DATE 60" xfId="21611" xr:uid="{00000000-0005-0000-0000-0000B7680000}"/>
    <cellStyle name="DATE 61" xfId="21612" xr:uid="{00000000-0005-0000-0000-0000B8680000}"/>
    <cellStyle name="DATE 62" xfId="21613" xr:uid="{00000000-0005-0000-0000-0000B9680000}"/>
    <cellStyle name="DATE 63" xfId="21614" xr:uid="{00000000-0005-0000-0000-0000BA680000}"/>
    <cellStyle name="DATE 64" xfId="21615" xr:uid="{00000000-0005-0000-0000-0000BB680000}"/>
    <cellStyle name="DATE 65" xfId="21616" xr:uid="{00000000-0005-0000-0000-0000BC680000}"/>
    <cellStyle name="DATE 66" xfId="21617" xr:uid="{00000000-0005-0000-0000-0000BD680000}"/>
    <cellStyle name="DATE 67" xfId="21618" xr:uid="{00000000-0005-0000-0000-0000BE680000}"/>
    <cellStyle name="DATE 68" xfId="21619" xr:uid="{00000000-0005-0000-0000-0000BF680000}"/>
    <cellStyle name="DATE 69" xfId="21620" xr:uid="{00000000-0005-0000-0000-0000C0680000}"/>
    <cellStyle name="Date 7" xfId="21621" xr:uid="{00000000-0005-0000-0000-0000C1680000}"/>
    <cellStyle name="Date 7 2" xfId="21622" xr:uid="{00000000-0005-0000-0000-0000C2680000}"/>
    <cellStyle name="Date 7 3" xfId="21623" xr:uid="{00000000-0005-0000-0000-0000C3680000}"/>
    <cellStyle name="Date 7 4" xfId="21624" xr:uid="{00000000-0005-0000-0000-0000C4680000}"/>
    <cellStyle name="DATE 70" xfId="21625" xr:uid="{00000000-0005-0000-0000-0000C5680000}"/>
    <cellStyle name="DATE 71" xfId="21626" xr:uid="{00000000-0005-0000-0000-0000C6680000}"/>
    <cellStyle name="DATE 72" xfId="21627" xr:uid="{00000000-0005-0000-0000-0000C7680000}"/>
    <cellStyle name="DATE 73" xfId="21628" xr:uid="{00000000-0005-0000-0000-0000C8680000}"/>
    <cellStyle name="DATE 74" xfId="21629" xr:uid="{00000000-0005-0000-0000-0000C9680000}"/>
    <cellStyle name="DATE 75" xfId="21630" xr:uid="{00000000-0005-0000-0000-0000CA680000}"/>
    <cellStyle name="DATE 76" xfId="21631" xr:uid="{00000000-0005-0000-0000-0000CB680000}"/>
    <cellStyle name="DATE 77" xfId="21632" xr:uid="{00000000-0005-0000-0000-0000CC680000}"/>
    <cellStyle name="DATE 78" xfId="21633" xr:uid="{00000000-0005-0000-0000-0000CD680000}"/>
    <cellStyle name="DATE 79" xfId="21634" xr:uid="{00000000-0005-0000-0000-0000CE680000}"/>
    <cellStyle name="Date 8" xfId="21635" xr:uid="{00000000-0005-0000-0000-0000CF680000}"/>
    <cellStyle name="Date 8 2" xfId="21636" xr:uid="{00000000-0005-0000-0000-0000D0680000}"/>
    <cellStyle name="Date 8 3" xfId="21637" xr:uid="{00000000-0005-0000-0000-0000D1680000}"/>
    <cellStyle name="Date 8 4" xfId="21638" xr:uid="{00000000-0005-0000-0000-0000D2680000}"/>
    <cellStyle name="DATE 80" xfId="21639" xr:uid="{00000000-0005-0000-0000-0000D3680000}"/>
    <cellStyle name="DATE 81" xfId="21640" xr:uid="{00000000-0005-0000-0000-0000D4680000}"/>
    <cellStyle name="DATE 82" xfId="21641" xr:uid="{00000000-0005-0000-0000-0000D5680000}"/>
    <cellStyle name="DATE 83" xfId="21642" xr:uid="{00000000-0005-0000-0000-0000D6680000}"/>
    <cellStyle name="DATE 84" xfId="21643" xr:uid="{00000000-0005-0000-0000-0000D7680000}"/>
    <cellStyle name="DATE 85" xfId="21644" xr:uid="{00000000-0005-0000-0000-0000D8680000}"/>
    <cellStyle name="DATE 86" xfId="21645" xr:uid="{00000000-0005-0000-0000-0000D9680000}"/>
    <cellStyle name="DATE 87" xfId="21646" xr:uid="{00000000-0005-0000-0000-0000DA680000}"/>
    <cellStyle name="DATE 88" xfId="21647" xr:uid="{00000000-0005-0000-0000-0000DB680000}"/>
    <cellStyle name="DATE 89" xfId="21648" xr:uid="{00000000-0005-0000-0000-0000DC680000}"/>
    <cellStyle name="Date 9" xfId="21649" xr:uid="{00000000-0005-0000-0000-0000DD680000}"/>
    <cellStyle name="Date 9 2" xfId="21650" xr:uid="{00000000-0005-0000-0000-0000DE680000}"/>
    <cellStyle name="Date 9 3" xfId="21651" xr:uid="{00000000-0005-0000-0000-0000DF680000}"/>
    <cellStyle name="Date 9 4" xfId="21652" xr:uid="{00000000-0005-0000-0000-0000E0680000}"/>
    <cellStyle name="DATE 90" xfId="21653" xr:uid="{00000000-0005-0000-0000-0000E1680000}"/>
    <cellStyle name="DATE 91" xfId="21654" xr:uid="{00000000-0005-0000-0000-0000E2680000}"/>
    <cellStyle name="DATE 92" xfId="21655" xr:uid="{00000000-0005-0000-0000-0000E3680000}"/>
    <cellStyle name="DATE 93" xfId="21656" xr:uid="{00000000-0005-0000-0000-0000E4680000}"/>
    <cellStyle name="DATE 94" xfId="21657" xr:uid="{00000000-0005-0000-0000-0000E5680000}"/>
    <cellStyle name="DATE 95" xfId="21658" xr:uid="{00000000-0005-0000-0000-0000E6680000}"/>
    <cellStyle name="DATE 96" xfId="21659" xr:uid="{00000000-0005-0000-0000-0000E7680000}"/>
    <cellStyle name="DATE 97" xfId="21660" xr:uid="{00000000-0005-0000-0000-0000E8680000}"/>
    <cellStyle name="DATE 98" xfId="21661" xr:uid="{00000000-0005-0000-0000-0000E9680000}"/>
    <cellStyle name="DATE 99" xfId="21662" xr:uid="{00000000-0005-0000-0000-0000EA680000}"/>
    <cellStyle name="Date Short" xfId="21663" xr:uid="{00000000-0005-0000-0000-0000EB680000}"/>
    <cellStyle name="Date_공사원가계산서-2009년" xfId="21664" xr:uid="{00000000-0005-0000-0000-0000EC680000}"/>
    <cellStyle name="DD" xfId="21665" xr:uid="{00000000-0005-0000-0000-0000ED680000}"/>
    <cellStyle name="DD 10" xfId="21666" xr:uid="{00000000-0005-0000-0000-0000EE680000}"/>
    <cellStyle name="DD 11" xfId="21667" xr:uid="{00000000-0005-0000-0000-0000EF680000}"/>
    <cellStyle name="DD 12" xfId="21668" xr:uid="{00000000-0005-0000-0000-0000F0680000}"/>
    <cellStyle name="DD 13" xfId="21669" xr:uid="{00000000-0005-0000-0000-0000F1680000}"/>
    <cellStyle name="DD 14" xfId="21670" xr:uid="{00000000-0005-0000-0000-0000F2680000}"/>
    <cellStyle name="DD 15" xfId="21671" xr:uid="{00000000-0005-0000-0000-0000F3680000}"/>
    <cellStyle name="DD 16" xfId="21672" xr:uid="{00000000-0005-0000-0000-0000F4680000}"/>
    <cellStyle name="DD 17" xfId="21673" xr:uid="{00000000-0005-0000-0000-0000F5680000}"/>
    <cellStyle name="DD 18" xfId="21674" xr:uid="{00000000-0005-0000-0000-0000F6680000}"/>
    <cellStyle name="DD 19" xfId="21675" xr:uid="{00000000-0005-0000-0000-0000F7680000}"/>
    <cellStyle name="DD 2" xfId="21676" xr:uid="{00000000-0005-0000-0000-0000F8680000}"/>
    <cellStyle name="DD 2 2" xfId="21677" xr:uid="{00000000-0005-0000-0000-0000F9680000}"/>
    <cellStyle name="DD 2 3" xfId="21678" xr:uid="{00000000-0005-0000-0000-0000FA680000}"/>
    <cellStyle name="DD 2 4" xfId="21679" xr:uid="{00000000-0005-0000-0000-0000FB680000}"/>
    <cellStyle name="DD 2 5" xfId="21680" xr:uid="{00000000-0005-0000-0000-0000FC680000}"/>
    <cellStyle name="DD 2 6" xfId="21681" xr:uid="{00000000-0005-0000-0000-0000FD680000}"/>
    <cellStyle name="DD 2 7" xfId="21682" xr:uid="{00000000-0005-0000-0000-0000FE680000}"/>
    <cellStyle name="DD 20" xfId="21683" xr:uid="{00000000-0005-0000-0000-0000FF680000}"/>
    <cellStyle name="DD 21" xfId="21684" xr:uid="{00000000-0005-0000-0000-000000690000}"/>
    <cellStyle name="DD 22" xfId="21685" xr:uid="{00000000-0005-0000-0000-000001690000}"/>
    <cellStyle name="DD 22 2" xfId="21686" xr:uid="{00000000-0005-0000-0000-000002690000}"/>
    <cellStyle name="DD 22 3" xfId="21687" xr:uid="{00000000-0005-0000-0000-000003690000}"/>
    <cellStyle name="DD 23" xfId="21688" xr:uid="{00000000-0005-0000-0000-000004690000}"/>
    <cellStyle name="DD 23 2" xfId="21689" xr:uid="{00000000-0005-0000-0000-000005690000}"/>
    <cellStyle name="DD 23 3" xfId="21690" xr:uid="{00000000-0005-0000-0000-000006690000}"/>
    <cellStyle name="DD 24" xfId="21691" xr:uid="{00000000-0005-0000-0000-000007690000}"/>
    <cellStyle name="DD 24 2" xfId="21692" xr:uid="{00000000-0005-0000-0000-000008690000}"/>
    <cellStyle name="DD 24 3" xfId="21693" xr:uid="{00000000-0005-0000-0000-000009690000}"/>
    <cellStyle name="DD 3" xfId="21694" xr:uid="{00000000-0005-0000-0000-00000A690000}"/>
    <cellStyle name="DD 4" xfId="21695" xr:uid="{00000000-0005-0000-0000-00000B690000}"/>
    <cellStyle name="DD 5" xfId="21696" xr:uid="{00000000-0005-0000-0000-00000C690000}"/>
    <cellStyle name="DD 6" xfId="21697" xr:uid="{00000000-0005-0000-0000-00000D690000}"/>
    <cellStyle name="DD 7" xfId="21698" xr:uid="{00000000-0005-0000-0000-00000E690000}"/>
    <cellStyle name="DD 8" xfId="21699" xr:uid="{00000000-0005-0000-0000-00000F690000}"/>
    <cellStyle name="DD 9" xfId="21700" xr:uid="{00000000-0005-0000-0000-000010690000}"/>
    <cellStyle name="Description" xfId="3856" xr:uid="{00000000-0005-0000-0000-000011690000}"/>
    <cellStyle name="Dezimal [0]_Ausdruck RUND (D)" xfId="2465" xr:uid="{00000000-0005-0000-0000-000012690000}"/>
    <cellStyle name="Dezimal_Ausdruck RUND (D)" xfId="2466" xr:uid="{00000000-0005-0000-0000-000013690000}"/>
    <cellStyle name="Dollar (zero dec)" xfId="2467" xr:uid="{00000000-0005-0000-0000-000014690000}"/>
    <cellStyle name="Dollar (zero dec) 10" xfId="21701" xr:uid="{00000000-0005-0000-0000-000015690000}"/>
    <cellStyle name="Dollar (zero dec) 10 2" xfId="21702" xr:uid="{00000000-0005-0000-0000-000016690000}"/>
    <cellStyle name="Dollar (zero dec) 10 3" xfId="21703" xr:uid="{00000000-0005-0000-0000-000017690000}"/>
    <cellStyle name="Dollar (zero dec) 11" xfId="21704" xr:uid="{00000000-0005-0000-0000-000018690000}"/>
    <cellStyle name="Dollar (zero dec) 11 2" xfId="21705" xr:uid="{00000000-0005-0000-0000-000019690000}"/>
    <cellStyle name="Dollar (zero dec) 11 3" xfId="21706" xr:uid="{00000000-0005-0000-0000-00001A690000}"/>
    <cellStyle name="Dollar (zero dec) 12" xfId="21707" xr:uid="{00000000-0005-0000-0000-00001B690000}"/>
    <cellStyle name="Dollar (zero dec) 12 2" xfId="21708" xr:uid="{00000000-0005-0000-0000-00001C690000}"/>
    <cellStyle name="Dollar (zero dec) 12 3" xfId="21709" xr:uid="{00000000-0005-0000-0000-00001D690000}"/>
    <cellStyle name="Dollar (zero dec) 13" xfId="21710" xr:uid="{00000000-0005-0000-0000-00001E690000}"/>
    <cellStyle name="Dollar (zero dec) 13 2" xfId="21711" xr:uid="{00000000-0005-0000-0000-00001F690000}"/>
    <cellStyle name="Dollar (zero dec) 13 3" xfId="21712" xr:uid="{00000000-0005-0000-0000-000020690000}"/>
    <cellStyle name="Dollar (zero dec) 14" xfId="21713" xr:uid="{00000000-0005-0000-0000-000021690000}"/>
    <cellStyle name="Dollar (zero dec) 14 2" xfId="21714" xr:uid="{00000000-0005-0000-0000-000022690000}"/>
    <cellStyle name="Dollar (zero dec) 14 3" xfId="21715" xr:uid="{00000000-0005-0000-0000-000023690000}"/>
    <cellStyle name="Dollar (zero dec) 15" xfId="21716" xr:uid="{00000000-0005-0000-0000-000024690000}"/>
    <cellStyle name="Dollar (zero dec) 15 2" xfId="21717" xr:uid="{00000000-0005-0000-0000-000025690000}"/>
    <cellStyle name="Dollar (zero dec) 15 3" xfId="21718" xr:uid="{00000000-0005-0000-0000-000026690000}"/>
    <cellStyle name="Dollar (zero dec) 16" xfId="21719" xr:uid="{00000000-0005-0000-0000-000027690000}"/>
    <cellStyle name="Dollar (zero dec) 16 2" xfId="21720" xr:uid="{00000000-0005-0000-0000-000028690000}"/>
    <cellStyle name="Dollar (zero dec) 16 3" xfId="21721" xr:uid="{00000000-0005-0000-0000-000029690000}"/>
    <cellStyle name="Dollar (zero dec) 17" xfId="21722" xr:uid="{00000000-0005-0000-0000-00002A690000}"/>
    <cellStyle name="Dollar (zero dec) 17 2" xfId="21723" xr:uid="{00000000-0005-0000-0000-00002B690000}"/>
    <cellStyle name="Dollar (zero dec) 17 3" xfId="21724" xr:uid="{00000000-0005-0000-0000-00002C690000}"/>
    <cellStyle name="Dollar (zero dec) 18" xfId="21725" xr:uid="{00000000-0005-0000-0000-00002D690000}"/>
    <cellStyle name="Dollar (zero dec) 18 2" xfId="21726" xr:uid="{00000000-0005-0000-0000-00002E690000}"/>
    <cellStyle name="Dollar (zero dec) 18 3" xfId="21727" xr:uid="{00000000-0005-0000-0000-00002F690000}"/>
    <cellStyle name="Dollar (zero dec) 19" xfId="21728" xr:uid="{00000000-0005-0000-0000-000030690000}"/>
    <cellStyle name="Dollar (zero dec) 19 2" xfId="21729" xr:uid="{00000000-0005-0000-0000-000031690000}"/>
    <cellStyle name="Dollar (zero dec) 19 3" xfId="21730" xr:uid="{00000000-0005-0000-0000-000032690000}"/>
    <cellStyle name="Dollar (zero dec) 2" xfId="21731" xr:uid="{00000000-0005-0000-0000-000033690000}"/>
    <cellStyle name="Dollar (zero dec) 2 2" xfId="21732" xr:uid="{00000000-0005-0000-0000-000034690000}"/>
    <cellStyle name="Dollar (zero dec) 2 2 2" xfId="21733" xr:uid="{00000000-0005-0000-0000-000035690000}"/>
    <cellStyle name="Dollar (zero dec) 2 2 3" xfId="21734" xr:uid="{00000000-0005-0000-0000-000036690000}"/>
    <cellStyle name="Dollar (zero dec) 2 3" xfId="21735" xr:uid="{00000000-0005-0000-0000-000037690000}"/>
    <cellStyle name="Dollar (zero dec) 2 4" xfId="21736" xr:uid="{00000000-0005-0000-0000-000038690000}"/>
    <cellStyle name="Dollar (zero dec) 2 5" xfId="21737" xr:uid="{00000000-0005-0000-0000-000039690000}"/>
    <cellStyle name="Dollar (zero dec) 2 6" xfId="21738" xr:uid="{00000000-0005-0000-0000-00003A690000}"/>
    <cellStyle name="Dollar (zero dec) 2 7" xfId="21739" xr:uid="{00000000-0005-0000-0000-00003B690000}"/>
    <cellStyle name="Dollar (zero dec) 2 8" xfId="21740" xr:uid="{00000000-0005-0000-0000-00003C690000}"/>
    <cellStyle name="Dollar (zero dec) 2 9" xfId="21741" xr:uid="{00000000-0005-0000-0000-00003D690000}"/>
    <cellStyle name="Dollar (zero dec) 20" xfId="21742" xr:uid="{00000000-0005-0000-0000-00003E690000}"/>
    <cellStyle name="Dollar (zero dec) 20 2" xfId="21743" xr:uid="{00000000-0005-0000-0000-00003F690000}"/>
    <cellStyle name="Dollar (zero dec) 20 3" xfId="21744" xr:uid="{00000000-0005-0000-0000-000040690000}"/>
    <cellStyle name="Dollar (zero dec) 21" xfId="21745" xr:uid="{00000000-0005-0000-0000-000041690000}"/>
    <cellStyle name="Dollar (zero dec) 21 2" xfId="21746" xr:uid="{00000000-0005-0000-0000-000042690000}"/>
    <cellStyle name="Dollar (zero dec) 21 3" xfId="21747" xr:uid="{00000000-0005-0000-0000-000043690000}"/>
    <cellStyle name="Dollar (zero dec) 22" xfId="21748" xr:uid="{00000000-0005-0000-0000-000044690000}"/>
    <cellStyle name="Dollar (zero dec) 22 2" xfId="21749" xr:uid="{00000000-0005-0000-0000-000045690000}"/>
    <cellStyle name="Dollar (zero dec) 22 3" xfId="21750" xr:uid="{00000000-0005-0000-0000-000046690000}"/>
    <cellStyle name="Dollar (zero dec) 23" xfId="21751" xr:uid="{00000000-0005-0000-0000-000047690000}"/>
    <cellStyle name="Dollar (zero dec) 23 2" xfId="21752" xr:uid="{00000000-0005-0000-0000-000048690000}"/>
    <cellStyle name="Dollar (zero dec) 23 3" xfId="21753" xr:uid="{00000000-0005-0000-0000-000049690000}"/>
    <cellStyle name="Dollar (zero dec) 24" xfId="21754" xr:uid="{00000000-0005-0000-0000-00004A690000}"/>
    <cellStyle name="Dollar (zero dec) 24 2" xfId="21755" xr:uid="{00000000-0005-0000-0000-00004B690000}"/>
    <cellStyle name="Dollar (zero dec) 24 3" xfId="21756" xr:uid="{00000000-0005-0000-0000-00004C690000}"/>
    <cellStyle name="Dollar (zero dec) 25" xfId="21757" xr:uid="{00000000-0005-0000-0000-00004D690000}"/>
    <cellStyle name="Dollar (zero dec) 25 2" xfId="21758" xr:uid="{00000000-0005-0000-0000-00004E690000}"/>
    <cellStyle name="Dollar (zero dec) 25 3" xfId="21759" xr:uid="{00000000-0005-0000-0000-00004F690000}"/>
    <cellStyle name="Dollar (zero dec) 26" xfId="21760" xr:uid="{00000000-0005-0000-0000-000050690000}"/>
    <cellStyle name="Dollar (zero dec) 26 2" xfId="21761" xr:uid="{00000000-0005-0000-0000-000051690000}"/>
    <cellStyle name="Dollar (zero dec) 26 3" xfId="21762" xr:uid="{00000000-0005-0000-0000-000052690000}"/>
    <cellStyle name="Dollar (zero dec) 27" xfId="21763" xr:uid="{00000000-0005-0000-0000-000053690000}"/>
    <cellStyle name="Dollar (zero dec) 27 2" xfId="21764" xr:uid="{00000000-0005-0000-0000-000054690000}"/>
    <cellStyle name="Dollar (zero dec) 27 3" xfId="21765" xr:uid="{00000000-0005-0000-0000-000055690000}"/>
    <cellStyle name="Dollar (zero dec) 28" xfId="21766" xr:uid="{00000000-0005-0000-0000-000056690000}"/>
    <cellStyle name="Dollar (zero dec) 28 2" xfId="21767" xr:uid="{00000000-0005-0000-0000-000057690000}"/>
    <cellStyle name="Dollar (zero dec) 28 3" xfId="21768" xr:uid="{00000000-0005-0000-0000-000058690000}"/>
    <cellStyle name="Dollar (zero dec) 29" xfId="21769" xr:uid="{00000000-0005-0000-0000-000059690000}"/>
    <cellStyle name="Dollar (zero dec) 29 2" xfId="21770" xr:uid="{00000000-0005-0000-0000-00005A690000}"/>
    <cellStyle name="Dollar (zero dec) 29 3" xfId="21771" xr:uid="{00000000-0005-0000-0000-00005B690000}"/>
    <cellStyle name="Dollar (zero dec) 3" xfId="21772" xr:uid="{00000000-0005-0000-0000-00005C690000}"/>
    <cellStyle name="Dollar (zero dec) 3 2" xfId="21773" xr:uid="{00000000-0005-0000-0000-00005D690000}"/>
    <cellStyle name="Dollar (zero dec) 3 3" xfId="21774" xr:uid="{00000000-0005-0000-0000-00005E690000}"/>
    <cellStyle name="Dollar (zero dec) 30" xfId="21775" xr:uid="{00000000-0005-0000-0000-00005F690000}"/>
    <cellStyle name="Dollar (zero dec) 30 2" xfId="21776" xr:uid="{00000000-0005-0000-0000-000060690000}"/>
    <cellStyle name="Dollar (zero dec) 30 3" xfId="21777" xr:uid="{00000000-0005-0000-0000-000061690000}"/>
    <cellStyle name="Dollar (zero dec) 31" xfId="21778" xr:uid="{00000000-0005-0000-0000-000062690000}"/>
    <cellStyle name="Dollar (zero dec) 31 2" xfId="21779" xr:uid="{00000000-0005-0000-0000-000063690000}"/>
    <cellStyle name="Dollar (zero dec) 31 3" xfId="21780" xr:uid="{00000000-0005-0000-0000-000064690000}"/>
    <cellStyle name="Dollar (zero dec) 32" xfId="21781" xr:uid="{00000000-0005-0000-0000-000065690000}"/>
    <cellStyle name="Dollar (zero dec) 33" xfId="21782" xr:uid="{00000000-0005-0000-0000-000066690000}"/>
    <cellStyle name="Dollar (zero dec) 34" xfId="21783" xr:uid="{00000000-0005-0000-0000-000067690000}"/>
    <cellStyle name="Dollar (zero dec) 35" xfId="21784" xr:uid="{00000000-0005-0000-0000-000068690000}"/>
    <cellStyle name="Dollar (zero dec) 36" xfId="21785" xr:uid="{00000000-0005-0000-0000-000069690000}"/>
    <cellStyle name="Dollar (zero dec) 37" xfId="21786" xr:uid="{00000000-0005-0000-0000-00006A690000}"/>
    <cellStyle name="Dollar (zero dec) 38" xfId="21787" xr:uid="{00000000-0005-0000-0000-00006B690000}"/>
    <cellStyle name="Dollar (zero dec) 39" xfId="21788" xr:uid="{00000000-0005-0000-0000-00006C690000}"/>
    <cellStyle name="Dollar (zero dec) 4" xfId="21789" xr:uid="{00000000-0005-0000-0000-00006D690000}"/>
    <cellStyle name="Dollar (zero dec) 4 2" xfId="21790" xr:uid="{00000000-0005-0000-0000-00006E690000}"/>
    <cellStyle name="Dollar (zero dec) 4 3" xfId="21791" xr:uid="{00000000-0005-0000-0000-00006F690000}"/>
    <cellStyle name="Dollar (zero dec) 40" xfId="21792" xr:uid="{00000000-0005-0000-0000-000070690000}"/>
    <cellStyle name="Dollar (zero dec) 41" xfId="21793" xr:uid="{00000000-0005-0000-0000-000071690000}"/>
    <cellStyle name="Dollar (zero dec) 42" xfId="21794" xr:uid="{00000000-0005-0000-0000-000072690000}"/>
    <cellStyle name="Dollar (zero dec) 43" xfId="21795" xr:uid="{00000000-0005-0000-0000-000073690000}"/>
    <cellStyle name="Dollar (zero dec) 44" xfId="21796" xr:uid="{00000000-0005-0000-0000-000074690000}"/>
    <cellStyle name="Dollar (zero dec) 45" xfId="21797" xr:uid="{00000000-0005-0000-0000-000075690000}"/>
    <cellStyle name="Dollar (zero dec) 46" xfId="21798" xr:uid="{00000000-0005-0000-0000-000076690000}"/>
    <cellStyle name="Dollar (zero dec) 47" xfId="21799" xr:uid="{00000000-0005-0000-0000-000077690000}"/>
    <cellStyle name="Dollar (zero dec) 48" xfId="21800" xr:uid="{00000000-0005-0000-0000-000078690000}"/>
    <cellStyle name="Dollar (zero dec) 49" xfId="21801" xr:uid="{00000000-0005-0000-0000-000079690000}"/>
    <cellStyle name="Dollar (zero dec) 5" xfId="21802" xr:uid="{00000000-0005-0000-0000-00007A690000}"/>
    <cellStyle name="Dollar (zero dec) 5 2" xfId="21803" xr:uid="{00000000-0005-0000-0000-00007B690000}"/>
    <cellStyle name="Dollar (zero dec) 5 3" xfId="21804" xr:uid="{00000000-0005-0000-0000-00007C690000}"/>
    <cellStyle name="Dollar (zero dec) 50" xfId="21805" xr:uid="{00000000-0005-0000-0000-00007D690000}"/>
    <cellStyle name="Dollar (zero dec) 51" xfId="21806" xr:uid="{00000000-0005-0000-0000-00007E690000}"/>
    <cellStyle name="Dollar (zero dec) 52" xfId="21807" xr:uid="{00000000-0005-0000-0000-00007F690000}"/>
    <cellStyle name="Dollar (zero dec) 53" xfId="21808" xr:uid="{00000000-0005-0000-0000-000080690000}"/>
    <cellStyle name="Dollar (zero dec) 54" xfId="21809" xr:uid="{00000000-0005-0000-0000-000081690000}"/>
    <cellStyle name="Dollar (zero dec) 55" xfId="21810" xr:uid="{00000000-0005-0000-0000-000082690000}"/>
    <cellStyle name="Dollar (zero dec) 56" xfId="21811" xr:uid="{00000000-0005-0000-0000-000083690000}"/>
    <cellStyle name="Dollar (zero dec) 57" xfId="21812" xr:uid="{00000000-0005-0000-0000-000084690000}"/>
    <cellStyle name="Dollar (zero dec) 58" xfId="21813" xr:uid="{00000000-0005-0000-0000-000085690000}"/>
    <cellStyle name="Dollar (zero dec) 59" xfId="21814" xr:uid="{00000000-0005-0000-0000-000086690000}"/>
    <cellStyle name="Dollar (zero dec) 6" xfId="21815" xr:uid="{00000000-0005-0000-0000-000087690000}"/>
    <cellStyle name="Dollar (zero dec) 6 2" xfId="21816" xr:uid="{00000000-0005-0000-0000-000088690000}"/>
    <cellStyle name="Dollar (zero dec) 6 3" xfId="21817" xr:uid="{00000000-0005-0000-0000-000089690000}"/>
    <cellStyle name="Dollar (zero dec) 60" xfId="21818" xr:uid="{00000000-0005-0000-0000-00008A690000}"/>
    <cellStyle name="Dollar (zero dec) 61" xfId="21819" xr:uid="{00000000-0005-0000-0000-00008B690000}"/>
    <cellStyle name="Dollar (zero dec) 62" xfId="21820" xr:uid="{00000000-0005-0000-0000-00008C690000}"/>
    <cellStyle name="Dollar (zero dec) 63" xfId="21821" xr:uid="{00000000-0005-0000-0000-00008D690000}"/>
    <cellStyle name="Dollar (zero dec) 64" xfId="21822" xr:uid="{00000000-0005-0000-0000-00008E690000}"/>
    <cellStyle name="Dollar (zero dec) 7" xfId="21823" xr:uid="{00000000-0005-0000-0000-00008F690000}"/>
    <cellStyle name="Dollar (zero dec) 7 2" xfId="21824" xr:uid="{00000000-0005-0000-0000-000090690000}"/>
    <cellStyle name="Dollar (zero dec) 7 3" xfId="21825" xr:uid="{00000000-0005-0000-0000-000091690000}"/>
    <cellStyle name="Dollar (zero dec) 8" xfId="21826" xr:uid="{00000000-0005-0000-0000-000092690000}"/>
    <cellStyle name="Dollar (zero dec) 8 2" xfId="21827" xr:uid="{00000000-0005-0000-0000-000093690000}"/>
    <cellStyle name="Dollar (zero dec) 8 3" xfId="21828" xr:uid="{00000000-0005-0000-0000-000094690000}"/>
    <cellStyle name="Dollar (zero dec) 9" xfId="21829" xr:uid="{00000000-0005-0000-0000-000095690000}"/>
    <cellStyle name="Dollar (zero dec) 9 2" xfId="21830" xr:uid="{00000000-0005-0000-0000-000096690000}"/>
    <cellStyle name="Dollar (zero dec) 9 3" xfId="21831" xr:uid="{00000000-0005-0000-0000-000097690000}"/>
    <cellStyle name="EA" xfId="21832" xr:uid="{00000000-0005-0000-0000-000098690000}"/>
    <cellStyle name="EA 10" xfId="21833" xr:uid="{00000000-0005-0000-0000-000099690000}"/>
    <cellStyle name="EA 11" xfId="21834" xr:uid="{00000000-0005-0000-0000-00009A690000}"/>
    <cellStyle name="EA 12" xfId="21835" xr:uid="{00000000-0005-0000-0000-00009B690000}"/>
    <cellStyle name="EA 13" xfId="21836" xr:uid="{00000000-0005-0000-0000-00009C690000}"/>
    <cellStyle name="EA 14" xfId="21837" xr:uid="{00000000-0005-0000-0000-00009D690000}"/>
    <cellStyle name="EA 15" xfId="21838" xr:uid="{00000000-0005-0000-0000-00009E690000}"/>
    <cellStyle name="EA 16" xfId="21839" xr:uid="{00000000-0005-0000-0000-00009F690000}"/>
    <cellStyle name="EA 17" xfId="21840" xr:uid="{00000000-0005-0000-0000-0000A0690000}"/>
    <cellStyle name="EA 18" xfId="21841" xr:uid="{00000000-0005-0000-0000-0000A1690000}"/>
    <cellStyle name="EA 19" xfId="21842" xr:uid="{00000000-0005-0000-0000-0000A2690000}"/>
    <cellStyle name="EA 2" xfId="21843" xr:uid="{00000000-0005-0000-0000-0000A3690000}"/>
    <cellStyle name="EA 2 2" xfId="21844" xr:uid="{00000000-0005-0000-0000-0000A4690000}"/>
    <cellStyle name="EA 2 3" xfId="21845" xr:uid="{00000000-0005-0000-0000-0000A5690000}"/>
    <cellStyle name="EA 2 4" xfId="21846" xr:uid="{00000000-0005-0000-0000-0000A6690000}"/>
    <cellStyle name="EA 2 5" xfId="21847" xr:uid="{00000000-0005-0000-0000-0000A7690000}"/>
    <cellStyle name="EA 2 6" xfId="21848" xr:uid="{00000000-0005-0000-0000-0000A8690000}"/>
    <cellStyle name="EA 2 7" xfId="21849" xr:uid="{00000000-0005-0000-0000-0000A9690000}"/>
    <cellStyle name="EA 20" xfId="21850" xr:uid="{00000000-0005-0000-0000-0000AA690000}"/>
    <cellStyle name="EA 21" xfId="21851" xr:uid="{00000000-0005-0000-0000-0000AB690000}"/>
    <cellStyle name="EA 3" xfId="21852" xr:uid="{00000000-0005-0000-0000-0000AC690000}"/>
    <cellStyle name="EA 4" xfId="21853" xr:uid="{00000000-0005-0000-0000-0000AD690000}"/>
    <cellStyle name="EA 5" xfId="21854" xr:uid="{00000000-0005-0000-0000-0000AE690000}"/>
    <cellStyle name="EA 6" xfId="21855" xr:uid="{00000000-0005-0000-0000-0000AF690000}"/>
    <cellStyle name="EA 7" xfId="21856" xr:uid="{00000000-0005-0000-0000-0000B0690000}"/>
    <cellStyle name="EA 8" xfId="21857" xr:uid="{00000000-0005-0000-0000-0000B1690000}"/>
    <cellStyle name="EA 9" xfId="21858" xr:uid="{00000000-0005-0000-0000-0000B2690000}"/>
    <cellStyle name="E­Æo±aE￡" xfId="3857" xr:uid="{00000000-0005-0000-0000-0000B3690000}"/>
    <cellStyle name="È­Æó±âÈ£" xfId="21859" xr:uid="{00000000-0005-0000-0000-0000B4690000}"/>
    <cellStyle name="E­Æo±aE￡ 10" xfId="21860" xr:uid="{00000000-0005-0000-0000-0000B5690000}"/>
    <cellStyle name="E­Æo±aE￡ 11" xfId="21861" xr:uid="{00000000-0005-0000-0000-0000B6690000}"/>
    <cellStyle name="E­Æo±aE￡ 12" xfId="21862" xr:uid="{00000000-0005-0000-0000-0000B7690000}"/>
    <cellStyle name="E­Æo±aE￡ 13" xfId="21863" xr:uid="{00000000-0005-0000-0000-0000B8690000}"/>
    <cellStyle name="E­Æo±aE￡ 14" xfId="21864" xr:uid="{00000000-0005-0000-0000-0000B9690000}"/>
    <cellStyle name="E­Æo±aE￡ 15" xfId="21865" xr:uid="{00000000-0005-0000-0000-0000BA690000}"/>
    <cellStyle name="E­Æo±aE￡ 16" xfId="21866" xr:uid="{00000000-0005-0000-0000-0000BB690000}"/>
    <cellStyle name="E­Æo±aE￡ 17" xfId="21867" xr:uid="{00000000-0005-0000-0000-0000BC690000}"/>
    <cellStyle name="E­Æo±aE￡ 18" xfId="21868" xr:uid="{00000000-0005-0000-0000-0000BD690000}"/>
    <cellStyle name="E­Æo±aE￡ 19" xfId="21869" xr:uid="{00000000-0005-0000-0000-0000BE690000}"/>
    <cellStyle name="E­Æo±aE￡ 2" xfId="21870" xr:uid="{00000000-0005-0000-0000-0000BF690000}"/>
    <cellStyle name="E­Æo±aE￡ 2 2" xfId="21871" xr:uid="{00000000-0005-0000-0000-0000C0690000}"/>
    <cellStyle name="E­Æo±aE￡ 2 3" xfId="21872" xr:uid="{00000000-0005-0000-0000-0000C1690000}"/>
    <cellStyle name="E­Æo±aE￡ 2 4" xfId="21873" xr:uid="{00000000-0005-0000-0000-0000C2690000}"/>
    <cellStyle name="E­Æo±aE￡ 2 5" xfId="21874" xr:uid="{00000000-0005-0000-0000-0000C3690000}"/>
    <cellStyle name="E­Æo±aE￡ 2 6" xfId="21875" xr:uid="{00000000-0005-0000-0000-0000C4690000}"/>
    <cellStyle name="E­Æo±aE￡ 2 7" xfId="21876" xr:uid="{00000000-0005-0000-0000-0000C5690000}"/>
    <cellStyle name="E­Æo±aE￡ 20" xfId="21877" xr:uid="{00000000-0005-0000-0000-0000C6690000}"/>
    <cellStyle name="E­Æo±aE￡ 21" xfId="21878" xr:uid="{00000000-0005-0000-0000-0000C7690000}"/>
    <cellStyle name="E­Æo±aE￡ 22" xfId="21879" xr:uid="{00000000-0005-0000-0000-0000C8690000}"/>
    <cellStyle name="E­Æo±aE￡ 23" xfId="21880" xr:uid="{00000000-0005-0000-0000-0000C9690000}"/>
    <cellStyle name="E­Æo±aE￡ 24" xfId="21881" xr:uid="{00000000-0005-0000-0000-0000CA690000}"/>
    <cellStyle name="E­Æo±aE￡ 25" xfId="21882" xr:uid="{00000000-0005-0000-0000-0000CB690000}"/>
    <cellStyle name="E­Æo±aE￡ 26" xfId="21883" xr:uid="{00000000-0005-0000-0000-0000CC690000}"/>
    <cellStyle name="E­Æo±aE￡ 27" xfId="21884" xr:uid="{00000000-0005-0000-0000-0000CD690000}"/>
    <cellStyle name="E­Æo±aE￡ 28" xfId="21885" xr:uid="{00000000-0005-0000-0000-0000CE690000}"/>
    <cellStyle name="E­Æo±aE￡ 29" xfId="21886" xr:uid="{00000000-0005-0000-0000-0000CF690000}"/>
    <cellStyle name="E­Æo±aE￡ 3" xfId="21887" xr:uid="{00000000-0005-0000-0000-0000D0690000}"/>
    <cellStyle name="E­Æo±aE￡ 30" xfId="21888" xr:uid="{00000000-0005-0000-0000-0000D1690000}"/>
    <cellStyle name="E­Æo±aE￡ 31" xfId="21889" xr:uid="{00000000-0005-0000-0000-0000D2690000}"/>
    <cellStyle name="E­Æo±aE￡ 32" xfId="21890" xr:uid="{00000000-0005-0000-0000-0000D3690000}"/>
    <cellStyle name="E­Æo±aE￡ 33" xfId="21891" xr:uid="{00000000-0005-0000-0000-0000D4690000}"/>
    <cellStyle name="E­Æo±aE￡ 34" xfId="21892" xr:uid="{00000000-0005-0000-0000-0000D5690000}"/>
    <cellStyle name="E­Æo±aE￡ 35" xfId="21893" xr:uid="{00000000-0005-0000-0000-0000D6690000}"/>
    <cellStyle name="E­Æo±aE￡ 36" xfId="21894" xr:uid="{00000000-0005-0000-0000-0000D7690000}"/>
    <cellStyle name="E­Æo±aE￡ 37" xfId="21895" xr:uid="{00000000-0005-0000-0000-0000D8690000}"/>
    <cellStyle name="E­Æo±aE￡ 4" xfId="21896" xr:uid="{00000000-0005-0000-0000-0000D9690000}"/>
    <cellStyle name="E­Æo±aE￡ 5" xfId="21897" xr:uid="{00000000-0005-0000-0000-0000DA690000}"/>
    <cellStyle name="E­Æo±aE￡ 6" xfId="21898" xr:uid="{00000000-0005-0000-0000-0000DB690000}"/>
    <cellStyle name="E­Æo±aE￡ 7" xfId="21899" xr:uid="{00000000-0005-0000-0000-0000DC690000}"/>
    <cellStyle name="E­Æo±aE￡ 8" xfId="21900" xr:uid="{00000000-0005-0000-0000-0000DD690000}"/>
    <cellStyle name="E­Æo±aE￡ 9" xfId="21901" xr:uid="{00000000-0005-0000-0000-0000DE690000}"/>
    <cellStyle name="E­Æo±aE￡_일-토목" xfId="21902" xr:uid="{00000000-0005-0000-0000-0000DF690000}"/>
    <cellStyle name="E­Æo±aE￡0" xfId="3858" xr:uid="{00000000-0005-0000-0000-0000E0690000}"/>
    <cellStyle name="È­Æó±âÈ£0" xfId="21903" xr:uid="{00000000-0005-0000-0000-0000E1690000}"/>
    <cellStyle name="E­Æo±aE￡0 10" xfId="21904" xr:uid="{00000000-0005-0000-0000-0000E2690000}"/>
    <cellStyle name="E­Æo±aE￡0 11" xfId="21905" xr:uid="{00000000-0005-0000-0000-0000E3690000}"/>
    <cellStyle name="E­Æo±aE￡0 12" xfId="21906" xr:uid="{00000000-0005-0000-0000-0000E4690000}"/>
    <cellStyle name="E­Æo±aE￡0 13" xfId="21907" xr:uid="{00000000-0005-0000-0000-0000E5690000}"/>
    <cellStyle name="E­Æo±aE￡0 14" xfId="21908" xr:uid="{00000000-0005-0000-0000-0000E6690000}"/>
    <cellStyle name="E­Æo±aE￡0 15" xfId="21909" xr:uid="{00000000-0005-0000-0000-0000E7690000}"/>
    <cellStyle name="E­Æo±aE￡0 16" xfId="21910" xr:uid="{00000000-0005-0000-0000-0000E8690000}"/>
    <cellStyle name="E­Æo±aE￡0 17" xfId="21911" xr:uid="{00000000-0005-0000-0000-0000E9690000}"/>
    <cellStyle name="E­Æo±aE￡0 18" xfId="21912" xr:uid="{00000000-0005-0000-0000-0000EA690000}"/>
    <cellStyle name="E­Æo±aE￡0 19" xfId="21913" xr:uid="{00000000-0005-0000-0000-0000EB690000}"/>
    <cellStyle name="E­Æo±aE￡0 2" xfId="21914" xr:uid="{00000000-0005-0000-0000-0000EC690000}"/>
    <cellStyle name="E­Æo±aE￡0 2 2" xfId="21915" xr:uid="{00000000-0005-0000-0000-0000ED690000}"/>
    <cellStyle name="E­Æo±aE￡0 2 3" xfId="21916" xr:uid="{00000000-0005-0000-0000-0000EE690000}"/>
    <cellStyle name="E­Æo±aE￡0 2 4" xfId="21917" xr:uid="{00000000-0005-0000-0000-0000EF690000}"/>
    <cellStyle name="E­Æo±aE￡0 2 5" xfId="21918" xr:uid="{00000000-0005-0000-0000-0000F0690000}"/>
    <cellStyle name="E­Æo±aE￡0 2 6" xfId="21919" xr:uid="{00000000-0005-0000-0000-0000F1690000}"/>
    <cellStyle name="E­Æo±aE￡0 2 7" xfId="21920" xr:uid="{00000000-0005-0000-0000-0000F2690000}"/>
    <cellStyle name="E­Æo±aE￡0 20" xfId="21921" xr:uid="{00000000-0005-0000-0000-0000F3690000}"/>
    <cellStyle name="E­Æo±aE￡0 21" xfId="21922" xr:uid="{00000000-0005-0000-0000-0000F4690000}"/>
    <cellStyle name="E­Æo±aE￡0 22" xfId="21923" xr:uid="{00000000-0005-0000-0000-0000F5690000}"/>
    <cellStyle name="E­Æo±aE￡0 23" xfId="21924" xr:uid="{00000000-0005-0000-0000-0000F6690000}"/>
    <cellStyle name="E­Æo±aE￡0 24" xfId="21925" xr:uid="{00000000-0005-0000-0000-0000F7690000}"/>
    <cellStyle name="E­Æo±aE￡0 25" xfId="21926" xr:uid="{00000000-0005-0000-0000-0000F8690000}"/>
    <cellStyle name="E­Æo±aE￡0 26" xfId="21927" xr:uid="{00000000-0005-0000-0000-0000F9690000}"/>
    <cellStyle name="E­Æo±aE￡0 27" xfId="21928" xr:uid="{00000000-0005-0000-0000-0000FA690000}"/>
    <cellStyle name="E­Æo±aE￡0 28" xfId="21929" xr:uid="{00000000-0005-0000-0000-0000FB690000}"/>
    <cellStyle name="E­Æo±aE￡0 29" xfId="21930" xr:uid="{00000000-0005-0000-0000-0000FC690000}"/>
    <cellStyle name="E­Æo±aE￡0 3" xfId="21931" xr:uid="{00000000-0005-0000-0000-0000FD690000}"/>
    <cellStyle name="E­Æo±aE￡0 30" xfId="21932" xr:uid="{00000000-0005-0000-0000-0000FE690000}"/>
    <cellStyle name="E­Æo±aE￡0 31" xfId="21933" xr:uid="{00000000-0005-0000-0000-0000FF690000}"/>
    <cellStyle name="E­Æo±aE￡0 32" xfId="21934" xr:uid="{00000000-0005-0000-0000-0000006A0000}"/>
    <cellStyle name="E­Æo±aE￡0 33" xfId="21935" xr:uid="{00000000-0005-0000-0000-0000016A0000}"/>
    <cellStyle name="E­Æo±aE￡0 34" xfId="21936" xr:uid="{00000000-0005-0000-0000-0000026A0000}"/>
    <cellStyle name="E­Æo±aE￡0 35" xfId="21937" xr:uid="{00000000-0005-0000-0000-0000036A0000}"/>
    <cellStyle name="E­Æo±aE￡0 36" xfId="21938" xr:uid="{00000000-0005-0000-0000-0000046A0000}"/>
    <cellStyle name="E­Æo±aE￡0 37" xfId="21939" xr:uid="{00000000-0005-0000-0000-0000056A0000}"/>
    <cellStyle name="E­Æo±aE￡0 4" xfId="21940" xr:uid="{00000000-0005-0000-0000-0000066A0000}"/>
    <cellStyle name="E­Æo±aE￡0 5" xfId="21941" xr:uid="{00000000-0005-0000-0000-0000076A0000}"/>
    <cellStyle name="E­Æo±aE￡0 6" xfId="21942" xr:uid="{00000000-0005-0000-0000-0000086A0000}"/>
    <cellStyle name="E­Æo±aE￡0 7" xfId="21943" xr:uid="{00000000-0005-0000-0000-0000096A0000}"/>
    <cellStyle name="E­Æo±aE￡0 8" xfId="21944" xr:uid="{00000000-0005-0000-0000-00000A6A0000}"/>
    <cellStyle name="E­Æo±aE￡0 9" xfId="21945" xr:uid="{00000000-0005-0000-0000-00000B6A0000}"/>
    <cellStyle name="E­Æo±aE￡0_일-토목" xfId="21946" xr:uid="{00000000-0005-0000-0000-00000C6A0000}"/>
    <cellStyle name="eet1_Q1" xfId="3859" xr:uid="{00000000-0005-0000-0000-00000D6A0000}"/>
    <cellStyle name="Emphasis 1" xfId="21947" xr:uid="{00000000-0005-0000-0000-00000E6A0000}"/>
    <cellStyle name="Emphasis 2" xfId="21948" xr:uid="{00000000-0005-0000-0000-00000F6A0000}"/>
    <cellStyle name="Emphasis 3" xfId="21949" xr:uid="{00000000-0005-0000-0000-0000106A0000}"/>
    <cellStyle name="Enter Currency (0)" xfId="21950" xr:uid="{00000000-0005-0000-0000-0000116A0000}"/>
    <cellStyle name="Enter Currency (2)" xfId="21951" xr:uid="{00000000-0005-0000-0000-0000126A0000}"/>
    <cellStyle name="Enter Units (0)" xfId="21952" xr:uid="{00000000-0005-0000-0000-0000136A0000}"/>
    <cellStyle name="Enter Units (1)" xfId="21953" xr:uid="{00000000-0005-0000-0000-0000146A0000}"/>
    <cellStyle name="Enter Units (2)" xfId="21954" xr:uid="{00000000-0005-0000-0000-0000156A0000}"/>
    <cellStyle name="Entered" xfId="2468" xr:uid="{00000000-0005-0000-0000-0000166A0000}"/>
    <cellStyle name="Entered 10" xfId="21955" xr:uid="{00000000-0005-0000-0000-0000176A0000}"/>
    <cellStyle name="Entered 11" xfId="21956" xr:uid="{00000000-0005-0000-0000-0000186A0000}"/>
    <cellStyle name="Entered 12" xfId="21957" xr:uid="{00000000-0005-0000-0000-0000196A0000}"/>
    <cellStyle name="Entered 13" xfId="21958" xr:uid="{00000000-0005-0000-0000-00001A6A0000}"/>
    <cellStyle name="Entered 14" xfId="21959" xr:uid="{00000000-0005-0000-0000-00001B6A0000}"/>
    <cellStyle name="Entered 15" xfId="21960" xr:uid="{00000000-0005-0000-0000-00001C6A0000}"/>
    <cellStyle name="Entered 16" xfId="21961" xr:uid="{00000000-0005-0000-0000-00001D6A0000}"/>
    <cellStyle name="Entered 17" xfId="21962" xr:uid="{00000000-0005-0000-0000-00001E6A0000}"/>
    <cellStyle name="Entered 18" xfId="21963" xr:uid="{00000000-0005-0000-0000-00001F6A0000}"/>
    <cellStyle name="Entered 19" xfId="21964" xr:uid="{00000000-0005-0000-0000-0000206A0000}"/>
    <cellStyle name="Entered 2" xfId="21965" xr:uid="{00000000-0005-0000-0000-0000216A0000}"/>
    <cellStyle name="Entered 2 2" xfId="21966" xr:uid="{00000000-0005-0000-0000-0000226A0000}"/>
    <cellStyle name="Entered 2 3" xfId="21967" xr:uid="{00000000-0005-0000-0000-0000236A0000}"/>
    <cellStyle name="Entered 2 4" xfId="21968" xr:uid="{00000000-0005-0000-0000-0000246A0000}"/>
    <cellStyle name="Entered 2 5" xfId="21969" xr:uid="{00000000-0005-0000-0000-0000256A0000}"/>
    <cellStyle name="Entered 2 6" xfId="21970" xr:uid="{00000000-0005-0000-0000-0000266A0000}"/>
    <cellStyle name="Entered 2 7" xfId="21971" xr:uid="{00000000-0005-0000-0000-0000276A0000}"/>
    <cellStyle name="Entered 20" xfId="21972" xr:uid="{00000000-0005-0000-0000-0000286A0000}"/>
    <cellStyle name="Entered 21" xfId="21973" xr:uid="{00000000-0005-0000-0000-0000296A0000}"/>
    <cellStyle name="Entered 22" xfId="21974" xr:uid="{00000000-0005-0000-0000-00002A6A0000}"/>
    <cellStyle name="Entered 23" xfId="21975" xr:uid="{00000000-0005-0000-0000-00002B6A0000}"/>
    <cellStyle name="Entered 24" xfId="21976" xr:uid="{00000000-0005-0000-0000-00002C6A0000}"/>
    <cellStyle name="Entered 25" xfId="21977" xr:uid="{00000000-0005-0000-0000-00002D6A0000}"/>
    <cellStyle name="Entered 26" xfId="21978" xr:uid="{00000000-0005-0000-0000-00002E6A0000}"/>
    <cellStyle name="Entered 27" xfId="21979" xr:uid="{00000000-0005-0000-0000-00002F6A0000}"/>
    <cellStyle name="Entered 3" xfId="21980" xr:uid="{00000000-0005-0000-0000-0000306A0000}"/>
    <cellStyle name="Entered 4" xfId="21981" xr:uid="{00000000-0005-0000-0000-0000316A0000}"/>
    <cellStyle name="Entered 5" xfId="21982" xr:uid="{00000000-0005-0000-0000-0000326A0000}"/>
    <cellStyle name="Entered 6" xfId="21983" xr:uid="{00000000-0005-0000-0000-0000336A0000}"/>
    <cellStyle name="Entered 7" xfId="21984" xr:uid="{00000000-0005-0000-0000-0000346A0000}"/>
    <cellStyle name="Entered 8" xfId="21985" xr:uid="{00000000-0005-0000-0000-0000356A0000}"/>
    <cellStyle name="Entered 9" xfId="21986" xr:uid="{00000000-0005-0000-0000-0000366A0000}"/>
    <cellStyle name="Euro" xfId="2469" xr:uid="{00000000-0005-0000-0000-0000376A0000}"/>
    <cellStyle name="Euro 10" xfId="21987" xr:uid="{00000000-0005-0000-0000-0000386A0000}"/>
    <cellStyle name="Euro 11" xfId="21988" xr:uid="{00000000-0005-0000-0000-0000396A0000}"/>
    <cellStyle name="Euro 12" xfId="21989" xr:uid="{00000000-0005-0000-0000-00003A6A0000}"/>
    <cellStyle name="Euro 13" xfId="21990" xr:uid="{00000000-0005-0000-0000-00003B6A0000}"/>
    <cellStyle name="Euro 14" xfId="21991" xr:uid="{00000000-0005-0000-0000-00003C6A0000}"/>
    <cellStyle name="Euro 15" xfId="21992" xr:uid="{00000000-0005-0000-0000-00003D6A0000}"/>
    <cellStyle name="Euro 16" xfId="21993" xr:uid="{00000000-0005-0000-0000-00003E6A0000}"/>
    <cellStyle name="Euro 17" xfId="21994" xr:uid="{00000000-0005-0000-0000-00003F6A0000}"/>
    <cellStyle name="Euro 18" xfId="21995" xr:uid="{00000000-0005-0000-0000-0000406A0000}"/>
    <cellStyle name="Euro 19" xfId="21996" xr:uid="{00000000-0005-0000-0000-0000416A0000}"/>
    <cellStyle name="Euro 2" xfId="2470" xr:uid="{00000000-0005-0000-0000-0000426A0000}"/>
    <cellStyle name="Euro 2 2" xfId="21997" xr:uid="{00000000-0005-0000-0000-0000436A0000}"/>
    <cellStyle name="Euro 2 3" xfId="21998" xr:uid="{00000000-0005-0000-0000-0000446A0000}"/>
    <cellStyle name="Euro 20" xfId="21999" xr:uid="{00000000-0005-0000-0000-0000456A0000}"/>
    <cellStyle name="Euro 21" xfId="22000" xr:uid="{00000000-0005-0000-0000-0000466A0000}"/>
    <cellStyle name="Euro 22" xfId="22001" xr:uid="{00000000-0005-0000-0000-0000476A0000}"/>
    <cellStyle name="Euro 23" xfId="22002" xr:uid="{00000000-0005-0000-0000-0000486A0000}"/>
    <cellStyle name="Euro 24" xfId="22003" xr:uid="{00000000-0005-0000-0000-0000496A0000}"/>
    <cellStyle name="Euro 25" xfId="22004" xr:uid="{00000000-0005-0000-0000-00004A6A0000}"/>
    <cellStyle name="Euro 26" xfId="22005" xr:uid="{00000000-0005-0000-0000-00004B6A0000}"/>
    <cellStyle name="Euro 27" xfId="22006" xr:uid="{00000000-0005-0000-0000-00004C6A0000}"/>
    <cellStyle name="Euro 28" xfId="22007" xr:uid="{00000000-0005-0000-0000-00004D6A0000}"/>
    <cellStyle name="Euro 29" xfId="22008" xr:uid="{00000000-0005-0000-0000-00004E6A0000}"/>
    <cellStyle name="Euro 3" xfId="22009" xr:uid="{00000000-0005-0000-0000-00004F6A0000}"/>
    <cellStyle name="Euro 30" xfId="22010" xr:uid="{00000000-0005-0000-0000-0000506A0000}"/>
    <cellStyle name="Euro 31" xfId="22011" xr:uid="{00000000-0005-0000-0000-0000516A0000}"/>
    <cellStyle name="Euro 32" xfId="22012" xr:uid="{00000000-0005-0000-0000-0000526A0000}"/>
    <cellStyle name="Euro 33" xfId="22013" xr:uid="{00000000-0005-0000-0000-0000536A0000}"/>
    <cellStyle name="Euro 34" xfId="22014" xr:uid="{00000000-0005-0000-0000-0000546A0000}"/>
    <cellStyle name="Euro 35" xfId="22015" xr:uid="{00000000-0005-0000-0000-0000556A0000}"/>
    <cellStyle name="Euro 36" xfId="22016" xr:uid="{00000000-0005-0000-0000-0000566A0000}"/>
    <cellStyle name="Euro 37" xfId="22017" xr:uid="{00000000-0005-0000-0000-0000576A0000}"/>
    <cellStyle name="Euro 38" xfId="22018" xr:uid="{00000000-0005-0000-0000-0000586A0000}"/>
    <cellStyle name="Euro 4" xfId="22019" xr:uid="{00000000-0005-0000-0000-0000596A0000}"/>
    <cellStyle name="Euro 5" xfId="22020" xr:uid="{00000000-0005-0000-0000-00005A6A0000}"/>
    <cellStyle name="Euro 6" xfId="22021" xr:uid="{00000000-0005-0000-0000-00005B6A0000}"/>
    <cellStyle name="Euro 7" xfId="22022" xr:uid="{00000000-0005-0000-0000-00005C6A0000}"/>
    <cellStyle name="Euro 8" xfId="22023" xr:uid="{00000000-0005-0000-0000-00005D6A0000}"/>
    <cellStyle name="Euro 9" xfId="22024" xr:uid="{00000000-0005-0000-0000-00005E6A0000}"/>
    <cellStyle name="F2" xfId="2471" xr:uid="{00000000-0005-0000-0000-00005F6A0000}"/>
    <cellStyle name="F2 10" xfId="22025" xr:uid="{00000000-0005-0000-0000-0000606A0000}"/>
    <cellStyle name="F2 11" xfId="22026" xr:uid="{00000000-0005-0000-0000-0000616A0000}"/>
    <cellStyle name="F2 12" xfId="22027" xr:uid="{00000000-0005-0000-0000-0000626A0000}"/>
    <cellStyle name="F2 13" xfId="22028" xr:uid="{00000000-0005-0000-0000-0000636A0000}"/>
    <cellStyle name="F2 14" xfId="22029" xr:uid="{00000000-0005-0000-0000-0000646A0000}"/>
    <cellStyle name="F2 15" xfId="22030" xr:uid="{00000000-0005-0000-0000-0000656A0000}"/>
    <cellStyle name="F2 16" xfId="22031" xr:uid="{00000000-0005-0000-0000-0000666A0000}"/>
    <cellStyle name="F2 17" xfId="22032" xr:uid="{00000000-0005-0000-0000-0000676A0000}"/>
    <cellStyle name="F2 18" xfId="22033" xr:uid="{00000000-0005-0000-0000-0000686A0000}"/>
    <cellStyle name="F2 19" xfId="22034" xr:uid="{00000000-0005-0000-0000-0000696A0000}"/>
    <cellStyle name="F2 2" xfId="22035" xr:uid="{00000000-0005-0000-0000-00006A6A0000}"/>
    <cellStyle name="F2 2 2" xfId="22036" xr:uid="{00000000-0005-0000-0000-00006B6A0000}"/>
    <cellStyle name="F2 2 3" xfId="22037" xr:uid="{00000000-0005-0000-0000-00006C6A0000}"/>
    <cellStyle name="F2 2 4" xfId="22038" xr:uid="{00000000-0005-0000-0000-00006D6A0000}"/>
    <cellStyle name="F2 2 5" xfId="22039" xr:uid="{00000000-0005-0000-0000-00006E6A0000}"/>
    <cellStyle name="F2 2 6" xfId="22040" xr:uid="{00000000-0005-0000-0000-00006F6A0000}"/>
    <cellStyle name="F2 2 7" xfId="22041" xr:uid="{00000000-0005-0000-0000-0000706A0000}"/>
    <cellStyle name="F2 2 8" xfId="22042" xr:uid="{00000000-0005-0000-0000-0000716A0000}"/>
    <cellStyle name="F2 2 9" xfId="22043" xr:uid="{00000000-0005-0000-0000-0000726A0000}"/>
    <cellStyle name="F2 20" xfId="22044" xr:uid="{00000000-0005-0000-0000-0000736A0000}"/>
    <cellStyle name="F2 21" xfId="22045" xr:uid="{00000000-0005-0000-0000-0000746A0000}"/>
    <cellStyle name="F2 22" xfId="22046" xr:uid="{00000000-0005-0000-0000-0000756A0000}"/>
    <cellStyle name="F2 23" xfId="22047" xr:uid="{00000000-0005-0000-0000-0000766A0000}"/>
    <cellStyle name="F2 24" xfId="22048" xr:uid="{00000000-0005-0000-0000-0000776A0000}"/>
    <cellStyle name="F2 25" xfId="22049" xr:uid="{00000000-0005-0000-0000-0000786A0000}"/>
    <cellStyle name="F2 26" xfId="22050" xr:uid="{00000000-0005-0000-0000-0000796A0000}"/>
    <cellStyle name="F2 27" xfId="22051" xr:uid="{00000000-0005-0000-0000-00007A6A0000}"/>
    <cellStyle name="F2 28" xfId="22052" xr:uid="{00000000-0005-0000-0000-00007B6A0000}"/>
    <cellStyle name="F2 29" xfId="22053" xr:uid="{00000000-0005-0000-0000-00007C6A0000}"/>
    <cellStyle name="F2 3" xfId="22054" xr:uid="{00000000-0005-0000-0000-00007D6A0000}"/>
    <cellStyle name="F2 3 2" xfId="22055" xr:uid="{00000000-0005-0000-0000-00007E6A0000}"/>
    <cellStyle name="F2 3 3" xfId="22056" xr:uid="{00000000-0005-0000-0000-00007F6A0000}"/>
    <cellStyle name="F2 30" xfId="22057" xr:uid="{00000000-0005-0000-0000-0000806A0000}"/>
    <cellStyle name="F2 31" xfId="22058" xr:uid="{00000000-0005-0000-0000-0000816A0000}"/>
    <cellStyle name="F2 32" xfId="22059" xr:uid="{00000000-0005-0000-0000-0000826A0000}"/>
    <cellStyle name="F2 4" xfId="22060" xr:uid="{00000000-0005-0000-0000-0000836A0000}"/>
    <cellStyle name="F2 5" xfId="22061" xr:uid="{00000000-0005-0000-0000-0000846A0000}"/>
    <cellStyle name="F2 6" xfId="22062" xr:uid="{00000000-0005-0000-0000-0000856A0000}"/>
    <cellStyle name="F2 7" xfId="22063" xr:uid="{00000000-0005-0000-0000-0000866A0000}"/>
    <cellStyle name="F2 8" xfId="22064" xr:uid="{00000000-0005-0000-0000-0000876A0000}"/>
    <cellStyle name="F2 9" xfId="22065" xr:uid="{00000000-0005-0000-0000-0000886A0000}"/>
    <cellStyle name="F3" xfId="2472" xr:uid="{00000000-0005-0000-0000-0000896A0000}"/>
    <cellStyle name="F3 10" xfId="22066" xr:uid="{00000000-0005-0000-0000-00008A6A0000}"/>
    <cellStyle name="F3 11" xfId="22067" xr:uid="{00000000-0005-0000-0000-00008B6A0000}"/>
    <cellStyle name="F3 12" xfId="22068" xr:uid="{00000000-0005-0000-0000-00008C6A0000}"/>
    <cellStyle name="F3 13" xfId="22069" xr:uid="{00000000-0005-0000-0000-00008D6A0000}"/>
    <cellStyle name="F3 14" xfId="22070" xr:uid="{00000000-0005-0000-0000-00008E6A0000}"/>
    <cellStyle name="F3 15" xfId="22071" xr:uid="{00000000-0005-0000-0000-00008F6A0000}"/>
    <cellStyle name="F3 16" xfId="22072" xr:uid="{00000000-0005-0000-0000-0000906A0000}"/>
    <cellStyle name="F3 17" xfId="22073" xr:uid="{00000000-0005-0000-0000-0000916A0000}"/>
    <cellStyle name="F3 18" xfId="22074" xr:uid="{00000000-0005-0000-0000-0000926A0000}"/>
    <cellStyle name="F3 19" xfId="22075" xr:uid="{00000000-0005-0000-0000-0000936A0000}"/>
    <cellStyle name="F3 2" xfId="22076" xr:uid="{00000000-0005-0000-0000-0000946A0000}"/>
    <cellStyle name="F3 2 2" xfId="22077" xr:uid="{00000000-0005-0000-0000-0000956A0000}"/>
    <cellStyle name="F3 2 3" xfId="22078" xr:uid="{00000000-0005-0000-0000-0000966A0000}"/>
    <cellStyle name="F3 2 4" xfId="22079" xr:uid="{00000000-0005-0000-0000-0000976A0000}"/>
    <cellStyle name="F3 2 5" xfId="22080" xr:uid="{00000000-0005-0000-0000-0000986A0000}"/>
    <cellStyle name="F3 2 6" xfId="22081" xr:uid="{00000000-0005-0000-0000-0000996A0000}"/>
    <cellStyle name="F3 2 7" xfId="22082" xr:uid="{00000000-0005-0000-0000-00009A6A0000}"/>
    <cellStyle name="F3 2 8" xfId="22083" xr:uid="{00000000-0005-0000-0000-00009B6A0000}"/>
    <cellStyle name="F3 2 9" xfId="22084" xr:uid="{00000000-0005-0000-0000-00009C6A0000}"/>
    <cellStyle name="F3 20" xfId="22085" xr:uid="{00000000-0005-0000-0000-00009D6A0000}"/>
    <cellStyle name="F3 21" xfId="22086" xr:uid="{00000000-0005-0000-0000-00009E6A0000}"/>
    <cellStyle name="F3 22" xfId="22087" xr:uid="{00000000-0005-0000-0000-00009F6A0000}"/>
    <cellStyle name="F3 23" xfId="22088" xr:uid="{00000000-0005-0000-0000-0000A06A0000}"/>
    <cellStyle name="F3 24" xfId="22089" xr:uid="{00000000-0005-0000-0000-0000A16A0000}"/>
    <cellStyle name="F3 25" xfId="22090" xr:uid="{00000000-0005-0000-0000-0000A26A0000}"/>
    <cellStyle name="F3 26" xfId="22091" xr:uid="{00000000-0005-0000-0000-0000A36A0000}"/>
    <cellStyle name="F3 27" xfId="22092" xr:uid="{00000000-0005-0000-0000-0000A46A0000}"/>
    <cellStyle name="F3 28" xfId="22093" xr:uid="{00000000-0005-0000-0000-0000A56A0000}"/>
    <cellStyle name="F3 29" xfId="22094" xr:uid="{00000000-0005-0000-0000-0000A66A0000}"/>
    <cellStyle name="F3 3" xfId="22095" xr:uid="{00000000-0005-0000-0000-0000A76A0000}"/>
    <cellStyle name="F3 3 2" xfId="22096" xr:uid="{00000000-0005-0000-0000-0000A86A0000}"/>
    <cellStyle name="F3 3 3" xfId="22097" xr:uid="{00000000-0005-0000-0000-0000A96A0000}"/>
    <cellStyle name="F3 30" xfId="22098" xr:uid="{00000000-0005-0000-0000-0000AA6A0000}"/>
    <cellStyle name="F3 31" xfId="22099" xr:uid="{00000000-0005-0000-0000-0000AB6A0000}"/>
    <cellStyle name="F3 32" xfId="22100" xr:uid="{00000000-0005-0000-0000-0000AC6A0000}"/>
    <cellStyle name="F3 4" xfId="22101" xr:uid="{00000000-0005-0000-0000-0000AD6A0000}"/>
    <cellStyle name="F3 5" xfId="22102" xr:uid="{00000000-0005-0000-0000-0000AE6A0000}"/>
    <cellStyle name="F3 6" xfId="22103" xr:uid="{00000000-0005-0000-0000-0000AF6A0000}"/>
    <cellStyle name="F3 7" xfId="22104" xr:uid="{00000000-0005-0000-0000-0000B06A0000}"/>
    <cellStyle name="F3 8" xfId="22105" xr:uid="{00000000-0005-0000-0000-0000B16A0000}"/>
    <cellStyle name="F3 9" xfId="22106" xr:uid="{00000000-0005-0000-0000-0000B26A0000}"/>
    <cellStyle name="F4" xfId="2473" xr:uid="{00000000-0005-0000-0000-0000B36A0000}"/>
    <cellStyle name="F4 10" xfId="22107" xr:uid="{00000000-0005-0000-0000-0000B46A0000}"/>
    <cellStyle name="F4 11" xfId="22108" xr:uid="{00000000-0005-0000-0000-0000B56A0000}"/>
    <cellStyle name="F4 12" xfId="22109" xr:uid="{00000000-0005-0000-0000-0000B66A0000}"/>
    <cellStyle name="F4 13" xfId="22110" xr:uid="{00000000-0005-0000-0000-0000B76A0000}"/>
    <cellStyle name="F4 14" xfId="22111" xr:uid="{00000000-0005-0000-0000-0000B86A0000}"/>
    <cellStyle name="F4 15" xfId="22112" xr:uid="{00000000-0005-0000-0000-0000B96A0000}"/>
    <cellStyle name="F4 16" xfId="22113" xr:uid="{00000000-0005-0000-0000-0000BA6A0000}"/>
    <cellStyle name="F4 17" xfId="22114" xr:uid="{00000000-0005-0000-0000-0000BB6A0000}"/>
    <cellStyle name="F4 18" xfId="22115" xr:uid="{00000000-0005-0000-0000-0000BC6A0000}"/>
    <cellStyle name="F4 19" xfId="22116" xr:uid="{00000000-0005-0000-0000-0000BD6A0000}"/>
    <cellStyle name="F4 2" xfId="22117" xr:uid="{00000000-0005-0000-0000-0000BE6A0000}"/>
    <cellStyle name="F4 2 2" xfId="22118" xr:uid="{00000000-0005-0000-0000-0000BF6A0000}"/>
    <cellStyle name="F4 2 3" xfId="22119" xr:uid="{00000000-0005-0000-0000-0000C06A0000}"/>
    <cellStyle name="F4 2 4" xfId="22120" xr:uid="{00000000-0005-0000-0000-0000C16A0000}"/>
    <cellStyle name="F4 2 5" xfId="22121" xr:uid="{00000000-0005-0000-0000-0000C26A0000}"/>
    <cellStyle name="F4 2 6" xfId="22122" xr:uid="{00000000-0005-0000-0000-0000C36A0000}"/>
    <cellStyle name="F4 2 7" xfId="22123" xr:uid="{00000000-0005-0000-0000-0000C46A0000}"/>
    <cellStyle name="F4 2 8" xfId="22124" xr:uid="{00000000-0005-0000-0000-0000C56A0000}"/>
    <cellStyle name="F4 2 9" xfId="22125" xr:uid="{00000000-0005-0000-0000-0000C66A0000}"/>
    <cellStyle name="F4 20" xfId="22126" xr:uid="{00000000-0005-0000-0000-0000C76A0000}"/>
    <cellStyle name="F4 21" xfId="22127" xr:uid="{00000000-0005-0000-0000-0000C86A0000}"/>
    <cellStyle name="F4 22" xfId="22128" xr:uid="{00000000-0005-0000-0000-0000C96A0000}"/>
    <cellStyle name="F4 23" xfId="22129" xr:uid="{00000000-0005-0000-0000-0000CA6A0000}"/>
    <cellStyle name="F4 24" xfId="22130" xr:uid="{00000000-0005-0000-0000-0000CB6A0000}"/>
    <cellStyle name="F4 25" xfId="22131" xr:uid="{00000000-0005-0000-0000-0000CC6A0000}"/>
    <cellStyle name="F4 26" xfId="22132" xr:uid="{00000000-0005-0000-0000-0000CD6A0000}"/>
    <cellStyle name="F4 27" xfId="22133" xr:uid="{00000000-0005-0000-0000-0000CE6A0000}"/>
    <cellStyle name="F4 28" xfId="22134" xr:uid="{00000000-0005-0000-0000-0000CF6A0000}"/>
    <cellStyle name="F4 29" xfId="22135" xr:uid="{00000000-0005-0000-0000-0000D06A0000}"/>
    <cellStyle name="F4 3" xfId="22136" xr:uid="{00000000-0005-0000-0000-0000D16A0000}"/>
    <cellStyle name="F4 3 2" xfId="22137" xr:uid="{00000000-0005-0000-0000-0000D26A0000}"/>
    <cellStyle name="F4 3 3" xfId="22138" xr:uid="{00000000-0005-0000-0000-0000D36A0000}"/>
    <cellStyle name="F4 30" xfId="22139" xr:uid="{00000000-0005-0000-0000-0000D46A0000}"/>
    <cellStyle name="F4 31" xfId="22140" xr:uid="{00000000-0005-0000-0000-0000D56A0000}"/>
    <cellStyle name="F4 32" xfId="22141" xr:uid="{00000000-0005-0000-0000-0000D66A0000}"/>
    <cellStyle name="F4 4" xfId="22142" xr:uid="{00000000-0005-0000-0000-0000D76A0000}"/>
    <cellStyle name="F4 5" xfId="22143" xr:uid="{00000000-0005-0000-0000-0000D86A0000}"/>
    <cellStyle name="F4 6" xfId="22144" xr:uid="{00000000-0005-0000-0000-0000D96A0000}"/>
    <cellStyle name="F4 7" xfId="22145" xr:uid="{00000000-0005-0000-0000-0000DA6A0000}"/>
    <cellStyle name="F4 8" xfId="22146" xr:uid="{00000000-0005-0000-0000-0000DB6A0000}"/>
    <cellStyle name="F4 9" xfId="22147" xr:uid="{00000000-0005-0000-0000-0000DC6A0000}"/>
    <cellStyle name="F5" xfId="2474" xr:uid="{00000000-0005-0000-0000-0000DD6A0000}"/>
    <cellStyle name="F5 10" xfId="22148" xr:uid="{00000000-0005-0000-0000-0000DE6A0000}"/>
    <cellStyle name="F5 11" xfId="22149" xr:uid="{00000000-0005-0000-0000-0000DF6A0000}"/>
    <cellStyle name="F5 12" xfId="22150" xr:uid="{00000000-0005-0000-0000-0000E06A0000}"/>
    <cellStyle name="F5 13" xfId="22151" xr:uid="{00000000-0005-0000-0000-0000E16A0000}"/>
    <cellStyle name="F5 14" xfId="22152" xr:uid="{00000000-0005-0000-0000-0000E26A0000}"/>
    <cellStyle name="F5 15" xfId="22153" xr:uid="{00000000-0005-0000-0000-0000E36A0000}"/>
    <cellStyle name="F5 16" xfId="22154" xr:uid="{00000000-0005-0000-0000-0000E46A0000}"/>
    <cellStyle name="F5 17" xfId="22155" xr:uid="{00000000-0005-0000-0000-0000E56A0000}"/>
    <cellStyle name="F5 18" xfId="22156" xr:uid="{00000000-0005-0000-0000-0000E66A0000}"/>
    <cellStyle name="F5 19" xfId="22157" xr:uid="{00000000-0005-0000-0000-0000E76A0000}"/>
    <cellStyle name="F5 2" xfId="22158" xr:uid="{00000000-0005-0000-0000-0000E86A0000}"/>
    <cellStyle name="F5 2 2" xfId="22159" xr:uid="{00000000-0005-0000-0000-0000E96A0000}"/>
    <cellStyle name="F5 2 3" xfId="22160" xr:uid="{00000000-0005-0000-0000-0000EA6A0000}"/>
    <cellStyle name="F5 2 4" xfId="22161" xr:uid="{00000000-0005-0000-0000-0000EB6A0000}"/>
    <cellStyle name="F5 2 5" xfId="22162" xr:uid="{00000000-0005-0000-0000-0000EC6A0000}"/>
    <cellStyle name="F5 2 6" xfId="22163" xr:uid="{00000000-0005-0000-0000-0000ED6A0000}"/>
    <cellStyle name="F5 2 7" xfId="22164" xr:uid="{00000000-0005-0000-0000-0000EE6A0000}"/>
    <cellStyle name="F5 2 8" xfId="22165" xr:uid="{00000000-0005-0000-0000-0000EF6A0000}"/>
    <cellStyle name="F5 2 9" xfId="22166" xr:uid="{00000000-0005-0000-0000-0000F06A0000}"/>
    <cellStyle name="F5 20" xfId="22167" xr:uid="{00000000-0005-0000-0000-0000F16A0000}"/>
    <cellStyle name="F5 21" xfId="22168" xr:uid="{00000000-0005-0000-0000-0000F26A0000}"/>
    <cellStyle name="F5 22" xfId="22169" xr:uid="{00000000-0005-0000-0000-0000F36A0000}"/>
    <cellStyle name="F5 23" xfId="22170" xr:uid="{00000000-0005-0000-0000-0000F46A0000}"/>
    <cellStyle name="F5 24" xfId="22171" xr:uid="{00000000-0005-0000-0000-0000F56A0000}"/>
    <cellStyle name="F5 25" xfId="22172" xr:uid="{00000000-0005-0000-0000-0000F66A0000}"/>
    <cellStyle name="F5 26" xfId="22173" xr:uid="{00000000-0005-0000-0000-0000F76A0000}"/>
    <cellStyle name="F5 27" xfId="22174" xr:uid="{00000000-0005-0000-0000-0000F86A0000}"/>
    <cellStyle name="F5 28" xfId="22175" xr:uid="{00000000-0005-0000-0000-0000F96A0000}"/>
    <cellStyle name="F5 29" xfId="22176" xr:uid="{00000000-0005-0000-0000-0000FA6A0000}"/>
    <cellStyle name="F5 3" xfId="22177" xr:uid="{00000000-0005-0000-0000-0000FB6A0000}"/>
    <cellStyle name="F5 3 2" xfId="22178" xr:uid="{00000000-0005-0000-0000-0000FC6A0000}"/>
    <cellStyle name="F5 3 3" xfId="22179" xr:uid="{00000000-0005-0000-0000-0000FD6A0000}"/>
    <cellStyle name="F5 30" xfId="22180" xr:uid="{00000000-0005-0000-0000-0000FE6A0000}"/>
    <cellStyle name="F5 31" xfId="22181" xr:uid="{00000000-0005-0000-0000-0000FF6A0000}"/>
    <cellStyle name="F5 32" xfId="22182" xr:uid="{00000000-0005-0000-0000-0000006B0000}"/>
    <cellStyle name="F5 4" xfId="22183" xr:uid="{00000000-0005-0000-0000-0000016B0000}"/>
    <cellStyle name="F5 5" xfId="22184" xr:uid="{00000000-0005-0000-0000-0000026B0000}"/>
    <cellStyle name="F5 6" xfId="22185" xr:uid="{00000000-0005-0000-0000-0000036B0000}"/>
    <cellStyle name="F5 7" xfId="22186" xr:uid="{00000000-0005-0000-0000-0000046B0000}"/>
    <cellStyle name="F5 8" xfId="22187" xr:uid="{00000000-0005-0000-0000-0000056B0000}"/>
    <cellStyle name="F5 9" xfId="22188" xr:uid="{00000000-0005-0000-0000-0000066B0000}"/>
    <cellStyle name="F6" xfId="2475" xr:uid="{00000000-0005-0000-0000-0000076B0000}"/>
    <cellStyle name="F6 10" xfId="22189" xr:uid="{00000000-0005-0000-0000-0000086B0000}"/>
    <cellStyle name="F6 11" xfId="22190" xr:uid="{00000000-0005-0000-0000-0000096B0000}"/>
    <cellStyle name="F6 12" xfId="22191" xr:uid="{00000000-0005-0000-0000-00000A6B0000}"/>
    <cellStyle name="F6 13" xfId="22192" xr:uid="{00000000-0005-0000-0000-00000B6B0000}"/>
    <cellStyle name="F6 14" xfId="22193" xr:uid="{00000000-0005-0000-0000-00000C6B0000}"/>
    <cellStyle name="F6 15" xfId="22194" xr:uid="{00000000-0005-0000-0000-00000D6B0000}"/>
    <cellStyle name="F6 16" xfId="22195" xr:uid="{00000000-0005-0000-0000-00000E6B0000}"/>
    <cellStyle name="F6 17" xfId="22196" xr:uid="{00000000-0005-0000-0000-00000F6B0000}"/>
    <cellStyle name="F6 18" xfId="22197" xr:uid="{00000000-0005-0000-0000-0000106B0000}"/>
    <cellStyle name="F6 19" xfId="22198" xr:uid="{00000000-0005-0000-0000-0000116B0000}"/>
    <cellStyle name="F6 2" xfId="22199" xr:uid="{00000000-0005-0000-0000-0000126B0000}"/>
    <cellStyle name="F6 2 2" xfId="22200" xr:uid="{00000000-0005-0000-0000-0000136B0000}"/>
    <cellStyle name="F6 2 3" xfId="22201" xr:uid="{00000000-0005-0000-0000-0000146B0000}"/>
    <cellStyle name="F6 2 4" xfId="22202" xr:uid="{00000000-0005-0000-0000-0000156B0000}"/>
    <cellStyle name="F6 2 5" xfId="22203" xr:uid="{00000000-0005-0000-0000-0000166B0000}"/>
    <cellStyle name="F6 2 6" xfId="22204" xr:uid="{00000000-0005-0000-0000-0000176B0000}"/>
    <cellStyle name="F6 2 7" xfId="22205" xr:uid="{00000000-0005-0000-0000-0000186B0000}"/>
    <cellStyle name="F6 2 8" xfId="22206" xr:uid="{00000000-0005-0000-0000-0000196B0000}"/>
    <cellStyle name="F6 2 9" xfId="22207" xr:uid="{00000000-0005-0000-0000-00001A6B0000}"/>
    <cellStyle name="F6 20" xfId="22208" xr:uid="{00000000-0005-0000-0000-00001B6B0000}"/>
    <cellStyle name="F6 21" xfId="22209" xr:uid="{00000000-0005-0000-0000-00001C6B0000}"/>
    <cellStyle name="F6 22" xfId="22210" xr:uid="{00000000-0005-0000-0000-00001D6B0000}"/>
    <cellStyle name="F6 23" xfId="22211" xr:uid="{00000000-0005-0000-0000-00001E6B0000}"/>
    <cellStyle name="F6 24" xfId="22212" xr:uid="{00000000-0005-0000-0000-00001F6B0000}"/>
    <cellStyle name="F6 25" xfId="22213" xr:uid="{00000000-0005-0000-0000-0000206B0000}"/>
    <cellStyle name="F6 26" xfId="22214" xr:uid="{00000000-0005-0000-0000-0000216B0000}"/>
    <cellStyle name="F6 27" xfId="22215" xr:uid="{00000000-0005-0000-0000-0000226B0000}"/>
    <cellStyle name="F6 28" xfId="22216" xr:uid="{00000000-0005-0000-0000-0000236B0000}"/>
    <cellStyle name="F6 29" xfId="22217" xr:uid="{00000000-0005-0000-0000-0000246B0000}"/>
    <cellStyle name="F6 3" xfId="22218" xr:uid="{00000000-0005-0000-0000-0000256B0000}"/>
    <cellStyle name="F6 3 2" xfId="22219" xr:uid="{00000000-0005-0000-0000-0000266B0000}"/>
    <cellStyle name="F6 3 3" xfId="22220" xr:uid="{00000000-0005-0000-0000-0000276B0000}"/>
    <cellStyle name="F6 30" xfId="22221" xr:uid="{00000000-0005-0000-0000-0000286B0000}"/>
    <cellStyle name="F6 31" xfId="22222" xr:uid="{00000000-0005-0000-0000-0000296B0000}"/>
    <cellStyle name="F6 32" xfId="22223" xr:uid="{00000000-0005-0000-0000-00002A6B0000}"/>
    <cellStyle name="F6 4" xfId="22224" xr:uid="{00000000-0005-0000-0000-00002B6B0000}"/>
    <cellStyle name="F6 5" xfId="22225" xr:uid="{00000000-0005-0000-0000-00002C6B0000}"/>
    <cellStyle name="F6 6" xfId="22226" xr:uid="{00000000-0005-0000-0000-00002D6B0000}"/>
    <cellStyle name="F6 7" xfId="22227" xr:uid="{00000000-0005-0000-0000-00002E6B0000}"/>
    <cellStyle name="F6 8" xfId="22228" xr:uid="{00000000-0005-0000-0000-00002F6B0000}"/>
    <cellStyle name="F6 9" xfId="22229" xr:uid="{00000000-0005-0000-0000-0000306B0000}"/>
    <cellStyle name="F7" xfId="2476" xr:uid="{00000000-0005-0000-0000-0000316B0000}"/>
    <cellStyle name="F7 10" xfId="22230" xr:uid="{00000000-0005-0000-0000-0000326B0000}"/>
    <cellStyle name="F7 11" xfId="22231" xr:uid="{00000000-0005-0000-0000-0000336B0000}"/>
    <cellStyle name="F7 12" xfId="22232" xr:uid="{00000000-0005-0000-0000-0000346B0000}"/>
    <cellStyle name="F7 13" xfId="22233" xr:uid="{00000000-0005-0000-0000-0000356B0000}"/>
    <cellStyle name="F7 14" xfId="22234" xr:uid="{00000000-0005-0000-0000-0000366B0000}"/>
    <cellStyle name="F7 15" xfId="22235" xr:uid="{00000000-0005-0000-0000-0000376B0000}"/>
    <cellStyle name="F7 16" xfId="22236" xr:uid="{00000000-0005-0000-0000-0000386B0000}"/>
    <cellStyle name="F7 17" xfId="22237" xr:uid="{00000000-0005-0000-0000-0000396B0000}"/>
    <cellStyle name="F7 18" xfId="22238" xr:uid="{00000000-0005-0000-0000-00003A6B0000}"/>
    <cellStyle name="F7 19" xfId="22239" xr:uid="{00000000-0005-0000-0000-00003B6B0000}"/>
    <cellStyle name="F7 2" xfId="22240" xr:uid="{00000000-0005-0000-0000-00003C6B0000}"/>
    <cellStyle name="F7 2 2" xfId="22241" xr:uid="{00000000-0005-0000-0000-00003D6B0000}"/>
    <cellStyle name="F7 2 3" xfId="22242" xr:uid="{00000000-0005-0000-0000-00003E6B0000}"/>
    <cellStyle name="F7 2 4" xfId="22243" xr:uid="{00000000-0005-0000-0000-00003F6B0000}"/>
    <cellStyle name="F7 2 5" xfId="22244" xr:uid="{00000000-0005-0000-0000-0000406B0000}"/>
    <cellStyle name="F7 2 6" xfId="22245" xr:uid="{00000000-0005-0000-0000-0000416B0000}"/>
    <cellStyle name="F7 2 7" xfId="22246" xr:uid="{00000000-0005-0000-0000-0000426B0000}"/>
    <cellStyle name="F7 2 8" xfId="22247" xr:uid="{00000000-0005-0000-0000-0000436B0000}"/>
    <cellStyle name="F7 2 9" xfId="22248" xr:uid="{00000000-0005-0000-0000-0000446B0000}"/>
    <cellStyle name="F7 20" xfId="22249" xr:uid="{00000000-0005-0000-0000-0000456B0000}"/>
    <cellStyle name="F7 21" xfId="22250" xr:uid="{00000000-0005-0000-0000-0000466B0000}"/>
    <cellStyle name="F7 22" xfId="22251" xr:uid="{00000000-0005-0000-0000-0000476B0000}"/>
    <cellStyle name="F7 23" xfId="22252" xr:uid="{00000000-0005-0000-0000-0000486B0000}"/>
    <cellStyle name="F7 24" xfId="22253" xr:uid="{00000000-0005-0000-0000-0000496B0000}"/>
    <cellStyle name="F7 25" xfId="22254" xr:uid="{00000000-0005-0000-0000-00004A6B0000}"/>
    <cellStyle name="F7 26" xfId="22255" xr:uid="{00000000-0005-0000-0000-00004B6B0000}"/>
    <cellStyle name="F7 27" xfId="22256" xr:uid="{00000000-0005-0000-0000-00004C6B0000}"/>
    <cellStyle name="F7 28" xfId="22257" xr:uid="{00000000-0005-0000-0000-00004D6B0000}"/>
    <cellStyle name="F7 29" xfId="22258" xr:uid="{00000000-0005-0000-0000-00004E6B0000}"/>
    <cellStyle name="F7 3" xfId="22259" xr:uid="{00000000-0005-0000-0000-00004F6B0000}"/>
    <cellStyle name="F7 3 2" xfId="22260" xr:uid="{00000000-0005-0000-0000-0000506B0000}"/>
    <cellStyle name="F7 3 3" xfId="22261" xr:uid="{00000000-0005-0000-0000-0000516B0000}"/>
    <cellStyle name="F7 30" xfId="22262" xr:uid="{00000000-0005-0000-0000-0000526B0000}"/>
    <cellStyle name="F7 31" xfId="22263" xr:uid="{00000000-0005-0000-0000-0000536B0000}"/>
    <cellStyle name="F7 32" xfId="22264" xr:uid="{00000000-0005-0000-0000-0000546B0000}"/>
    <cellStyle name="F7 4" xfId="22265" xr:uid="{00000000-0005-0000-0000-0000556B0000}"/>
    <cellStyle name="F7 5" xfId="22266" xr:uid="{00000000-0005-0000-0000-0000566B0000}"/>
    <cellStyle name="F7 6" xfId="22267" xr:uid="{00000000-0005-0000-0000-0000576B0000}"/>
    <cellStyle name="F7 7" xfId="22268" xr:uid="{00000000-0005-0000-0000-0000586B0000}"/>
    <cellStyle name="F7 8" xfId="22269" xr:uid="{00000000-0005-0000-0000-0000596B0000}"/>
    <cellStyle name="F7 9" xfId="22270" xr:uid="{00000000-0005-0000-0000-00005A6B0000}"/>
    <cellStyle name="F8" xfId="2477" xr:uid="{00000000-0005-0000-0000-00005B6B0000}"/>
    <cellStyle name="F8 10" xfId="22271" xr:uid="{00000000-0005-0000-0000-00005C6B0000}"/>
    <cellStyle name="F8 11" xfId="22272" xr:uid="{00000000-0005-0000-0000-00005D6B0000}"/>
    <cellStyle name="F8 12" xfId="22273" xr:uid="{00000000-0005-0000-0000-00005E6B0000}"/>
    <cellStyle name="F8 13" xfId="22274" xr:uid="{00000000-0005-0000-0000-00005F6B0000}"/>
    <cellStyle name="F8 14" xfId="22275" xr:uid="{00000000-0005-0000-0000-0000606B0000}"/>
    <cellStyle name="F8 15" xfId="22276" xr:uid="{00000000-0005-0000-0000-0000616B0000}"/>
    <cellStyle name="F8 16" xfId="22277" xr:uid="{00000000-0005-0000-0000-0000626B0000}"/>
    <cellStyle name="F8 17" xfId="22278" xr:uid="{00000000-0005-0000-0000-0000636B0000}"/>
    <cellStyle name="F8 18" xfId="22279" xr:uid="{00000000-0005-0000-0000-0000646B0000}"/>
    <cellStyle name="F8 19" xfId="22280" xr:uid="{00000000-0005-0000-0000-0000656B0000}"/>
    <cellStyle name="F8 2" xfId="22281" xr:uid="{00000000-0005-0000-0000-0000666B0000}"/>
    <cellStyle name="F8 2 2" xfId="22282" xr:uid="{00000000-0005-0000-0000-0000676B0000}"/>
    <cellStyle name="F8 2 3" xfId="22283" xr:uid="{00000000-0005-0000-0000-0000686B0000}"/>
    <cellStyle name="F8 2 4" xfId="22284" xr:uid="{00000000-0005-0000-0000-0000696B0000}"/>
    <cellStyle name="F8 2 5" xfId="22285" xr:uid="{00000000-0005-0000-0000-00006A6B0000}"/>
    <cellStyle name="F8 2 6" xfId="22286" xr:uid="{00000000-0005-0000-0000-00006B6B0000}"/>
    <cellStyle name="F8 2 7" xfId="22287" xr:uid="{00000000-0005-0000-0000-00006C6B0000}"/>
    <cellStyle name="F8 2 8" xfId="22288" xr:uid="{00000000-0005-0000-0000-00006D6B0000}"/>
    <cellStyle name="F8 2 9" xfId="22289" xr:uid="{00000000-0005-0000-0000-00006E6B0000}"/>
    <cellStyle name="F8 20" xfId="22290" xr:uid="{00000000-0005-0000-0000-00006F6B0000}"/>
    <cellStyle name="F8 21" xfId="22291" xr:uid="{00000000-0005-0000-0000-0000706B0000}"/>
    <cellStyle name="F8 22" xfId="22292" xr:uid="{00000000-0005-0000-0000-0000716B0000}"/>
    <cellStyle name="F8 23" xfId="22293" xr:uid="{00000000-0005-0000-0000-0000726B0000}"/>
    <cellStyle name="F8 24" xfId="22294" xr:uid="{00000000-0005-0000-0000-0000736B0000}"/>
    <cellStyle name="F8 25" xfId="22295" xr:uid="{00000000-0005-0000-0000-0000746B0000}"/>
    <cellStyle name="F8 26" xfId="22296" xr:uid="{00000000-0005-0000-0000-0000756B0000}"/>
    <cellStyle name="F8 27" xfId="22297" xr:uid="{00000000-0005-0000-0000-0000766B0000}"/>
    <cellStyle name="F8 28" xfId="22298" xr:uid="{00000000-0005-0000-0000-0000776B0000}"/>
    <cellStyle name="F8 29" xfId="22299" xr:uid="{00000000-0005-0000-0000-0000786B0000}"/>
    <cellStyle name="F8 3" xfId="22300" xr:uid="{00000000-0005-0000-0000-0000796B0000}"/>
    <cellStyle name="F8 3 2" xfId="22301" xr:uid="{00000000-0005-0000-0000-00007A6B0000}"/>
    <cellStyle name="F8 3 3" xfId="22302" xr:uid="{00000000-0005-0000-0000-00007B6B0000}"/>
    <cellStyle name="F8 30" xfId="22303" xr:uid="{00000000-0005-0000-0000-00007C6B0000}"/>
    <cellStyle name="F8 31" xfId="22304" xr:uid="{00000000-0005-0000-0000-00007D6B0000}"/>
    <cellStyle name="F8 32" xfId="22305" xr:uid="{00000000-0005-0000-0000-00007E6B0000}"/>
    <cellStyle name="F8 4" xfId="22306" xr:uid="{00000000-0005-0000-0000-00007F6B0000}"/>
    <cellStyle name="F8 5" xfId="22307" xr:uid="{00000000-0005-0000-0000-0000806B0000}"/>
    <cellStyle name="F8 6" xfId="22308" xr:uid="{00000000-0005-0000-0000-0000816B0000}"/>
    <cellStyle name="F8 7" xfId="22309" xr:uid="{00000000-0005-0000-0000-0000826B0000}"/>
    <cellStyle name="F8 8" xfId="22310" xr:uid="{00000000-0005-0000-0000-0000836B0000}"/>
    <cellStyle name="F8 9" xfId="22311" xr:uid="{00000000-0005-0000-0000-0000846B0000}"/>
    <cellStyle name="Fixed" xfId="2478" xr:uid="{00000000-0005-0000-0000-0000856B0000}"/>
    <cellStyle name="Fixed 10" xfId="22312" xr:uid="{00000000-0005-0000-0000-0000866B0000}"/>
    <cellStyle name="Fixed 10 2" xfId="22313" xr:uid="{00000000-0005-0000-0000-0000876B0000}"/>
    <cellStyle name="Fixed 10 3" xfId="22314" xr:uid="{00000000-0005-0000-0000-0000886B0000}"/>
    <cellStyle name="Fixed 10 4" xfId="22315" xr:uid="{00000000-0005-0000-0000-0000896B0000}"/>
    <cellStyle name="Fixed 11" xfId="22316" xr:uid="{00000000-0005-0000-0000-00008A6B0000}"/>
    <cellStyle name="Fixed 11 2" xfId="22317" xr:uid="{00000000-0005-0000-0000-00008B6B0000}"/>
    <cellStyle name="Fixed 11 3" xfId="22318" xr:uid="{00000000-0005-0000-0000-00008C6B0000}"/>
    <cellStyle name="Fixed 11 4" xfId="22319" xr:uid="{00000000-0005-0000-0000-00008D6B0000}"/>
    <cellStyle name="Fixed 12" xfId="22320" xr:uid="{00000000-0005-0000-0000-00008E6B0000}"/>
    <cellStyle name="Fixed 12 2" xfId="22321" xr:uid="{00000000-0005-0000-0000-00008F6B0000}"/>
    <cellStyle name="Fixed 12 3" xfId="22322" xr:uid="{00000000-0005-0000-0000-0000906B0000}"/>
    <cellStyle name="Fixed 12 4" xfId="22323" xr:uid="{00000000-0005-0000-0000-0000916B0000}"/>
    <cellStyle name="Fixed 13" xfId="22324" xr:uid="{00000000-0005-0000-0000-0000926B0000}"/>
    <cellStyle name="Fixed 13 2" xfId="22325" xr:uid="{00000000-0005-0000-0000-0000936B0000}"/>
    <cellStyle name="Fixed 13 3" xfId="22326" xr:uid="{00000000-0005-0000-0000-0000946B0000}"/>
    <cellStyle name="Fixed 13 4" xfId="22327" xr:uid="{00000000-0005-0000-0000-0000956B0000}"/>
    <cellStyle name="Fixed 14" xfId="22328" xr:uid="{00000000-0005-0000-0000-0000966B0000}"/>
    <cellStyle name="Fixed 14 2" xfId="22329" xr:uid="{00000000-0005-0000-0000-0000976B0000}"/>
    <cellStyle name="Fixed 14 3" xfId="22330" xr:uid="{00000000-0005-0000-0000-0000986B0000}"/>
    <cellStyle name="Fixed 14 4" xfId="22331" xr:uid="{00000000-0005-0000-0000-0000996B0000}"/>
    <cellStyle name="Fixed 15" xfId="22332" xr:uid="{00000000-0005-0000-0000-00009A6B0000}"/>
    <cellStyle name="Fixed 15 2" xfId="22333" xr:uid="{00000000-0005-0000-0000-00009B6B0000}"/>
    <cellStyle name="Fixed 15 3" xfId="22334" xr:uid="{00000000-0005-0000-0000-00009C6B0000}"/>
    <cellStyle name="Fixed 15 4" xfId="22335" xr:uid="{00000000-0005-0000-0000-00009D6B0000}"/>
    <cellStyle name="Fixed 16" xfId="22336" xr:uid="{00000000-0005-0000-0000-00009E6B0000}"/>
    <cellStyle name="Fixed 16 2" xfId="22337" xr:uid="{00000000-0005-0000-0000-00009F6B0000}"/>
    <cellStyle name="Fixed 16 3" xfId="22338" xr:uid="{00000000-0005-0000-0000-0000A06B0000}"/>
    <cellStyle name="Fixed 16 4" xfId="22339" xr:uid="{00000000-0005-0000-0000-0000A16B0000}"/>
    <cellStyle name="Fixed 17" xfId="22340" xr:uid="{00000000-0005-0000-0000-0000A26B0000}"/>
    <cellStyle name="Fixed 17 2" xfId="22341" xr:uid="{00000000-0005-0000-0000-0000A36B0000}"/>
    <cellStyle name="Fixed 17 3" xfId="22342" xr:uid="{00000000-0005-0000-0000-0000A46B0000}"/>
    <cellStyle name="Fixed 17 4" xfId="22343" xr:uid="{00000000-0005-0000-0000-0000A56B0000}"/>
    <cellStyle name="Fixed 18" xfId="22344" xr:uid="{00000000-0005-0000-0000-0000A66B0000}"/>
    <cellStyle name="Fixed 18 2" xfId="22345" xr:uid="{00000000-0005-0000-0000-0000A76B0000}"/>
    <cellStyle name="Fixed 18 3" xfId="22346" xr:uid="{00000000-0005-0000-0000-0000A86B0000}"/>
    <cellStyle name="Fixed 18 4" xfId="22347" xr:uid="{00000000-0005-0000-0000-0000A96B0000}"/>
    <cellStyle name="Fixed 19" xfId="22348" xr:uid="{00000000-0005-0000-0000-0000AA6B0000}"/>
    <cellStyle name="Fixed 19 2" xfId="22349" xr:uid="{00000000-0005-0000-0000-0000AB6B0000}"/>
    <cellStyle name="Fixed 19 3" xfId="22350" xr:uid="{00000000-0005-0000-0000-0000AC6B0000}"/>
    <cellStyle name="Fixed 19 4" xfId="22351" xr:uid="{00000000-0005-0000-0000-0000AD6B0000}"/>
    <cellStyle name="Fixed 2" xfId="2479" xr:uid="{00000000-0005-0000-0000-0000AE6B0000}"/>
    <cellStyle name="Fixed 2 2" xfId="22352" xr:uid="{00000000-0005-0000-0000-0000AF6B0000}"/>
    <cellStyle name="Fixed 2 3" xfId="22353" xr:uid="{00000000-0005-0000-0000-0000B06B0000}"/>
    <cellStyle name="Fixed 2 4" xfId="22354" xr:uid="{00000000-0005-0000-0000-0000B16B0000}"/>
    <cellStyle name="Fixed 20" xfId="22355" xr:uid="{00000000-0005-0000-0000-0000B26B0000}"/>
    <cellStyle name="Fixed 20 2" xfId="22356" xr:uid="{00000000-0005-0000-0000-0000B36B0000}"/>
    <cellStyle name="Fixed 20 3" xfId="22357" xr:uid="{00000000-0005-0000-0000-0000B46B0000}"/>
    <cellStyle name="Fixed 20 4" xfId="22358" xr:uid="{00000000-0005-0000-0000-0000B56B0000}"/>
    <cellStyle name="Fixed 21" xfId="22359" xr:uid="{00000000-0005-0000-0000-0000B66B0000}"/>
    <cellStyle name="Fixed 21 2" xfId="22360" xr:uid="{00000000-0005-0000-0000-0000B76B0000}"/>
    <cellStyle name="Fixed 21 3" xfId="22361" xr:uid="{00000000-0005-0000-0000-0000B86B0000}"/>
    <cellStyle name="Fixed 21 4" xfId="22362" xr:uid="{00000000-0005-0000-0000-0000B96B0000}"/>
    <cellStyle name="Fixed 22" xfId="22363" xr:uid="{00000000-0005-0000-0000-0000BA6B0000}"/>
    <cellStyle name="Fixed 22 2" xfId="22364" xr:uid="{00000000-0005-0000-0000-0000BB6B0000}"/>
    <cellStyle name="Fixed 22 3" xfId="22365" xr:uid="{00000000-0005-0000-0000-0000BC6B0000}"/>
    <cellStyle name="Fixed 22 4" xfId="22366" xr:uid="{00000000-0005-0000-0000-0000BD6B0000}"/>
    <cellStyle name="Fixed 23" xfId="22367" xr:uid="{00000000-0005-0000-0000-0000BE6B0000}"/>
    <cellStyle name="Fixed 23 2" xfId="22368" xr:uid="{00000000-0005-0000-0000-0000BF6B0000}"/>
    <cellStyle name="Fixed 23 3" xfId="22369" xr:uid="{00000000-0005-0000-0000-0000C06B0000}"/>
    <cellStyle name="Fixed 23 4" xfId="22370" xr:uid="{00000000-0005-0000-0000-0000C16B0000}"/>
    <cellStyle name="Fixed 24" xfId="22371" xr:uid="{00000000-0005-0000-0000-0000C26B0000}"/>
    <cellStyle name="Fixed 24 2" xfId="22372" xr:uid="{00000000-0005-0000-0000-0000C36B0000}"/>
    <cellStyle name="Fixed 24 3" xfId="22373" xr:uid="{00000000-0005-0000-0000-0000C46B0000}"/>
    <cellStyle name="Fixed 24 4" xfId="22374" xr:uid="{00000000-0005-0000-0000-0000C56B0000}"/>
    <cellStyle name="Fixed 25" xfId="22375" xr:uid="{00000000-0005-0000-0000-0000C66B0000}"/>
    <cellStyle name="Fixed 25 2" xfId="22376" xr:uid="{00000000-0005-0000-0000-0000C76B0000}"/>
    <cellStyle name="Fixed 25 3" xfId="22377" xr:uid="{00000000-0005-0000-0000-0000C86B0000}"/>
    <cellStyle name="Fixed 25 4" xfId="22378" xr:uid="{00000000-0005-0000-0000-0000C96B0000}"/>
    <cellStyle name="Fixed 26" xfId="22379" xr:uid="{00000000-0005-0000-0000-0000CA6B0000}"/>
    <cellStyle name="Fixed 26 2" xfId="22380" xr:uid="{00000000-0005-0000-0000-0000CB6B0000}"/>
    <cellStyle name="Fixed 26 3" xfId="22381" xr:uid="{00000000-0005-0000-0000-0000CC6B0000}"/>
    <cellStyle name="Fixed 26 4" xfId="22382" xr:uid="{00000000-0005-0000-0000-0000CD6B0000}"/>
    <cellStyle name="Fixed 27" xfId="22383" xr:uid="{00000000-0005-0000-0000-0000CE6B0000}"/>
    <cellStyle name="Fixed 27 2" xfId="22384" xr:uid="{00000000-0005-0000-0000-0000CF6B0000}"/>
    <cellStyle name="Fixed 27 3" xfId="22385" xr:uid="{00000000-0005-0000-0000-0000D06B0000}"/>
    <cellStyle name="Fixed 27 4" xfId="22386" xr:uid="{00000000-0005-0000-0000-0000D16B0000}"/>
    <cellStyle name="Fixed 28" xfId="22387" xr:uid="{00000000-0005-0000-0000-0000D26B0000}"/>
    <cellStyle name="Fixed 28 2" xfId="22388" xr:uid="{00000000-0005-0000-0000-0000D36B0000}"/>
    <cellStyle name="Fixed 28 3" xfId="22389" xr:uid="{00000000-0005-0000-0000-0000D46B0000}"/>
    <cellStyle name="Fixed 28 4" xfId="22390" xr:uid="{00000000-0005-0000-0000-0000D56B0000}"/>
    <cellStyle name="Fixed 29" xfId="22391" xr:uid="{00000000-0005-0000-0000-0000D66B0000}"/>
    <cellStyle name="Fixed 29 2" xfId="22392" xr:uid="{00000000-0005-0000-0000-0000D76B0000}"/>
    <cellStyle name="Fixed 29 3" xfId="22393" xr:uid="{00000000-0005-0000-0000-0000D86B0000}"/>
    <cellStyle name="Fixed 29 4" xfId="22394" xr:uid="{00000000-0005-0000-0000-0000D96B0000}"/>
    <cellStyle name="Fixed 3" xfId="22395" xr:uid="{00000000-0005-0000-0000-0000DA6B0000}"/>
    <cellStyle name="Fixed 3 2" xfId="22396" xr:uid="{00000000-0005-0000-0000-0000DB6B0000}"/>
    <cellStyle name="Fixed 3 3" xfId="22397" xr:uid="{00000000-0005-0000-0000-0000DC6B0000}"/>
    <cellStyle name="Fixed 3 4" xfId="22398" xr:uid="{00000000-0005-0000-0000-0000DD6B0000}"/>
    <cellStyle name="Fixed 30" xfId="22399" xr:uid="{00000000-0005-0000-0000-0000DE6B0000}"/>
    <cellStyle name="Fixed 30 2" xfId="22400" xr:uid="{00000000-0005-0000-0000-0000DF6B0000}"/>
    <cellStyle name="Fixed 30 3" xfId="22401" xr:uid="{00000000-0005-0000-0000-0000E06B0000}"/>
    <cellStyle name="Fixed 30 4" xfId="22402" xr:uid="{00000000-0005-0000-0000-0000E16B0000}"/>
    <cellStyle name="Fixed 31" xfId="22403" xr:uid="{00000000-0005-0000-0000-0000E26B0000}"/>
    <cellStyle name="Fixed 31 2" xfId="22404" xr:uid="{00000000-0005-0000-0000-0000E36B0000}"/>
    <cellStyle name="Fixed 31 3" xfId="22405" xr:uid="{00000000-0005-0000-0000-0000E46B0000}"/>
    <cellStyle name="Fixed 31 4" xfId="22406" xr:uid="{00000000-0005-0000-0000-0000E56B0000}"/>
    <cellStyle name="Fixed 32" xfId="22407" xr:uid="{00000000-0005-0000-0000-0000E66B0000}"/>
    <cellStyle name="Fixed 32 2" xfId="22408" xr:uid="{00000000-0005-0000-0000-0000E76B0000}"/>
    <cellStyle name="Fixed 32 3" xfId="22409" xr:uid="{00000000-0005-0000-0000-0000E86B0000}"/>
    <cellStyle name="Fixed 32 4" xfId="22410" xr:uid="{00000000-0005-0000-0000-0000E96B0000}"/>
    <cellStyle name="Fixed 33" xfId="22411" xr:uid="{00000000-0005-0000-0000-0000EA6B0000}"/>
    <cellStyle name="Fixed 33 2" xfId="22412" xr:uid="{00000000-0005-0000-0000-0000EB6B0000}"/>
    <cellStyle name="Fixed 33 3" xfId="22413" xr:uid="{00000000-0005-0000-0000-0000EC6B0000}"/>
    <cellStyle name="Fixed 33 4" xfId="22414" xr:uid="{00000000-0005-0000-0000-0000ED6B0000}"/>
    <cellStyle name="Fixed 34" xfId="22415" xr:uid="{00000000-0005-0000-0000-0000EE6B0000}"/>
    <cellStyle name="Fixed 34 2" xfId="22416" xr:uid="{00000000-0005-0000-0000-0000EF6B0000}"/>
    <cellStyle name="Fixed 34 3" xfId="22417" xr:uid="{00000000-0005-0000-0000-0000F06B0000}"/>
    <cellStyle name="Fixed 34 4" xfId="22418" xr:uid="{00000000-0005-0000-0000-0000F16B0000}"/>
    <cellStyle name="Fixed 35" xfId="22419" xr:uid="{00000000-0005-0000-0000-0000F26B0000}"/>
    <cellStyle name="Fixed 35 2" xfId="22420" xr:uid="{00000000-0005-0000-0000-0000F36B0000}"/>
    <cellStyle name="Fixed 35 3" xfId="22421" xr:uid="{00000000-0005-0000-0000-0000F46B0000}"/>
    <cellStyle name="Fixed 35 4" xfId="22422" xr:uid="{00000000-0005-0000-0000-0000F56B0000}"/>
    <cellStyle name="Fixed 36" xfId="22423" xr:uid="{00000000-0005-0000-0000-0000F66B0000}"/>
    <cellStyle name="Fixed 36 2" xfId="22424" xr:uid="{00000000-0005-0000-0000-0000F76B0000}"/>
    <cellStyle name="Fixed 36 3" xfId="22425" xr:uid="{00000000-0005-0000-0000-0000F86B0000}"/>
    <cellStyle name="Fixed 36 4" xfId="22426" xr:uid="{00000000-0005-0000-0000-0000F96B0000}"/>
    <cellStyle name="Fixed 37" xfId="22427" xr:uid="{00000000-0005-0000-0000-0000FA6B0000}"/>
    <cellStyle name="Fixed 37 2" xfId="22428" xr:uid="{00000000-0005-0000-0000-0000FB6B0000}"/>
    <cellStyle name="Fixed 37 3" xfId="22429" xr:uid="{00000000-0005-0000-0000-0000FC6B0000}"/>
    <cellStyle name="Fixed 37 4" xfId="22430" xr:uid="{00000000-0005-0000-0000-0000FD6B0000}"/>
    <cellStyle name="Fixed 38" xfId="22431" xr:uid="{00000000-0005-0000-0000-0000FE6B0000}"/>
    <cellStyle name="Fixed 38 2" xfId="22432" xr:uid="{00000000-0005-0000-0000-0000FF6B0000}"/>
    <cellStyle name="Fixed 38 3" xfId="22433" xr:uid="{00000000-0005-0000-0000-0000006C0000}"/>
    <cellStyle name="Fixed 38 4" xfId="22434" xr:uid="{00000000-0005-0000-0000-0000016C0000}"/>
    <cellStyle name="Fixed 39" xfId="22435" xr:uid="{00000000-0005-0000-0000-0000026C0000}"/>
    <cellStyle name="Fixed 39 2" xfId="22436" xr:uid="{00000000-0005-0000-0000-0000036C0000}"/>
    <cellStyle name="Fixed 39 3" xfId="22437" xr:uid="{00000000-0005-0000-0000-0000046C0000}"/>
    <cellStyle name="Fixed 39 4" xfId="22438" xr:uid="{00000000-0005-0000-0000-0000056C0000}"/>
    <cellStyle name="Fixed 4" xfId="22439" xr:uid="{00000000-0005-0000-0000-0000066C0000}"/>
    <cellStyle name="Fixed 4 2" xfId="22440" xr:uid="{00000000-0005-0000-0000-0000076C0000}"/>
    <cellStyle name="Fixed 4 3" xfId="22441" xr:uid="{00000000-0005-0000-0000-0000086C0000}"/>
    <cellStyle name="Fixed 4 4" xfId="22442" xr:uid="{00000000-0005-0000-0000-0000096C0000}"/>
    <cellStyle name="Fixed 40" xfId="22443" xr:uid="{00000000-0005-0000-0000-00000A6C0000}"/>
    <cellStyle name="Fixed 40 2" xfId="22444" xr:uid="{00000000-0005-0000-0000-00000B6C0000}"/>
    <cellStyle name="Fixed 41" xfId="22445" xr:uid="{00000000-0005-0000-0000-00000C6C0000}"/>
    <cellStyle name="Fixed 41 2" xfId="22446" xr:uid="{00000000-0005-0000-0000-00000D6C0000}"/>
    <cellStyle name="Fixed 42" xfId="22447" xr:uid="{00000000-0005-0000-0000-00000E6C0000}"/>
    <cellStyle name="Fixed 42 2" xfId="22448" xr:uid="{00000000-0005-0000-0000-00000F6C0000}"/>
    <cellStyle name="Fixed 43" xfId="22449" xr:uid="{00000000-0005-0000-0000-0000106C0000}"/>
    <cellStyle name="Fixed 43 2" xfId="22450" xr:uid="{00000000-0005-0000-0000-0000116C0000}"/>
    <cellStyle name="Fixed 44" xfId="22451" xr:uid="{00000000-0005-0000-0000-0000126C0000}"/>
    <cellStyle name="Fixed 44 2" xfId="22452" xr:uid="{00000000-0005-0000-0000-0000136C0000}"/>
    <cellStyle name="Fixed 45" xfId="22453" xr:uid="{00000000-0005-0000-0000-0000146C0000}"/>
    <cellStyle name="Fixed 45 2" xfId="22454" xr:uid="{00000000-0005-0000-0000-0000156C0000}"/>
    <cellStyle name="Fixed 46" xfId="22455" xr:uid="{00000000-0005-0000-0000-0000166C0000}"/>
    <cellStyle name="Fixed 46 2" xfId="22456" xr:uid="{00000000-0005-0000-0000-0000176C0000}"/>
    <cellStyle name="Fixed 47" xfId="22457" xr:uid="{00000000-0005-0000-0000-0000186C0000}"/>
    <cellStyle name="Fixed 48" xfId="22458" xr:uid="{00000000-0005-0000-0000-0000196C0000}"/>
    <cellStyle name="Fixed 49" xfId="22459" xr:uid="{00000000-0005-0000-0000-00001A6C0000}"/>
    <cellStyle name="Fixed 5" xfId="22460" xr:uid="{00000000-0005-0000-0000-00001B6C0000}"/>
    <cellStyle name="Fixed 5 2" xfId="22461" xr:uid="{00000000-0005-0000-0000-00001C6C0000}"/>
    <cellStyle name="Fixed 5 3" xfId="22462" xr:uid="{00000000-0005-0000-0000-00001D6C0000}"/>
    <cellStyle name="Fixed 5 4" xfId="22463" xr:uid="{00000000-0005-0000-0000-00001E6C0000}"/>
    <cellStyle name="Fixed 50" xfId="22464" xr:uid="{00000000-0005-0000-0000-00001F6C0000}"/>
    <cellStyle name="Fixed 51" xfId="22465" xr:uid="{00000000-0005-0000-0000-0000206C0000}"/>
    <cellStyle name="Fixed 52" xfId="22466" xr:uid="{00000000-0005-0000-0000-0000216C0000}"/>
    <cellStyle name="Fixed 53" xfId="22467" xr:uid="{00000000-0005-0000-0000-0000226C0000}"/>
    <cellStyle name="Fixed 54" xfId="22468" xr:uid="{00000000-0005-0000-0000-0000236C0000}"/>
    <cellStyle name="Fixed 55" xfId="22469" xr:uid="{00000000-0005-0000-0000-0000246C0000}"/>
    <cellStyle name="Fixed 56" xfId="22470" xr:uid="{00000000-0005-0000-0000-0000256C0000}"/>
    <cellStyle name="Fixed 57" xfId="22471" xr:uid="{00000000-0005-0000-0000-0000266C0000}"/>
    <cellStyle name="Fixed 58" xfId="22472" xr:uid="{00000000-0005-0000-0000-0000276C0000}"/>
    <cellStyle name="Fixed 59" xfId="22473" xr:uid="{00000000-0005-0000-0000-0000286C0000}"/>
    <cellStyle name="Fixed 6" xfId="22474" xr:uid="{00000000-0005-0000-0000-0000296C0000}"/>
    <cellStyle name="Fixed 6 2" xfId="22475" xr:uid="{00000000-0005-0000-0000-00002A6C0000}"/>
    <cellStyle name="Fixed 6 3" xfId="22476" xr:uid="{00000000-0005-0000-0000-00002B6C0000}"/>
    <cellStyle name="Fixed 6 4" xfId="22477" xr:uid="{00000000-0005-0000-0000-00002C6C0000}"/>
    <cellStyle name="Fixed 60" xfId="22478" xr:uid="{00000000-0005-0000-0000-00002D6C0000}"/>
    <cellStyle name="Fixed 7" xfId="22479" xr:uid="{00000000-0005-0000-0000-00002E6C0000}"/>
    <cellStyle name="Fixed 7 2" xfId="22480" xr:uid="{00000000-0005-0000-0000-00002F6C0000}"/>
    <cellStyle name="Fixed 7 3" xfId="22481" xr:uid="{00000000-0005-0000-0000-0000306C0000}"/>
    <cellStyle name="Fixed 7 4" xfId="22482" xr:uid="{00000000-0005-0000-0000-0000316C0000}"/>
    <cellStyle name="Fixed 8" xfId="22483" xr:uid="{00000000-0005-0000-0000-0000326C0000}"/>
    <cellStyle name="Fixed 8 2" xfId="22484" xr:uid="{00000000-0005-0000-0000-0000336C0000}"/>
    <cellStyle name="Fixed 8 3" xfId="22485" xr:uid="{00000000-0005-0000-0000-0000346C0000}"/>
    <cellStyle name="Fixed 8 4" xfId="22486" xr:uid="{00000000-0005-0000-0000-0000356C0000}"/>
    <cellStyle name="Fixed 9" xfId="22487" xr:uid="{00000000-0005-0000-0000-0000366C0000}"/>
    <cellStyle name="Fixed 9 2" xfId="22488" xr:uid="{00000000-0005-0000-0000-0000376C0000}"/>
    <cellStyle name="Fixed 9 3" xfId="22489" xr:uid="{00000000-0005-0000-0000-0000386C0000}"/>
    <cellStyle name="Fixed 9 4" xfId="22490" xr:uid="{00000000-0005-0000-0000-0000396C0000}"/>
    <cellStyle name="Followed Hyperlink" xfId="3860" xr:uid="{00000000-0005-0000-0000-00003A6C0000}"/>
    <cellStyle name="Followed Hyperlink 2" xfId="22491" xr:uid="{00000000-0005-0000-0000-00003B6C0000}"/>
    <cellStyle name="Followed Hyperlink 3" xfId="22492" xr:uid="{00000000-0005-0000-0000-00003C6C0000}"/>
    <cellStyle name="Followed Hyperlink 4" xfId="22493" xr:uid="{00000000-0005-0000-0000-00003D6C0000}"/>
    <cellStyle name="Followed Hyperlink 5" xfId="22494" xr:uid="{00000000-0005-0000-0000-00003E6C0000}"/>
    <cellStyle name="Followed Hyperlink 6" xfId="22495" xr:uid="{00000000-0005-0000-0000-00003F6C0000}"/>
    <cellStyle name="Followed Hyperlink 7" xfId="22496" xr:uid="{00000000-0005-0000-0000-0000406C0000}"/>
    <cellStyle name="Form header" xfId="3861" xr:uid="{00000000-0005-0000-0000-0000416C0000}"/>
    <cellStyle name="G" xfId="22497" xr:uid="{00000000-0005-0000-0000-0000426C0000}"/>
    <cellStyle name="ǦǦ_x0003_" xfId="2480" xr:uid="{00000000-0005-0000-0000-0000436C0000}"/>
    <cellStyle name="Good" xfId="22498" xr:uid="{00000000-0005-0000-0000-0000446C0000}"/>
    <cellStyle name="Grey" xfId="2481" xr:uid="{00000000-0005-0000-0000-0000456C0000}"/>
    <cellStyle name="Grey 10" xfId="22499" xr:uid="{00000000-0005-0000-0000-0000466C0000}"/>
    <cellStyle name="Grey 10 2" xfId="22500" xr:uid="{00000000-0005-0000-0000-0000476C0000}"/>
    <cellStyle name="Grey 10 3" xfId="22501" xr:uid="{00000000-0005-0000-0000-0000486C0000}"/>
    <cellStyle name="Grey 11" xfId="22502" xr:uid="{00000000-0005-0000-0000-0000496C0000}"/>
    <cellStyle name="Grey 11 2" xfId="22503" xr:uid="{00000000-0005-0000-0000-00004A6C0000}"/>
    <cellStyle name="Grey 11 3" xfId="22504" xr:uid="{00000000-0005-0000-0000-00004B6C0000}"/>
    <cellStyle name="Grey 12" xfId="22505" xr:uid="{00000000-0005-0000-0000-00004C6C0000}"/>
    <cellStyle name="Grey 12 2" xfId="22506" xr:uid="{00000000-0005-0000-0000-00004D6C0000}"/>
    <cellStyle name="Grey 12 3" xfId="22507" xr:uid="{00000000-0005-0000-0000-00004E6C0000}"/>
    <cellStyle name="Grey 13" xfId="22508" xr:uid="{00000000-0005-0000-0000-00004F6C0000}"/>
    <cellStyle name="Grey 13 2" xfId="22509" xr:uid="{00000000-0005-0000-0000-0000506C0000}"/>
    <cellStyle name="Grey 13 3" xfId="22510" xr:uid="{00000000-0005-0000-0000-0000516C0000}"/>
    <cellStyle name="Grey 14" xfId="22511" xr:uid="{00000000-0005-0000-0000-0000526C0000}"/>
    <cellStyle name="Grey 14 2" xfId="22512" xr:uid="{00000000-0005-0000-0000-0000536C0000}"/>
    <cellStyle name="Grey 14 3" xfId="22513" xr:uid="{00000000-0005-0000-0000-0000546C0000}"/>
    <cellStyle name="Grey 15" xfId="22514" xr:uid="{00000000-0005-0000-0000-0000556C0000}"/>
    <cellStyle name="Grey 15 2" xfId="22515" xr:uid="{00000000-0005-0000-0000-0000566C0000}"/>
    <cellStyle name="Grey 15 3" xfId="22516" xr:uid="{00000000-0005-0000-0000-0000576C0000}"/>
    <cellStyle name="Grey 16" xfId="22517" xr:uid="{00000000-0005-0000-0000-0000586C0000}"/>
    <cellStyle name="Grey 16 2" xfId="22518" xr:uid="{00000000-0005-0000-0000-0000596C0000}"/>
    <cellStyle name="Grey 16 3" xfId="22519" xr:uid="{00000000-0005-0000-0000-00005A6C0000}"/>
    <cellStyle name="Grey 17" xfId="22520" xr:uid="{00000000-0005-0000-0000-00005B6C0000}"/>
    <cellStyle name="Grey 17 2" xfId="22521" xr:uid="{00000000-0005-0000-0000-00005C6C0000}"/>
    <cellStyle name="Grey 17 3" xfId="22522" xr:uid="{00000000-0005-0000-0000-00005D6C0000}"/>
    <cellStyle name="Grey 18" xfId="22523" xr:uid="{00000000-0005-0000-0000-00005E6C0000}"/>
    <cellStyle name="Grey 18 2" xfId="22524" xr:uid="{00000000-0005-0000-0000-00005F6C0000}"/>
    <cellStyle name="Grey 18 3" xfId="22525" xr:uid="{00000000-0005-0000-0000-0000606C0000}"/>
    <cellStyle name="Grey 19" xfId="22526" xr:uid="{00000000-0005-0000-0000-0000616C0000}"/>
    <cellStyle name="Grey 19 2" xfId="22527" xr:uid="{00000000-0005-0000-0000-0000626C0000}"/>
    <cellStyle name="Grey 19 3" xfId="22528" xr:uid="{00000000-0005-0000-0000-0000636C0000}"/>
    <cellStyle name="Grey 2" xfId="22529" xr:uid="{00000000-0005-0000-0000-0000646C0000}"/>
    <cellStyle name="Grey 2 2" xfId="22530" xr:uid="{00000000-0005-0000-0000-0000656C0000}"/>
    <cellStyle name="Grey 2 3" xfId="22531" xr:uid="{00000000-0005-0000-0000-0000666C0000}"/>
    <cellStyle name="Grey 20" xfId="22532" xr:uid="{00000000-0005-0000-0000-0000676C0000}"/>
    <cellStyle name="Grey 20 2" xfId="22533" xr:uid="{00000000-0005-0000-0000-0000686C0000}"/>
    <cellStyle name="Grey 20 3" xfId="22534" xr:uid="{00000000-0005-0000-0000-0000696C0000}"/>
    <cellStyle name="Grey 21" xfId="22535" xr:uid="{00000000-0005-0000-0000-00006A6C0000}"/>
    <cellStyle name="Grey 21 2" xfId="22536" xr:uid="{00000000-0005-0000-0000-00006B6C0000}"/>
    <cellStyle name="Grey 21 3" xfId="22537" xr:uid="{00000000-0005-0000-0000-00006C6C0000}"/>
    <cellStyle name="Grey 22" xfId="22538" xr:uid="{00000000-0005-0000-0000-00006D6C0000}"/>
    <cellStyle name="Grey 22 2" xfId="22539" xr:uid="{00000000-0005-0000-0000-00006E6C0000}"/>
    <cellStyle name="Grey 22 3" xfId="22540" xr:uid="{00000000-0005-0000-0000-00006F6C0000}"/>
    <cellStyle name="Grey 23" xfId="22541" xr:uid="{00000000-0005-0000-0000-0000706C0000}"/>
    <cellStyle name="Grey 23 2" xfId="22542" xr:uid="{00000000-0005-0000-0000-0000716C0000}"/>
    <cellStyle name="Grey 23 3" xfId="22543" xr:uid="{00000000-0005-0000-0000-0000726C0000}"/>
    <cellStyle name="Grey 24" xfId="22544" xr:uid="{00000000-0005-0000-0000-0000736C0000}"/>
    <cellStyle name="Grey 24 2" xfId="22545" xr:uid="{00000000-0005-0000-0000-0000746C0000}"/>
    <cellStyle name="Grey 24 3" xfId="22546" xr:uid="{00000000-0005-0000-0000-0000756C0000}"/>
    <cellStyle name="Grey 25" xfId="22547" xr:uid="{00000000-0005-0000-0000-0000766C0000}"/>
    <cellStyle name="Grey 25 2" xfId="22548" xr:uid="{00000000-0005-0000-0000-0000776C0000}"/>
    <cellStyle name="Grey 25 3" xfId="22549" xr:uid="{00000000-0005-0000-0000-0000786C0000}"/>
    <cellStyle name="Grey 26" xfId="22550" xr:uid="{00000000-0005-0000-0000-0000796C0000}"/>
    <cellStyle name="Grey 26 2" xfId="22551" xr:uid="{00000000-0005-0000-0000-00007A6C0000}"/>
    <cellStyle name="Grey 26 3" xfId="22552" xr:uid="{00000000-0005-0000-0000-00007B6C0000}"/>
    <cellStyle name="Grey 27" xfId="22553" xr:uid="{00000000-0005-0000-0000-00007C6C0000}"/>
    <cellStyle name="Grey 27 2" xfId="22554" xr:uid="{00000000-0005-0000-0000-00007D6C0000}"/>
    <cellStyle name="Grey 27 3" xfId="22555" xr:uid="{00000000-0005-0000-0000-00007E6C0000}"/>
    <cellStyle name="Grey 28" xfId="22556" xr:uid="{00000000-0005-0000-0000-00007F6C0000}"/>
    <cellStyle name="Grey 28 2" xfId="22557" xr:uid="{00000000-0005-0000-0000-0000806C0000}"/>
    <cellStyle name="Grey 28 3" xfId="22558" xr:uid="{00000000-0005-0000-0000-0000816C0000}"/>
    <cellStyle name="Grey 29" xfId="22559" xr:uid="{00000000-0005-0000-0000-0000826C0000}"/>
    <cellStyle name="Grey 29 2" xfId="22560" xr:uid="{00000000-0005-0000-0000-0000836C0000}"/>
    <cellStyle name="Grey 29 3" xfId="22561" xr:uid="{00000000-0005-0000-0000-0000846C0000}"/>
    <cellStyle name="Grey 3" xfId="22562" xr:uid="{00000000-0005-0000-0000-0000856C0000}"/>
    <cellStyle name="Grey 3 2" xfId="22563" xr:uid="{00000000-0005-0000-0000-0000866C0000}"/>
    <cellStyle name="Grey 3 3" xfId="22564" xr:uid="{00000000-0005-0000-0000-0000876C0000}"/>
    <cellStyle name="Grey 30" xfId="22565" xr:uid="{00000000-0005-0000-0000-0000886C0000}"/>
    <cellStyle name="Grey 30 2" xfId="22566" xr:uid="{00000000-0005-0000-0000-0000896C0000}"/>
    <cellStyle name="Grey 30 3" xfId="22567" xr:uid="{00000000-0005-0000-0000-00008A6C0000}"/>
    <cellStyle name="Grey 31" xfId="22568" xr:uid="{00000000-0005-0000-0000-00008B6C0000}"/>
    <cellStyle name="Grey 31 2" xfId="22569" xr:uid="{00000000-0005-0000-0000-00008C6C0000}"/>
    <cellStyle name="Grey 31 3" xfId="22570" xr:uid="{00000000-0005-0000-0000-00008D6C0000}"/>
    <cellStyle name="Grey 32" xfId="22571" xr:uid="{00000000-0005-0000-0000-00008E6C0000}"/>
    <cellStyle name="Grey 32 2" xfId="22572" xr:uid="{00000000-0005-0000-0000-00008F6C0000}"/>
    <cellStyle name="Grey 32 3" xfId="22573" xr:uid="{00000000-0005-0000-0000-0000906C0000}"/>
    <cellStyle name="Grey 33" xfId="22574" xr:uid="{00000000-0005-0000-0000-0000916C0000}"/>
    <cellStyle name="Grey 33 2" xfId="22575" xr:uid="{00000000-0005-0000-0000-0000926C0000}"/>
    <cellStyle name="Grey 33 3" xfId="22576" xr:uid="{00000000-0005-0000-0000-0000936C0000}"/>
    <cellStyle name="Grey 34" xfId="22577" xr:uid="{00000000-0005-0000-0000-0000946C0000}"/>
    <cellStyle name="Grey 34 2" xfId="22578" xr:uid="{00000000-0005-0000-0000-0000956C0000}"/>
    <cellStyle name="Grey 34 3" xfId="22579" xr:uid="{00000000-0005-0000-0000-0000966C0000}"/>
    <cellStyle name="Grey 35" xfId="22580" xr:uid="{00000000-0005-0000-0000-0000976C0000}"/>
    <cellStyle name="Grey 35 2" xfId="22581" xr:uid="{00000000-0005-0000-0000-0000986C0000}"/>
    <cellStyle name="Grey 35 3" xfId="22582" xr:uid="{00000000-0005-0000-0000-0000996C0000}"/>
    <cellStyle name="Grey 36" xfId="22583" xr:uid="{00000000-0005-0000-0000-00009A6C0000}"/>
    <cellStyle name="Grey 36 2" xfId="22584" xr:uid="{00000000-0005-0000-0000-00009B6C0000}"/>
    <cellStyle name="Grey 36 3" xfId="22585" xr:uid="{00000000-0005-0000-0000-00009C6C0000}"/>
    <cellStyle name="Grey 37" xfId="22586" xr:uid="{00000000-0005-0000-0000-00009D6C0000}"/>
    <cellStyle name="Grey 37 2" xfId="22587" xr:uid="{00000000-0005-0000-0000-00009E6C0000}"/>
    <cellStyle name="Grey 37 3" xfId="22588" xr:uid="{00000000-0005-0000-0000-00009F6C0000}"/>
    <cellStyle name="Grey 38" xfId="22589" xr:uid="{00000000-0005-0000-0000-0000A06C0000}"/>
    <cellStyle name="Grey 38 2" xfId="22590" xr:uid="{00000000-0005-0000-0000-0000A16C0000}"/>
    <cellStyle name="Grey 38 3" xfId="22591" xr:uid="{00000000-0005-0000-0000-0000A26C0000}"/>
    <cellStyle name="Grey 39" xfId="22592" xr:uid="{00000000-0005-0000-0000-0000A36C0000}"/>
    <cellStyle name="Grey 4" xfId="22593" xr:uid="{00000000-0005-0000-0000-0000A46C0000}"/>
    <cellStyle name="Grey 4 2" xfId="22594" xr:uid="{00000000-0005-0000-0000-0000A56C0000}"/>
    <cellStyle name="Grey 4 3" xfId="22595" xr:uid="{00000000-0005-0000-0000-0000A66C0000}"/>
    <cellStyle name="Grey 40" xfId="22596" xr:uid="{00000000-0005-0000-0000-0000A76C0000}"/>
    <cellStyle name="Grey 41" xfId="22597" xr:uid="{00000000-0005-0000-0000-0000A86C0000}"/>
    <cellStyle name="Grey 42" xfId="22598" xr:uid="{00000000-0005-0000-0000-0000A96C0000}"/>
    <cellStyle name="Grey 43" xfId="22599" xr:uid="{00000000-0005-0000-0000-0000AA6C0000}"/>
    <cellStyle name="Grey 44" xfId="22600" xr:uid="{00000000-0005-0000-0000-0000AB6C0000}"/>
    <cellStyle name="Grey 45" xfId="22601" xr:uid="{00000000-0005-0000-0000-0000AC6C0000}"/>
    <cellStyle name="Grey 46" xfId="22602" xr:uid="{00000000-0005-0000-0000-0000AD6C0000}"/>
    <cellStyle name="Grey 47" xfId="22603" xr:uid="{00000000-0005-0000-0000-0000AE6C0000}"/>
    <cellStyle name="Grey 48" xfId="22604" xr:uid="{00000000-0005-0000-0000-0000AF6C0000}"/>
    <cellStyle name="Grey 5" xfId="22605" xr:uid="{00000000-0005-0000-0000-0000B06C0000}"/>
    <cellStyle name="Grey 5 2" xfId="22606" xr:uid="{00000000-0005-0000-0000-0000B16C0000}"/>
    <cellStyle name="Grey 5 3" xfId="22607" xr:uid="{00000000-0005-0000-0000-0000B26C0000}"/>
    <cellStyle name="Grey 6" xfId="22608" xr:uid="{00000000-0005-0000-0000-0000B36C0000}"/>
    <cellStyle name="Grey 6 2" xfId="22609" xr:uid="{00000000-0005-0000-0000-0000B46C0000}"/>
    <cellStyle name="Grey 6 3" xfId="22610" xr:uid="{00000000-0005-0000-0000-0000B56C0000}"/>
    <cellStyle name="Grey 7" xfId="22611" xr:uid="{00000000-0005-0000-0000-0000B66C0000}"/>
    <cellStyle name="Grey 7 2" xfId="22612" xr:uid="{00000000-0005-0000-0000-0000B76C0000}"/>
    <cellStyle name="Grey 7 3" xfId="22613" xr:uid="{00000000-0005-0000-0000-0000B86C0000}"/>
    <cellStyle name="Grey 8" xfId="22614" xr:uid="{00000000-0005-0000-0000-0000B96C0000}"/>
    <cellStyle name="Grey 8 2" xfId="22615" xr:uid="{00000000-0005-0000-0000-0000BA6C0000}"/>
    <cellStyle name="Grey 8 3" xfId="22616" xr:uid="{00000000-0005-0000-0000-0000BB6C0000}"/>
    <cellStyle name="Grey 9" xfId="22617" xr:uid="{00000000-0005-0000-0000-0000BC6C0000}"/>
    <cellStyle name="Grey 9 2" xfId="22618" xr:uid="{00000000-0005-0000-0000-0000BD6C0000}"/>
    <cellStyle name="Grey 9 3" xfId="22619" xr:uid="{00000000-0005-0000-0000-0000BE6C0000}"/>
    <cellStyle name="H1" xfId="2482" xr:uid="{00000000-0005-0000-0000-0000BF6C0000}"/>
    <cellStyle name="H1 10" xfId="22620" xr:uid="{00000000-0005-0000-0000-0000C06C0000}"/>
    <cellStyle name="H1 11" xfId="22621" xr:uid="{00000000-0005-0000-0000-0000C16C0000}"/>
    <cellStyle name="H1 12" xfId="22622" xr:uid="{00000000-0005-0000-0000-0000C26C0000}"/>
    <cellStyle name="H1 13" xfId="22623" xr:uid="{00000000-0005-0000-0000-0000C36C0000}"/>
    <cellStyle name="H1 14" xfId="22624" xr:uid="{00000000-0005-0000-0000-0000C46C0000}"/>
    <cellStyle name="H1 15" xfId="22625" xr:uid="{00000000-0005-0000-0000-0000C56C0000}"/>
    <cellStyle name="H1 16" xfId="22626" xr:uid="{00000000-0005-0000-0000-0000C66C0000}"/>
    <cellStyle name="H1 17" xfId="22627" xr:uid="{00000000-0005-0000-0000-0000C76C0000}"/>
    <cellStyle name="H1 18" xfId="22628" xr:uid="{00000000-0005-0000-0000-0000C86C0000}"/>
    <cellStyle name="H1 19" xfId="22629" xr:uid="{00000000-0005-0000-0000-0000C96C0000}"/>
    <cellStyle name="H1 2" xfId="22630" xr:uid="{00000000-0005-0000-0000-0000CA6C0000}"/>
    <cellStyle name="H1 2 2" xfId="22631" xr:uid="{00000000-0005-0000-0000-0000CB6C0000}"/>
    <cellStyle name="H1 2 3" xfId="22632" xr:uid="{00000000-0005-0000-0000-0000CC6C0000}"/>
    <cellStyle name="H1 2 4" xfId="22633" xr:uid="{00000000-0005-0000-0000-0000CD6C0000}"/>
    <cellStyle name="H1 2 5" xfId="22634" xr:uid="{00000000-0005-0000-0000-0000CE6C0000}"/>
    <cellStyle name="H1 2 6" xfId="22635" xr:uid="{00000000-0005-0000-0000-0000CF6C0000}"/>
    <cellStyle name="H1 2 7" xfId="22636" xr:uid="{00000000-0005-0000-0000-0000D06C0000}"/>
    <cellStyle name="H1 20" xfId="22637" xr:uid="{00000000-0005-0000-0000-0000D16C0000}"/>
    <cellStyle name="H1 21" xfId="22638" xr:uid="{00000000-0005-0000-0000-0000D26C0000}"/>
    <cellStyle name="H1 22" xfId="22639" xr:uid="{00000000-0005-0000-0000-0000D36C0000}"/>
    <cellStyle name="H1 23" xfId="22640" xr:uid="{00000000-0005-0000-0000-0000D46C0000}"/>
    <cellStyle name="H1 3" xfId="22641" xr:uid="{00000000-0005-0000-0000-0000D56C0000}"/>
    <cellStyle name="H1 4" xfId="22642" xr:uid="{00000000-0005-0000-0000-0000D66C0000}"/>
    <cellStyle name="H1 5" xfId="22643" xr:uid="{00000000-0005-0000-0000-0000D76C0000}"/>
    <cellStyle name="H1 6" xfId="22644" xr:uid="{00000000-0005-0000-0000-0000D86C0000}"/>
    <cellStyle name="H1 7" xfId="22645" xr:uid="{00000000-0005-0000-0000-0000D96C0000}"/>
    <cellStyle name="H1 8" xfId="22646" xr:uid="{00000000-0005-0000-0000-0000DA6C0000}"/>
    <cellStyle name="H1 9" xfId="22647" xr:uid="{00000000-0005-0000-0000-0000DB6C0000}"/>
    <cellStyle name="H2" xfId="2483" xr:uid="{00000000-0005-0000-0000-0000DC6C0000}"/>
    <cellStyle name="H2 10" xfId="22648" xr:uid="{00000000-0005-0000-0000-0000DD6C0000}"/>
    <cellStyle name="H2 11" xfId="22649" xr:uid="{00000000-0005-0000-0000-0000DE6C0000}"/>
    <cellStyle name="H2 12" xfId="22650" xr:uid="{00000000-0005-0000-0000-0000DF6C0000}"/>
    <cellStyle name="H2 13" xfId="22651" xr:uid="{00000000-0005-0000-0000-0000E06C0000}"/>
    <cellStyle name="H2 14" xfId="22652" xr:uid="{00000000-0005-0000-0000-0000E16C0000}"/>
    <cellStyle name="H2 15" xfId="22653" xr:uid="{00000000-0005-0000-0000-0000E26C0000}"/>
    <cellStyle name="H2 16" xfId="22654" xr:uid="{00000000-0005-0000-0000-0000E36C0000}"/>
    <cellStyle name="H2 17" xfId="22655" xr:uid="{00000000-0005-0000-0000-0000E46C0000}"/>
    <cellStyle name="H2 18" xfId="22656" xr:uid="{00000000-0005-0000-0000-0000E56C0000}"/>
    <cellStyle name="H2 19" xfId="22657" xr:uid="{00000000-0005-0000-0000-0000E66C0000}"/>
    <cellStyle name="H2 2" xfId="22658" xr:uid="{00000000-0005-0000-0000-0000E76C0000}"/>
    <cellStyle name="H2 2 2" xfId="22659" xr:uid="{00000000-0005-0000-0000-0000E86C0000}"/>
    <cellStyle name="H2 2 3" xfId="22660" xr:uid="{00000000-0005-0000-0000-0000E96C0000}"/>
    <cellStyle name="H2 2 4" xfId="22661" xr:uid="{00000000-0005-0000-0000-0000EA6C0000}"/>
    <cellStyle name="H2 2 5" xfId="22662" xr:uid="{00000000-0005-0000-0000-0000EB6C0000}"/>
    <cellStyle name="H2 2 6" xfId="22663" xr:uid="{00000000-0005-0000-0000-0000EC6C0000}"/>
    <cellStyle name="H2 2 7" xfId="22664" xr:uid="{00000000-0005-0000-0000-0000ED6C0000}"/>
    <cellStyle name="H2 20" xfId="22665" xr:uid="{00000000-0005-0000-0000-0000EE6C0000}"/>
    <cellStyle name="H2 21" xfId="22666" xr:uid="{00000000-0005-0000-0000-0000EF6C0000}"/>
    <cellStyle name="H2 22" xfId="22667" xr:uid="{00000000-0005-0000-0000-0000F06C0000}"/>
    <cellStyle name="H2 23" xfId="22668" xr:uid="{00000000-0005-0000-0000-0000F16C0000}"/>
    <cellStyle name="H2 3" xfId="22669" xr:uid="{00000000-0005-0000-0000-0000F26C0000}"/>
    <cellStyle name="H2 4" xfId="22670" xr:uid="{00000000-0005-0000-0000-0000F36C0000}"/>
    <cellStyle name="H2 5" xfId="22671" xr:uid="{00000000-0005-0000-0000-0000F46C0000}"/>
    <cellStyle name="H2 6" xfId="22672" xr:uid="{00000000-0005-0000-0000-0000F56C0000}"/>
    <cellStyle name="H2 7" xfId="22673" xr:uid="{00000000-0005-0000-0000-0000F66C0000}"/>
    <cellStyle name="H2 8" xfId="22674" xr:uid="{00000000-0005-0000-0000-0000F76C0000}"/>
    <cellStyle name="H2 9" xfId="22675" xr:uid="{00000000-0005-0000-0000-0000F86C0000}"/>
    <cellStyle name="HEADER" xfId="2484" xr:uid="{00000000-0005-0000-0000-0000F96C0000}"/>
    <cellStyle name="HEADER 10" xfId="22676" xr:uid="{00000000-0005-0000-0000-0000FA6C0000}"/>
    <cellStyle name="HEADER 11" xfId="22677" xr:uid="{00000000-0005-0000-0000-0000FB6C0000}"/>
    <cellStyle name="HEADER 12" xfId="22678" xr:uid="{00000000-0005-0000-0000-0000FC6C0000}"/>
    <cellStyle name="HEADER 13" xfId="22679" xr:uid="{00000000-0005-0000-0000-0000FD6C0000}"/>
    <cellStyle name="HEADER 14" xfId="22680" xr:uid="{00000000-0005-0000-0000-0000FE6C0000}"/>
    <cellStyle name="HEADER 15" xfId="22681" xr:uid="{00000000-0005-0000-0000-0000FF6C0000}"/>
    <cellStyle name="HEADER 16" xfId="22682" xr:uid="{00000000-0005-0000-0000-0000006D0000}"/>
    <cellStyle name="HEADER 17" xfId="22683" xr:uid="{00000000-0005-0000-0000-0000016D0000}"/>
    <cellStyle name="HEADER 18" xfId="22684" xr:uid="{00000000-0005-0000-0000-0000026D0000}"/>
    <cellStyle name="HEADER 19" xfId="22685" xr:uid="{00000000-0005-0000-0000-0000036D0000}"/>
    <cellStyle name="HEADER 2" xfId="22686" xr:uid="{00000000-0005-0000-0000-0000046D0000}"/>
    <cellStyle name="HEADER 2 2" xfId="22687" xr:uid="{00000000-0005-0000-0000-0000056D0000}"/>
    <cellStyle name="HEADER 2 3" xfId="22688" xr:uid="{00000000-0005-0000-0000-0000066D0000}"/>
    <cellStyle name="HEADER 2 4" xfId="22689" xr:uid="{00000000-0005-0000-0000-0000076D0000}"/>
    <cellStyle name="HEADER 2 5" xfId="22690" xr:uid="{00000000-0005-0000-0000-0000086D0000}"/>
    <cellStyle name="HEADER 2 6" xfId="22691" xr:uid="{00000000-0005-0000-0000-0000096D0000}"/>
    <cellStyle name="HEADER 2 7" xfId="22692" xr:uid="{00000000-0005-0000-0000-00000A6D0000}"/>
    <cellStyle name="HEADER 20" xfId="22693" xr:uid="{00000000-0005-0000-0000-00000B6D0000}"/>
    <cellStyle name="HEADER 21" xfId="22694" xr:uid="{00000000-0005-0000-0000-00000C6D0000}"/>
    <cellStyle name="HEADER 22" xfId="22695" xr:uid="{00000000-0005-0000-0000-00000D6D0000}"/>
    <cellStyle name="HEADER 23" xfId="22696" xr:uid="{00000000-0005-0000-0000-00000E6D0000}"/>
    <cellStyle name="HEADER 24" xfId="22697" xr:uid="{00000000-0005-0000-0000-00000F6D0000}"/>
    <cellStyle name="HEADER 25" xfId="22698" xr:uid="{00000000-0005-0000-0000-0000106D0000}"/>
    <cellStyle name="HEADER 26" xfId="22699" xr:uid="{00000000-0005-0000-0000-0000116D0000}"/>
    <cellStyle name="HEADER 27" xfId="22700" xr:uid="{00000000-0005-0000-0000-0000126D0000}"/>
    <cellStyle name="HEADER 28" xfId="22701" xr:uid="{00000000-0005-0000-0000-0000136D0000}"/>
    <cellStyle name="HEADER 29" xfId="22702" xr:uid="{00000000-0005-0000-0000-0000146D0000}"/>
    <cellStyle name="HEADER 3" xfId="22703" xr:uid="{00000000-0005-0000-0000-0000156D0000}"/>
    <cellStyle name="HEADER 30" xfId="22704" xr:uid="{00000000-0005-0000-0000-0000166D0000}"/>
    <cellStyle name="HEADER 4" xfId="22705" xr:uid="{00000000-0005-0000-0000-0000176D0000}"/>
    <cellStyle name="HEADER 5" xfId="22706" xr:uid="{00000000-0005-0000-0000-0000186D0000}"/>
    <cellStyle name="HEADER 6" xfId="22707" xr:uid="{00000000-0005-0000-0000-0000196D0000}"/>
    <cellStyle name="HEADER 7" xfId="22708" xr:uid="{00000000-0005-0000-0000-00001A6D0000}"/>
    <cellStyle name="HEADER 8" xfId="22709" xr:uid="{00000000-0005-0000-0000-00001B6D0000}"/>
    <cellStyle name="HEADER 9" xfId="22710" xr:uid="{00000000-0005-0000-0000-00001C6D0000}"/>
    <cellStyle name="Header1" xfId="2485" xr:uid="{00000000-0005-0000-0000-00001D6D0000}"/>
    <cellStyle name="Header1 10" xfId="22711" xr:uid="{00000000-0005-0000-0000-00001E6D0000}"/>
    <cellStyle name="Header1 11" xfId="22712" xr:uid="{00000000-0005-0000-0000-00001F6D0000}"/>
    <cellStyle name="Header1 12" xfId="22713" xr:uid="{00000000-0005-0000-0000-0000206D0000}"/>
    <cellStyle name="Header1 13" xfId="22714" xr:uid="{00000000-0005-0000-0000-0000216D0000}"/>
    <cellStyle name="Header1 14" xfId="22715" xr:uid="{00000000-0005-0000-0000-0000226D0000}"/>
    <cellStyle name="Header1 15" xfId="22716" xr:uid="{00000000-0005-0000-0000-0000236D0000}"/>
    <cellStyle name="Header1 16" xfId="22717" xr:uid="{00000000-0005-0000-0000-0000246D0000}"/>
    <cellStyle name="Header1 17" xfId="22718" xr:uid="{00000000-0005-0000-0000-0000256D0000}"/>
    <cellStyle name="Header1 18" xfId="22719" xr:uid="{00000000-0005-0000-0000-0000266D0000}"/>
    <cellStyle name="Header1 19" xfId="22720" xr:uid="{00000000-0005-0000-0000-0000276D0000}"/>
    <cellStyle name="Header1 2" xfId="22721" xr:uid="{00000000-0005-0000-0000-0000286D0000}"/>
    <cellStyle name="Header1 2 2" xfId="22722" xr:uid="{00000000-0005-0000-0000-0000296D0000}"/>
    <cellStyle name="Header1 2 3" xfId="22723" xr:uid="{00000000-0005-0000-0000-00002A6D0000}"/>
    <cellStyle name="Header1 2 4" xfId="22724" xr:uid="{00000000-0005-0000-0000-00002B6D0000}"/>
    <cellStyle name="Header1 2 5" xfId="22725" xr:uid="{00000000-0005-0000-0000-00002C6D0000}"/>
    <cellStyle name="Header1 2 6" xfId="22726" xr:uid="{00000000-0005-0000-0000-00002D6D0000}"/>
    <cellStyle name="Header1 2 7" xfId="22727" xr:uid="{00000000-0005-0000-0000-00002E6D0000}"/>
    <cellStyle name="Header1 20" xfId="22728" xr:uid="{00000000-0005-0000-0000-00002F6D0000}"/>
    <cellStyle name="Header1 21" xfId="22729" xr:uid="{00000000-0005-0000-0000-0000306D0000}"/>
    <cellStyle name="Header1 22" xfId="22730" xr:uid="{00000000-0005-0000-0000-0000316D0000}"/>
    <cellStyle name="Header1 23" xfId="22731" xr:uid="{00000000-0005-0000-0000-0000326D0000}"/>
    <cellStyle name="Header1 24" xfId="22732" xr:uid="{00000000-0005-0000-0000-0000336D0000}"/>
    <cellStyle name="Header1 25" xfId="22733" xr:uid="{00000000-0005-0000-0000-0000346D0000}"/>
    <cellStyle name="Header1 26" xfId="22734" xr:uid="{00000000-0005-0000-0000-0000356D0000}"/>
    <cellStyle name="Header1 27" xfId="22735" xr:uid="{00000000-0005-0000-0000-0000366D0000}"/>
    <cellStyle name="Header1 28" xfId="22736" xr:uid="{00000000-0005-0000-0000-0000376D0000}"/>
    <cellStyle name="Header1 29" xfId="22737" xr:uid="{00000000-0005-0000-0000-0000386D0000}"/>
    <cellStyle name="Header1 3" xfId="22738" xr:uid="{00000000-0005-0000-0000-0000396D0000}"/>
    <cellStyle name="Header1 30" xfId="22739" xr:uid="{00000000-0005-0000-0000-00003A6D0000}"/>
    <cellStyle name="Header1 31" xfId="22740" xr:uid="{00000000-0005-0000-0000-00003B6D0000}"/>
    <cellStyle name="Header1 4" xfId="22741" xr:uid="{00000000-0005-0000-0000-00003C6D0000}"/>
    <cellStyle name="Header1 5" xfId="22742" xr:uid="{00000000-0005-0000-0000-00003D6D0000}"/>
    <cellStyle name="Header1 6" xfId="22743" xr:uid="{00000000-0005-0000-0000-00003E6D0000}"/>
    <cellStyle name="Header1 7" xfId="22744" xr:uid="{00000000-0005-0000-0000-00003F6D0000}"/>
    <cellStyle name="Header1 8" xfId="22745" xr:uid="{00000000-0005-0000-0000-0000406D0000}"/>
    <cellStyle name="Header1 9" xfId="22746" xr:uid="{00000000-0005-0000-0000-0000416D0000}"/>
    <cellStyle name="Header2" xfId="2486" xr:uid="{00000000-0005-0000-0000-0000426D0000}"/>
    <cellStyle name="Header2 10" xfId="22747" xr:uid="{00000000-0005-0000-0000-0000436D0000}"/>
    <cellStyle name="Header2 11" xfId="22748" xr:uid="{00000000-0005-0000-0000-0000446D0000}"/>
    <cellStyle name="Header2 12" xfId="22749" xr:uid="{00000000-0005-0000-0000-0000456D0000}"/>
    <cellStyle name="Header2 13" xfId="22750" xr:uid="{00000000-0005-0000-0000-0000466D0000}"/>
    <cellStyle name="Header2 14" xfId="22751" xr:uid="{00000000-0005-0000-0000-0000476D0000}"/>
    <cellStyle name="Header2 15" xfId="22752" xr:uid="{00000000-0005-0000-0000-0000486D0000}"/>
    <cellStyle name="Header2 16" xfId="22753" xr:uid="{00000000-0005-0000-0000-0000496D0000}"/>
    <cellStyle name="Header2 17" xfId="22754" xr:uid="{00000000-0005-0000-0000-00004A6D0000}"/>
    <cellStyle name="Header2 18" xfId="22755" xr:uid="{00000000-0005-0000-0000-00004B6D0000}"/>
    <cellStyle name="Header2 19" xfId="22756" xr:uid="{00000000-0005-0000-0000-00004C6D0000}"/>
    <cellStyle name="Header2 2" xfId="22757" xr:uid="{00000000-0005-0000-0000-00004D6D0000}"/>
    <cellStyle name="Header2 2 2" xfId="22758" xr:uid="{00000000-0005-0000-0000-00004E6D0000}"/>
    <cellStyle name="Header2 2 2 2" xfId="22759" xr:uid="{00000000-0005-0000-0000-00004F6D0000}"/>
    <cellStyle name="Header2 2 2 3" xfId="22760" xr:uid="{00000000-0005-0000-0000-0000506D0000}"/>
    <cellStyle name="Header2 2 2 4" xfId="22761" xr:uid="{00000000-0005-0000-0000-0000516D0000}"/>
    <cellStyle name="Header2 2 2 5" xfId="22762" xr:uid="{00000000-0005-0000-0000-0000526D0000}"/>
    <cellStyle name="Header2 2 3" xfId="22763" xr:uid="{00000000-0005-0000-0000-0000536D0000}"/>
    <cellStyle name="Header2 2 3 2" xfId="22764" xr:uid="{00000000-0005-0000-0000-0000546D0000}"/>
    <cellStyle name="Header2 2 3 3" xfId="22765" xr:uid="{00000000-0005-0000-0000-0000556D0000}"/>
    <cellStyle name="Header2 2 3 4" xfId="22766" xr:uid="{00000000-0005-0000-0000-0000566D0000}"/>
    <cellStyle name="Header2 2 3 5" xfId="22767" xr:uid="{00000000-0005-0000-0000-0000576D0000}"/>
    <cellStyle name="Header2 2 4" xfId="22768" xr:uid="{00000000-0005-0000-0000-0000586D0000}"/>
    <cellStyle name="Header2 2 4 2" xfId="22769" xr:uid="{00000000-0005-0000-0000-0000596D0000}"/>
    <cellStyle name="Header2 2 4 3" xfId="22770" xr:uid="{00000000-0005-0000-0000-00005A6D0000}"/>
    <cellStyle name="Header2 2 5" xfId="22771" xr:uid="{00000000-0005-0000-0000-00005B6D0000}"/>
    <cellStyle name="Header2 2 6" xfId="22772" xr:uid="{00000000-0005-0000-0000-00005C6D0000}"/>
    <cellStyle name="Header2 2 7" xfId="22773" xr:uid="{00000000-0005-0000-0000-00005D6D0000}"/>
    <cellStyle name="Header2 2 8" xfId="22774" xr:uid="{00000000-0005-0000-0000-00005E6D0000}"/>
    <cellStyle name="Header2 2 9" xfId="22775" xr:uid="{00000000-0005-0000-0000-00005F6D0000}"/>
    <cellStyle name="Header2 20" xfId="22776" xr:uid="{00000000-0005-0000-0000-0000606D0000}"/>
    <cellStyle name="Header2 21" xfId="22777" xr:uid="{00000000-0005-0000-0000-0000616D0000}"/>
    <cellStyle name="Header2 22" xfId="22778" xr:uid="{00000000-0005-0000-0000-0000626D0000}"/>
    <cellStyle name="Header2 23" xfId="22779" xr:uid="{00000000-0005-0000-0000-0000636D0000}"/>
    <cellStyle name="Header2 24" xfId="22780" xr:uid="{00000000-0005-0000-0000-0000646D0000}"/>
    <cellStyle name="Header2 25" xfId="22781" xr:uid="{00000000-0005-0000-0000-0000656D0000}"/>
    <cellStyle name="Header2 26" xfId="22782" xr:uid="{00000000-0005-0000-0000-0000666D0000}"/>
    <cellStyle name="Header2 27" xfId="22783" xr:uid="{00000000-0005-0000-0000-0000676D0000}"/>
    <cellStyle name="Header2 28" xfId="22784" xr:uid="{00000000-0005-0000-0000-0000686D0000}"/>
    <cellStyle name="Header2 29" xfId="22785" xr:uid="{00000000-0005-0000-0000-0000696D0000}"/>
    <cellStyle name="Header2 29 2" xfId="22786" xr:uid="{00000000-0005-0000-0000-00006A6D0000}"/>
    <cellStyle name="Header2 29 3" xfId="22787" xr:uid="{00000000-0005-0000-0000-00006B6D0000}"/>
    <cellStyle name="Header2 29 4" xfId="22788" xr:uid="{00000000-0005-0000-0000-00006C6D0000}"/>
    <cellStyle name="Header2 3" xfId="22789" xr:uid="{00000000-0005-0000-0000-00006D6D0000}"/>
    <cellStyle name="Header2 3 2" xfId="22790" xr:uid="{00000000-0005-0000-0000-00006E6D0000}"/>
    <cellStyle name="Header2 3 2 2" xfId="22791" xr:uid="{00000000-0005-0000-0000-00006F6D0000}"/>
    <cellStyle name="Header2 3 2 3" xfId="22792" xr:uid="{00000000-0005-0000-0000-0000706D0000}"/>
    <cellStyle name="Header2 3 3" xfId="22793" xr:uid="{00000000-0005-0000-0000-0000716D0000}"/>
    <cellStyle name="Header2 3 3 2" xfId="22794" xr:uid="{00000000-0005-0000-0000-0000726D0000}"/>
    <cellStyle name="Header2 3 3 3" xfId="22795" xr:uid="{00000000-0005-0000-0000-0000736D0000}"/>
    <cellStyle name="Header2 3 4" xfId="22796" xr:uid="{00000000-0005-0000-0000-0000746D0000}"/>
    <cellStyle name="Header2 3 5" xfId="22797" xr:uid="{00000000-0005-0000-0000-0000756D0000}"/>
    <cellStyle name="Header2 3 6" xfId="22798" xr:uid="{00000000-0005-0000-0000-0000766D0000}"/>
    <cellStyle name="Header2 30" xfId="22799" xr:uid="{00000000-0005-0000-0000-0000776D0000}"/>
    <cellStyle name="Header2 31" xfId="22800" xr:uid="{00000000-0005-0000-0000-0000786D0000}"/>
    <cellStyle name="Header2 4" xfId="22801" xr:uid="{00000000-0005-0000-0000-0000796D0000}"/>
    <cellStyle name="Header2 4 2" xfId="22802" xr:uid="{00000000-0005-0000-0000-00007A6D0000}"/>
    <cellStyle name="Header2 4 2 2" xfId="22803" xr:uid="{00000000-0005-0000-0000-00007B6D0000}"/>
    <cellStyle name="Header2 4 2 3" xfId="22804" xr:uid="{00000000-0005-0000-0000-00007C6D0000}"/>
    <cellStyle name="Header2 4 3" xfId="22805" xr:uid="{00000000-0005-0000-0000-00007D6D0000}"/>
    <cellStyle name="Header2 4 3 2" xfId="22806" xr:uid="{00000000-0005-0000-0000-00007E6D0000}"/>
    <cellStyle name="Header2 4 3 3" xfId="22807" xr:uid="{00000000-0005-0000-0000-00007F6D0000}"/>
    <cellStyle name="Header2 4 4" xfId="22808" xr:uid="{00000000-0005-0000-0000-0000806D0000}"/>
    <cellStyle name="Header2 4 5" xfId="22809" xr:uid="{00000000-0005-0000-0000-0000816D0000}"/>
    <cellStyle name="Header2 4 6" xfId="22810" xr:uid="{00000000-0005-0000-0000-0000826D0000}"/>
    <cellStyle name="Header2 5" xfId="22811" xr:uid="{00000000-0005-0000-0000-0000836D0000}"/>
    <cellStyle name="Header2 5 2" xfId="22812" xr:uid="{00000000-0005-0000-0000-0000846D0000}"/>
    <cellStyle name="Header2 5 2 2" xfId="22813" xr:uid="{00000000-0005-0000-0000-0000856D0000}"/>
    <cellStyle name="Header2 5 2 3" xfId="22814" xr:uid="{00000000-0005-0000-0000-0000866D0000}"/>
    <cellStyle name="Header2 5 3" xfId="22815" xr:uid="{00000000-0005-0000-0000-0000876D0000}"/>
    <cellStyle name="Header2 5 3 2" xfId="22816" xr:uid="{00000000-0005-0000-0000-0000886D0000}"/>
    <cellStyle name="Header2 5 3 3" xfId="22817" xr:uid="{00000000-0005-0000-0000-0000896D0000}"/>
    <cellStyle name="Header2 5 4" xfId="22818" xr:uid="{00000000-0005-0000-0000-00008A6D0000}"/>
    <cellStyle name="Header2 5 5" xfId="22819" xr:uid="{00000000-0005-0000-0000-00008B6D0000}"/>
    <cellStyle name="Header2 5 6" xfId="22820" xr:uid="{00000000-0005-0000-0000-00008C6D0000}"/>
    <cellStyle name="Header2 6" xfId="22821" xr:uid="{00000000-0005-0000-0000-00008D6D0000}"/>
    <cellStyle name="Header2 7" xfId="22822" xr:uid="{00000000-0005-0000-0000-00008E6D0000}"/>
    <cellStyle name="Header2 8" xfId="22823" xr:uid="{00000000-0005-0000-0000-00008F6D0000}"/>
    <cellStyle name="Header2 9" xfId="22824" xr:uid="{00000000-0005-0000-0000-0000906D0000}"/>
    <cellStyle name="Heading 1" xfId="2487" xr:uid="{00000000-0005-0000-0000-0000916D0000}"/>
    <cellStyle name="Heading 1 10" xfId="22825" xr:uid="{00000000-0005-0000-0000-0000926D0000}"/>
    <cellStyle name="Heading 1 10 2" xfId="22826" xr:uid="{00000000-0005-0000-0000-0000936D0000}"/>
    <cellStyle name="Heading 1 10 3" xfId="22827" xr:uid="{00000000-0005-0000-0000-0000946D0000}"/>
    <cellStyle name="Heading 1 11" xfId="22828" xr:uid="{00000000-0005-0000-0000-0000956D0000}"/>
    <cellStyle name="Heading 1 11 2" xfId="22829" xr:uid="{00000000-0005-0000-0000-0000966D0000}"/>
    <cellStyle name="Heading 1 11 3" xfId="22830" xr:uid="{00000000-0005-0000-0000-0000976D0000}"/>
    <cellStyle name="Heading 1 12" xfId="22831" xr:uid="{00000000-0005-0000-0000-0000986D0000}"/>
    <cellStyle name="Heading 1 12 2" xfId="22832" xr:uid="{00000000-0005-0000-0000-0000996D0000}"/>
    <cellStyle name="Heading 1 12 3" xfId="22833" xr:uid="{00000000-0005-0000-0000-00009A6D0000}"/>
    <cellStyle name="Heading 1 13" xfId="22834" xr:uid="{00000000-0005-0000-0000-00009B6D0000}"/>
    <cellStyle name="Heading 1 13 2" xfId="22835" xr:uid="{00000000-0005-0000-0000-00009C6D0000}"/>
    <cellStyle name="Heading 1 13 3" xfId="22836" xr:uid="{00000000-0005-0000-0000-00009D6D0000}"/>
    <cellStyle name="Heading 1 14" xfId="22837" xr:uid="{00000000-0005-0000-0000-00009E6D0000}"/>
    <cellStyle name="Heading 1 14 2" xfId="22838" xr:uid="{00000000-0005-0000-0000-00009F6D0000}"/>
    <cellStyle name="Heading 1 14 3" xfId="22839" xr:uid="{00000000-0005-0000-0000-0000A06D0000}"/>
    <cellStyle name="Heading 1 15" xfId="22840" xr:uid="{00000000-0005-0000-0000-0000A16D0000}"/>
    <cellStyle name="Heading 1 15 2" xfId="22841" xr:uid="{00000000-0005-0000-0000-0000A26D0000}"/>
    <cellStyle name="Heading 1 15 3" xfId="22842" xr:uid="{00000000-0005-0000-0000-0000A36D0000}"/>
    <cellStyle name="Heading 1 16" xfId="22843" xr:uid="{00000000-0005-0000-0000-0000A46D0000}"/>
    <cellStyle name="Heading 1 16 2" xfId="22844" xr:uid="{00000000-0005-0000-0000-0000A56D0000}"/>
    <cellStyle name="Heading 1 16 3" xfId="22845" xr:uid="{00000000-0005-0000-0000-0000A66D0000}"/>
    <cellStyle name="Heading 1 17" xfId="22846" xr:uid="{00000000-0005-0000-0000-0000A76D0000}"/>
    <cellStyle name="Heading 1 17 2" xfId="22847" xr:uid="{00000000-0005-0000-0000-0000A86D0000}"/>
    <cellStyle name="Heading 1 17 3" xfId="22848" xr:uid="{00000000-0005-0000-0000-0000A96D0000}"/>
    <cellStyle name="Heading 1 18" xfId="22849" xr:uid="{00000000-0005-0000-0000-0000AA6D0000}"/>
    <cellStyle name="Heading 1 18 2" xfId="22850" xr:uid="{00000000-0005-0000-0000-0000AB6D0000}"/>
    <cellStyle name="Heading 1 18 3" xfId="22851" xr:uid="{00000000-0005-0000-0000-0000AC6D0000}"/>
    <cellStyle name="Heading 1 19" xfId="22852" xr:uid="{00000000-0005-0000-0000-0000AD6D0000}"/>
    <cellStyle name="Heading 1 19 2" xfId="22853" xr:uid="{00000000-0005-0000-0000-0000AE6D0000}"/>
    <cellStyle name="Heading 1 19 3" xfId="22854" xr:uid="{00000000-0005-0000-0000-0000AF6D0000}"/>
    <cellStyle name="Heading 1 2" xfId="22855" xr:uid="{00000000-0005-0000-0000-0000B06D0000}"/>
    <cellStyle name="Heading 1 2 2" xfId="22856" xr:uid="{00000000-0005-0000-0000-0000B16D0000}"/>
    <cellStyle name="Heading 1 2 2 2" xfId="22857" xr:uid="{00000000-0005-0000-0000-0000B26D0000}"/>
    <cellStyle name="Heading 1 2 2 3" xfId="22858" xr:uid="{00000000-0005-0000-0000-0000B36D0000}"/>
    <cellStyle name="Heading 1 2 3" xfId="22859" xr:uid="{00000000-0005-0000-0000-0000B46D0000}"/>
    <cellStyle name="Heading 1 2 4" xfId="22860" xr:uid="{00000000-0005-0000-0000-0000B56D0000}"/>
    <cellStyle name="Heading 1 2 5" xfId="22861" xr:uid="{00000000-0005-0000-0000-0000B66D0000}"/>
    <cellStyle name="Heading 1 2 6" xfId="22862" xr:uid="{00000000-0005-0000-0000-0000B76D0000}"/>
    <cellStyle name="Heading 1 2 7" xfId="22863" xr:uid="{00000000-0005-0000-0000-0000B86D0000}"/>
    <cellStyle name="Heading 1 2 8" xfId="22864" xr:uid="{00000000-0005-0000-0000-0000B96D0000}"/>
    <cellStyle name="Heading 1 2 9" xfId="22865" xr:uid="{00000000-0005-0000-0000-0000BA6D0000}"/>
    <cellStyle name="Heading 1 20" xfId="22866" xr:uid="{00000000-0005-0000-0000-0000BB6D0000}"/>
    <cellStyle name="Heading 1 20 2" xfId="22867" xr:uid="{00000000-0005-0000-0000-0000BC6D0000}"/>
    <cellStyle name="Heading 1 20 3" xfId="22868" xr:uid="{00000000-0005-0000-0000-0000BD6D0000}"/>
    <cellStyle name="Heading 1 21" xfId="22869" xr:uid="{00000000-0005-0000-0000-0000BE6D0000}"/>
    <cellStyle name="Heading 1 21 2" xfId="22870" xr:uid="{00000000-0005-0000-0000-0000BF6D0000}"/>
    <cellStyle name="Heading 1 21 3" xfId="22871" xr:uid="{00000000-0005-0000-0000-0000C06D0000}"/>
    <cellStyle name="Heading 1 22" xfId="22872" xr:uid="{00000000-0005-0000-0000-0000C16D0000}"/>
    <cellStyle name="Heading 1 22 2" xfId="22873" xr:uid="{00000000-0005-0000-0000-0000C26D0000}"/>
    <cellStyle name="Heading 1 22 3" xfId="22874" xr:uid="{00000000-0005-0000-0000-0000C36D0000}"/>
    <cellStyle name="Heading 1 23" xfId="22875" xr:uid="{00000000-0005-0000-0000-0000C46D0000}"/>
    <cellStyle name="Heading 1 23 2" xfId="22876" xr:uid="{00000000-0005-0000-0000-0000C56D0000}"/>
    <cellStyle name="Heading 1 23 3" xfId="22877" xr:uid="{00000000-0005-0000-0000-0000C66D0000}"/>
    <cellStyle name="Heading 1 24" xfId="22878" xr:uid="{00000000-0005-0000-0000-0000C76D0000}"/>
    <cellStyle name="Heading 1 24 2" xfId="22879" xr:uid="{00000000-0005-0000-0000-0000C86D0000}"/>
    <cellStyle name="Heading 1 24 3" xfId="22880" xr:uid="{00000000-0005-0000-0000-0000C96D0000}"/>
    <cellStyle name="Heading 1 25" xfId="22881" xr:uid="{00000000-0005-0000-0000-0000CA6D0000}"/>
    <cellStyle name="Heading 1 25 2" xfId="22882" xr:uid="{00000000-0005-0000-0000-0000CB6D0000}"/>
    <cellStyle name="Heading 1 25 3" xfId="22883" xr:uid="{00000000-0005-0000-0000-0000CC6D0000}"/>
    <cellStyle name="Heading 1 26" xfId="22884" xr:uid="{00000000-0005-0000-0000-0000CD6D0000}"/>
    <cellStyle name="Heading 1 26 2" xfId="22885" xr:uid="{00000000-0005-0000-0000-0000CE6D0000}"/>
    <cellStyle name="Heading 1 26 3" xfId="22886" xr:uid="{00000000-0005-0000-0000-0000CF6D0000}"/>
    <cellStyle name="Heading 1 27" xfId="22887" xr:uid="{00000000-0005-0000-0000-0000D06D0000}"/>
    <cellStyle name="Heading 1 27 2" xfId="22888" xr:uid="{00000000-0005-0000-0000-0000D16D0000}"/>
    <cellStyle name="Heading 1 27 3" xfId="22889" xr:uid="{00000000-0005-0000-0000-0000D26D0000}"/>
    <cellStyle name="Heading 1 28" xfId="22890" xr:uid="{00000000-0005-0000-0000-0000D36D0000}"/>
    <cellStyle name="Heading 1 28 2" xfId="22891" xr:uid="{00000000-0005-0000-0000-0000D46D0000}"/>
    <cellStyle name="Heading 1 28 3" xfId="22892" xr:uid="{00000000-0005-0000-0000-0000D56D0000}"/>
    <cellStyle name="Heading 1 29" xfId="22893" xr:uid="{00000000-0005-0000-0000-0000D66D0000}"/>
    <cellStyle name="Heading 1 29 2" xfId="22894" xr:uid="{00000000-0005-0000-0000-0000D76D0000}"/>
    <cellStyle name="Heading 1 29 3" xfId="22895" xr:uid="{00000000-0005-0000-0000-0000D86D0000}"/>
    <cellStyle name="Heading 1 3" xfId="22896" xr:uid="{00000000-0005-0000-0000-0000D96D0000}"/>
    <cellStyle name="Heading 1 3 2" xfId="22897" xr:uid="{00000000-0005-0000-0000-0000DA6D0000}"/>
    <cellStyle name="Heading 1 3 3" xfId="22898" xr:uid="{00000000-0005-0000-0000-0000DB6D0000}"/>
    <cellStyle name="Heading 1 30" xfId="22899" xr:uid="{00000000-0005-0000-0000-0000DC6D0000}"/>
    <cellStyle name="Heading 1 30 2" xfId="22900" xr:uid="{00000000-0005-0000-0000-0000DD6D0000}"/>
    <cellStyle name="Heading 1 30 3" xfId="22901" xr:uid="{00000000-0005-0000-0000-0000DE6D0000}"/>
    <cellStyle name="Heading 1 31" xfId="22902" xr:uid="{00000000-0005-0000-0000-0000DF6D0000}"/>
    <cellStyle name="Heading 1 31 2" xfId="22903" xr:uid="{00000000-0005-0000-0000-0000E06D0000}"/>
    <cellStyle name="Heading 1 31 3" xfId="22904" xr:uid="{00000000-0005-0000-0000-0000E16D0000}"/>
    <cellStyle name="Heading 1 32" xfId="22905" xr:uid="{00000000-0005-0000-0000-0000E26D0000}"/>
    <cellStyle name="Heading 1 33" xfId="22906" xr:uid="{00000000-0005-0000-0000-0000E36D0000}"/>
    <cellStyle name="Heading 1 34" xfId="22907" xr:uid="{00000000-0005-0000-0000-0000E46D0000}"/>
    <cellStyle name="Heading 1 35" xfId="22908" xr:uid="{00000000-0005-0000-0000-0000E56D0000}"/>
    <cellStyle name="Heading 1 36" xfId="22909" xr:uid="{00000000-0005-0000-0000-0000E66D0000}"/>
    <cellStyle name="Heading 1 37" xfId="22910" xr:uid="{00000000-0005-0000-0000-0000E76D0000}"/>
    <cellStyle name="Heading 1 38" xfId="22911" xr:uid="{00000000-0005-0000-0000-0000E86D0000}"/>
    <cellStyle name="Heading 1 39" xfId="22912" xr:uid="{00000000-0005-0000-0000-0000E96D0000}"/>
    <cellStyle name="Heading 1 4" xfId="22913" xr:uid="{00000000-0005-0000-0000-0000EA6D0000}"/>
    <cellStyle name="Heading 1 4 2" xfId="22914" xr:uid="{00000000-0005-0000-0000-0000EB6D0000}"/>
    <cellStyle name="Heading 1 4 3" xfId="22915" xr:uid="{00000000-0005-0000-0000-0000EC6D0000}"/>
    <cellStyle name="Heading 1 40" xfId="22916" xr:uid="{00000000-0005-0000-0000-0000ED6D0000}"/>
    <cellStyle name="Heading 1 41" xfId="22917" xr:uid="{00000000-0005-0000-0000-0000EE6D0000}"/>
    <cellStyle name="Heading 1 42" xfId="22918" xr:uid="{00000000-0005-0000-0000-0000EF6D0000}"/>
    <cellStyle name="Heading 1 43" xfId="22919" xr:uid="{00000000-0005-0000-0000-0000F06D0000}"/>
    <cellStyle name="Heading 1 44" xfId="22920" xr:uid="{00000000-0005-0000-0000-0000F16D0000}"/>
    <cellStyle name="Heading 1 45" xfId="22921" xr:uid="{00000000-0005-0000-0000-0000F26D0000}"/>
    <cellStyle name="Heading 1 46" xfId="22922" xr:uid="{00000000-0005-0000-0000-0000F36D0000}"/>
    <cellStyle name="Heading 1 47" xfId="22923" xr:uid="{00000000-0005-0000-0000-0000F46D0000}"/>
    <cellStyle name="Heading 1 48" xfId="22924" xr:uid="{00000000-0005-0000-0000-0000F56D0000}"/>
    <cellStyle name="Heading 1 49" xfId="22925" xr:uid="{00000000-0005-0000-0000-0000F66D0000}"/>
    <cellStyle name="Heading 1 5" xfId="22926" xr:uid="{00000000-0005-0000-0000-0000F76D0000}"/>
    <cellStyle name="Heading 1 5 2" xfId="22927" xr:uid="{00000000-0005-0000-0000-0000F86D0000}"/>
    <cellStyle name="Heading 1 5 3" xfId="22928" xr:uid="{00000000-0005-0000-0000-0000F96D0000}"/>
    <cellStyle name="Heading 1 50" xfId="22929" xr:uid="{00000000-0005-0000-0000-0000FA6D0000}"/>
    <cellStyle name="Heading 1 51" xfId="22930" xr:uid="{00000000-0005-0000-0000-0000FB6D0000}"/>
    <cellStyle name="Heading 1 52" xfId="22931" xr:uid="{00000000-0005-0000-0000-0000FC6D0000}"/>
    <cellStyle name="Heading 1 53" xfId="22932" xr:uid="{00000000-0005-0000-0000-0000FD6D0000}"/>
    <cellStyle name="Heading 1 54" xfId="22933" xr:uid="{00000000-0005-0000-0000-0000FE6D0000}"/>
    <cellStyle name="Heading 1 55" xfId="22934" xr:uid="{00000000-0005-0000-0000-0000FF6D0000}"/>
    <cellStyle name="Heading 1 56" xfId="22935" xr:uid="{00000000-0005-0000-0000-0000006E0000}"/>
    <cellStyle name="Heading 1 57" xfId="22936" xr:uid="{00000000-0005-0000-0000-0000016E0000}"/>
    <cellStyle name="Heading 1 58" xfId="22937" xr:uid="{00000000-0005-0000-0000-0000026E0000}"/>
    <cellStyle name="Heading 1 59" xfId="22938" xr:uid="{00000000-0005-0000-0000-0000036E0000}"/>
    <cellStyle name="Heading 1 6" xfId="22939" xr:uid="{00000000-0005-0000-0000-0000046E0000}"/>
    <cellStyle name="Heading 1 6 2" xfId="22940" xr:uid="{00000000-0005-0000-0000-0000056E0000}"/>
    <cellStyle name="Heading 1 6 3" xfId="22941" xr:uid="{00000000-0005-0000-0000-0000066E0000}"/>
    <cellStyle name="Heading 1 60" xfId="22942" xr:uid="{00000000-0005-0000-0000-0000076E0000}"/>
    <cellStyle name="Heading 1 61" xfId="22943" xr:uid="{00000000-0005-0000-0000-0000086E0000}"/>
    <cellStyle name="Heading 1 7" xfId="22944" xr:uid="{00000000-0005-0000-0000-0000096E0000}"/>
    <cellStyle name="Heading 1 7 2" xfId="22945" xr:uid="{00000000-0005-0000-0000-00000A6E0000}"/>
    <cellStyle name="Heading 1 7 3" xfId="22946" xr:uid="{00000000-0005-0000-0000-00000B6E0000}"/>
    <cellStyle name="Heading 1 8" xfId="22947" xr:uid="{00000000-0005-0000-0000-00000C6E0000}"/>
    <cellStyle name="Heading 1 8 2" xfId="22948" xr:uid="{00000000-0005-0000-0000-00000D6E0000}"/>
    <cellStyle name="Heading 1 8 3" xfId="22949" xr:uid="{00000000-0005-0000-0000-00000E6E0000}"/>
    <cellStyle name="Heading 1 9" xfId="22950" xr:uid="{00000000-0005-0000-0000-00000F6E0000}"/>
    <cellStyle name="Heading 1 9 2" xfId="22951" xr:uid="{00000000-0005-0000-0000-0000106E0000}"/>
    <cellStyle name="Heading 1 9 3" xfId="22952" xr:uid="{00000000-0005-0000-0000-0000116E0000}"/>
    <cellStyle name="Heading 2" xfId="2488" xr:uid="{00000000-0005-0000-0000-0000126E0000}"/>
    <cellStyle name="Heading 2 10" xfId="22953" xr:uid="{00000000-0005-0000-0000-0000136E0000}"/>
    <cellStyle name="Heading 2 10 2" xfId="22954" xr:uid="{00000000-0005-0000-0000-0000146E0000}"/>
    <cellStyle name="Heading 2 10 3" xfId="22955" xr:uid="{00000000-0005-0000-0000-0000156E0000}"/>
    <cellStyle name="Heading 2 11" xfId="22956" xr:uid="{00000000-0005-0000-0000-0000166E0000}"/>
    <cellStyle name="Heading 2 11 2" xfId="22957" xr:uid="{00000000-0005-0000-0000-0000176E0000}"/>
    <cellStyle name="Heading 2 11 3" xfId="22958" xr:uid="{00000000-0005-0000-0000-0000186E0000}"/>
    <cellStyle name="Heading 2 12" xfId="22959" xr:uid="{00000000-0005-0000-0000-0000196E0000}"/>
    <cellStyle name="Heading 2 12 2" xfId="22960" xr:uid="{00000000-0005-0000-0000-00001A6E0000}"/>
    <cellStyle name="Heading 2 12 3" xfId="22961" xr:uid="{00000000-0005-0000-0000-00001B6E0000}"/>
    <cellStyle name="Heading 2 13" xfId="22962" xr:uid="{00000000-0005-0000-0000-00001C6E0000}"/>
    <cellStyle name="Heading 2 13 2" xfId="22963" xr:uid="{00000000-0005-0000-0000-00001D6E0000}"/>
    <cellStyle name="Heading 2 13 3" xfId="22964" xr:uid="{00000000-0005-0000-0000-00001E6E0000}"/>
    <cellStyle name="Heading 2 14" xfId="22965" xr:uid="{00000000-0005-0000-0000-00001F6E0000}"/>
    <cellStyle name="Heading 2 14 2" xfId="22966" xr:uid="{00000000-0005-0000-0000-0000206E0000}"/>
    <cellStyle name="Heading 2 14 3" xfId="22967" xr:uid="{00000000-0005-0000-0000-0000216E0000}"/>
    <cellStyle name="Heading 2 15" xfId="22968" xr:uid="{00000000-0005-0000-0000-0000226E0000}"/>
    <cellStyle name="Heading 2 15 2" xfId="22969" xr:uid="{00000000-0005-0000-0000-0000236E0000}"/>
    <cellStyle name="Heading 2 15 3" xfId="22970" xr:uid="{00000000-0005-0000-0000-0000246E0000}"/>
    <cellStyle name="Heading 2 16" xfId="22971" xr:uid="{00000000-0005-0000-0000-0000256E0000}"/>
    <cellStyle name="Heading 2 16 2" xfId="22972" xr:uid="{00000000-0005-0000-0000-0000266E0000}"/>
    <cellStyle name="Heading 2 16 3" xfId="22973" xr:uid="{00000000-0005-0000-0000-0000276E0000}"/>
    <cellStyle name="Heading 2 17" xfId="22974" xr:uid="{00000000-0005-0000-0000-0000286E0000}"/>
    <cellStyle name="Heading 2 17 2" xfId="22975" xr:uid="{00000000-0005-0000-0000-0000296E0000}"/>
    <cellStyle name="Heading 2 17 3" xfId="22976" xr:uid="{00000000-0005-0000-0000-00002A6E0000}"/>
    <cellStyle name="Heading 2 18" xfId="22977" xr:uid="{00000000-0005-0000-0000-00002B6E0000}"/>
    <cellStyle name="Heading 2 18 2" xfId="22978" xr:uid="{00000000-0005-0000-0000-00002C6E0000}"/>
    <cellStyle name="Heading 2 18 3" xfId="22979" xr:uid="{00000000-0005-0000-0000-00002D6E0000}"/>
    <cellStyle name="Heading 2 19" xfId="22980" xr:uid="{00000000-0005-0000-0000-00002E6E0000}"/>
    <cellStyle name="Heading 2 19 2" xfId="22981" xr:uid="{00000000-0005-0000-0000-00002F6E0000}"/>
    <cellStyle name="Heading 2 19 3" xfId="22982" xr:uid="{00000000-0005-0000-0000-0000306E0000}"/>
    <cellStyle name="Heading 2 2" xfId="22983" xr:uid="{00000000-0005-0000-0000-0000316E0000}"/>
    <cellStyle name="Heading 2 2 2" xfId="22984" xr:uid="{00000000-0005-0000-0000-0000326E0000}"/>
    <cellStyle name="Heading 2 2 2 2" xfId="22985" xr:uid="{00000000-0005-0000-0000-0000336E0000}"/>
    <cellStyle name="Heading 2 2 2 3" xfId="22986" xr:uid="{00000000-0005-0000-0000-0000346E0000}"/>
    <cellStyle name="Heading 2 2 3" xfId="22987" xr:uid="{00000000-0005-0000-0000-0000356E0000}"/>
    <cellStyle name="Heading 2 2 4" xfId="22988" xr:uid="{00000000-0005-0000-0000-0000366E0000}"/>
    <cellStyle name="Heading 2 2 5" xfId="22989" xr:uid="{00000000-0005-0000-0000-0000376E0000}"/>
    <cellStyle name="Heading 2 2 6" xfId="22990" xr:uid="{00000000-0005-0000-0000-0000386E0000}"/>
    <cellStyle name="Heading 2 2 7" xfId="22991" xr:uid="{00000000-0005-0000-0000-0000396E0000}"/>
    <cellStyle name="Heading 2 2 8" xfId="22992" xr:uid="{00000000-0005-0000-0000-00003A6E0000}"/>
    <cellStyle name="Heading 2 2 9" xfId="22993" xr:uid="{00000000-0005-0000-0000-00003B6E0000}"/>
    <cellStyle name="Heading 2 20" xfId="22994" xr:uid="{00000000-0005-0000-0000-00003C6E0000}"/>
    <cellStyle name="Heading 2 20 2" xfId="22995" xr:uid="{00000000-0005-0000-0000-00003D6E0000}"/>
    <cellStyle name="Heading 2 20 3" xfId="22996" xr:uid="{00000000-0005-0000-0000-00003E6E0000}"/>
    <cellStyle name="Heading 2 21" xfId="22997" xr:uid="{00000000-0005-0000-0000-00003F6E0000}"/>
    <cellStyle name="Heading 2 21 2" xfId="22998" xr:uid="{00000000-0005-0000-0000-0000406E0000}"/>
    <cellStyle name="Heading 2 21 3" xfId="22999" xr:uid="{00000000-0005-0000-0000-0000416E0000}"/>
    <cellStyle name="Heading 2 22" xfId="23000" xr:uid="{00000000-0005-0000-0000-0000426E0000}"/>
    <cellStyle name="Heading 2 22 2" xfId="23001" xr:uid="{00000000-0005-0000-0000-0000436E0000}"/>
    <cellStyle name="Heading 2 22 3" xfId="23002" xr:uid="{00000000-0005-0000-0000-0000446E0000}"/>
    <cellStyle name="Heading 2 23" xfId="23003" xr:uid="{00000000-0005-0000-0000-0000456E0000}"/>
    <cellStyle name="Heading 2 23 2" xfId="23004" xr:uid="{00000000-0005-0000-0000-0000466E0000}"/>
    <cellStyle name="Heading 2 23 3" xfId="23005" xr:uid="{00000000-0005-0000-0000-0000476E0000}"/>
    <cellStyle name="Heading 2 24" xfId="23006" xr:uid="{00000000-0005-0000-0000-0000486E0000}"/>
    <cellStyle name="Heading 2 24 2" xfId="23007" xr:uid="{00000000-0005-0000-0000-0000496E0000}"/>
    <cellStyle name="Heading 2 24 3" xfId="23008" xr:uid="{00000000-0005-0000-0000-00004A6E0000}"/>
    <cellStyle name="Heading 2 25" xfId="23009" xr:uid="{00000000-0005-0000-0000-00004B6E0000}"/>
    <cellStyle name="Heading 2 25 2" xfId="23010" xr:uid="{00000000-0005-0000-0000-00004C6E0000}"/>
    <cellStyle name="Heading 2 25 3" xfId="23011" xr:uid="{00000000-0005-0000-0000-00004D6E0000}"/>
    <cellStyle name="Heading 2 26" xfId="23012" xr:uid="{00000000-0005-0000-0000-00004E6E0000}"/>
    <cellStyle name="Heading 2 26 2" xfId="23013" xr:uid="{00000000-0005-0000-0000-00004F6E0000}"/>
    <cellStyle name="Heading 2 26 3" xfId="23014" xr:uid="{00000000-0005-0000-0000-0000506E0000}"/>
    <cellStyle name="Heading 2 27" xfId="23015" xr:uid="{00000000-0005-0000-0000-0000516E0000}"/>
    <cellStyle name="Heading 2 27 2" xfId="23016" xr:uid="{00000000-0005-0000-0000-0000526E0000}"/>
    <cellStyle name="Heading 2 27 3" xfId="23017" xr:uid="{00000000-0005-0000-0000-0000536E0000}"/>
    <cellStyle name="Heading 2 28" xfId="23018" xr:uid="{00000000-0005-0000-0000-0000546E0000}"/>
    <cellStyle name="Heading 2 28 2" xfId="23019" xr:uid="{00000000-0005-0000-0000-0000556E0000}"/>
    <cellStyle name="Heading 2 28 3" xfId="23020" xr:uid="{00000000-0005-0000-0000-0000566E0000}"/>
    <cellStyle name="Heading 2 29" xfId="23021" xr:uid="{00000000-0005-0000-0000-0000576E0000}"/>
    <cellStyle name="Heading 2 29 2" xfId="23022" xr:uid="{00000000-0005-0000-0000-0000586E0000}"/>
    <cellStyle name="Heading 2 29 3" xfId="23023" xr:uid="{00000000-0005-0000-0000-0000596E0000}"/>
    <cellStyle name="Heading 2 3" xfId="23024" xr:uid="{00000000-0005-0000-0000-00005A6E0000}"/>
    <cellStyle name="Heading 2 3 2" xfId="23025" xr:uid="{00000000-0005-0000-0000-00005B6E0000}"/>
    <cellStyle name="Heading 2 3 3" xfId="23026" xr:uid="{00000000-0005-0000-0000-00005C6E0000}"/>
    <cellStyle name="Heading 2 30" xfId="23027" xr:uid="{00000000-0005-0000-0000-00005D6E0000}"/>
    <cellStyle name="Heading 2 30 2" xfId="23028" xr:uid="{00000000-0005-0000-0000-00005E6E0000}"/>
    <cellStyle name="Heading 2 30 3" xfId="23029" xr:uid="{00000000-0005-0000-0000-00005F6E0000}"/>
    <cellStyle name="Heading 2 31" xfId="23030" xr:uid="{00000000-0005-0000-0000-0000606E0000}"/>
    <cellStyle name="Heading 2 31 2" xfId="23031" xr:uid="{00000000-0005-0000-0000-0000616E0000}"/>
    <cellStyle name="Heading 2 31 3" xfId="23032" xr:uid="{00000000-0005-0000-0000-0000626E0000}"/>
    <cellStyle name="Heading 2 32" xfId="23033" xr:uid="{00000000-0005-0000-0000-0000636E0000}"/>
    <cellStyle name="Heading 2 33" xfId="23034" xr:uid="{00000000-0005-0000-0000-0000646E0000}"/>
    <cellStyle name="Heading 2 34" xfId="23035" xr:uid="{00000000-0005-0000-0000-0000656E0000}"/>
    <cellStyle name="Heading 2 35" xfId="23036" xr:uid="{00000000-0005-0000-0000-0000666E0000}"/>
    <cellStyle name="Heading 2 36" xfId="23037" xr:uid="{00000000-0005-0000-0000-0000676E0000}"/>
    <cellStyle name="Heading 2 37" xfId="23038" xr:uid="{00000000-0005-0000-0000-0000686E0000}"/>
    <cellStyle name="Heading 2 38" xfId="23039" xr:uid="{00000000-0005-0000-0000-0000696E0000}"/>
    <cellStyle name="Heading 2 39" xfId="23040" xr:uid="{00000000-0005-0000-0000-00006A6E0000}"/>
    <cellStyle name="Heading 2 4" xfId="23041" xr:uid="{00000000-0005-0000-0000-00006B6E0000}"/>
    <cellStyle name="Heading 2 4 2" xfId="23042" xr:uid="{00000000-0005-0000-0000-00006C6E0000}"/>
    <cellStyle name="Heading 2 4 3" xfId="23043" xr:uid="{00000000-0005-0000-0000-00006D6E0000}"/>
    <cellStyle name="Heading 2 40" xfId="23044" xr:uid="{00000000-0005-0000-0000-00006E6E0000}"/>
    <cellStyle name="Heading 2 41" xfId="23045" xr:uid="{00000000-0005-0000-0000-00006F6E0000}"/>
    <cellStyle name="Heading 2 42" xfId="23046" xr:uid="{00000000-0005-0000-0000-0000706E0000}"/>
    <cellStyle name="Heading 2 43" xfId="23047" xr:uid="{00000000-0005-0000-0000-0000716E0000}"/>
    <cellStyle name="Heading 2 44" xfId="23048" xr:uid="{00000000-0005-0000-0000-0000726E0000}"/>
    <cellStyle name="Heading 2 45" xfId="23049" xr:uid="{00000000-0005-0000-0000-0000736E0000}"/>
    <cellStyle name="Heading 2 46" xfId="23050" xr:uid="{00000000-0005-0000-0000-0000746E0000}"/>
    <cellStyle name="Heading 2 47" xfId="23051" xr:uid="{00000000-0005-0000-0000-0000756E0000}"/>
    <cellStyle name="Heading 2 48" xfId="23052" xr:uid="{00000000-0005-0000-0000-0000766E0000}"/>
    <cellStyle name="Heading 2 49" xfId="23053" xr:uid="{00000000-0005-0000-0000-0000776E0000}"/>
    <cellStyle name="Heading 2 5" xfId="23054" xr:uid="{00000000-0005-0000-0000-0000786E0000}"/>
    <cellStyle name="Heading 2 5 2" xfId="23055" xr:uid="{00000000-0005-0000-0000-0000796E0000}"/>
    <cellStyle name="Heading 2 5 3" xfId="23056" xr:uid="{00000000-0005-0000-0000-00007A6E0000}"/>
    <cellStyle name="Heading 2 50" xfId="23057" xr:uid="{00000000-0005-0000-0000-00007B6E0000}"/>
    <cellStyle name="Heading 2 51" xfId="23058" xr:uid="{00000000-0005-0000-0000-00007C6E0000}"/>
    <cellStyle name="Heading 2 52" xfId="23059" xr:uid="{00000000-0005-0000-0000-00007D6E0000}"/>
    <cellStyle name="Heading 2 53" xfId="23060" xr:uid="{00000000-0005-0000-0000-00007E6E0000}"/>
    <cellStyle name="Heading 2 54" xfId="23061" xr:uid="{00000000-0005-0000-0000-00007F6E0000}"/>
    <cellStyle name="Heading 2 55" xfId="23062" xr:uid="{00000000-0005-0000-0000-0000806E0000}"/>
    <cellStyle name="Heading 2 56" xfId="23063" xr:uid="{00000000-0005-0000-0000-0000816E0000}"/>
    <cellStyle name="Heading 2 57" xfId="23064" xr:uid="{00000000-0005-0000-0000-0000826E0000}"/>
    <cellStyle name="Heading 2 58" xfId="23065" xr:uid="{00000000-0005-0000-0000-0000836E0000}"/>
    <cellStyle name="Heading 2 59" xfId="23066" xr:uid="{00000000-0005-0000-0000-0000846E0000}"/>
    <cellStyle name="Heading 2 6" xfId="23067" xr:uid="{00000000-0005-0000-0000-0000856E0000}"/>
    <cellStyle name="Heading 2 6 2" xfId="23068" xr:uid="{00000000-0005-0000-0000-0000866E0000}"/>
    <cellStyle name="Heading 2 6 3" xfId="23069" xr:uid="{00000000-0005-0000-0000-0000876E0000}"/>
    <cellStyle name="Heading 2 60" xfId="23070" xr:uid="{00000000-0005-0000-0000-0000886E0000}"/>
    <cellStyle name="Heading 2 61" xfId="23071" xr:uid="{00000000-0005-0000-0000-0000896E0000}"/>
    <cellStyle name="Heading 2 7" xfId="23072" xr:uid="{00000000-0005-0000-0000-00008A6E0000}"/>
    <cellStyle name="Heading 2 7 2" xfId="23073" xr:uid="{00000000-0005-0000-0000-00008B6E0000}"/>
    <cellStyle name="Heading 2 7 3" xfId="23074" xr:uid="{00000000-0005-0000-0000-00008C6E0000}"/>
    <cellStyle name="Heading 2 8" xfId="23075" xr:uid="{00000000-0005-0000-0000-00008D6E0000}"/>
    <cellStyle name="Heading 2 8 2" xfId="23076" xr:uid="{00000000-0005-0000-0000-00008E6E0000}"/>
    <cellStyle name="Heading 2 8 3" xfId="23077" xr:uid="{00000000-0005-0000-0000-00008F6E0000}"/>
    <cellStyle name="Heading 2 9" xfId="23078" xr:uid="{00000000-0005-0000-0000-0000906E0000}"/>
    <cellStyle name="Heading 2 9 2" xfId="23079" xr:uid="{00000000-0005-0000-0000-0000916E0000}"/>
    <cellStyle name="Heading 2 9 3" xfId="23080" xr:uid="{00000000-0005-0000-0000-0000926E0000}"/>
    <cellStyle name="Heading 3" xfId="23081" xr:uid="{00000000-0005-0000-0000-0000936E0000}"/>
    <cellStyle name="Heading 4" xfId="23082" xr:uid="{00000000-0005-0000-0000-0000946E0000}"/>
    <cellStyle name="Heading1" xfId="2489" xr:uid="{00000000-0005-0000-0000-0000956E0000}"/>
    <cellStyle name="Heading1 10" xfId="23083" xr:uid="{00000000-0005-0000-0000-0000966E0000}"/>
    <cellStyle name="Heading1 10 2" xfId="23084" xr:uid="{00000000-0005-0000-0000-0000976E0000}"/>
    <cellStyle name="Heading1 10 3" xfId="23085" xr:uid="{00000000-0005-0000-0000-0000986E0000}"/>
    <cellStyle name="Heading1 11" xfId="23086" xr:uid="{00000000-0005-0000-0000-0000996E0000}"/>
    <cellStyle name="Heading1 11 2" xfId="23087" xr:uid="{00000000-0005-0000-0000-00009A6E0000}"/>
    <cellStyle name="Heading1 11 3" xfId="23088" xr:uid="{00000000-0005-0000-0000-00009B6E0000}"/>
    <cellStyle name="Heading1 12" xfId="23089" xr:uid="{00000000-0005-0000-0000-00009C6E0000}"/>
    <cellStyle name="Heading1 12 2" xfId="23090" xr:uid="{00000000-0005-0000-0000-00009D6E0000}"/>
    <cellStyle name="Heading1 12 3" xfId="23091" xr:uid="{00000000-0005-0000-0000-00009E6E0000}"/>
    <cellStyle name="Heading1 13" xfId="23092" xr:uid="{00000000-0005-0000-0000-00009F6E0000}"/>
    <cellStyle name="Heading1 13 2" xfId="23093" xr:uid="{00000000-0005-0000-0000-0000A06E0000}"/>
    <cellStyle name="Heading1 13 3" xfId="23094" xr:uid="{00000000-0005-0000-0000-0000A16E0000}"/>
    <cellStyle name="Heading1 14" xfId="23095" xr:uid="{00000000-0005-0000-0000-0000A26E0000}"/>
    <cellStyle name="Heading1 14 2" xfId="23096" xr:uid="{00000000-0005-0000-0000-0000A36E0000}"/>
    <cellStyle name="Heading1 14 3" xfId="23097" xr:uid="{00000000-0005-0000-0000-0000A46E0000}"/>
    <cellStyle name="Heading1 15" xfId="23098" xr:uid="{00000000-0005-0000-0000-0000A56E0000}"/>
    <cellStyle name="Heading1 15 2" xfId="23099" xr:uid="{00000000-0005-0000-0000-0000A66E0000}"/>
    <cellStyle name="Heading1 15 3" xfId="23100" xr:uid="{00000000-0005-0000-0000-0000A76E0000}"/>
    <cellStyle name="Heading1 16" xfId="23101" xr:uid="{00000000-0005-0000-0000-0000A86E0000}"/>
    <cellStyle name="Heading1 16 2" xfId="23102" xr:uid="{00000000-0005-0000-0000-0000A96E0000}"/>
    <cellStyle name="Heading1 16 3" xfId="23103" xr:uid="{00000000-0005-0000-0000-0000AA6E0000}"/>
    <cellStyle name="Heading1 17" xfId="23104" xr:uid="{00000000-0005-0000-0000-0000AB6E0000}"/>
    <cellStyle name="Heading1 17 2" xfId="23105" xr:uid="{00000000-0005-0000-0000-0000AC6E0000}"/>
    <cellStyle name="Heading1 17 3" xfId="23106" xr:uid="{00000000-0005-0000-0000-0000AD6E0000}"/>
    <cellStyle name="Heading1 18" xfId="23107" xr:uid="{00000000-0005-0000-0000-0000AE6E0000}"/>
    <cellStyle name="Heading1 18 2" xfId="23108" xr:uid="{00000000-0005-0000-0000-0000AF6E0000}"/>
    <cellStyle name="Heading1 18 3" xfId="23109" xr:uid="{00000000-0005-0000-0000-0000B06E0000}"/>
    <cellStyle name="Heading1 19" xfId="23110" xr:uid="{00000000-0005-0000-0000-0000B16E0000}"/>
    <cellStyle name="Heading1 19 2" xfId="23111" xr:uid="{00000000-0005-0000-0000-0000B26E0000}"/>
    <cellStyle name="Heading1 19 3" xfId="23112" xr:uid="{00000000-0005-0000-0000-0000B36E0000}"/>
    <cellStyle name="Heading1 2" xfId="2490" xr:uid="{00000000-0005-0000-0000-0000B46E0000}"/>
    <cellStyle name="Heading1 2 2" xfId="23113" xr:uid="{00000000-0005-0000-0000-0000B56E0000}"/>
    <cellStyle name="Heading1 2 3" xfId="23114" xr:uid="{00000000-0005-0000-0000-0000B66E0000}"/>
    <cellStyle name="Heading1 20" xfId="23115" xr:uid="{00000000-0005-0000-0000-0000B76E0000}"/>
    <cellStyle name="Heading1 20 2" xfId="23116" xr:uid="{00000000-0005-0000-0000-0000B86E0000}"/>
    <cellStyle name="Heading1 20 3" xfId="23117" xr:uid="{00000000-0005-0000-0000-0000B96E0000}"/>
    <cellStyle name="Heading1 21" xfId="23118" xr:uid="{00000000-0005-0000-0000-0000BA6E0000}"/>
    <cellStyle name="Heading1 21 2" xfId="23119" xr:uid="{00000000-0005-0000-0000-0000BB6E0000}"/>
    <cellStyle name="Heading1 21 3" xfId="23120" xr:uid="{00000000-0005-0000-0000-0000BC6E0000}"/>
    <cellStyle name="Heading1 22" xfId="23121" xr:uid="{00000000-0005-0000-0000-0000BD6E0000}"/>
    <cellStyle name="Heading1 22 2" xfId="23122" xr:uid="{00000000-0005-0000-0000-0000BE6E0000}"/>
    <cellStyle name="Heading1 22 3" xfId="23123" xr:uid="{00000000-0005-0000-0000-0000BF6E0000}"/>
    <cellStyle name="Heading1 23" xfId="23124" xr:uid="{00000000-0005-0000-0000-0000C06E0000}"/>
    <cellStyle name="Heading1 23 2" xfId="23125" xr:uid="{00000000-0005-0000-0000-0000C16E0000}"/>
    <cellStyle name="Heading1 23 3" xfId="23126" xr:uid="{00000000-0005-0000-0000-0000C26E0000}"/>
    <cellStyle name="Heading1 24" xfId="23127" xr:uid="{00000000-0005-0000-0000-0000C36E0000}"/>
    <cellStyle name="Heading1 24 2" xfId="23128" xr:uid="{00000000-0005-0000-0000-0000C46E0000}"/>
    <cellStyle name="Heading1 24 3" xfId="23129" xr:uid="{00000000-0005-0000-0000-0000C56E0000}"/>
    <cellStyle name="Heading1 25" xfId="23130" xr:uid="{00000000-0005-0000-0000-0000C66E0000}"/>
    <cellStyle name="Heading1 25 2" xfId="23131" xr:uid="{00000000-0005-0000-0000-0000C76E0000}"/>
    <cellStyle name="Heading1 25 3" xfId="23132" xr:uid="{00000000-0005-0000-0000-0000C86E0000}"/>
    <cellStyle name="Heading1 26" xfId="23133" xr:uid="{00000000-0005-0000-0000-0000C96E0000}"/>
    <cellStyle name="Heading1 26 2" xfId="23134" xr:uid="{00000000-0005-0000-0000-0000CA6E0000}"/>
    <cellStyle name="Heading1 26 3" xfId="23135" xr:uid="{00000000-0005-0000-0000-0000CB6E0000}"/>
    <cellStyle name="Heading1 27" xfId="23136" xr:uid="{00000000-0005-0000-0000-0000CC6E0000}"/>
    <cellStyle name="Heading1 27 2" xfId="23137" xr:uid="{00000000-0005-0000-0000-0000CD6E0000}"/>
    <cellStyle name="Heading1 27 3" xfId="23138" xr:uid="{00000000-0005-0000-0000-0000CE6E0000}"/>
    <cellStyle name="Heading1 28" xfId="23139" xr:uid="{00000000-0005-0000-0000-0000CF6E0000}"/>
    <cellStyle name="Heading1 28 2" xfId="23140" xr:uid="{00000000-0005-0000-0000-0000D06E0000}"/>
    <cellStyle name="Heading1 28 3" xfId="23141" xr:uid="{00000000-0005-0000-0000-0000D16E0000}"/>
    <cellStyle name="Heading1 29" xfId="23142" xr:uid="{00000000-0005-0000-0000-0000D26E0000}"/>
    <cellStyle name="Heading1 29 2" xfId="23143" xr:uid="{00000000-0005-0000-0000-0000D36E0000}"/>
    <cellStyle name="Heading1 29 3" xfId="23144" xr:uid="{00000000-0005-0000-0000-0000D46E0000}"/>
    <cellStyle name="Heading1 3" xfId="23145" xr:uid="{00000000-0005-0000-0000-0000D56E0000}"/>
    <cellStyle name="Heading1 3 2" xfId="23146" xr:uid="{00000000-0005-0000-0000-0000D66E0000}"/>
    <cellStyle name="Heading1 3 3" xfId="23147" xr:uid="{00000000-0005-0000-0000-0000D76E0000}"/>
    <cellStyle name="Heading1 30" xfId="23148" xr:uid="{00000000-0005-0000-0000-0000D86E0000}"/>
    <cellStyle name="Heading1 31" xfId="23149" xr:uid="{00000000-0005-0000-0000-0000D96E0000}"/>
    <cellStyle name="Heading1 32" xfId="23150" xr:uid="{00000000-0005-0000-0000-0000DA6E0000}"/>
    <cellStyle name="Heading1 33" xfId="23151" xr:uid="{00000000-0005-0000-0000-0000DB6E0000}"/>
    <cellStyle name="Heading1 34" xfId="23152" xr:uid="{00000000-0005-0000-0000-0000DC6E0000}"/>
    <cellStyle name="Heading1 35" xfId="23153" xr:uid="{00000000-0005-0000-0000-0000DD6E0000}"/>
    <cellStyle name="Heading1 36" xfId="23154" xr:uid="{00000000-0005-0000-0000-0000DE6E0000}"/>
    <cellStyle name="Heading1 37" xfId="23155" xr:uid="{00000000-0005-0000-0000-0000DF6E0000}"/>
    <cellStyle name="Heading1 38" xfId="23156" xr:uid="{00000000-0005-0000-0000-0000E06E0000}"/>
    <cellStyle name="Heading1 39" xfId="23157" xr:uid="{00000000-0005-0000-0000-0000E16E0000}"/>
    <cellStyle name="Heading1 4" xfId="23158" xr:uid="{00000000-0005-0000-0000-0000E26E0000}"/>
    <cellStyle name="Heading1 4 2" xfId="23159" xr:uid="{00000000-0005-0000-0000-0000E36E0000}"/>
    <cellStyle name="Heading1 4 3" xfId="23160" xr:uid="{00000000-0005-0000-0000-0000E46E0000}"/>
    <cellStyle name="Heading1 40" xfId="23161" xr:uid="{00000000-0005-0000-0000-0000E56E0000}"/>
    <cellStyle name="Heading1 41" xfId="23162" xr:uid="{00000000-0005-0000-0000-0000E66E0000}"/>
    <cellStyle name="Heading1 42" xfId="23163" xr:uid="{00000000-0005-0000-0000-0000E76E0000}"/>
    <cellStyle name="Heading1 43" xfId="23164" xr:uid="{00000000-0005-0000-0000-0000E86E0000}"/>
    <cellStyle name="Heading1 44" xfId="23165" xr:uid="{00000000-0005-0000-0000-0000E96E0000}"/>
    <cellStyle name="Heading1 45" xfId="23166" xr:uid="{00000000-0005-0000-0000-0000EA6E0000}"/>
    <cellStyle name="Heading1 46" xfId="23167" xr:uid="{00000000-0005-0000-0000-0000EB6E0000}"/>
    <cellStyle name="Heading1 47" xfId="23168" xr:uid="{00000000-0005-0000-0000-0000EC6E0000}"/>
    <cellStyle name="Heading1 48" xfId="23169" xr:uid="{00000000-0005-0000-0000-0000ED6E0000}"/>
    <cellStyle name="Heading1 49" xfId="23170" xr:uid="{00000000-0005-0000-0000-0000EE6E0000}"/>
    <cellStyle name="Heading1 5" xfId="23171" xr:uid="{00000000-0005-0000-0000-0000EF6E0000}"/>
    <cellStyle name="Heading1 5 2" xfId="23172" xr:uid="{00000000-0005-0000-0000-0000F06E0000}"/>
    <cellStyle name="Heading1 5 3" xfId="23173" xr:uid="{00000000-0005-0000-0000-0000F16E0000}"/>
    <cellStyle name="Heading1 50" xfId="23174" xr:uid="{00000000-0005-0000-0000-0000F26E0000}"/>
    <cellStyle name="Heading1 51" xfId="23175" xr:uid="{00000000-0005-0000-0000-0000F36E0000}"/>
    <cellStyle name="Heading1 52" xfId="23176" xr:uid="{00000000-0005-0000-0000-0000F46E0000}"/>
    <cellStyle name="Heading1 53" xfId="23177" xr:uid="{00000000-0005-0000-0000-0000F56E0000}"/>
    <cellStyle name="Heading1 54" xfId="23178" xr:uid="{00000000-0005-0000-0000-0000F66E0000}"/>
    <cellStyle name="Heading1 55" xfId="23179" xr:uid="{00000000-0005-0000-0000-0000F76E0000}"/>
    <cellStyle name="Heading1 56" xfId="23180" xr:uid="{00000000-0005-0000-0000-0000F86E0000}"/>
    <cellStyle name="Heading1 57" xfId="23181" xr:uid="{00000000-0005-0000-0000-0000F96E0000}"/>
    <cellStyle name="Heading1 58" xfId="23182" xr:uid="{00000000-0005-0000-0000-0000FA6E0000}"/>
    <cellStyle name="Heading1 59" xfId="23183" xr:uid="{00000000-0005-0000-0000-0000FB6E0000}"/>
    <cellStyle name="Heading1 6" xfId="23184" xr:uid="{00000000-0005-0000-0000-0000FC6E0000}"/>
    <cellStyle name="Heading1 6 2" xfId="23185" xr:uid="{00000000-0005-0000-0000-0000FD6E0000}"/>
    <cellStyle name="Heading1 6 3" xfId="23186" xr:uid="{00000000-0005-0000-0000-0000FE6E0000}"/>
    <cellStyle name="Heading1 60" xfId="23187" xr:uid="{00000000-0005-0000-0000-0000FF6E0000}"/>
    <cellStyle name="Heading1 7" xfId="23188" xr:uid="{00000000-0005-0000-0000-0000006F0000}"/>
    <cellStyle name="Heading1 7 2" xfId="23189" xr:uid="{00000000-0005-0000-0000-0000016F0000}"/>
    <cellStyle name="Heading1 7 3" xfId="23190" xr:uid="{00000000-0005-0000-0000-0000026F0000}"/>
    <cellStyle name="Heading1 8" xfId="23191" xr:uid="{00000000-0005-0000-0000-0000036F0000}"/>
    <cellStyle name="Heading1 8 2" xfId="23192" xr:uid="{00000000-0005-0000-0000-0000046F0000}"/>
    <cellStyle name="Heading1 8 3" xfId="23193" xr:uid="{00000000-0005-0000-0000-0000056F0000}"/>
    <cellStyle name="Heading1 9" xfId="23194" xr:uid="{00000000-0005-0000-0000-0000066F0000}"/>
    <cellStyle name="Heading1 9 2" xfId="23195" xr:uid="{00000000-0005-0000-0000-0000076F0000}"/>
    <cellStyle name="Heading1 9 3" xfId="23196" xr:uid="{00000000-0005-0000-0000-0000086F0000}"/>
    <cellStyle name="Heading1_3.수량산출_구조물공(한전)" xfId="23197" xr:uid="{00000000-0005-0000-0000-0000096F0000}"/>
    <cellStyle name="Heading2" xfId="2491" xr:uid="{00000000-0005-0000-0000-00000A6F0000}"/>
    <cellStyle name="Heading2 10" xfId="23198" xr:uid="{00000000-0005-0000-0000-00000B6F0000}"/>
    <cellStyle name="Heading2 10 2" xfId="23199" xr:uid="{00000000-0005-0000-0000-00000C6F0000}"/>
    <cellStyle name="Heading2 10 3" xfId="23200" xr:uid="{00000000-0005-0000-0000-00000D6F0000}"/>
    <cellStyle name="Heading2 11" xfId="23201" xr:uid="{00000000-0005-0000-0000-00000E6F0000}"/>
    <cellStyle name="Heading2 11 2" xfId="23202" xr:uid="{00000000-0005-0000-0000-00000F6F0000}"/>
    <cellStyle name="Heading2 11 3" xfId="23203" xr:uid="{00000000-0005-0000-0000-0000106F0000}"/>
    <cellStyle name="Heading2 12" xfId="23204" xr:uid="{00000000-0005-0000-0000-0000116F0000}"/>
    <cellStyle name="Heading2 12 2" xfId="23205" xr:uid="{00000000-0005-0000-0000-0000126F0000}"/>
    <cellStyle name="Heading2 12 3" xfId="23206" xr:uid="{00000000-0005-0000-0000-0000136F0000}"/>
    <cellStyle name="Heading2 13" xfId="23207" xr:uid="{00000000-0005-0000-0000-0000146F0000}"/>
    <cellStyle name="Heading2 13 2" xfId="23208" xr:uid="{00000000-0005-0000-0000-0000156F0000}"/>
    <cellStyle name="Heading2 13 3" xfId="23209" xr:uid="{00000000-0005-0000-0000-0000166F0000}"/>
    <cellStyle name="Heading2 14" xfId="23210" xr:uid="{00000000-0005-0000-0000-0000176F0000}"/>
    <cellStyle name="Heading2 14 2" xfId="23211" xr:uid="{00000000-0005-0000-0000-0000186F0000}"/>
    <cellStyle name="Heading2 14 3" xfId="23212" xr:uid="{00000000-0005-0000-0000-0000196F0000}"/>
    <cellStyle name="Heading2 15" xfId="23213" xr:uid="{00000000-0005-0000-0000-00001A6F0000}"/>
    <cellStyle name="Heading2 15 2" xfId="23214" xr:uid="{00000000-0005-0000-0000-00001B6F0000}"/>
    <cellStyle name="Heading2 15 3" xfId="23215" xr:uid="{00000000-0005-0000-0000-00001C6F0000}"/>
    <cellStyle name="Heading2 16" xfId="23216" xr:uid="{00000000-0005-0000-0000-00001D6F0000}"/>
    <cellStyle name="Heading2 16 2" xfId="23217" xr:uid="{00000000-0005-0000-0000-00001E6F0000}"/>
    <cellStyle name="Heading2 16 3" xfId="23218" xr:uid="{00000000-0005-0000-0000-00001F6F0000}"/>
    <cellStyle name="Heading2 17" xfId="23219" xr:uid="{00000000-0005-0000-0000-0000206F0000}"/>
    <cellStyle name="Heading2 17 2" xfId="23220" xr:uid="{00000000-0005-0000-0000-0000216F0000}"/>
    <cellStyle name="Heading2 17 3" xfId="23221" xr:uid="{00000000-0005-0000-0000-0000226F0000}"/>
    <cellStyle name="Heading2 18" xfId="23222" xr:uid="{00000000-0005-0000-0000-0000236F0000}"/>
    <cellStyle name="Heading2 18 2" xfId="23223" xr:uid="{00000000-0005-0000-0000-0000246F0000}"/>
    <cellStyle name="Heading2 18 3" xfId="23224" xr:uid="{00000000-0005-0000-0000-0000256F0000}"/>
    <cellStyle name="Heading2 19" xfId="23225" xr:uid="{00000000-0005-0000-0000-0000266F0000}"/>
    <cellStyle name="Heading2 19 2" xfId="23226" xr:uid="{00000000-0005-0000-0000-0000276F0000}"/>
    <cellStyle name="Heading2 19 3" xfId="23227" xr:uid="{00000000-0005-0000-0000-0000286F0000}"/>
    <cellStyle name="Heading2 2" xfId="2492" xr:uid="{00000000-0005-0000-0000-0000296F0000}"/>
    <cellStyle name="Heading2 2 2" xfId="23228" xr:uid="{00000000-0005-0000-0000-00002A6F0000}"/>
    <cellStyle name="Heading2 2 3" xfId="23229" xr:uid="{00000000-0005-0000-0000-00002B6F0000}"/>
    <cellStyle name="Heading2 20" xfId="23230" xr:uid="{00000000-0005-0000-0000-00002C6F0000}"/>
    <cellStyle name="Heading2 20 2" xfId="23231" xr:uid="{00000000-0005-0000-0000-00002D6F0000}"/>
    <cellStyle name="Heading2 20 3" xfId="23232" xr:uid="{00000000-0005-0000-0000-00002E6F0000}"/>
    <cellStyle name="Heading2 21" xfId="23233" xr:uid="{00000000-0005-0000-0000-00002F6F0000}"/>
    <cellStyle name="Heading2 21 2" xfId="23234" xr:uid="{00000000-0005-0000-0000-0000306F0000}"/>
    <cellStyle name="Heading2 21 3" xfId="23235" xr:uid="{00000000-0005-0000-0000-0000316F0000}"/>
    <cellStyle name="Heading2 22" xfId="23236" xr:uid="{00000000-0005-0000-0000-0000326F0000}"/>
    <cellStyle name="Heading2 22 2" xfId="23237" xr:uid="{00000000-0005-0000-0000-0000336F0000}"/>
    <cellStyle name="Heading2 22 3" xfId="23238" xr:uid="{00000000-0005-0000-0000-0000346F0000}"/>
    <cellStyle name="Heading2 23" xfId="23239" xr:uid="{00000000-0005-0000-0000-0000356F0000}"/>
    <cellStyle name="Heading2 23 2" xfId="23240" xr:uid="{00000000-0005-0000-0000-0000366F0000}"/>
    <cellStyle name="Heading2 23 3" xfId="23241" xr:uid="{00000000-0005-0000-0000-0000376F0000}"/>
    <cellStyle name="Heading2 24" xfId="23242" xr:uid="{00000000-0005-0000-0000-0000386F0000}"/>
    <cellStyle name="Heading2 24 2" xfId="23243" xr:uid="{00000000-0005-0000-0000-0000396F0000}"/>
    <cellStyle name="Heading2 24 3" xfId="23244" xr:uid="{00000000-0005-0000-0000-00003A6F0000}"/>
    <cellStyle name="Heading2 25" xfId="23245" xr:uid="{00000000-0005-0000-0000-00003B6F0000}"/>
    <cellStyle name="Heading2 25 2" xfId="23246" xr:uid="{00000000-0005-0000-0000-00003C6F0000}"/>
    <cellStyle name="Heading2 25 3" xfId="23247" xr:uid="{00000000-0005-0000-0000-00003D6F0000}"/>
    <cellStyle name="Heading2 26" xfId="23248" xr:uid="{00000000-0005-0000-0000-00003E6F0000}"/>
    <cellStyle name="Heading2 26 2" xfId="23249" xr:uid="{00000000-0005-0000-0000-00003F6F0000}"/>
    <cellStyle name="Heading2 26 3" xfId="23250" xr:uid="{00000000-0005-0000-0000-0000406F0000}"/>
    <cellStyle name="Heading2 27" xfId="23251" xr:uid="{00000000-0005-0000-0000-0000416F0000}"/>
    <cellStyle name="Heading2 27 2" xfId="23252" xr:uid="{00000000-0005-0000-0000-0000426F0000}"/>
    <cellStyle name="Heading2 27 3" xfId="23253" xr:uid="{00000000-0005-0000-0000-0000436F0000}"/>
    <cellStyle name="Heading2 28" xfId="23254" xr:uid="{00000000-0005-0000-0000-0000446F0000}"/>
    <cellStyle name="Heading2 28 2" xfId="23255" xr:uid="{00000000-0005-0000-0000-0000456F0000}"/>
    <cellStyle name="Heading2 28 3" xfId="23256" xr:uid="{00000000-0005-0000-0000-0000466F0000}"/>
    <cellStyle name="Heading2 29" xfId="23257" xr:uid="{00000000-0005-0000-0000-0000476F0000}"/>
    <cellStyle name="Heading2 29 2" xfId="23258" xr:uid="{00000000-0005-0000-0000-0000486F0000}"/>
    <cellStyle name="Heading2 29 3" xfId="23259" xr:uid="{00000000-0005-0000-0000-0000496F0000}"/>
    <cellStyle name="Heading2 3" xfId="23260" xr:uid="{00000000-0005-0000-0000-00004A6F0000}"/>
    <cellStyle name="Heading2 3 2" xfId="23261" xr:uid="{00000000-0005-0000-0000-00004B6F0000}"/>
    <cellStyle name="Heading2 3 3" xfId="23262" xr:uid="{00000000-0005-0000-0000-00004C6F0000}"/>
    <cellStyle name="Heading2 30" xfId="23263" xr:uid="{00000000-0005-0000-0000-00004D6F0000}"/>
    <cellStyle name="Heading2 31" xfId="23264" xr:uid="{00000000-0005-0000-0000-00004E6F0000}"/>
    <cellStyle name="Heading2 32" xfId="23265" xr:uid="{00000000-0005-0000-0000-00004F6F0000}"/>
    <cellStyle name="Heading2 33" xfId="23266" xr:uid="{00000000-0005-0000-0000-0000506F0000}"/>
    <cellStyle name="Heading2 34" xfId="23267" xr:uid="{00000000-0005-0000-0000-0000516F0000}"/>
    <cellStyle name="Heading2 35" xfId="23268" xr:uid="{00000000-0005-0000-0000-0000526F0000}"/>
    <cellStyle name="Heading2 36" xfId="23269" xr:uid="{00000000-0005-0000-0000-0000536F0000}"/>
    <cellStyle name="Heading2 37" xfId="23270" xr:uid="{00000000-0005-0000-0000-0000546F0000}"/>
    <cellStyle name="Heading2 38" xfId="23271" xr:uid="{00000000-0005-0000-0000-0000556F0000}"/>
    <cellStyle name="Heading2 39" xfId="23272" xr:uid="{00000000-0005-0000-0000-0000566F0000}"/>
    <cellStyle name="Heading2 4" xfId="23273" xr:uid="{00000000-0005-0000-0000-0000576F0000}"/>
    <cellStyle name="Heading2 4 2" xfId="23274" xr:uid="{00000000-0005-0000-0000-0000586F0000}"/>
    <cellStyle name="Heading2 4 3" xfId="23275" xr:uid="{00000000-0005-0000-0000-0000596F0000}"/>
    <cellStyle name="Heading2 40" xfId="23276" xr:uid="{00000000-0005-0000-0000-00005A6F0000}"/>
    <cellStyle name="Heading2 41" xfId="23277" xr:uid="{00000000-0005-0000-0000-00005B6F0000}"/>
    <cellStyle name="Heading2 42" xfId="23278" xr:uid="{00000000-0005-0000-0000-00005C6F0000}"/>
    <cellStyle name="Heading2 43" xfId="23279" xr:uid="{00000000-0005-0000-0000-00005D6F0000}"/>
    <cellStyle name="Heading2 44" xfId="23280" xr:uid="{00000000-0005-0000-0000-00005E6F0000}"/>
    <cellStyle name="Heading2 45" xfId="23281" xr:uid="{00000000-0005-0000-0000-00005F6F0000}"/>
    <cellStyle name="Heading2 46" xfId="23282" xr:uid="{00000000-0005-0000-0000-0000606F0000}"/>
    <cellStyle name="Heading2 47" xfId="23283" xr:uid="{00000000-0005-0000-0000-0000616F0000}"/>
    <cellStyle name="Heading2 48" xfId="23284" xr:uid="{00000000-0005-0000-0000-0000626F0000}"/>
    <cellStyle name="Heading2 49" xfId="23285" xr:uid="{00000000-0005-0000-0000-0000636F0000}"/>
    <cellStyle name="Heading2 5" xfId="23286" xr:uid="{00000000-0005-0000-0000-0000646F0000}"/>
    <cellStyle name="Heading2 5 2" xfId="23287" xr:uid="{00000000-0005-0000-0000-0000656F0000}"/>
    <cellStyle name="Heading2 5 3" xfId="23288" xr:uid="{00000000-0005-0000-0000-0000666F0000}"/>
    <cellStyle name="Heading2 50" xfId="23289" xr:uid="{00000000-0005-0000-0000-0000676F0000}"/>
    <cellStyle name="Heading2 51" xfId="23290" xr:uid="{00000000-0005-0000-0000-0000686F0000}"/>
    <cellStyle name="Heading2 52" xfId="23291" xr:uid="{00000000-0005-0000-0000-0000696F0000}"/>
    <cellStyle name="Heading2 53" xfId="23292" xr:uid="{00000000-0005-0000-0000-00006A6F0000}"/>
    <cellStyle name="Heading2 54" xfId="23293" xr:uid="{00000000-0005-0000-0000-00006B6F0000}"/>
    <cellStyle name="Heading2 55" xfId="23294" xr:uid="{00000000-0005-0000-0000-00006C6F0000}"/>
    <cellStyle name="Heading2 56" xfId="23295" xr:uid="{00000000-0005-0000-0000-00006D6F0000}"/>
    <cellStyle name="Heading2 57" xfId="23296" xr:uid="{00000000-0005-0000-0000-00006E6F0000}"/>
    <cellStyle name="Heading2 58" xfId="23297" xr:uid="{00000000-0005-0000-0000-00006F6F0000}"/>
    <cellStyle name="Heading2 59" xfId="23298" xr:uid="{00000000-0005-0000-0000-0000706F0000}"/>
    <cellStyle name="Heading2 6" xfId="23299" xr:uid="{00000000-0005-0000-0000-0000716F0000}"/>
    <cellStyle name="Heading2 6 2" xfId="23300" xr:uid="{00000000-0005-0000-0000-0000726F0000}"/>
    <cellStyle name="Heading2 6 3" xfId="23301" xr:uid="{00000000-0005-0000-0000-0000736F0000}"/>
    <cellStyle name="Heading2 60" xfId="23302" xr:uid="{00000000-0005-0000-0000-0000746F0000}"/>
    <cellStyle name="Heading2 7" xfId="23303" xr:uid="{00000000-0005-0000-0000-0000756F0000}"/>
    <cellStyle name="Heading2 7 2" xfId="23304" xr:uid="{00000000-0005-0000-0000-0000766F0000}"/>
    <cellStyle name="Heading2 7 3" xfId="23305" xr:uid="{00000000-0005-0000-0000-0000776F0000}"/>
    <cellStyle name="Heading2 8" xfId="23306" xr:uid="{00000000-0005-0000-0000-0000786F0000}"/>
    <cellStyle name="Heading2 8 2" xfId="23307" xr:uid="{00000000-0005-0000-0000-0000796F0000}"/>
    <cellStyle name="Heading2 8 3" xfId="23308" xr:uid="{00000000-0005-0000-0000-00007A6F0000}"/>
    <cellStyle name="Heading2 9" xfId="23309" xr:uid="{00000000-0005-0000-0000-00007B6F0000}"/>
    <cellStyle name="Heading2 9 2" xfId="23310" xr:uid="{00000000-0005-0000-0000-00007C6F0000}"/>
    <cellStyle name="Heading2 9 3" xfId="23311" xr:uid="{00000000-0005-0000-0000-00007D6F0000}"/>
    <cellStyle name="Heading2_3.수량산출_구조물공(한전)" xfId="23312" xr:uid="{00000000-0005-0000-0000-00007E6F0000}"/>
    <cellStyle name="Helv8_PFD4.XLS" xfId="2493" xr:uid="{00000000-0005-0000-0000-00007F6F0000}"/>
    <cellStyle name="HIGHLIGHT" xfId="2494" xr:uid="{00000000-0005-0000-0000-0000806F0000}"/>
    <cellStyle name="Hyperlink" xfId="2495" xr:uid="{00000000-0005-0000-0000-0000816F0000}"/>
    <cellStyle name="Hyperlink 10" xfId="23313" xr:uid="{00000000-0005-0000-0000-0000826F0000}"/>
    <cellStyle name="Hyperlink 11" xfId="23314" xr:uid="{00000000-0005-0000-0000-0000836F0000}"/>
    <cellStyle name="Hyperlink 12" xfId="23315" xr:uid="{00000000-0005-0000-0000-0000846F0000}"/>
    <cellStyle name="Hyperlink 13" xfId="23316" xr:uid="{00000000-0005-0000-0000-0000856F0000}"/>
    <cellStyle name="Hyperlink 14" xfId="23317" xr:uid="{00000000-0005-0000-0000-0000866F0000}"/>
    <cellStyle name="Hyperlink 15" xfId="23318" xr:uid="{00000000-0005-0000-0000-0000876F0000}"/>
    <cellStyle name="Hyperlink 16" xfId="23319" xr:uid="{00000000-0005-0000-0000-0000886F0000}"/>
    <cellStyle name="Hyperlink 17" xfId="23320" xr:uid="{00000000-0005-0000-0000-0000896F0000}"/>
    <cellStyle name="Hyperlink 18" xfId="23321" xr:uid="{00000000-0005-0000-0000-00008A6F0000}"/>
    <cellStyle name="Hyperlink 19" xfId="23322" xr:uid="{00000000-0005-0000-0000-00008B6F0000}"/>
    <cellStyle name="Hyperlink 2" xfId="23323" xr:uid="{00000000-0005-0000-0000-00008C6F0000}"/>
    <cellStyle name="Hyperlink 2 2" xfId="23324" xr:uid="{00000000-0005-0000-0000-00008D6F0000}"/>
    <cellStyle name="Hyperlink 2 3" xfId="23325" xr:uid="{00000000-0005-0000-0000-00008E6F0000}"/>
    <cellStyle name="Hyperlink 2 4" xfId="23326" xr:uid="{00000000-0005-0000-0000-00008F6F0000}"/>
    <cellStyle name="Hyperlink 2 5" xfId="23327" xr:uid="{00000000-0005-0000-0000-0000906F0000}"/>
    <cellStyle name="Hyperlink 2 6" xfId="23328" xr:uid="{00000000-0005-0000-0000-0000916F0000}"/>
    <cellStyle name="Hyperlink 2 7" xfId="23329" xr:uid="{00000000-0005-0000-0000-0000926F0000}"/>
    <cellStyle name="Hyperlink 20" xfId="23330" xr:uid="{00000000-0005-0000-0000-0000936F0000}"/>
    <cellStyle name="Hyperlink 21" xfId="23331" xr:uid="{00000000-0005-0000-0000-0000946F0000}"/>
    <cellStyle name="Hyperlink 22" xfId="23332" xr:uid="{00000000-0005-0000-0000-0000956F0000}"/>
    <cellStyle name="Hyperlink 23" xfId="23333" xr:uid="{00000000-0005-0000-0000-0000966F0000}"/>
    <cellStyle name="Hyperlink 24" xfId="23334" xr:uid="{00000000-0005-0000-0000-0000976F0000}"/>
    <cellStyle name="Hyperlink 25" xfId="23335" xr:uid="{00000000-0005-0000-0000-0000986F0000}"/>
    <cellStyle name="Hyperlink 26" xfId="23336" xr:uid="{00000000-0005-0000-0000-0000996F0000}"/>
    <cellStyle name="Hyperlink 3" xfId="23337" xr:uid="{00000000-0005-0000-0000-00009A6F0000}"/>
    <cellStyle name="Hyperlink 4" xfId="23338" xr:uid="{00000000-0005-0000-0000-00009B6F0000}"/>
    <cellStyle name="Hyperlink 5" xfId="23339" xr:uid="{00000000-0005-0000-0000-00009C6F0000}"/>
    <cellStyle name="Hyperlink 6" xfId="23340" xr:uid="{00000000-0005-0000-0000-00009D6F0000}"/>
    <cellStyle name="Hyperlink 7" xfId="23341" xr:uid="{00000000-0005-0000-0000-00009E6F0000}"/>
    <cellStyle name="Hyperlink 8" xfId="23342" xr:uid="{00000000-0005-0000-0000-00009F6F0000}"/>
    <cellStyle name="Hyperlink 9" xfId="23343" xr:uid="{00000000-0005-0000-0000-0000A06F0000}"/>
    <cellStyle name="Îáû÷íûé_PERSONAL" xfId="23344" xr:uid="{00000000-0005-0000-0000-0000A16F0000}"/>
    <cellStyle name="Information" xfId="3862" xr:uid="{00000000-0005-0000-0000-0000A26F0000}"/>
    <cellStyle name="Input" xfId="23345" xr:uid="{00000000-0005-0000-0000-0000A36F0000}"/>
    <cellStyle name="Input [yellow]" xfId="2496" xr:uid="{00000000-0005-0000-0000-0000A46F0000}"/>
    <cellStyle name="Input [yellow] 10" xfId="23346" xr:uid="{00000000-0005-0000-0000-0000A56F0000}"/>
    <cellStyle name="Input [yellow] 10 2" xfId="23347" xr:uid="{00000000-0005-0000-0000-0000A66F0000}"/>
    <cellStyle name="Input [yellow] 10 2 2" xfId="23348" xr:uid="{00000000-0005-0000-0000-0000A76F0000}"/>
    <cellStyle name="Input [yellow] 10 3" xfId="23349" xr:uid="{00000000-0005-0000-0000-0000A86F0000}"/>
    <cellStyle name="Input [yellow] 10 3 2" xfId="23350" xr:uid="{00000000-0005-0000-0000-0000A96F0000}"/>
    <cellStyle name="Input [yellow] 10 3 2 2" xfId="23351" xr:uid="{00000000-0005-0000-0000-0000AA6F0000}"/>
    <cellStyle name="Input [yellow] 10 3 2 3" xfId="23352" xr:uid="{00000000-0005-0000-0000-0000AB6F0000}"/>
    <cellStyle name="Input [yellow] 10 3 3" xfId="23353" xr:uid="{00000000-0005-0000-0000-0000AC6F0000}"/>
    <cellStyle name="Input [yellow] 10 3 3 2" xfId="23354" xr:uid="{00000000-0005-0000-0000-0000AD6F0000}"/>
    <cellStyle name="Input [yellow] 10 3 3 3" xfId="23355" xr:uid="{00000000-0005-0000-0000-0000AE6F0000}"/>
    <cellStyle name="Input [yellow] 10 3 4" xfId="23356" xr:uid="{00000000-0005-0000-0000-0000AF6F0000}"/>
    <cellStyle name="Input [yellow] 10 4" xfId="23357" xr:uid="{00000000-0005-0000-0000-0000B06F0000}"/>
    <cellStyle name="Input [yellow] 10 4 2" xfId="23358" xr:uid="{00000000-0005-0000-0000-0000B16F0000}"/>
    <cellStyle name="Input [yellow] 10 4 2 2" xfId="23359" xr:uid="{00000000-0005-0000-0000-0000B26F0000}"/>
    <cellStyle name="Input [yellow] 10 4 2 3" xfId="23360" xr:uid="{00000000-0005-0000-0000-0000B36F0000}"/>
    <cellStyle name="Input [yellow] 10 4 3" xfId="23361" xr:uid="{00000000-0005-0000-0000-0000B46F0000}"/>
    <cellStyle name="Input [yellow] 10 4 3 2" xfId="23362" xr:uid="{00000000-0005-0000-0000-0000B56F0000}"/>
    <cellStyle name="Input [yellow] 10 4 3 3" xfId="23363" xr:uid="{00000000-0005-0000-0000-0000B66F0000}"/>
    <cellStyle name="Input [yellow] 10 4 4" xfId="23364" xr:uid="{00000000-0005-0000-0000-0000B76F0000}"/>
    <cellStyle name="Input [yellow] 10 5" xfId="23365" xr:uid="{00000000-0005-0000-0000-0000B86F0000}"/>
    <cellStyle name="Input [yellow] 10 5 2" xfId="23366" xr:uid="{00000000-0005-0000-0000-0000B96F0000}"/>
    <cellStyle name="Input [yellow] 10 5 2 2" xfId="23367" xr:uid="{00000000-0005-0000-0000-0000BA6F0000}"/>
    <cellStyle name="Input [yellow] 10 5 2 3" xfId="23368" xr:uid="{00000000-0005-0000-0000-0000BB6F0000}"/>
    <cellStyle name="Input [yellow] 10 5 3" xfId="23369" xr:uid="{00000000-0005-0000-0000-0000BC6F0000}"/>
    <cellStyle name="Input [yellow] 10 5 3 2" xfId="23370" xr:uid="{00000000-0005-0000-0000-0000BD6F0000}"/>
    <cellStyle name="Input [yellow] 10 5 3 3" xfId="23371" xr:uid="{00000000-0005-0000-0000-0000BE6F0000}"/>
    <cellStyle name="Input [yellow] 10 5 4" xfId="23372" xr:uid="{00000000-0005-0000-0000-0000BF6F0000}"/>
    <cellStyle name="Input [yellow] 10 6" xfId="23373" xr:uid="{00000000-0005-0000-0000-0000C06F0000}"/>
    <cellStyle name="Input [yellow] 10 6 2" xfId="23374" xr:uid="{00000000-0005-0000-0000-0000C16F0000}"/>
    <cellStyle name="Input [yellow] 10 6 2 2" xfId="23375" xr:uid="{00000000-0005-0000-0000-0000C26F0000}"/>
    <cellStyle name="Input [yellow] 10 6 2 3" xfId="23376" xr:uid="{00000000-0005-0000-0000-0000C36F0000}"/>
    <cellStyle name="Input [yellow] 10 6 3" xfId="23377" xr:uid="{00000000-0005-0000-0000-0000C46F0000}"/>
    <cellStyle name="Input [yellow] 10 6 3 2" xfId="23378" xr:uid="{00000000-0005-0000-0000-0000C56F0000}"/>
    <cellStyle name="Input [yellow] 10 6 3 3" xfId="23379" xr:uid="{00000000-0005-0000-0000-0000C66F0000}"/>
    <cellStyle name="Input [yellow] 10 6 4" xfId="23380" xr:uid="{00000000-0005-0000-0000-0000C76F0000}"/>
    <cellStyle name="Input [yellow] 10 7" xfId="23381" xr:uid="{00000000-0005-0000-0000-0000C86F0000}"/>
    <cellStyle name="Input [yellow] 10 7 2" xfId="23382" xr:uid="{00000000-0005-0000-0000-0000C96F0000}"/>
    <cellStyle name="Input [yellow] 10 7 2 2" xfId="23383" xr:uid="{00000000-0005-0000-0000-0000CA6F0000}"/>
    <cellStyle name="Input [yellow] 10 7 2 3" xfId="23384" xr:uid="{00000000-0005-0000-0000-0000CB6F0000}"/>
    <cellStyle name="Input [yellow] 10 7 3" xfId="23385" xr:uid="{00000000-0005-0000-0000-0000CC6F0000}"/>
    <cellStyle name="Input [yellow] 10 7 3 2" xfId="23386" xr:uid="{00000000-0005-0000-0000-0000CD6F0000}"/>
    <cellStyle name="Input [yellow] 10 7 3 3" xfId="23387" xr:uid="{00000000-0005-0000-0000-0000CE6F0000}"/>
    <cellStyle name="Input [yellow] 10 7 4" xfId="23388" xr:uid="{00000000-0005-0000-0000-0000CF6F0000}"/>
    <cellStyle name="Input [yellow] 10 8" xfId="23389" xr:uid="{00000000-0005-0000-0000-0000D06F0000}"/>
    <cellStyle name="Input [yellow] 10 9" xfId="23390" xr:uid="{00000000-0005-0000-0000-0000D16F0000}"/>
    <cellStyle name="Input [yellow] 11" xfId="23391" xr:uid="{00000000-0005-0000-0000-0000D26F0000}"/>
    <cellStyle name="Input [yellow] 11 2" xfId="23392" xr:uid="{00000000-0005-0000-0000-0000D36F0000}"/>
    <cellStyle name="Input [yellow] 11 2 2" xfId="23393" xr:uid="{00000000-0005-0000-0000-0000D46F0000}"/>
    <cellStyle name="Input [yellow] 11 3" xfId="23394" xr:uid="{00000000-0005-0000-0000-0000D56F0000}"/>
    <cellStyle name="Input [yellow] 11 3 2" xfId="23395" xr:uid="{00000000-0005-0000-0000-0000D66F0000}"/>
    <cellStyle name="Input [yellow] 11 3 2 2" xfId="23396" xr:uid="{00000000-0005-0000-0000-0000D76F0000}"/>
    <cellStyle name="Input [yellow] 11 3 2 3" xfId="23397" xr:uid="{00000000-0005-0000-0000-0000D86F0000}"/>
    <cellStyle name="Input [yellow] 11 3 3" xfId="23398" xr:uid="{00000000-0005-0000-0000-0000D96F0000}"/>
    <cellStyle name="Input [yellow] 11 3 3 2" xfId="23399" xr:uid="{00000000-0005-0000-0000-0000DA6F0000}"/>
    <cellStyle name="Input [yellow] 11 3 3 3" xfId="23400" xr:uid="{00000000-0005-0000-0000-0000DB6F0000}"/>
    <cellStyle name="Input [yellow] 11 3 4" xfId="23401" xr:uid="{00000000-0005-0000-0000-0000DC6F0000}"/>
    <cellStyle name="Input [yellow] 11 4" xfId="23402" xr:uid="{00000000-0005-0000-0000-0000DD6F0000}"/>
    <cellStyle name="Input [yellow] 11 4 2" xfId="23403" xr:uid="{00000000-0005-0000-0000-0000DE6F0000}"/>
    <cellStyle name="Input [yellow] 11 4 2 2" xfId="23404" xr:uid="{00000000-0005-0000-0000-0000DF6F0000}"/>
    <cellStyle name="Input [yellow] 11 4 2 3" xfId="23405" xr:uid="{00000000-0005-0000-0000-0000E06F0000}"/>
    <cellStyle name="Input [yellow] 11 4 3" xfId="23406" xr:uid="{00000000-0005-0000-0000-0000E16F0000}"/>
    <cellStyle name="Input [yellow] 11 4 3 2" xfId="23407" xr:uid="{00000000-0005-0000-0000-0000E26F0000}"/>
    <cellStyle name="Input [yellow] 11 4 3 3" xfId="23408" xr:uid="{00000000-0005-0000-0000-0000E36F0000}"/>
    <cellStyle name="Input [yellow] 11 4 4" xfId="23409" xr:uid="{00000000-0005-0000-0000-0000E46F0000}"/>
    <cellStyle name="Input [yellow] 11 5" xfId="23410" xr:uid="{00000000-0005-0000-0000-0000E56F0000}"/>
    <cellStyle name="Input [yellow] 11 5 2" xfId="23411" xr:uid="{00000000-0005-0000-0000-0000E66F0000}"/>
    <cellStyle name="Input [yellow] 11 5 2 2" xfId="23412" xr:uid="{00000000-0005-0000-0000-0000E76F0000}"/>
    <cellStyle name="Input [yellow] 11 5 2 3" xfId="23413" xr:uid="{00000000-0005-0000-0000-0000E86F0000}"/>
    <cellStyle name="Input [yellow] 11 5 3" xfId="23414" xr:uid="{00000000-0005-0000-0000-0000E96F0000}"/>
    <cellStyle name="Input [yellow] 11 5 3 2" xfId="23415" xr:uid="{00000000-0005-0000-0000-0000EA6F0000}"/>
    <cellStyle name="Input [yellow] 11 5 3 3" xfId="23416" xr:uid="{00000000-0005-0000-0000-0000EB6F0000}"/>
    <cellStyle name="Input [yellow] 11 5 4" xfId="23417" xr:uid="{00000000-0005-0000-0000-0000EC6F0000}"/>
    <cellStyle name="Input [yellow] 11 6" xfId="23418" xr:uid="{00000000-0005-0000-0000-0000ED6F0000}"/>
    <cellStyle name="Input [yellow] 11 6 2" xfId="23419" xr:uid="{00000000-0005-0000-0000-0000EE6F0000}"/>
    <cellStyle name="Input [yellow] 11 6 2 2" xfId="23420" xr:uid="{00000000-0005-0000-0000-0000EF6F0000}"/>
    <cellStyle name="Input [yellow] 11 6 2 3" xfId="23421" xr:uid="{00000000-0005-0000-0000-0000F06F0000}"/>
    <cellStyle name="Input [yellow] 11 6 3" xfId="23422" xr:uid="{00000000-0005-0000-0000-0000F16F0000}"/>
    <cellStyle name="Input [yellow] 11 6 3 2" xfId="23423" xr:uid="{00000000-0005-0000-0000-0000F26F0000}"/>
    <cellStyle name="Input [yellow] 11 6 3 3" xfId="23424" xr:uid="{00000000-0005-0000-0000-0000F36F0000}"/>
    <cellStyle name="Input [yellow] 11 6 4" xfId="23425" xr:uid="{00000000-0005-0000-0000-0000F46F0000}"/>
    <cellStyle name="Input [yellow] 11 7" xfId="23426" xr:uid="{00000000-0005-0000-0000-0000F56F0000}"/>
    <cellStyle name="Input [yellow] 11 7 2" xfId="23427" xr:uid="{00000000-0005-0000-0000-0000F66F0000}"/>
    <cellStyle name="Input [yellow] 11 7 2 2" xfId="23428" xr:uid="{00000000-0005-0000-0000-0000F76F0000}"/>
    <cellStyle name="Input [yellow] 11 7 2 3" xfId="23429" xr:uid="{00000000-0005-0000-0000-0000F86F0000}"/>
    <cellStyle name="Input [yellow] 11 7 3" xfId="23430" xr:uid="{00000000-0005-0000-0000-0000F96F0000}"/>
    <cellStyle name="Input [yellow] 11 7 3 2" xfId="23431" xr:uid="{00000000-0005-0000-0000-0000FA6F0000}"/>
    <cellStyle name="Input [yellow] 11 7 3 3" xfId="23432" xr:uid="{00000000-0005-0000-0000-0000FB6F0000}"/>
    <cellStyle name="Input [yellow] 11 7 4" xfId="23433" xr:uid="{00000000-0005-0000-0000-0000FC6F0000}"/>
    <cellStyle name="Input [yellow] 11 8" xfId="23434" xr:uid="{00000000-0005-0000-0000-0000FD6F0000}"/>
    <cellStyle name="Input [yellow] 11 9" xfId="23435" xr:uid="{00000000-0005-0000-0000-0000FE6F0000}"/>
    <cellStyle name="Input [yellow] 12" xfId="23436" xr:uid="{00000000-0005-0000-0000-0000FF6F0000}"/>
    <cellStyle name="Input [yellow] 12 2" xfId="23437" xr:uid="{00000000-0005-0000-0000-000000700000}"/>
    <cellStyle name="Input [yellow] 12 2 2" xfId="23438" xr:uid="{00000000-0005-0000-0000-000001700000}"/>
    <cellStyle name="Input [yellow] 12 3" xfId="23439" xr:uid="{00000000-0005-0000-0000-000002700000}"/>
    <cellStyle name="Input [yellow] 12 3 2" xfId="23440" xr:uid="{00000000-0005-0000-0000-000003700000}"/>
    <cellStyle name="Input [yellow] 12 3 2 2" xfId="23441" xr:uid="{00000000-0005-0000-0000-000004700000}"/>
    <cellStyle name="Input [yellow] 12 3 2 3" xfId="23442" xr:uid="{00000000-0005-0000-0000-000005700000}"/>
    <cellStyle name="Input [yellow] 12 3 3" xfId="23443" xr:uid="{00000000-0005-0000-0000-000006700000}"/>
    <cellStyle name="Input [yellow] 12 3 3 2" xfId="23444" xr:uid="{00000000-0005-0000-0000-000007700000}"/>
    <cellStyle name="Input [yellow] 12 3 3 3" xfId="23445" xr:uid="{00000000-0005-0000-0000-000008700000}"/>
    <cellStyle name="Input [yellow] 12 3 4" xfId="23446" xr:uid="{00000000-0005-0000-0000-000009700000}"/>
    <cellStyle name="Input [yellow] 12 4" xfId="23447" xr:uid="{00000000-0005-0000-0000-00000A700000}"/>
    <cellStyle name="Input [yellow] 12 4 2" xfId="23448" xr:uid="{00000000-0005-0000-0000-00000B700000}"/>
    <cellStyle name="Input [yellow] 12 4 2 2" xfId="23449" xr:uid="{00000000-0005-0000-0000-00000C700000}"/>
    <cellStyle name="Input [yellow] 12 4 2 3" xfId="23450" xr:uid="{00000000-0005-0000-0000-00000D700000}"/>
    <cellStyle name="Input [yellow] 12 4 3" xfId="23451" xr:uid="{00000000-0005-0000-0000-00000E700000}"/>
    <cellStyle name="Input [yellow] 12 4 3 2" xfId="23452" xr:uid="{00000000-0005-0000-0000-00000F700000}"/>
    <cellStyle name="Input [yellow] 12 4 3 3" xfId="23453" xr:uid="{00000000-0005-0000-0000-000010700000}"/>
    <cellStyle name="Input [yellow] 12 4 4" xfId="23454" xr:uid="{00000000-0005-0000-0000-000011700000}"/>
    <cellStyle name="Input [yellow] 12 5" xfId="23455" xr:uid="{00000000-0005-0000-0000-000012700000}"/>
    <cellStyle name="Input [yellow] 12 5 2" xfId="23456" xr:uid="{00000000-0005-0000-0000-000013700000}"/>
    <cellStyle name="Input [yellow] 12 5 2 2" xfId="23457" xr:uid="{00000000-0005-0000-0000-000014700000}"/>
    <cellStyle name="Input [yellow] 12 5 2 3" xfId="23458" xr:uid="{00000000-0005-0000-0000-000015700000}"/>
    <cellStyle name="Input [yellow] 12 5 3" xfId="23459" xr:uid="{00000000-0005-0000-0000-000016700000}"/>
    <cellStyle name="Input [yellow] 12 5 3 2" xfId="23460" xr:uid="{00000000-0005-0000-0000-000017700000}"/>
    <cellStyle name="Input [yellow] 12 5 3 3" xfId="23461" xr:uid="{00000000-0005-0000-0000-000018700000}"/>
    <cellStyle name="Input [yellow] 12 5 4" xfId="23462" xr:uid="{00000000-0005-0000-0000-000019700000}"/>
    <cellStyle name="Input [yellow] 12 6" xfId="23463" xr:uid="{00000000-0005-0000-0000-00001A700000}"/>
    <cellStyle name="Input [yellow] 12 6 2" xfId="23464" xr:uid="{00000000-0005-0000-0000-00001B700000}"/>
    <cellStyle name="Input [yellow] 12 6 2 2" xfId="23465" xr:uid="{00000000-0005-0000-0000-00001C700000}"/>
    <cellStyle name="Input [yellow] 12 6 2 3" xfId="23466" xr:uid="{00000000-0005-0000-0000-00001D700000}"/>
    <cellStyle name="Input [yellow] 12 6 3" xfId="23467" xr:uid="{00000000-0005-0000-0000-00001E700000}"/>
    <cellStyle name="Input [yellow] 12 6 3 2" xfId="23468" xr:uid="{00000000-0005-0000-0000-00001F700000}"/>
    <cellStyle name="Input [yellow] 12 6 3 3" xfId="23469" xr:uid="{00000000-0005-0000-0000-000020700000}"/>
    <cellStyle name="Input [yellow] 12 6 4" xfId="23470" xr:uid="{00000000-0005-0000-0000-000021700000}"/>
    <cellStyle name="Input [yellow] 12 7" xfId="23471" xr:uid="{00000000-0005-0000-0000-000022700000}"/>
    <cellStyle name="Input [yellow] 12 7 2" xfId="23472" xr:uid="{00000000-0005-0000-0000-000023700000}"/>
    <cellStyle name="Input [yellow] 12 7 2 2" xfId="23473" xr:uid="{00000000-0005-0000-0000-000024700000}"/>
    <cellStyle name="Input [yellow] 12 7 2 3" xfId="23474" xr:uid="{00000000-0005-0000-0000-000025700000}"/>
    <cellStyle name="Input [yellow] 12 7 3" xfId="23475" xr:uid="{00000000-0005-0000-0000-000026700000}"/>
    <cellStyle name="Input [yellow] 12 7 3 2" xfId="23476" xr:uid="{00000000-0005-0000-0000-000027700000}"/>
    <cellStyle name="Input [yellow] 12 7 3 3" xfId="23477" xr:uid="{00000000-0005-0000-0000-000028700000}"/>
    <cellStyle name="Input [yellow] 12 7 4" xfId="23478" xr:uid="{00000000-0005-0000-0000-000029700000}"/>
    <cellStyle name="Input [yellow] 12 8" xfId="23479" xr:uid="{00000000-0005-0000-0000-00002A700000}"/>
    <cellStyle name="Input [yellow] 12 9" xfId="23480" xr:uid="{00000000-0005-0000-0000-00002B700000}"/>
    <cellStyle name="Input [yellow] 13" xfId="23481" xr:uid="{00000000-0005-0000-0000-00002C700000}"/>
    <cellStyle name="Input [yellow] 13 2" xfId="23482" xr:uid="{00000000-0005-0000-0000-00002D700000}"/>
    <cellStyle name="Input [yellow] 13 2 2" xfId="23483" xr:uid="{00000000-0005-0000-0000-00002E700000}"/>
    <cellStyle name="Input [yellow] 13 3" xfId="23484" xr:uid="{00000000-0005-0000-0000-00002F700000}"/>
    <cellStyle name="Input [yellow] 13 3 2" xfId="23485" xr:uid="{00000000-0005-0000-0000-000030700000}"/>
    <cellStyle name="Input [yellow] 13 3 2 2" xfId="23486" xr:uid="{00000000-0005-0000-0000-000031700000}"/>
    <cellStyle name="Input [yellow] 13 3 2 3" xfId="23487" xr:uid="{00000000-0005-0000-0000-000032700000}"/>
    <cellStyle name="Input [yellow] 13 3 3" xfId="23488" xr:uid="{00000000-0005-0000-0000-000033700000}"/>
    <cellStyle name="Input [yellow] 13 3 3 2" xfId="23489" xr:uid="{00000000-0005-0000-0000-000034700000}"/>
    <cellStyle name="Input [yellow] 13 3 3 3" xfId="23490" xr:uid="{00000000-0005-0000-0000-000035700000}"/>
    <cellStyle name="Input [yellow] 13 3 4" xfId="23491" xr:uid="{00000000-0005-0000-0000-000036700000}"/>
    <cellStyle name="Input [yellow] 13 4" xfId="23492" xr:uid="{00000000-0005-0000-0000-000037700000}"/>
    <cellStyle name="Input [yellow] 13 4 2" xfId="23493" xr:uid="{00000000-0005-0000-0000-000038700000}"/>
    <cellStyle name="Input [yellow] 13 4 2 2" xfId="23494" xr:uid="{00000000-0005-0000-0000-000039700000}"/>
    <cellStyle name="Input [yellow] 13 4 2 3" xfId="23495" xr:uid="{00000000-0005-0000-0000-00003A700000}"/>
    <cellStyle name="Input [yellow] 13 4 3" xfId="23496" xr:uid="{00000000-0005-0000-0000-00003B700000}"/>
    <cellStyle name="Input [yellow] 13 4 3 2" xfId="23497" xr:uid="{00000000-0005-0000-0000-00003C700000}"/>
    <cellStyle name="Input [yellow] 13 4 3 3" xfId="23498" xr:uid="{00000000-0005-0000-0000-00003D700000}"/>
    <cellStyle name="Input [yellow] 13 4 4" xfId="23499" xr:uid="{00000000-0005-0000-0000-00003E700000}"/>
    <cellStyle name="Input [yellow] 13 5" xfId="23500" xr:uid="{00000000-0005-0000-0000-00003F700000}"/>
    <cellStyle name="Input [yellow] 13 5 2" xfId="23501" xr:uid="{00000000-0005-0000-0000-000040700000}"/>
    <cellStyle name="Input [yellow] 13 5 2 2" xfId="23502" xr:uid="{00000000-0005-0000-0000-000041700000}"/>
    <cellStyle name="Input [yellow] 13 5 2 3" xfId="23503" xr:uid="{00000000-0005-0000-0000-000042700000}"/>
    <cellStyle name="Input [yellow] 13 5 3" xfId="23504" xr:uid="{00000000-0005-0000-0000-000043700000}"/>
    <cellStyle name="Input [yellow] 13 5 3 2" xfId="23505" xr:uid="{00000000-0005-0000-0000-000044700000}"/>
    <cellStyle name="Input [yellow] 13 5 3 3" xfId="23506" xr:uid="{00000000-0005-0000-0000-000045700000}"/>
    <cellStyle name="Input [yellow] 13 5 4" xfId="23507" xr:uid="{00000000-0005-0000-0000-000046700000}"/>
    <cellStyle name="Input [yellow] 13 6" xfId="23508" xr:uid="{00000000-0005-0000-0000-000047700000}"/>
    <cellStyle name="Input [yellow] 13 6 2" xfId="23509" xr:uid="{00000000-0005-0000-0000-000048700000}"/>
    <cellStyle name="Input [yellow] 13 6 2 2" xfId="23510" xr:uid="{00000000-0005-0000-0000-000049700000}"/>
    <cellStyle name="Input [yellow] 13 6 2 3" xfId="23511" xr:uid="{00000000-0005-0000-0000-00004A700000}"/>
    <cellStyle name="Input [yellow] 13 6 3" xfId="23512" xr:uid="{00000000-0005-0000-0000-00004B700000}"/>
    <cellStyle name="Input [yellow] 13 6 3 2" xfId="23513" xr:uid="{00000000-0005-0000-0000-00004C700000}"/>
    <cellStyle name="Input [yellow] 13 6 3 3" xfId="23514" xr:uid="{00000000-0005-0000-0000-00004D700000}"/>
    <cellStyle name="Input [yellow] 13 6 4" xfId="23515" xr:uid="{00000000-0005-0000-0000-00004E700000}"/>
    <cellStyle name="Input [yellow] 13 7" xfId="23516" xr:uid="{00000000-0005-0000-0000-00004F700000}"/>
    <cellStyle name="Input [yellow] 13 7 2" xfId="23517" xr:uid="{00000000-0005-0000-0000-000050700000}"/>
    <cellStyle name="Input [yellow] 13 7 2 2" xfId="23518" xr:uid="{00000000-0005-0000-0000-000051700000}"/>
    <cellStyle name="Input [yellow] 13 7 2 3" xfId="23519" xr:uid="{00000000-0005-0000-0000-000052700000}"/>
    <cellStyle name="Input [yellow] 13 7 3" xfId="23520" xr:uid="{00000000-0005-0000-0000-000053700000}"/>
    <cellStyle name="Input [yellow] 13 7 3 2" xfId="23521" xr:uid="{00000000-0005-0000-0000-000054700000}"/>
    <cellStyle name="Input [yellow] 13 7 3 3" xfId="23522" xr:uid="{00000000-0005-0000-0000-000055700000}"/>
    <cellStyle name="Input [yellow] 13 7 4" xfId="23523" xr:uid="{00000000-0005-0000-0000-000056700000}"/>
    <cellStyle name="Input [yellow] 13 8" xfId="23524" xr:uid="{00000000-0005-0000-0000-000057700000}"/>
    <cellStyle name="Input [yellow] 13 9" xfId="23525" xr:uid="{00000000-0005-0000-0000-000058700000}"/>
    <cellStyle name="Input [yellow] 14" xfId="23526" xr:uid="{00000000-0005-0000-0000-000059700000}"/>
    <cellStyle name="Input [yellow] 14 2" xfId="23527" xr:uid="{00000000-0005-0000-0000-00005A700000}"/>
    <cellStyle name="Input [yellow] 14 2 2" xfId="23528" xr:uid="{00000000-0005-0000-0000-00005B700000}"/>
    <cellStyle name="Input [yellow] 14 3" xfId="23529" xr:uid="{00000000-0005-0000-0000-00005C700000}"/>
    <cellStyle name="Input [yellow] 14 3 2" xfId="23530" xr:uid="{00000000-0005-0000-0000-00005D700000}"/>
    <cellStyle name="Input [yellow] 14 3 2 2" xfId="23531" xr:uid="{00000000-0005-0000-0000-00005E700000}"/>
    <cellStyle name="Input [yellow] 14 3 2 3" xfId="23532" xr:uid="{00000000-0005-0000-0000-00005F700000}"/>
    <cellStyle name="Input [yellow] 14 3 3" xfId="23533" xr:uid="{00000000-0005-0000-0000-000060700000}"/>
    <cellStyle name="Input [yellow] 14 3 3 2" xfId="23534" xr:uid="{00000000-0005-0000-0000-000061700000}"/>
    <cellStyle name="Input [yellow] 14 3 3 3" xfId="23535" xr:uid="{00000000-0005-0000-0000-000062700000}"/>
    <cellStyle name="Input [yellow] 14 3 4" xfId="23536" xr:uid="{00000000-0005-0000-0000-000063700000}"/>
    <cellStyle name="Input [yellow] 14 4" xfId="23537" xr:uid="{00000000-0005-0000-0000-000064700000}"/>
    <cellStyle name="Input [yellow] 14 4 2" xfId="23538" xr:uid="{00000000-0005-0000-0000-000065700000}"/>
    <cellStyle name="Input [yellow] 14 4 2 2" xfId="23539" xr:uid="{00000000-0005-0000-0000-000066700000}"/>
    <cellStyle name="Input [yellow] 14 4 2 3" xfId="23540" xr:uid="{00000000-0005-0000-0000-000067700000}"/>
    <cellStyle name="Input [yellow] 14 4 3" xfId="23541" xr:uid="{00000000-0005-0000-0000-000068700000}"/>
    <cellStyle name="Input [yellow] 14 4 3 2" xfId="23542" xr:uid="{00000000-0005-0000-0000-000069700000}"/>
    <cellStyle name="Input [yellow] 14 4 3 3" xfId="23543" xr:uid="{00000000-0005-0000-0000-00006A700000}"/>
    <cellStyle name="Input [yellow] 14 4 4" xfId="23544" xr:uid="{00000000-0005-0000-0000-00006B700000}"/>
    <cellStyle name="Input [yellow] 14 5" xfId="23545" xr:uid="{00000000-0005-0000-0000-00006C700000}"/>
    <cellStyle name="Input [yellow] 14 5 2" xfId="23546" xr:uid="{00000000-0005-0000-0000-00006D700000}"/>
    <cellStyle name="Input [yellow] 14 5 2 2" xfId="23547" xr:uid="{00000000-0005-0000-0000-00006E700000}"/>
    <cellStyle name="Input [yellow] 14 5 2 3" xfId="23548" xr:uid="{00000000-0005-0000-0000-00006F700000}"/>
    <cellStyle name="Input [yellow] 14 5 3" xfId="23549" xr:uid="{00000000-0005-0000-0000-000070700000}"/>
    <cellStyle name="Input [yellow] 14 5 3 2" xfId="23550" xr:uid="{00000000-0005-0000-0000-000071700000}"/>
    <cellStyle name="Input [yellow] 14 5 3 3" xfId="23551" xr:uid="{00000000-0005-0000-0000-000072700000}"/>
    <cellStyle name="Input [yellow] 14 5 4" xfId="23552" xr:uid="{00000000-0005-0000-0000-000073700000}"/>
    <cellStyle name="Input [yellow] 14 6" xfId="23553" xr:uid="{00000000-0005-0000-0000-000074700000}"/>
    <cellStyle name="Input [yellow] 14 6 2" xfId="23554" xr:uid="{00000000-0005-0000-0000-000075700000}"/>
    <cellStyle name="Input [yellow] 14 6 2 2" xfId="23555" xr:uid="{00000000-0005-0000-0000-000076700000}"/>
    <cellStyle name="Input [yellow] 14 6 2 3" xfId="23556" xr:uid="{00000000-0005-0000-0000-000077700000}"/>
    <cellStyle name="Input [yellow] 14 6 3" xfId="23557" xr:uid="{00000000-0005-0000-0000-000078700000}"/>
    <cellStyle name="Input [yellow] 14 6 3 2" xfId="23558" xr:uid="{00000000-0005-0000-0000-000079700000}"/>
    <cellStyle name="Input [yellow] 14 6 3 3" xfId="23559" xr:uid="{00000000-0005-0000-0000-00007A700000}"/>
    <cellStyle name="Input [yellow] 14 6 4" xfId="23560" xr:uid="{00000000-0005-0000-0000-00007B700000}"/>
    <cellStyle name="Input [yellow] 14 7" xfId="23561" xr:uid="{00000000-0005-0000-0000-00007C700000}"/>
    <cellStyle name="Input [yellow] 14 7 2" xfId="23562" xr:uid="{00000000-0005-0000-0000-00007D700000}"/>
    <cellStyle name="Input [yellow] 14 7 2 2" xfId="23563" xr:uid="{00000000-0005-0000-0000-00007E700000}"/>
    <cellStyle name="Input [yellow] 14 7 2 3" xfId="23564" xr:uid="{00000000-0005-0000-0000-00007F700000}"/>
    <cellStyle name="Input [yellow] 14 7 3" xfId="23565" xr:uid="{00000000-0005-0000-0000-000080700000}"/>
    <cellStyle name="Input [yellow] 14 7 3 2" xfId="23566" xr:uid="{00000000-0005-0000-0000-000081700000}"/>
    <cellStyle name="Input [yellow] 14 7 3 3" xfId="23567" xr:uid="{00000000-0005-0000-0000-000082700000}"/>
    <cellStyle name="Input [yellow] 14 7 4" xfId="23568" xr:uid="{00000000-0005-0000-0000-000083700000}"/>
    <cellStyle name="Input [yellow] 14 8" xfId="23569" xr:uid="{00000000-0005-0000-0000-000084700000}"/>
    <cellStyle name="Input [yellow] 14 9" xfId="23570" xr:uid="{00000000-0005-0000-0000-000085700000}"/>
    <cellStyle name="Input [yellow] 15" xfId="23571" xr:uid="{00000000-0005-0000-0000-000086700000}"/>
    <cellStyle name="Input [yellow] 15 2" xfId="23572" xr:uid="{00000000-0005-0000-0000-000087700000}"/>
    <cellStyle name="Input [yellow] 15 2 2" xfId="23573" xr:uid="{00000000-0005-0000-0000-000088700000}"/>
    <cellStyle name="Input [yellow] 15 3" xfId="23574" xr:uid="{00000000-0005-0000-0000-000089700000}"/>
    <cellStyle name="Input [yellow] 15 3 2" xfId="23575" xr:uid="{00000000-0005-0000-0000-00008A700000}"/>
    <cellStyle name="Input [yellow] 15 3 2 2" xfId="23576" xr:uid="{00000000-0005-0000-0000-00008B700000}"/>
    <cellStyle name="Input [yellow] 15 3 2 3" xfId="23577" xr:uid="{00000000-0005-0000-0000-00008C700000}"/>
    <cellStyle name="Input [yellow] 15 3 3" xfId="23578" xr:uid="{00000000-0005-0000-0000-00008D700000}"/>
    <cellStyle name="Input [yellow] 15 3 3 2" xfId="23579" xr:uid="{00000000-0005-0000-0000-00008E700000}"/>
    <cellStyle name="Input [yellow] 15 3 3 3" xfId="23580" xr:uid="{00000000-0005-0000-0000-00008F700000}"/>
    <cellStyle name="Input [yellow] 15 3 4" xfId="23581" xr:uid="{00000000-0005-0000-0000-000090700000}"/>
    <cellStyle name="Input [yellow] 15 4" xfId="23582" xr:uid="{00000000-0005-0000-0000-000091700000}"/>
    <cellStyle name="Input [yellow] 15 4 2" xfId="23583" xr:uid="{00000000-0005-0000-0000-000092700000}"/>
    <cellStyle name="Input [yellow] 15 4 2 2" xfId="23584" xr:uid="{00000000-0005-0000-0000-000093700000}"/>
    <cellStyle name="Input [yellow] 15 4 2 3" xfId="23585" xr:uid="{00000000-0005-0000-0000-000094700000}"/>
    <cellStyle name="Input [yellow] 15 4 3" xfId="23586" xr:uid="{00000000-0005-0000-0000-000095700000}"/>
    <cellStyle name="Input [yellow] 15 4 3 2" xfId="23587" xr:uid="{00000000-0005-0000-0000-000096700000}"/>
    <cellStyle name="Input [yellow] 15 4 3 3" xfId="23588" xr:uid="{00000000-0005-0000-0000-000097700000}"/>
    <cellStyle name="Input [yellow] 15 4 4" xfId="23589" xr:uid="{00000000-0005-0000-0000-000098700000}"/>
    <cellStyle name="Input [yellow] 15 5" xfId="23590" xr:uid="{00000000-0005-0000-0000-000099700000}"/>
    <cellStyle name="Input [yellow] 15 5 2" xfId="23591" xr:uid="{00000000-0005-0000-0000-00009A700000}"/>
    <cellStyle name="Input [yellow] 15 5 2 2" xfId="23592" xr:uid="{00000000-0005-0000-0000-00009B700000}"/>
    <cellStyle name="Input [yellow] 15 5 2 3" xfId="23593" xr:uid="{00000000-0005-0000-0000-00009C700000}"/>
    <cellStyle name="Input [yellow] 15 5 3" xfId="23594" xr:uid="{00000000-0005-0000-0000-00009D700000}"/>
    <cellStyle name="Input [yellow] 15 5 3 2" xfId="23595" xr:uid="{00000000-0005-0000-0000-00009E700000}"/>
    <cellStyle name="Input [yellow] 15 5 3 3" xfId="23596" xr:uid="{00000000-0005-0000-0000-00009F700000}"/>
    <cellStyle name="Input [yellow] 15 5 4" xfId="23597" xr:uid="{00000000-0005-0000-0000-0000A0700000}"/>
    <cellStyle name="Input [yellow] 15 6" xfId="23598" xr:uid="{00000000-0005-0000-0000-0000A1700000}"/>
    <cellStyle name="Input [yellow] 15 6 2" xfId="23599" xr:uid="{00000000-0005-0000-0000-0000A2700000}"/>
    <cellStyle name="Input [yellow] 15 6 2 2" xfId="23600" xr:uid="{00000000-0005-0000-0000-0000A3700000}"/>
    <cellStyle name="Input [yellow] 15 6 2 3" xfId="23601" xr:uid="{00000000-0005-0000-0000-0000A4700000}"/>
    <cellStyle name="Input [yellow] 15 6 3" xfId="23602" xr:uid="{00000000-0005-0000-0000-0000A5700000}"/>
    <cellStyle name="Input [yellow] 15 6 3 2" xfId="23603" xr:uid="{00000000-0005-0000-0000-0000A6700000}"/>
    <cellStyle name="Input [yellow] 15 6 3 3" xfId="23604" xr:uid="{00000000-0005-0000-0000-0000A7700000}"/>
    <cellStyle name="Input [yellow] 15 6 4" xfId="23605" xr:uid="{00000000-0005-0000-0000-0000A8700000}"/>
    <cellStyle name="Input [yellow] 15 7" xfId="23606" xr:uid="{00000000-0005-0000-0000-0000A9700000}"/>
    <cellStyle name="Input [yellow] 15 7 2" xfId="23607" xr:uid="{00000000-0005-0000-0000-0000AA700000}"/>
    <cellStyle name="Input [yellow] 15 7 2 2" xfId="23608" xr:uid="{00000000-0005-0000-0000-0000AB700000}"/>
    <cellStyle name="Input [yellow] 15 7 2 3" xfId="23609" xr:uid="{00000000-0005-0000-0000-0000AC700000}"/>
    <cellStyle name="Input [yellow] 15 7 3" xfId="23610" xr:uid="{00000000-0005-0000-0000-0000AD700000}"/>
    <cellStyle name="Input [yellow] 15 7 3 2" xfId="23611" xr:uid="{00000000-0005-0000-0000-0000AE700000}"/>
    <cellStyle name="Input [yellow] 15 7 3 3" xfId="23612" xr:uid="{00000000-0005-0000-0000-0000AF700000}"/>
    <cellStyle name="Input [yellow] 15 7 4" xfId="23613" xr:uid="{00000000-0005-0000-0000-0000B0700000}"/>
    <cellStyle name="Input [yellow] 15 8" xfId="23614" xr:uid="{00000000-0005-0000-0000-0000B1700000}"/>
    <cellStyle name="Input [yellow] 15 9" xfId="23615" xr:uid="{00000000-0005-0000-0000-0000B2700000}"/>
    <cellStyle name="Input [yellow] 16" xfId="23616" xr:uid="{00000000-0005-0000-0000-0000B3700000}"/>
    <cellStyle name="Input [yellow] 16 2" xfId="23617" xr:uid="{00000000-0005-0000-0000-0000B4700000}"/>
    <cellStyle name="Input [yellow] 16 2 2" xfId="23618" xr:uid="{00000000-0005-0000-0000-0000B5700000}"/>
    <cellStyle name="Input [yellow] 16 3" xfId="23619" xr:uid="{00000000-0005-0000-0000-0000B6700000}"/>
    <cellStyle name="Input [yellow] 16 3 2" xfId="23620" xr:uid="{00000000-0005-0000-0000-0000B7700000}"/>
    <cellStyle name="Input [yellow] 16 3 2 2" xfId="23621" xr:uid="{00000000-0005-0000-0000-0000B8700000}"/>
    <cellStyle name="Input [yellow] 16 3 2 3" xfId="23622" xr:uid="{00000000-0005-0000-0000-0000B9700000}"/>
    <cellStyle name="Input [yellow] 16 3 3" xfId="23623" xr:uid="{00000000-0005-0000-0000-0000BA700000}"/>
    <cellStyle name="Input [yellow] 16 3 3 2" xfId="23624" xr:uid="{00000000-0005-0000-0000-0000BB700000}"/>
    <cellStyle name="Input [yellow] 16 3 3 3" xfId="23625" xr:uid="{00000000-0005-0000-0000-0000BC700000}"/>
    <cellStyle name="Input [yellow] 16 3 4" xfId="23626" xr:uid="{00000000-0005-0000-0000-0000BD700000}"/>
    <cellStyle name="Input [yellow] 16 4" xfId="23627" xr:uid="{00000000-0005-0000-0000-0000BE700000}"/>
    <cellStyle name="Input [yellow] 16 4 2" xfId="23628" xr:uid="{00000000-0005-0000-0000-0000BF700000}"/>
    <cellStyle name="Input [yellow] 16 4 2 2" xfId="23629" xr:uid="{00000000-0005-0000-0000-0000C0700000}"/>
    <cellStyle name="Input [yellow] 16 4 2 3" xfId="23630" xr:uid="{00000000-0005-0000-0000-0000C1700000}"/>
    <cellStyle name="Input [yellow] 16 4 3" xfId="23631" xr:uid="{00000000-0005-0000-0000-0000C2700000}"/>
    <cellStyle name="Input [yellow] 16 4 3 2" xfId="23632" xr:uid="{00000000-0005-0000-0000-0000C3700000}"/>
    <cellStyle name="Input [yellow] 16 4 3 3" xfId="23633" xr:uid="{00000000-0005-0000-0000-0000C4700000}"/>
    <cellStyle name="Input [yellow] 16 4 4" xfId="23634" xr:uid="{00000000-0005-0000-0000-0000C5700000}"/>
    <cellStyle name="Input [yellow] 16 5" xfId="23635" xr:uid="{00000000-0005-0000-0000-0000C6700000}"/>
    <cellStyle name="Input [yellow] 16 5 2" xfId="23636" xr:uid="{00000000-0005-0000-0000-0000C7700000}"/>
    <cellStyle name="Input [yellow] 16 5 2 2" xfId="23637" xr:uid="{00000000-0005-0000-0000-0000C8700000}"/>
    <cellStyle name="Input [yellow] 16 5 2 3" xfId="23638" xr:uid="{00000000-0005-0000-0000-0000C9700000}"/>
    <cellStyle name="Input [yellow] 16 5 3" xfId="23639" xr:uid="{00000000-0005-0000-0000-0000CA700000}"/>
    <cellStyle name="Input [yellow] 16 5 3 2" xfId="23640" xr:uid="{00000000-0005-0000-0000-0000CB700000}"/>
    <cellStyle name="Input [yellow] 16 5 3 3" xfId="23641" xr:uid="{00000000-0005-0000-0000-0000CC700000}"/>
    <cellStyle name="Input [yellow] 16 5 4" xfId="23642" xr:uid="{00000000-0005-0000-0000-0000CD700000}"/>
    <cellStyle name="Input [yellow] 16 6" xfId="23643" xr:uid="{00000000-0005-0000-0000-0000CE700000}"/>
    <cellStyle name="Input [yellow] 16 6 2" xfId="23644" xr:uid="{00000000-0005-0000-0000-0000CF700000}"/>
    <cellStyle name="Input [yellow] 16 6 2 2" xfId="23645" xr:uid="{00000000-0005-0000-0000-0000D0700000}"/>
    <cellStyle name="Input [yellow] 16 6 2 3" xfId="23646" xr:uid="{00000000-0005-0000-0000-0000D1700000}"/>
    <cellStyle name="Input [yellow] 16 6 3" xfId="23647" xr:uid="{00000000-0005-0000-0000-0000D2700000}"/>
    <cellStyle name="Input [yellow] 16 6 3 2" xfId="23648" xr:uid="{00000000-0005-0000-0000-0000D3700000}"/>
    <cellStyle name="Input [yellow] 16 6 3 3" xfId="23649" xr:uid="{00000000-0005-0000-0000-0000D4700000}"/>
    <cellStyle name="Input [yellow] 16 6 4" xfId="23650" xr:uid="{00000000-0005-0000-0000-0000D5700000}"/>
    <cellStyle name="Input [yellow] 16 7" xfId="23651" xr:uid="{00000000-0005-0000-0000-0000D6700000}"/>
    <cellStyle name="Input [yellow] 16 7 2" xfId="23652" xr:uid="{00000000-0005-0000-0000-0000D7700000}"/>
    <cellStyle name="Input [yellow] 16 7 2 2" xfId="23653" xr:uid="{00000000-0005-0000-0000-0000D8700000}"/>
    <cellStyle name="Input [yellow] 16 7 2 3" xfId="23654" xr:uid="{00000000-0005-0000-0000-0000D9700000}"/>
    <cellStyle name="Input [yellow] 16 7 3" xfId="23655" xr:uid="{00000000-0005-0000-0000-0000DA700000}"/>
    <cellStyle name="Input [yellow] 16 7 3 2" xfId="23656" xr:uid="{00000000-0005-0000-0000-0000DB700000}"/>
    <cellStyle name="Input [yellow] 16 7 3 3" xfId="23657" xr:uid="{00000000-0005-0000-0000-0000DC700000}"/>
    <cellStyle name="Input [yellow] 16 7 4" xfId="23658" xr:uid="{00000000-0005-0000-0000-0000DD700000}"/>
    <cellStyle name="Input [yellow] 16 8" xfId="23659" xr:uid="{00000000-0005-0000-0000-0000DE700000}"/>
    <cellStyle name="Input [yellow] 16 9" xfId="23660" xr:uid="{00000000-0005-0000-0000-0000DF700000}"/>
    <cellStyle name="Input [yellow] 17" xfId="23661" xr:uid="{00000000-0005-0000-0000-0000E0700000}"/>
    <cellStyle name="Input [yellow] 17 2" xfId="23662" xr:uid="{00000000-0005-0000-0000-0000E1700000}"/>
    <cellStyle name="Input [yellow] 17 2 2" xfId="23663" xr:uid="{00000000-0005-0000-0000-0000E2700000}"/>
    <cellStyle name="Input [yellow] 17 3" xfId="23664" xr:uid="{00000000-0005-0000-0000-0000E3700000}"/>
    <cellStyle name="Input [yellow] 17 3 2" xfId="23665" xr:uid="{00000000-0005-0000-0000-0000E4700000}"/>
    <cellStyle name="Input [yellow] 17 3 2 2" xfId="23666" xr:uid="{00000000-0005-0000-0000-0000E5700000}"/>
    <cellStyle name="Input [yellow] 17 3 2 3" xfId="23667" xr:uid="{00000000-0005-0000-0000-0000E6700000}"/>
    <cellStyle name="Input [yellow] 17 3 3" xfId="23668" xr:uid="{00000000-0005-0000-0000-0000E7700000}"/>
    <cellStyle name="Input [yellow] 17 3 3 2" xfId="23669" xr:uid="{00000000-0005-0000-0000-0000E8700000}"/>
    <cellStyle name="Input [yellow] 17 3 3 3" xfId="23670" xr:uid="{00000000-0005-0000-0000-0000E9700000}"/>
    <cellStyle name="Input [yellow] 17 3 4" xfId="23671" xr:uid="{00000000-0005-0000-0000-0000EA700000}"/>
    <cellStyle name="Input [yellow] 17 4" xfId="23672" xr:uid="{00000000-0005-0000-0000-0000EB700000}"/>
    <cellStyle name="Input [yellow] 17 4 2" xfId="23673" xr:uid="{00000000-0005-0000-0000-0000EC700000}"/>
    <cellStyle name="Input [yellow] 17 4 2 2" xfId="23674" xr:uid="{00000000-0005-0000-0000-0000ED700000}"/>
    <cellStyle name="Input [yellow] 17 4 2 3" xfId="23675" xr:uid="{00000000-0005-0000-0000-0000EE700000}"/>
    <cellStyle name="Input [yellow] 17 4 3" xfId="23676" xr:uid="{00000000-0005-0000-0000-0000EF700000}"/>
    <cellStyle name="Input [yellow] 17 4 3 2" xfId="23677" xr:uid="{00000000-0005-0000-0000-0000F0700000}"/>
    <cellStyle name="Input [yellow] 17 4 3 3" xfId="23678" xr:uid="{00000000-0005-0000-0000-0000F1700000}"/>
    <cellStyle name="Input [yellow] 17 4 4" xfId="23679" xr:uid="{00000000-0005-0000-0000-0000F2700000}"/>
    <cellStyle name="Input [yellow] 17 5" xfId="23680" xr:uid="{00000000-0005-0000-0000-0000F3700000}"/>
    <cellStyle name="Input [yellow] 17 5 2" xfId="23681" xr:uid="{00000000-0005-0000-0000-0000F4700000}"/>
    <cellStyle name="Input [yellow] 17 5 2 2" xfId="23682" xr:uid="{00000000-0005-0000-0000-0000F5700000}"/>
    <cellStyle name="Input [yellow] 17 5 2 3" xfId="23683" xr:uid="{00000000-0005-0000-0000-0000F6700000}"/>
    <cellStyle name="Input [yellow] 17 5 3" xfId="23684" xr:uid="{00000000-0005-0000-0000-0000F7700000}"/>
    <cellStyle name="Input [yellow] 17 5 3 2" xfId="23685" xr:uid="{00000000-0005-0000-0000-0000F8700000}"/>
    <cellStyle name="Input [yellow] 17 5 3 3" xfId="23686" xr:uid="{00000000-0005-0000-0000-0000F9700000}"/>
    <cellStyle name="Input [yellow] 17 5 4" xfId="23687" xr:uid="{00000000-0005-0000-0000-0000FA700000}"/>
    <cellStyle name="Input [yellow] 17 6" xfId="23688" xr:uid="{00000000-0005-0000-0000-0000FB700000}"/>
    <cellStyle name="Input [yellow] 17 6 2" xfId="23689" xr:uid="{00000000-0005-0000-0000-0000FC700000}"/>
    <cellStyle name="Input [yellow] 17 6 2 2" xfId="23690" xr:uid="{00000000-0005-0000-0000-0000FD700000}"/>
    <cellStyle name="Input [yellow] 17 6 2 3" xfId="23691" xr:uid="{00000000-0005-0000-0000-0000FE700000}"/>
    <cellStyle name="Input [yellow] 17 6 3" xfId="23692" xr:uid="{00000000-0005-0000-0000-0000FF700000}"/>
    <cellStyle name="Input [yellow] 17 6 3 2" xfId="23693" xr:uid="{00000000-0005-0000-0000-000000710000}"/>
    <cellStyle name="Input [yellow] 17 6 3 3" xfId="23694" xr:uid="{00000000-0005-0000-0000-000001710000}"/>
    <cellStyle name="Input [yellow] 17 6 4" xfId="23695" xr:uid="{00000000-0005-0000-0000-000002710000}"/>
    <cellStyle name="Input [yellow] 17 7" xfId="23696" xr:uid="{00000000-0005-0000-0000-000003710000}"/>
    <cellStyle name="Input [yellow] 17 7 2" xfId="23697" xr:uid="{00000000-0005-0000-0000-000004710000}"/>
    <cellStyle name="Input [yellow] 17 7 2 2" xfId="23698" xr:uid="{00000000-0005-0000-0000-000005710000}"/>
    <cellStyle name="Input [yellow] 17 7 2 3" xfId="23699" xr:uid="{00000000-0005-0000-0000-000006710000}"/>
    <cellStyle name="Input [yellow] 17 7 3" xfId="23700" xr:uid="{00000000-0005-0000-0000-000007710000}"/>
    <cellStyle name="Input [yellow] 17 7 3 2" xfId="23701" xr:uid="{00000000-0005-0000-0000-000008710000}"/>
    <cellStyle name="Input [yellow] 17 7 3 3" xfId="23702" xr:uid="{00000000-0005-0000-0000-000009710000}"/>
    <cellStyle name="Input [yellow] 17 7 4" xfId="23703" xr:uid="{00000000-0005-0000-0000-00000A710000}"/>
    <cellStyle name="Input [yellow] 17 8" xfId="23704" xr:uid="{00000000-0005-0000-0000-00000B710000}"/>
    <cellStyle name="Input [yellow] 17 9" xfId="23705" xr:uid="{00000000-0005-0000-0000-00000C710000}"/>
    <cellStyle name="Input [yellow] 18" xfId="23706" xr:uid="{00000000-0005-0000-0000-00000D710000}"/>
    <cellStyle name="Input [yellow] 18 2" xfId="23707" xr:uid="{00000000-0005-0000-0000-00000E710000}"/>
    <cellStyle name="Input [yellow] 18 2 2" xfId="23708" xr:uid="{00000000-0005-0000-0000-00000F710000}"/>
    <cellStyle name="Input [yellow] 18 3" xfId="23709" xr:uid="{00000000-0005-0000-0000-000010710000}"/>
    <cellStyle name="Input [yellow] 18 3 2" xfId="23710" xr:uid="{00000000-0005-0000-0000-000011710000}"/>
    <cellStyle name="Input [yellow] 18 3 2 2" xfId="23711" xr:uid="{00000000-0005-0000-0000-000012710000}"/>
    <cellStyle name="Input [yellow] 18 3 2 3" xfId="23712" xr:uid="{00000000-0005-0000-0000-000013710000}"/>
    <cellStyle name="Input [yellow] 18 3 3" xfId="23713" xr:uid="{00000000-0005-0000-0000-000014710000}"/>
    <cellStyle name="Input [yellow] 18 3 3 2" xfId="23714" xr:uid="{00000000-0005-0000-0000-000015710000}"/>
    <cellStyle name="Input [yellow] 18 3 3 3" xfId="23715" xr:uid="{00000000-0005-0000-0000-000016710000}"/>
    <cellStyle name="Input [yellow] 18 3 4" xfId="23716" xr:uid="{00000000-0005-0000-0000-000017710000}"/>
    <cellStyle name="Input [yellow] 18 4" xfId="23717" xr:uid="{00000000-0005-0000-0000-000018710000}"/>
    <cellStyle name="Input [yellow] 18 4 2" xfId="23718" xr:uid="{00000000-0005-0000-0000-000019710000}"/>
    <cellStyle name="Input [yellow] 18 4 2 2" xfId="23719" xr:uid="{00000000-0005-0000-0000-00001A710000}"/>
    <cellStyle name="Input [yellow] 18 4 2 3" xfId="23720" xr:uid="{00000000-0005-0000-0000-00001B710000}"/>
    <cellStyle name="Input [yellow] 18 4 3" xfId="23721" xr:uid="{00000000-0005-0000-0000-00001C710000}"/>
    <cellStyle name="Input [yellow] 18 4 3 2" xfId="23722" xr:uid="{00000000-0005-0000-0000-00001D710000}"/>
    <cellStyle name="Input [yellow] 18 4 3 3" xfId="23723" xr:uid="{00000000-0005-0000-0000-00001E710000}"/>
    <cellStyle name="Input [yellow] 18 4 4" xfId="23724" xr:uid="{00000000-0005-0000-0000-00001F710000}"/>
    <cellStyle name="Input [yellow] 18 5" xfId="23725" xr:uid="{00000000-0005-0000-0000-000020710000}"/>
    <cellStyle name="Input [yellow] 18 5 2" xfId="23726" xr:uid="{00000000-0005-0000-0000-000021710000}"/>
    <cellStyle name="Input [yellow] 18 5 2 2" xfId="23727" xr:uid="{00000000-0005-0000-0000-000022710000}"/>
    <cellStyle name="Input [yellow] 18 5 2 3" xfId="23728" xr:uid="{00000000-0005-0000-0000-000023710000}"/>
    <cellStyle name="Input [yellow] 18 5 3" xfId="23729" xr:uid="{00000000-0005-0000-0000-000024710000}"/>
    <cellStyle name="Input [yellow] 18 5 3 2" xfId="23730" xr:uid="{00000000-0005-0000-0000-000025710000}"/>
    <cellStyle name="Input [yellow] 18 5 3 3" xfId="23731" xr:uid="{00000000-0005-0000-0000-000026710000}"/>
    <cellStyle name="Input [yellow] 18 5 4" xfId="23732" xr:uid="{00000000-0005-0000-0000-000027710000}"/>
    <cellStyle name="Input [yellow] 18 6" xfId="23733" xr:uid="{00000000-0005-0000-0000-000028710000}"/>
    <cellStyle name="Input [yellow] 18 6 2" xfId="23734" xr:uid="{00000000-0005-0000-0000-000029710000}"/>
    <cellStyle name="Input [yellow] 18 6 2 2" xfId="23735" xr:uid="{00000000-0005-0000-0000-00002A710000}"/>
    <cellStyle name="Input [yellow] 18 6 2 3" xfId="23736" xr:uid="{00000000-0005-0000-0000-00002B710000}"/>
    <cellStyle name="Input [yellow] 18 6 3" xfId="23737" xr:uid="{00000000-0005-0000-0000-00002C710000}"/>
    <cellStyle name="Input [yellow] 18 6 3 2" xfId="23738" xr:uid="{00000000-0005-0000-0000-00002D710000}"/>
    <cellStyle name="Input [yellow] 18 6 3 3" xfId="23739" xr:uid="{00000000-0005-0000-0000-00002E710000}"/>
    <cellStyle name="Input [yellow] 18 6 4" xfId="23740" xr:uid="{00000000-0005-0000-0000-00002F710000}"/>
    <cellStyle name="Input [yellow] 18 7" xfId="23741" xr:uid="{00000000-0005-0000-0000-000030710000}"/>
    <cellStyle name="Input [yellow] 18 7 2" xfId="23742" xr:uid="{00000000-0005-0000-0000-000031710000}"/>
    <cellStyle name="Input [yellow] 18 7 2 2" xfId="23743" xr:uid="{00000000-0005-0000-0000-000032710000}"/>
    <cellStyle name="Input [yellow] 18 7 2 3" xfId="23744" xr:uid="{00000000-0005-0000-0000-000033710000}"/>
    <cellStyle name="Input [yellow] 18 7 3" xfId="23745" xr:uid="{00000000-0005-0000-0000-000034710000}"/>
    <cellStyle name="Input [yellow] 18 7 3 2" xfId="23746" xr:uid="{00000000-0005-0000-0000-000035710000}"/>
    <cellStyle name="Input [yellow] 18 7 3 3" xfId="23747" xr:uid="{00000000-0005-0000-0000-000036710000}"/>
    <cellStyle name="Input [yellow] 18 7 4" xfId="23748" xr:uid="{00000000-0005-0000-0000-000037710000}"/>
    <cellStyle name="Input [yellow] 18 8" xfId="23749" xr:uid="{00000000-0005-0000-0000-000038710000}"/>
    <cellStyle name="Input [yellow] 18 9" xfId="23750" xr:uid="{00000000-0005-0000-0000-000039710000}"/>
    <cellStyle name="Input [yellow] 19" xfId="23751" xr:uid="{00000000-0005-0000-0000-00003A710000}"/>
    <cellStyle name="Input [yellow] 19 2" xfId="23752" xr:uid="{00000000-0005-0000-0000-00003B710000}"/>
    <cellStyle name="Input [yellow] 19 2 2" xfId="23753" xr:uid="{00000000-0005-0000-0000-00003C710000}"/>
    <cellStyle name="Input [yellow] 19 3" xfId="23754" xr:uid="{00000000-0005-0000-0000-00003D710000}"/>
    <cellStyle name="Input [yellow] 19 3 2" xfId="23755" xr:uid="{00000000-0005-0000-0000-00003E710000}"/>
    <cellStyle name="Input [yellow] 19 3 2 2" xfId="23756" xr:uid="{00000000-0005-0000-0000-00003F710000}"/>
    <cellStyle name="Input [yellow] 19 3 2 3" xfId="23757" xr:uid="{00000000-0005-0000-0000-000040710000}"/>
    <cellStyle name="Input [yellow] 19 3 3" xfId="23758" xr:uid="{00000000-0005-0000-0000-000041710000}"/>
    <cellStyle name="Input [yellow] 19 3 3 2" xfId="23759" xr:uid="{00000000-0005-0000-0000-000042710000}"/>
    <cellStyle name="Input [yellow] 19 3 3 3" xfId="23760" xr:uid="{00000000-0005-0000-0000-000043710000}"/>
    <cellStyle name="Input [yellow] 19 3 4" xfId="23761" xr:uid="{00000000-0005-0000-0000-000044710000}"/>
    <cellStyle name="Input [yellow] 19 4" xfId="23762" xr:uid="{00000000-0005-0000-0000-000045710000}"/>
    <cellStyle name="Input [yellow] 19 4 2" xfId="23763" xr:uid="{00000000-0005-0000-0000-000046710000}"/>
    <cellStyle name="Input [yellow] 19 4 2 2" xfId="23764" xr:uid="{00000000-0005-0000-0000-000047710000}"/>
    <cellStyle name="Input [yellow] 19 4 2 3" xfId="23765" xr:uid="{00000000-0005-0000-0000-000048710000}"/>
    <cellStyle name="Input [yellow] 19 4 3" xfId="23766" xr:uid="{00000000-0005-0000-0000-000049710000}"/>
    <cellStyle name="Input [yellow] 19 4 3 2" xfId="23767" xr:uid="{00000000-0005-0000-0000-00004A710000}"/>
    <cellStyle name="Input [yellow] 19 4 3 3" xfId="23768" xr:uid="{00000000-0005-0000-0000-00004B710000}"/>
    <cellStyle name="Input [yellow] 19 4 4" xfId="23769" xr:uid="{00000000-0005-0000-0000-00004C710000}"/>
    <cellStyle name="Input [yellow] 19 5" xfId="23770" xr:uid="{00000000-0005-0000-0000-00004D710000}"/>
    <cellStyle name="Input [yellow] 19 5 2" xfId="23771" xr:uid="{00000000-0005-0000-0000-00004E710000}"/>
    <cellStyle name="Input [yellow] 19 5 2 2" xfId="23772" xr:uid="{00000000-0005-0000-0000-00004F710000}"/>
    <cellStyle name="Input [yellow] 19 5 2 3" xfId="23773" xr:uid="{00000000-0005-0000-0000-000050710000}"/>
    <cellStyle name="Input [yellow] 19 5 3" xfId="23774" xr:uid="{00000000-0005-0000-0000-000051710000}"/>
    <cellStyle name="Input [yellow] 19 5 3 2" xfId="23775" xr:uid="{00000000-0005-0000-0000-000052710000}"/>
    <cellStyle name="Input [yellow] 19 5 3 3" xfId="23776" xr:uid="{00000000-0005-0000-0000-000053710000}"/>
    <cellStyle name="Input [yellow] 19 5 4" xfId="23777" xr:uid="{00000000-0005-0000-0000-000054710000}"/>
    <cellStyle name="Input [yellow] 19 6" xfId="23778" xr:uid="{00000000-0005-0000-0000-000055710000}"/>
    <cellStyle name="Input [yellow] 19 6 2" xfId="23779" xr:uid="{00000000-0005-0000-0000-000056710000}"/>
    <cellStyle name="Input [yellow] 19 6 2 2" xfId="23780" xr:uid="{00000000-0005-0000-0000-000057710000}"/>
    <cellStyle name="Input [yellow] 19 6 2 3" xfId="23781" xr:uid="{00000000-0005-0000-0000-000058710000}"/>
    <cellStyle name="Input [yellow] 19 6 3" xfId="23782" xr:uid="{00000000-0005-0000-0000-000059710000}"/>
    <cellStyle name="Input [yellow] 19 6 3 2" xfId="23783" xr:uid="{00000000-0005-0000-0000-00005A710000}"/>
    <cellStyle name="Input [yellow] 19 6 3 3" xfId="23784" xr:uid="{00000000-0005-0000-0000-00005B710000}"/>
    <cellStyle name="Input [yellow] 19 6 4" xfId="23785" xr:uid="{00000000-0005-0000-0000-00005C710000}"/>
    <cellStyle name="Input [yellow] 19 7" xfId="23786" xr:uid="{00000000-0005-0000-0000-00005D710000}"/>
    <cellStyle name="Input [yellow] 19 7 2" xfId="23787" xr:uid="{00000000-0005-0000-0000-00005E710000}"/>
    <cellStyle name="Input [yellow] 19 7 2 2" xfId="23788" xr:uid="{00000000-0005-0000-0000-00005F710000}"/>
    <cellStyle name="Input [yellow] 19 7 2 3" xfId="23789" xr:uid="{00000000-0005-0000-0000-000060710000}"/>
    <cellStyle name="Input [yellow] 19 7 3" xfId="23790" xr:uid="{00000000-0005-0000-0000-000061710000}"/>
    <cellStyle name="Input [yellow] 19 7 3 2" xfId="23791" xr:uid="{00000000-0005-0000-0000-000062710000}"/>
    <cellStyle name="Input [yellow] 19 7 3 3" xfId="23792" xr:uid="{00000000-0005-0000-0000-000063710000}"/>
    <cellStyle name="Input [yellow] 19 7 4" xfId="23793" xr:uid="{00000000-0005-0000-0000-000064710000}"/>
    <cellStyle name="Input [yellow] 19 8" xfId="23794" xr:uid="{00000000-0005-0000-0000-000065710000}"/>
    <cellStyle name="Input [yellow] 19 9" xfId="23795" xr:uid="{00000000-0005-0000-0000-000066710000}"/>
    <cellStyle name="Input [yellow] 2" xfId="23796" xr:uid="{00000000-0005-0000-0000-000067710000}"/>
    <cellStyle name="Input [yellow] 2 2" xfId="23797" xr:uid="{00000000-0005-0000-0000-000068710000}"/>
    <cellStyle name="Input [yellow] 2 2 2" xfId="23798" xr:uid="{00000000-0005-0000-0000-000069710000}"/>
    <cellStyle name="Input [yellow] 2 3" xfId="23799" xr:uid="{00000000-0005-0000-0000-00006A710000}"/>
    <cellStyle name="Input [yellow] 2 3 2" xfId="23800" xr:uid="{00000000-0005-0000-0000-00006B710000}"/>
    <cellStyle name="Input [yellow] 2 3 2 2" xfId="23801" xr:uid="{00000000-0005-0000-0000-00006C710000}"/>
    <cellStyle name="Input [yellow] 2 3 2 3" xfId="23802" xr:uid="{00000000-0005-0000-0000-00006D710000}"/>
    <cellStyle name="Input [yellow] 2 3 3" xfId="23803" xr:uid="{00000000-0005-0000-0000-00006E710000}"/>
    <cellStyle name="Input [yellow] 2 3 3 2" xfId="23804" xr:uid="{00000000-0005-0000-0000-00006F710000}"/>
    <cellStyle name="Input [yellow] 2 3 3 3" xfId="23805" xr:uid="{00000000-0005-0000-0000-000070710000}"/>
    <cellStyle name="Input [yellow] 2 3 4" xfId="23806" xr:uid="{00000000-0005-0000-0000-000071710000}"/>
    <cellStyle name="Input [yellow] 2 4" xfId="23807" xr:uid="{00000000-0005-0000-0000-000072710000}"/>
    <cellStyle name="Input [yellow] 2 4 2" xfId="23808" xr:uid="{00000000-0005-0000-0000-000073710000}"/>
    <cellStyle name="Input [yellow] 2 4 2 2" xfId="23809" xr:uid="{00000000-0005-0000-0000-000074710000}"/>
    <cellStyle name="Input [yellow] 2 4 2 3" xfId="23810" xr:uid="{00000000-0005-0000-0000-000075710000}"/>
    <cellStyle name="Input [yellow] 2 4 3" xfId="23811" xr:uid="{00000000-0005-0000-0000-000076710000}"/>
    <cellStyle name="Input [yellow] 2 4 3 2" xfId="23812" xr:uid="{00000000-0005-0000-0000-000077710000}"/>
    <cellStyle name="Input [yellow] 2 4 3 3" xfId="23813" xr:uid="{00000000-0005-0000-0000-000078710000}"/>
    <cellStyle name="Input [yellow] 2 4 4" xfId="23814" xr:uid="{00000000-0005-0000-0000-000079710000}"/>
    <cellStyle name="Input [yellow] 2 5" xfId="23815" xr:uid="{00000000-0005-0000-0000-00007A710000}"/>
    <cellStyle name="Input [yellow] 2 5 2" xfId="23816" xr:uid="{00000000-0005-0000-0000-00007B710000}"/>
    <cellStyle name="Input [yellow] 2 5 2 2" xfId="23817" xr:uid="{00000000-0005-0000-0000-00007C710000}"/>
    <cellStyle name="Input [yellow] 2 5 2 3" xfId="23818" xr:uid="{00000000-0005-0000-0000-00007D710000}"/>
    <cellStyle name="Input [yellow] 2 5 3" xfId="23819" xr:uid="{00000000-0005-0000-0000-00007E710000}"/>
    <cellStyle name="Input [yellow] 2 5 3 2" xfId="23820" xr:uid="{00000000-0005-0000-0000-00007F710000}"/>
    <cellStyle name="Input [yellow] 2 5 3 3" xfId="23821" xr:uid="{00000000-0005-0000-0000-000080710000}"/>
    <cellStyle name="Input [yellow] 2 5 4" xfId="23822" xr:uid="{00000000-0005-0000-0000-000081710000}"/>
    <cellStyle name="Input [yellow] 2 6" xfId="23823" xr:uid="{00000000-0005-0000-0000-000082710000}"/>
    <cellStyle name="Input [yellow] 2 6 2" xfId="23824" xr:uid="{00000000-0005-0000-0000-000083710000}"/>
    <cellStyle name="Input [yellow] 2 6 2 2" xfId="23825" xr:uid="{00000000-0005-0000-0000-000084710000}"/>
    <cellStyle name="Input [yellow] 2 6 2 3" xfId="23826" xr:uid="{00000000-0005-0000-0000-000085710000}"/>
    <cellStyle name="Input [yellow] 2 6 3" xfId="23827" xr:uid="{00000000-0005-0000-0000-000086710000}"/>
    <cellStyle name="Input [yellow] 2 6 3 2" xfId="23828" xr:uid="{00000000-0005-0000-0000-000087710000}"/>
    <cellStyle name="Input [yellow] 2 6 3 3" xfId="23829" xr:uid="{00000000-0005-0000-0000-000088710000}"/>
    <cellStyle name="Input [yellow] 2 6 4" xfId="23830" xr:uid="{00000000-0005-0000-0000-000089710000}"/>
    <cellStyle name="Input [yellow] 2 7" xfId="23831" xr:uid="{00000000-0005-0000-0000-00008A710000}"/>
    <cellStyle name="Input [yellow] 2 7 2" xfId="23832" xr:uid="{00000000-0005-0000-0000-00008B710000}"/>
    <cellStyle name="Input [yellow] 2 7 2 2" xfId="23833" xr:uid="{00000000-0005-0000-0000-00008C710000}"/>
    <cellStyle name="Input [yellow] 2 7 2 3" xfId="23834" xr:uid="{00000000-0005-0000-0000-00008D710000}"/>
    <cellStyle name="Input [yellow] 2 7 3" xfId="23835" xr:uid="{00000000-0005-0000-0000-00008E710000}"/>
    <cellStyle name="Input [yellow] 2 7 3 2" xfId="23836" xr:uid="{00000000-0005-0000-0000-00008F710000}"/>
    <cellStyle name="Input [yellow] 2 7 3 3" xfId="23837" xr:uid="{00000000-0005-0000-0000-000090710000}"/>
    <cellStyle name="Input [yellow] 2 7 4" xfId="23838" xr:uid="{00000000-0005-0000-0000-000091710000}"/>
    <cellStyle name="Input [yellow] 2 8" xfId="23839" xr:uid="{00000000-0005-0000-0000-000092710000}"/>
    <cellStyle name="Input [yellow] 2 9" xfId="23840" xr:uid="{00000000-0005-0000-0000-000093710000}"/>
    <cellStyle name="Input [yellow] 20" xfId="23841" xr:uid="{00000000-0005-0000-0000-000094710000}"/>
    <cellStyle name="Input [yellow] 20 2" xfId="23842" xr:uid="{00000000-0005-0000-0000-000095710000}"/>
    <cellStyle name="Input [yellow] 20 2 2" xfId="23843" xr:uid="{00000000-0005-0000-0000-000096710000}"/>
    <cellStyle name="Input [yellow] 20 3" xfId="23844" xr:uid="{00000000-0005-0000-0000-000097710000}"/>
    <cellStyle name="Input [yellow] 20 3 2" xfId="23845" xr:uid="{00000000-0005-0000-0000-000098710000}"/>
    <cellStyle name="Input [yellow] 20 3 2 2" xfId="23846" xr:uid="{00000000-0005-0000-0000-000099710000}"/>
    <cellStyle name="Input [yellow] 20 3 2 3" xfId="23847" xr:uid="{00000000-0005-0000-0000-00009A710000}"/>
    <cellStyle name="Input [yellow] 20 3 3" xfId="23848" xr:uid="{00000000-0005-0000-0000-00009B710000}"/>
    <cellStyle name="Input [yellow] 20 3 3 2" xfId="23849" xr:uid="{00000000-0005-0000-0000-00009C710000}"/>
    <cellStyle name="Input [yellow] 20 3 3 3" xfId="23850" xr:uid="{00000000-0005-0000-0000-00009D710000}"/>
    <cellStyle name="Input [yellow] 20 3 4" xfId="23851" xr:uid="{00000000-0005-0000-0000-00009E710000}"/>
    <cellStyle name="Input [yellow] 20 4" xfId="23852" xr:uid="{00000000-0005-0000-0000-00009F710000}"/>
    <cellStyle name="Input [yellow] 20 4 2" xfId="23853" xr:uid="{00000000-0005-0000-0000-0000A0710000}"/>
    <cellStyle name="Input [yellow] 20 4 2 2" xfId="23854" xr:uid="{00000000-0005-0000-0000-0000A1710000}"/>
    <cellStyle name="Input [yellow] 20 4 2 3" xfId="23855" xr:uid="{00000000-0005-0000-0000-0000A2710000}"/>
    <cellStyle name="Input [yellow] 20 4 3" xfId="23856" xr:uid="{00000000-0005-0000-0000-0000A3710000}"/>
    <cellStyle name="Input [yellow] 20 4 3 2" xfId="23857" xr:uid="{00000000-0005-0000-0000-0000A4710000}"/>
    <cellStyle name="Input [yellow] 20 4 3 3" xfId="23858" xr:uid="{00000000-0005-0000-0000-0000A5710000}"/>
    <cellStyle name="Input [yellow] 20 4 4" xfId="23859" xr:uid="{00000000-0005-0000-0000-0000A6710000}"/>
    <cellStyle name="Input [yellow] 20 5" xfId="23860" xr:uid="{00000000-0005-0000-0000-0000A7710000}"/>
    <cellStyle name="Input [yellow] 20 5 2" xfId="23861" xr:uid="{00000000-0005-0000-0000-0000A8710000}"/>
    <cellStyle name="Input [yellow] 20 5 2 2" xfId="23862" xr:uid="{00000000-0005-0000-0000-0000A9710000}"/>
    <cellStyle name="Input [yellow] 20 5 2 3" xfId="23863" xr:uid="{00000000-0005-0000-0000-0000AA710000}"/>
    <cellStyle name="Input [yellow] 20 5 3" xfId="23864" xr:uid="{00000000-0005-0000-0000-0000AB710000}"/>
    <cellStyle name="Input [yellow] 20 5 3 2" xfId="23865" xr:uid="{00000000-0005-0000-0000-0000AC710000}"/>
    <cellStyle name="Input [yellow] 20 5 3 3" xfId="23866" xr:uid="{00000000-0005-0000-0000-0000AD710000}"/>
    <cellStyle name="Input [yellow] 20 5 4" xfId="23867" xr:uid="{00000000-0005-0000-0000-0000AE710000}"/>
    <cellStyle name="Input [yellow] 20 6" xfId="23868" xr:uid="{00000000-0005-0000-0000-0000AF710000}"/>
    <cellStyle name="Input [yellow] 20 6 2" xfId="23869" xr:uid="{00000000-0005-0000-0000-0000B0710000}"/>
    <cellStyle name="Input [yellow] 20 6 2 2" xfId="23870" xr:uid="{00000000-0005-0000-0000-0000B1710000}"/>
    <cellStyle name="Input [yellow] 20 6 2 3" xfId="23871" xr:uid="{00000000-0005-0000-0000-0000B2710000}"/>
    <cellStyle name="Input [yellow] 20 6 3" xfId="23872" xr:uid="{00000000-0005-0000-0000-0000B3710000}"/>
    <cellStyle name="Input [yellow] 20 6 3 2" xfId="23873" xr:uid="{00000000-0005-0000-0000-0000B4710000}"/>
    <cellStyle name="Input [yellow] 20 6 3 3" xfId="23874" xr:uid="{00000000-0005-0000-0000-0000B5710000}"/>
    <cellStyle name="Input [yellow] 20 6 4" xfId="23875" xr:uid="{00000000-0005-0000-0000-0000B6710000}"/>
    <cellStyle name="Input [yellow] 20 7" xfId="23876" xr:uid="{00000000-0005-0000-0000-0000B7710000}"/>
    <cellStyle name="Input [yellow] 20 7 2" xfId="23877" xr:uid="{00000000-0005-0000-0000-0000B8710000}"/>
    <cellStyle name="Input [yellow] 20 7 2 2" xfId="23878" xr:uid="{00000000-0005-0000-0000-0000B9710000}"/>
    <cellStyle name="Input [yellow] 20 7 2 3" xfId="23879" xr:uid="{00000000-0005-0000-0000-0000BA710000}"/>
    <cellStyle name="Input [yellow] 20 7 3" xfId="23880" xr:uid="{00000000-0005-0000-0000-0000BB710000}"/>
    <cellStyle name="Input [yellow] 20 7 3 2" xfId="23881" xr:uid="{00000000-0005-0000-0000-0000BC710000}"/>
    <cellStyle name="Input [yellow] 20 7 3 3" xfId="23882" xr:uid="{00000000-0005-0000-0000-0000BD710000}"/>
    <cellStyle name="Input [yellow] 20 7 4" xfId="23883" xr:uid="{00000000-0005-0000-0000-0000BE710000}"/>
    <cellStyle name="Input [yellow] 20 8" xfId="23884" xr:uid="{00000000-0005-0000-0000-0000BF710000}"/>
    <cellStyle name="Input [yellow] 20 9" xfId="23885" xr:uid="{00000000-0005-0000-0000-0000C0710000}"/>
    <cellStyle name="Input [yellow] 21" xfId="23886" xr:uid="{00000000-0005-0000-0000-0000C1710000}"/>
    <cellStyle name="Input [yellow] 21 2" xfId="23887" xr:uid="{00000000-0005-0000-0000-0000C2710000}"/>
    <cellStyle name="Input [yellow] 21 2 2" xfId="23888" xr:uid="{00000000-0005-0000-0000-0000C3710000}"/>
    <cellStyle name="Input [yellow] 21 3" xfId="23889" xr:uid="{00000000-0005-0000-0000-0000C4710000}"/>
    <cellStyle name="Input [yellow] 21 3 2" xfId="23890" xr:uid="{00000000-0005-0000-0000-0000C5710000}"/>
    <cellStyle name="Input [yellow] 21 3 2 2" xfId="23891" xr:uid="{00000000-0005-0000-0000-0000C6710000}"/>
    <cellStyle name="Input [yellow] 21 3 2 3" xfId="23892" xr:uid="{00000000-0005-0000-0000-0000C7710000}"/>
    <cellStyle name="Input [yellow] 21 3 3" xfId="23893" xr:uid="{00000000-0005-0000-0000-0000C8710000}"/>
    <cellStyle name="Input [yellow] 21 3 3 2" xfId="23894" xr:uid="{00000000-0005-0000-0000-0000C9710000}"/>
    <cellStyle name="Input [yellow] 21 3 3 3" xfId="23895" xr:uid="{00000000-0005-0000-0000-0000CA710000}"/>
    <cellStyle name="Input [yellow] 21 3 4" xfId="23896" xr:uid="{00000000-0005-0000-0000-0000CB710000}"/>
    <cellStyle name="Input [yellow] 21 4" xfId="23897" xr:uid="{00000000-0005-0000-0000-0000CC710000}"/>
    <cellStyle name="Input [yellow] 21 4 2" xfId="23898" xr:uid="{00000000-0005-0000-0000-0000CD710000}"/>
    <cellStyle name="Input [yellow] 21 4 2 2" xfId="23899" xr:uid="{00000000-0005-0000-0000-0000CE710000}"/>
    <cellStyle name="Input [yellow] 21 4 2 3" xfId="23900" xr:uid="{00000000-0005-0000-0000-0000CF710000}"/>
    <cellStyle name="Input [yellow] 21 4 3" xfId="23901" xr:uid="{00000000-0005-0000-0000-0000D0710000}"/>
    <cellStyle name="Input [yellow] 21 4 3 2" xfId="23902" xr:uid="{00000000-0005-0000-0000-0000D1710000}"/>
    <cellStyle name="Input [yellow] 21 4 3 3" xfId="23903" xr:uid="{00000000-0005-0000-0000-0000D2710000}"/>
    <cellStyle name="Input [yellow] 21 4 4" xfId="23904" xr:uid="{00000000-0005-0000-0000-0000D3710000}"/>
    <cellStyle name="Input [yellow] 21 5" xfId="23905" xr:uid="{00000000-0005-0000-0000-0000D4710000}"/>
    <cellStyle name="Input [yellow] 21 5 2" xfId="23906" xr:uid="{00000000-0005-0000-0000-0000D5710000}"/>
    <cellStyle name="Input [yellow] 21 5 2 2" xfId="23907" xr:uid="{00000000-0005-0000-0000-0000D6710000}"/>
    <cellStyle name="Input [yellow] 21 5 2 3" xfId="23908" xr:uid="{00000000-0005-0000-0000-0000D7710000}"/>
    <cellStyle name="Input [yellow] 21 5 3" xfId="23909" xr:uid="{00000000-0005-0000-0000-0000D8710000}"/>
    <cellStyle name="Input [yellow] 21 5 3 2" xfId="23910" xr:uid="{00000000-0005-0000-0000-0000D9710000}"/>
    <cellStyle name="Input [yellow] 21 5 3 3" xfId="23911" xr:uid="{00000000-0005-0000-0000-0000DA710000}"/>
    <cellStyle name="Input [yellow] 21 5 4" xfId="23912" xr:uid="{00000000-0005-0000-0000-0000DB710000}"/>
    <cellStyle name="Input [yellow] 21 6" xfId="23913" xr:uid="{00000000-0005-0000-0000-0000DC710000}"/>
    <cellStyle name="Input [yellow] 21 6 2" xfId="23914" xr:uid="{00000000-0005-0000-0000-0000DD710000}"/>
    <cellStyle name="Input [yellow] 21 6 2 2" xfId="23915" xr:uid="{00000000-0005-0000-0000-0000DE710000}"/>
    <cellStyle name="Input [yellow] 21 6 2 3" xfId="23916" xr:uid="{00000000-0005-0000-0000-0000DF710000}"/>
    <cellStyle name="Input [yellow] 21 6 3" xfId="23917" xr:uid="{00000000-0005-0000-0000-0000E0710000}"/>
    <cellStyle name="Input [yellow] 21 6 3 2" xfId="23918" xr:uid="{00000000-0005-0000-0000-0000E1710000}"/>
    <cellStyle name="Input [yellow] 21 6 3 3" xfId="23919" xr:uid="{00000000-0005-0000-0000-0000E2710000}"/>
    <cellStyle name="Input [yellow] 21 6 4" xfId="23920" xr:uid="{00000000-0005-0000-0000-0000E3710000}"/>
    <cellStyle name="Input [yellow] 21 7" xfId="23921" xr:uid="{00000000-0005-0000-0000-0000E4710000}"/>
    <cellStyle name="Input [yellow] 21 7 2" xfId="23922" xr:uid="{00000000-0005-0000-0000-0000E5710000}"/>
    <cellStyle name="Input [yellow] 21 7 2 2" xfId="23923" xr:uid="{00000000-0005-0000-0000-0000E6710000}"/>
    <cellStyle name="Input [yellow] 21 7 2 3" xfId="23924" xr:uid="{00000000-0005-0000-0000-0000E7710000}"/>
    <cellStyle name="Input [yellow] 21 7 3" xfId="23925" xr:uid="{00000000-0005-0000-0000-0000E8710000}"/>
    <cellStyle name="Input [yellow] 21 7 3 2" xfId="23926" xr:uid="{00000000-0005-0000-0000-0000E9710000}"/>
    <cellStyle name="Input [yellow] 21 7 3 3" xfId="23927" xr:uid="{00000000-0005-0000-0000-0000EA710000}"/>
    <cellStyle name="Input [yellow] 21 7 4" xfId="23928" xr:uid="{00000000-0005-0000-0000-0000EB710000}"/>
    <cellStyle name="Input [yellow] 21 8" xfId="23929" xr:uid="{00000000-0005-0000-0000-0000EC710000}"/>
    <cellStyle name="Input [yellow] 21 9" xfId="23930" xr:uid="{00000000-0005-0000-0000-0000ED710000}"/>
    <cellStyle name="Input [yellow] 22" xfId="23931" xr:uid="{00000000-0005-0000-0000-0000EE710000}"/>
    <cellStyle name="Input [yellow] 22 2" xfId="23932" xr:uid="{00000000-0005-0000-0000-0000EF710000}"/>
    <cellStyle name="Input [yellow] 22 2 2" xfId="23933" xr:uid="{00000000-0005-0000-0000-0000F0710000}"/>
    <cellStyle name="Input [yellow] 22 3" xfId="23934" xr:uid="{00000000-0005-0000-0000-0000F1710000}"/>
    <cellStyle name="Input [yellow] 22 3 2" xfId="23935" xr:uid="{00000000-0005-0000-0000-0000F2710000}"/>
    <cellStyle name="Input [yellow] 22 3 2 2" xfId="23936" xr:uid="{00000000-0005-0000-0000-0000F3710000}"/>
    <cellStyle name="Input [yellow] 22 3 2 3" xfId="23937" xr:uid="{00000000-0005-0000-0000-0000F4710000}"/>
    <cellStyle name="Input [yellow] 22 3 3" xfId="23938" xr:uid="{00000000-0005-0000-0000-0000F5710000}"/>
    <cellStyle name="Input [yellow] 22 3 3 2" xfId="23939" xr:uid="{00000000-0005-0000-0000-0000F6710000}"/>
    <cellStyle name="Input [yellow] 22 3 3 3" xfId="23940" xr:uid="{00000000-0005-0000-0000-0000F7710000}"/>
    <cellStyle name="Input [yellow] 22 3 4" xfId="23941" xr:uid="{00000000-0005-0000-0000-0000F8710000}"/>
    <cellStyle name="Input [yellow] 22 4" xfId="23942" xr:uid="{00000000-0005-0000-0000-0000F9710000}"/>
    <cellStyle name="Input [yellow] 22 4 2" xfId="23943" xr:uid="{00000000-0005-0000-0000-0000FA710000}"/>
    <cellStyle name="Input [yellow] 22 4 2 2" xfId="23944" xr:uid="{00000000-0005-0000-0000-0000FB710000}"/>
    <cellStyle name="Input [yellow] 22 4 2 3" xfId="23945" xr:uid="{00000000-0005-0000-0000-0000FC710000}"/>
    <cellStyle name="Input [yellow] 22 4 3" xfId="23946" xr:uid="{00000000-0005-0000-0000-0000FD710000}"/>
    <cellStyle name="Input [yellow] 22 4 3 2" xfId="23947" xr:uid="{00000000-0005-0000-0000-0000FE710000}"/>
    <cellStyle name="Input [yellow] 22 4 3 3" xfId="23948" xr:uid="{00000000-0005-0000-0000-0000FF710000}"/>
    <cellStyle name="Input [yellow] 22 4 4" xfId="23949" xr:uid="{00000000-0005-0000-0000-000000720000}"/>
    <cellStyle name="Input [yellow] 22 5" xfId="23950" xr:uid="{00000000-0005-0000-0000-000001720000}"/>
    <cellStyle name="Input [yellow] 22 5 2" xfId="23951" xr:uid="{00000000-0005-0000-0000-000002720000}"/>
    <cellStyle name="Input [yellow] 22 5 2 2" xfId="23952" xr:uid="{00000000-0005-0000-0000-000003720000}"/>
    <cellStyle name="Input [yellow] 22 5 2 3" xfId="23953" xr:uid="{00000000-0005-0000-0000-000004720000}"/>
    <cellStyle name="Input [yellow] 22 5 3" xfId="23954" xr:uid="{00000000-0005-0000-0000-000005720000}"/>
    <cellStyle name="Input [yellow] 22 5 3 2" xfId="23955" xr:uid="{00000000-0005-0000-0000-000006720000}"/>
    <cellStyle name="Input [yellow] 22 5 3 3" xfId="23956" xr:uid="{00000000-0005-0000-0000-000007720000}"/>
    <cellStyle name="Input [yellow] 22 5 4" xfId="23957" xr:uid="{00000000-0005-0000-0000-000008720000}"/>
    <cellStyle name="Input [yellow] 22 6" xfId="23958" xr:uid="{00000000-0005-0000-0000-000009720000}"/>
    <cellStyle name="Input [yellow] 22 6 2" xfId="23959" xr:uid="{00000000-0005-0000-0000-00000A720000}"/>
    <cellStyle name="Input [yellow] 22 6 2 2" xfId="23960" xr:uid="{00000000-0005-0000-0000-00000B720000}"/>
    <cellStyle name="Input [yellow] 22 6 2 3" xfId="23961" xr:uid="{00000000-0005-0000-0000-00000C720000}"/>
    <cellStyle name="Input [yellow] 22 6 3" xfId="23962" xr:uid="{00000000-0005-0000-0000-00000D720000}"/>
    <cellStyle name="Input [yellow] 22 6 3 2" xfId="23963" xr:uid="{00000000-0005-0000-0000-00000E720000}"/>
    <cellStyle name="Input [yellow] 22 6 3 3" xfId="23964" xr:uid="{00000000-0005-0000-0000-00000F720000}"/>
    <cellStyle name="Input [yellow] 22 6 4" xfId="23965" xr:uid="{00000000-0005-0000-0000-000010720000}"/>
    <cellStyle name="Input [yellow] 22 7" xfId="23966" xr:uid="{00000000-0005-0000-0000-000011720000}"/>
    <cellStyle name="Input [yellow] 22 7 2" xfId="23967" xr:uid="{00000000-0005-0000-0000-000012720000}"/>
    <cellStyle name="Input [yellow] 22 7 2 2" xfId="23968" xr:uid="{00000000-0005-0000-0000-000013720000}"/>
    <cellStyle name="Input [yellow] 22 7 2 3" xfId="23969" xr:uid="{00000000-0005-0000-0000-000014720000}"/>
    <cellStyle name="Input [yellow] 22 7 3" xfId="23970" xr:uid="{00000000-0005-0000-0000-000015720000}"/>
    <cellStyle name="Input [yellow] 22 7 3 2" xfId="23971" xr:uid="{00000000-0005-0000-0000-000016720000}"/>
    <cellStyle name="Input [yellow] 22 7 3 3" xfId="23972" xr:uid="{00000000-0005-0000-0000-000017720000}"/>
    <cellStyle name="Input [yellow] 22 7 4" xfId="23973" xr:uid="{00000000-0005-0000-0000-000018720000}"/>
    <cellStyle name="Input [yellow] 22 8" xfId="23974" xr:uid="{00000000-0005-0000-0000-000019720000}"/>
    <cellStyle name="Input [yellow] 22 9" xfId="23975" xr:uid="{00000000-0005-0000-0000-00001A720000}"/>
    <cellStyle name="Input [yellow] 23" xfId="23976" xr:uid="{00000000-0005-0000-0000-00001B720000}"/>
    <cellStyle name="Input [yellow] 23 2" xfId="23977" xr:uid="{00000000-0005-0000-0000-00001C720000}"/>
    <cellStyle name="Input [yellow] 23 2 2" xfId="23978" xr:uid="{00000000-0005-0000-0000-00001D720000}"/>
    <cellStyle name="Input [yellow] 23 3" xfId="23979" xr:uid="{00000000-0005-0000-0000-00001E720000}"/>
    <cellStyle name="Input [yellow] 23 3 2" xfId="23980" xr:uid="{00000000-0005-0000-0000-00001F720000}"/>
    <cellStyle name="Input [yellow] 23 3 2 2" xfId="23981" xr:uid="{00000000-0005-0000-0000-000020720000}"/>
    <cellStyle name="Input [yellow] 23 3 2 3" xfId="23982" xr:uid="{00000000-0005-0000-0000-000021720000}"/>
    <cellStyle name="Input [yellow] 23 3 3" xfId="23983" xr:uid="{00000000-0005-0000-0000-000022720000}"/>
    <cellStyle name="Input [yellow] 23 3 3 2" xfId="23984" xr:uid="{00000000-0005-0000-0000-000023720000}"/>
    <cellStyle name="Input [yellow] 23 3 3 3" xfId="23985" xr:uid="{00000000-0005-0000-0000-000024720000}"/>
    <cellStyle name="Input [yellow] 23 3 4" xfId="23986" xr:uid="{00000000-0005-0000-0000-000025720000}"/>
    <cellStyle name="Input [yellow] 23 4" xfId="23987" xr:uid="{00000000-0005-0000-0000-000026720000}"/>
    <cellStyle name="Input [yellow] 23 4 2" xfId="23988" xr:uid="{00000000-0005-0000-0000-000027720000}"/>
    <cellStyle name="Input [yellow] 23 4 2 2" xfId="23989" xr:uid="{00000000-0005-0000-0000-000028720000}"/>
    <cellStyle name="Input [yellow] 23 4 2 3" xfId="23990" xr:uid="{00000000-0005-0000-0000-000029720000}"/>
    <cellStyle name="Input [yellow] 23 4 3" xfId="23991" xr:uid="{00000000-0005-0000-0000-00002A720000}"/>
    <cellStyle name="Input [yellow] 23 4 3 2" xfId="23992" xr:uid="{00000000-0005-0000-0000-00002B720000}"/>
    <cellStyle name="Input [yellow] 23 4 3 3" xfId="23993" xr:uid="{00000000-0005-0000-0000-00002C720000}"/>
    <cellStyle name="Input [yellow] 23 4 4" xfId="23994" xr:uid="{00000000-0005-0000-0000-00002D720000}"/>
    <cellStyle name="Input [yellow] 23 5" xfId="23995" xr:uid="{00000000-0005-0000-0000-00002E720000}"/>
    <cellStyle name="Input [yellow] 23 5 2" xfId="23996" xr:uid="{00000000-0005-0000-0000-00002F720000}"/>
    <cellStyle name="Input [yellow] 23 5 2 2" xfId="23997" xr:uid="{00000000-0005-0000-0000-000030720000}"/>
    <cellStyle name="Input [yellow] 23 5 2 3" xfId="23998" xr:uid="{00000000-0005-0000-0000-000031720000}"/>
    <cellStyle name="Input [yellow] 23 5 3" xfId="23999" xr:uid="{00000000-0005-0000-0000-000032720000}"/>
    <cellStyle name="Input [yellow] 23 5 3 2" xfId="24000" xr:uid="{00000000-0005-0000-0000-000033720000}"/>
    <cellStyle name="Input [yellow] 23 5 3 3" xfId="24001" xr:uid="{00000000-0005-0000-0000-000034720000}"/>
    <cellStyle name="Input [yellow] 23 5 4" xfId="24002" xr:uid="{00000000-0005-0000-0000-000035720000}"/>
    <cellStyle name="Input [yellow] 23 6" xfId="24003" xr:uid="{00000000-0005-0000-0000-000036720000}"/>
    <cellStyle name="Input [yellow] 23 6 2" xfId="24004" xr:uid="{00000000-0005-0000-0000-000037720000}"/>
    <cellStyle name="Input [yellow] 23 6 2 2" xfId="24005" xr:uid="{00000000-0005-0000-0000-000038720000}"/>
    <cellStyle name="Input [yellow] 23 6 2 3" xfId="24006" xr:uid="{00000000-0005-0000-0000-000039720000}"/>
    <cellStyle name="Input [yellow] 23 6 3" xfId="24007" xr:uid="{00000000-0005-0000-0000-00003A720000}"/>
    <cellStyle name="Input [yellow] 23 6 3 2" xfId="24008" xr:uid="{00000000-0005-0000-0000-00003B720000}"/>
    <cellStyle name="Input [yellow] 23 6 3 3" xfId="24009" xr:uid="{00000000-0005-0000-0000-00003C720000}"/>
    <cellStyle name="Input [yellow] 23 6 4" xfId="24010" xr:uid="{00000000-0005-0000-0000-00003D720000}"/>
    <cellStyle name="Input [yellow] 23 7" xfId="24011" xr:uid="{00000000-0005-0000-0000-00003E720000}"/>
    <cellStyle name="Input [yellow] 23 7 2" xfId="24012" xr:uid="{00000000-0005-0000-0000-00003F720000}"/>
    <cellStyle name="Input [yellow] 23 7 2 2" xfId="24013" xr:uid="{00000000-0005-0000-0000-000040720000}"/>
    <cellStyle name="Input [yellow] 23 7 2 3" xfId="24014" xr:uid="{00000000-0005-0000-0000-000041720000}"/>
    <cellStyle name="Input [yellow] 23 7 3" xfId="24015" xr:uid="{00000000-0005-0000-0000-000042720000}"/>
    <cellStyle name="Input [yellow] 23 7 3 2" xfId="24016" xr:uid="{00000000-0005-0000-0000-000043720000}"/>
    <cellStyle name="Input [yellow] 23 7 3 3" xfId="24017" xr:uid="{00000000-0005-0000-0000-000044720000}"/>
    <cellStyle name="Input [yellow] 23 7 4" xfId="24018" xr:uid="{00000000-0005-0000-0000-000045720000}"/>
    <cellStyle name="Input [yellow] 23 8" xfId="24019" xr:uid="{00000000-0005-0000-0000-000046720000}"/>
    <cellStyle name="Input [yellow] 23 9" xfId="24020" xr:uid="{00000000-0005-0000-0000-000047720000}"/>
    <cellStyle name="Input [yellow] 24" xfId="24021" xr:uid="{00000000-0005-0000-0000-000048720000}"/>
    <cellStyle name="Input [yellow] 24 2" xfId="24022" xr:uid="{00000000-0005-0000-0000-000049720000}"/>
    <cellStyle name="Input [yellow] 24 2 2" xfId="24023" xr:uid="{00000000-0005-0000-0000-00004A720000}"/>
    <cellStyle name="Input [yellow] 24 3" xfId="24024" xr:uid="{00000000-0005-0000-0000-00004B720000}"/>
    <cellStyle name="Input [yellow] 24 3 2" xfId="24025" xr:uid="{00000000-0005-0000-0000-00004C720000}"/>
    <cellStyle name="Input [yellow] 24 3 2 2" xfId="24026" xr:uid="{00000000-0005-0000-0000-00004D720000}"/>
    <cellStyle name="Input [yellow] 24 3 2 3" xfId="24027" xr:uid="{00000000-0005-0000-0000-00004E720000}"/>
    <cellStyle name="Input [yellow] 24 3 3" xfId="24028" xr:uid="{00000000-0005-0000-0000-00004F720000}"/>
    <cellStyle name="Input [yellow] 24 3 3 2" xfId="24029" xr:uid="{00000000-0005-0000-0000-000050720000}"/>
    <cellStyle name="Input [yellow] 24 3 3 3" xfId="24030" xr:uid="{00000000-0005-0000-0000-000051720000}"/>
    <cellStyle name="Input [yellow] 24 3 4" xfId="24031" xr:uid="{00000000-0005-0000-0000-000052720000}"/>
    <cellStyle name="Input [yellow] 24 4" xfId="24032" xr:uid="{00000000-0005-0000-0000-000053720000}"/>
    <cellStyle name="Input [yellow] 24 4 2" xfId="24033" xr:uid="{00000000-0005-0000-0000-000054720000}"/>
    <cellStyle name="Input [yellow] 24 4 2 2" xfId="24034" xr:uid="{00000000-0005-0000-0000-000055720000}"/>
    <cellStyle name="Input [yellow] 24 4 2 3" xfId="24035" xr:uid="{00000000-0005-0000-0000-000056720000}"/>
    <cellStyle name="Input [yellow] 24 4 3" xfId="24036" xr:uid="{00000000-0005-0000-0000-000057720000}"/>
    <cellStyle name="Input [yellow] 24 4 3 2" xfId="24037" xr:uid="{00000000-0005-0000-0000-000058720000}"/>
    <cellStyle name="Input [yellow] 24 4 3 3" xfId="24038" xr:uid="{00000000-0005-0000-0000-000059720000}"/>
    <cellStyle name="Input [yellow] 24 4 4" xfId="24039" xr:uid="{00000000-0005-0000-0000-00005A720000}"/>
    <cellStyle name="Input [yellow] 24 5" xfId="24040" xr:uid="{00000000-0005-0000-0000-00005B720000}"/>
    <cellStyle name="Input [yellow] 24 5 2" xfId="24041" xr:uid="{00000000-0005-0000-0000-00005C720000}"/>
    <cellStyle name="Input [yellow] 24 5 2 2" xfId="24042" xr:uid="{00000000-0005-0000-0000-00005D720000}"/>
    <cellStyle name="Input [yellow] 24 5 2 3" xfId="24043" xr:uid="{00000000-0005-0000-0000-00005E720000}"/>
    <cellStyle name="Input [yellow] 24 5 3" xfId="24044" xr:uid="{00000000-0005-0000-0000-00005F720000}"/>
    <cellStyle name="Input [yellow] 24 5 3 2" xfId="24045" xr:uid="{00000000-0005-0000-0000-000060720000}"/>
    <cellStyle name="Input [yellow] 24 5 3 3" xfId="24046" xr:uid="{00000000-0005-0000-0000-000061720000}"/>
    <cellStyle name="Input [yellow] 24 5 4" xfId="24047" xr:uid="{00000000-0005-0000-0000-000062720000}"/>
    <cellStyle name="Input [yellow] 24 6" xfId="24048" xr:uid="{00000000-0005-0000-0000-000063720000}"/>
    <cellStyle name="Input [yellow] 24 6 2" xfId="24049" xr:uid="{00000000-0005-0000-0000-000064720000}"/>
    <cellStyle name="Input [yellow] 24 6 2 2" xfId="24050" xr:uid="{00000000-0005-0000-0000-000065720000}"/>
    <cellStyle name="Input [yellow] 24 6 2 3" xfId="24051" xr:uid="{00000000-0005-0000-0000-000066720000}"/>
    <cellStyle name="Input [yellow] 24 6 3" xfId="24052" xr:uid="{00000000-0005-0000-0000-000067720000}"/>
    <cellStyle name="Input [yellow] 24 6 3 2" xfId="24053" xr:uid="{00000000-0005-0000-0000-000068720000}"/>
    <cellStyle name="Input [yellow] 24 6 3 3" xfId="24054" xr:uid="{00000000-0005-0000-0000-000069720000}"/>
    <cellStyle name="Input [yellow] 24 6 4" xfId="24055" xr:uid="{00000000-0005-0000-0000-00006A720000}"/>
    <cellStyle name="Input [yellow] 24 7" xfId="24056" xr:uid="{00000000-0005-0000-0000-00006B720000}"/>
    <cellStyle name="Input [yellow] 24 7 2" xfId="24057" xr:uid="{00000000-0005-0000-0000-00006C720000}"/>
    <cellStyle name="Input [yellow] 24 7 2 2" xfId="24058" xr:uid="{00000000-0005-0000-0000-00006D720000}"/>
    <cellStyle name="Input [yellow] 24 7 2 3" xfId="24059" xr:uid="{00000000-0005-0000-0000-00006E720000}"/>
    <cellStyle name="Input [yellow] 24 7 3" xfId="24060" xr:uid="{00000000-0005-0000-0000-00006F720000}"/>
    <cellStyle name="Input [yellow] 24 7 3 2" xfId="24061" xr:uid="{00000000-0005-0000-0000-000070720000}"/>
    <cellStyle name="Input [yellow] 24 7 3 3" xfId="24062" xr:uid="{00000000-0005-0000-0000-000071720000}"/>
    <cellStyle name="Input [yellow] 24 7 4" xfId="24063" xr:uid="{00000000-0005-0000-0000-000072720000}"/>
    <cellStyle name="Input [yellow] 24 8" xfId="24064" xr:uid="{00000000-0005-0000-0000-000073720000}"/>
    <cellStyle name="Input [yellow] 24 9" xfId="24065" xr:uid="{00000000-0005-0000-0000-000074720000}"/>
    <cellStyle name="Input [yellow] 25" xfId="24066" xr:uid="{00000000-0005-0000-0000-000075720000}"/>
    <cellStyle name="Input [yellow] 25 2" xfId="24067" xr:uid="{00000000-0005-0000-0000-000076720000}"/>
    <cellStyle name="Input [yellow] 25 2 2" xfId="24068" xr:uid="{00000000-0005-0000-0000-000077720000}"/>
    <cellStyle name="Input [yellow] 25 3" xfId="24069" xr:uid="{00000000-0005-0000-0000-000078720000}"/>
    <cellStyle name="Input [yellow] 25 3 2" xfId="24070" xr:uid="{00000000-0005-0000-0000-000079720000}"/>
    <cellStyle name="Input [yellow] 25 3 2 2" xfId="24071" xr:uid="{00000000-0005-0000-0000-00007A720000}"/>
    <cellStyle name="Input [yellow] 25 3 2 3" xfId="24072" xr:uid="{00000000-0005-0000-0000-00007B720000}"/>
    <cellStyle name="Input [yellow] 25 3 3" xfId="24073" xr:uid="{00000000-0005-0000-0000-00007C720000}"/>
    <cellStyle name="Input [yellow] 25 3 3 2" xfId="24074" xr:uid="{00000000-0005-0000-0000-00007D720000}"/>
    <cellStyle name="Input [yellow] 25 3 3 3" xfId="24075" xr:uid="{00000000-0005-0000-0000-00007E720000}"/>
    <cellStyle name="Input [yellow] 25 3 4" xfId="24076" xr:uid="{00000000-0005-0000-0000-00007F720000}"/>
    <cellStyle name="Input [yellow] 25 4" xfId="24077" xr:uid="{00000000-0005-0000-0000-000080720000}"/>
    <cellStyle name="Input [yellow] 25 4 2" xfId="24078" xr:uid="{00000000-0005-0000-0000-000081720000}"/>
    <cellStyle name="Input [yellow] 25 4 2 2" xfId="24079" xr:uid="{00000000-0005-0000-0000-000082720000}"/>
    <cellStyle name="Input [yellow] 25 4 2 3" xfId="24080" xr:uid="{00000000-0005-0000-0000-000083720000}"/>
    <cellStyle name="Input [yellow] 25 4 3" xfId="24081" xr:uid="{00000000-0005-0000-0000-000084720000}"/>
    <cellStyle name="Input [yellow] 25 4 3 2" xfId="24082" xr:uid="{00000000-0005-0000-0000-000085720000}"/>
    <cellStyle name="Input [yellow] 25 4 3 3" xfId="24083" xr:uid="{00000000-0005-0000-0000-000086720000}"/>
    <cellStyle name="Input [yellow] 25 4 4" xfId="24084" xr:uid="{00000000-0005-0000-0000-000087720000}"/>
    <cellStyle name="Input [yellow] 25 5" xfId="24085" xr:uid="{00000000-0005-0000-0000-000088720000}"/>
    <cellStyle name="Input [yellow] 25 5 2" xfId="24086" xr:uid="{00000000-0005-0000-0000-000089720000}"/>
    <cellStyle name="Input [yellow] 25 5 2 2" xfId="24087" xr:uid="{00000000-0005-0000-0000-00008A720000}"/>
    <cellStyle name="Input [yellow] 25 5 2 3" xfId="24088" xr:uid="{00000000-0005-0000-0000-00008B720000}"/>
    <cellStyle name="Input [yellow] 25 5 3" xfId="24089" xr:uid="{00000000-0005-0000-0000-00008C720000}"/>
    <cellStyle name="Input [yellow] 25 5 3 2" xfId="24090" xr:uid="{00000000-0005-0000-0000-00008D720000}"/>
    <cellStyle name="Input [yellow] 25 5 3 3" xfId="24091" xr:uid="{00000000-0005-0000-0000-00008E720000}"/>
    <cellStyle name="Input [yellow] 25 5 4" xfId="24092" xr:uid="{00000000-0005-0000-0000-00008F720000}"/>
    <cellStyle name="Input [yellow] 25 6" xfId="24093" xr:uid="{00000000-0005-0000-0000-000090720000}"/>
    <cellStyle name="Input [yellow] 25 6 2" xfId="24094" xr:uid="{00000000-0005-0000-0000-000091720000}"/>
    <cellStyle name="Input [yellow] 25 6 2 2" xfId="24095" xr:uid="{00000000-0005-0000-0000-000092720000}"/>
    <cellStyle name="Input [yellow] 25 6 2 3" xfId="24096" xr:uid="{00000000-0005-0000-0000-000093720000}"/>
    <cellStyle name="Input [yellow] 25 6 3" xfId="24097" xr:uid="{00000000-0005-0000-0000-000094720000}"/>
    <cellStyle name="Input [yellow] 25 6 3 2" xfId="24098" xr:uid="{00000000-0005-0000-0000-000095720000}"/>
    <cellStyle name="Input [yellow] 25 6 3 3" xfId="24099" xr:uid="{00000000-0005-0000-0000-000096720000}"/>
    <cellStyle name="Input [yellow] 25 6 4" xfId="24100" xr:uid="{00000000-0005-0000-0000-000097720000}"/>
    <cellStyle name="Input [yellow] 25 7" xfId="24101" xr:uid="{00000000-0005-0000-0000-000098720000}"/>
    <cellStyle name="Input [yellow] 25 7 2" xfId="24102" xr:uid="{00000000-0005-0000-0000-000099720000}"/>
    <cellStyle name="Input [yellow] 25 7 2 2" xfId="24103" xr:uid="{00000000-0005-0000-0000-00009A720000}"/>
    <cellStyle name="Input [yellow] 25 7 2 3" xfId="24104" xr:uid="{00000000-0005-0000-0000-00009B720000}"/>
    <cellStyle name="Input [yellow] 25 7 3" xfId="24105" xr:uid="{00000000-0005-0000-0000-00009C720000}"/>
    <cellStyle name="Input [yellow] 25 7 3 2" xfId="24106" xr:uid="{00000000-0005-0000-0000-00009D720000}"/>
    <cellStyle name="Input [yellow] 25 7 3 3" xfId="24107" xr:uid="{00000000-0005-0000-0000-00009E720000}"/>
    <cellStyle name="Input [yellow] 25 7 4" xfId="24108" xr:uid="{00000000-0005-0000-0000-00009F720000}"/>
    <cellStyle name="Input [yellow] 25 8" xfId="24109" xr:uid="{00000000-0005-0000-0000-0000A0720000}"/>
    <cellStyle name="Input [yellow] 25 9" xfId="24110" xr:uid="{00000000-0005-0000-0000-0000A1720000}"/>
    <cellStyle name="Input [yellow] 26" xfId="24111" xr:uid="{00000000-0005-0000-0000-0000A2720000}"/>
    <cellStyle name="Input [yellow] 26 2" xfId="24112" xr:uid="{00000000-0005-0000-0000-0000A3720000}"/>
    <cellStyle name="Input [yellow] 26 2 2" xfId="24113" xr:uid="{00000000-0005-0000-0000-0000A4720000}"/>
    <cellStyle name="Input [yellow] 26 3" xfId="24114" xr:uid="{00000000-0005-0000-0000-0000A5720000}"/>
    <cellStyle name="Input [yellow] 26 3 2" xfId="24115" xr:uid="{00000000-0005-0000-0000-0000A6720000}"/>
    <cellStyle name="Input [yellow] 26 3 2 2" xfId="24116" xr:uid="{00000000-0005-0000-0000-0000A7720000}"/>
    <cellStyle name="Input [yellow] 26 3 2 3" xfId="24117" xr:uid="{00000000-0005-0000-0000-0000A8720000}"/>
    <cellStyle name="Input [yellow] 26 3 3" xfId="24118" xr:uid="{00000000-0005-0000-0000-0000A9720000}"/>
    <cellStyle name="Input [yellow] 26 3 3 2" xfId="24119" xr:uid="{00000000-0005-0000-0000-0000AA720000}"/>
    <cellStyle name="Input [yellow] 26 3 3 3" xfId="24120" xr:uid="{00000000-0005-0000-0000-0000AB720000}"/>
    <cellStyle name="Input [yellow] 26 3 4" xfId="24121" xr:uid="{00000000-0005-0000-0000-0000AC720000}"/>
    <cellStyle name="Input [yellow] 26 4" xfId="24122" xr:uid="{00000000-0005-0000-0000-0000AD720000}"/>
    <cellStyle name="Input [yellow] 26 4 2" xfId="24123" xr:uid="{00000000-0005-0000-0000-0000AE720000}"/>
    <cellStyle name="Input [yellow] 26 4 2 2" xfId="24124" xr:uid="{00000000-0005-0000-0000-0000AF720000}"/>
    <cellStyle name="Input [yellow] 26 4 2 3" xfId="24125" xr:uid="{00000000-0005-0000-0000-0000B0720000}"/>
    <cellStyle name="Input [yellow] 26 4 3" xfId="24126" xr:uid="{00000000-0005-0000-0000-0000B1720000}"/>
    <cellStyle name="Input [yellow] 26 4 3 2" xfId="24127" xr:uid="{00000000-0005-0000-0000-0000B2720000}"/>
    <cellStyle name="Input [yellow] 26 4 3 3" xfId="24128" xr:uid="{00000000-0005-0000-0000-0000B3720000}"/>
    <cellStyle name="Input [yellow] 26 4 4" xfId="24129" xr:uid="{00000000-0005-0000-0000-0000B4720000}"/>
    <cellStyle name="Input [yellow] 26 5" xfId="24130" xr:uid="{00000000-0005-0000-0000-0000B5720000}"/>
    <cellStyle name="Input [yellow] 26 5 2" xfId="24131" xr:uid="{00000000-0005-0000-0000-0000B6720000}"/>
    <cellStyle name="Input [yellow] 26 5 2 2" xfId="24132" xr:uid="{00000000-0005-0000-0000-0000B7720000}"/>
    <cellStyle name="Input [yellow] 26 5 2 3" xfId="24133" xr:uid="{00000000-0005-0000-0000-0000B8720000}"/>
    <cellStyle name="Input [yellow] 26 5 3" xfId="24134" xr:uid="{00000000-0005-0000-0000-0000B9720000}"/>
    <cellStyle name="Input [yellow] 26 5 3 2" xfId="24135" xr:uid="{00000000-0005-0000-0000-0000BA720000}"/>
    <cellStyle name="Input [yellow] 26 5 3 3" xfId="24136" xr:uid="{00000000-0005-0000-0000-0000BB720000}"/>
    <cellStyle name="Input [yellow] 26 5 4" xfId="24137" xr:uid="{00000000-0005-0000-0000-0000BC720000}"/>
    <cellStyle name="Input [yellow] 26 6" xfId="24138" xr:uid="{00000000-0005-0000-0000-0000BD720000}"/>
    <cellStyle name="Input [yellow] 26 6 2" xfId="24139" xr:uid="{00000000-0005-0000-0000-0000BE720000}"/>
    <cellStyle name="Input [yellow] 26 6 2 2" xfId="24140" xr:uid="{00000000-0005-0000-0000-0000BF720000}"/>
    <cellStyle name="Input [yellow] 26 6 2 3" xfId="24141" xr:uid="{00000000-0005-0000-0000-0000C0720000}"/>
    <cellStyle name="Input [yellow] 26 6 3" xfId="24142" xr:uid="{00000000-0005-0000-0000-0000C1720000}"/>
    <cellStyle name="Input [yellow] 26 6 3 2" xfId="24143" xr:uid="{00000000-0005-0000-0000-0000C2720000}"/>
    <cellStyle name="Input [yellow] 26 6 3 3" xfId="24144" xr:uid="{00000000-0005-0000-0000-0000C3720000}"/>
    <cellStyle name="Input [yellow] 26 6 4" xfId="24145" xr:uid="{00000000-0005-0000-0000-0000C4720000}"/>
    <cellStyle name="Input [yellow] 26 7" xfId="24146" xr:uid="{00000000-0005-0000-0000-0000C5720000}"/>
    <cellStyle name="Input [yellow] 26 7 2" xfId="24147" xr:uid="{00000000-0005-0000-0000-0000C6720000}"/>
    <cellStyle name="Input [yellow] 26 7 2 2" xfId="24148" xr:uid="{00000000-0005-0000-0000-0000C7720000}"/>
    <cellStyle name="Input [yellow] 26 7 2 3" xfId="24149" xr:uid="{00000000-0005-0000-0000-0000C8720000}"/>
    <cellStyle name="Input [yellow] 26 7 3" xfId="24150" xr:uid="{00000000-0005-0000-0000-0000C9720000}"/>
    <cellStyle name="Input [yellow] 26 7 3 2" xfId="24151" xr:uid="{00000000-0005-0000-0000-0000CA720000}"/>
    <cellStyle name="Input [yellow] 26 7 3 3" xfId="24152" xr:uid="{00000000-0005-0000-0000-0000CB720000}"/>
    <cellStyle name="Input [yellow] 26 7 4" xfId="24153" xr:uid="{00000000-0005-0000-0000-0000CC720000}"/>
    <cellStyle name="Input [yellow] 26 8" xfId="24154" xr:uid="{00000000-0005-0000-0000-0000CD720000}"/>
    <cellStyle name="Input [yellow] 26 9" xfId="24155" xr:uid="{00000000-0005-0000-0000-0000CE720000}"/>
    <cellStyle name="Input [yellow] 27" xfId="24156" xr:uid="{00000000-0005-0000-0000-0000CF720000}"/>
    <cellStyle name="Input [yellow] 27 2" xfId="24157" xr:uid="{00000000-0005-0000-0000-0000D0720000}"/>
    <cellStyle name="Input [yellow] 27 2 2" xfId="24158" xr:uid="{00000000-0005-0000-0000-0000D1720000}"/>
    <cellStyle name="Input [yellow] 27 3" xfId="24159" xr:uid="{00000000-0005-0000-0000-0000D2720000}"/>
    <cellStyle name="Input [yellow] 27 3 2" xfId="24160" xr:uid="{00000000-0005-0000-0000-0000D3720000}"/>
    <cellStyle name="Input [yellow] 27 3 2 2" xfId="24161" xr:uid="{00000000-0005-0000-0000-0000D4720000}"/>
    <cellStyle name="Input [yellow] 27 3 2 3" xfId="24162" xr:uid="{00000000-0005-0000-0000-0000D5720000}"/>
    <cellStyle name="Input [yellow] 27 3 3" xfId="24163" xr:uid="{00000000-0005-0000-0000-0000D6720000}"/>
    <cellStyle name="Input [yellow] 27 3 3 2" xfId="24164" xr:uid="{00000000-0005-0000-0000-0000D7720000}"/>
    <cellStyle name="Input [yellow] 27 3 3 3" xfId="24165" xr:uid="{00000000-0005-0000-0000-0000D8720000}"/>
    <cellStyle name="Input [yellow] 27 3 4" xfId="24166" xr:uid="{00000000-0005-0000-0000-0000D9720000}"/>
    <cellStyle name="Input [yellow] 27 4" xfId="24167" xr:uid="{00000000-0005-0000-0000-0000DA720000}"/>
    <cellStyle name="Input [yellow] 27 4 2" xfId="24168" xr:uid="{00000000-0005-0000-0000-0000DB720000}"/>
    <cellStyle name="Input [yellow] 27 4 2 2" xfId="24169" xr:uid="{00000000-0005-0000-0000-0000DC720000}"/>
    <cellStyle name="Input [yellow] 27 4 2 3" xfId="24170" xr:uid="{00000000-0005-0000-0000-0000DD720000}"/>
    <cellStyle name="Input [yellow] 27 4 3" xfId="24171" xr:uid="{00000000-0005-0000-0000-0000DE720000}"/>
    <cellStyle name="Input [yellow] 27 4 3 2" xfId="24172" xr:uid="{00000000-0005-0000-0000-0000DF720000}"/>
    <cellStyle name="Input [yellow] 27 4 3 3" xfId="24173" xr:uid="{00000000-0005-0000-0000-0000E0720000}"/>
    <cellStyle name="Input [yellow] 27 4 4" xfId="24174" xr:uid="{00000000-0005-0000-0000-0000E1720000}"/>
    <cellStyle name="Input [yellow] 27 5" xfId="24175" xr:uid="{00000000-0005-0000-0000-0000E2720000}"/>
    <cellStyle name="Input [yellow] 27 5 2" xfId="24176" xr:uid="{00000000-0005-0000-0000-0000E3720000}"/>
    <cellStyle name="Input [yellow] 27 5 2 2" xfId="24177" xr:uid="{00000000-0005-0000-0000-0000E4720000}"/>
    <cellStyle name="Input [yellow] 27 5 2 3" xfId="24178" xr:uid="{00000000-0005-0000-0000-0000E5720000}"/>
    <cellStyle name="Input [yellow] 27 5 3" xfId="24179" xr:uid="{00000000-0005-0000-0000-0000E6720000}"/>
    <cellStyle name="Input [yellow] 27 5 3 2" xfId="24180" xr:uid="{00000000-0005-0000-0000-0000E7720000}"/>
    <cellStyle name="Input [yellow] 27 5 3 3" xfId="24181" xr:uid="{00000000-0005-0000-0000-0000E8720000}"/>
    <cellStyle name="Input [yellow] 27 5 4" xfId="24182" xr:uid="{00000000-0005-0000-0000-0000E9720000}"/>
    <cellStyle name="Input [yellow] 27 6" xfId="24183" xr:uid="{00000000-0005-0000-0000-0000EA720000}"/>
    <cellStyle name="Input [yellow] 27 6 2" xfId="24184" xr:uid="{00000000-0005-0000-0000-0000EB720000}"/>
    <cellStyle name="Input [yellow] 27 6 2 2" xfId="24185" xr:uid="{00000000-0005-0000-0000-0000EC720000}"/>
    <cellStyle name="Input [yellow] 27 6 2 3" xfId="24186" xr:uid="{00000000-0005-0000-0000-0000ED720000}"/>
    <cellStyle name="Input [yellow] 27 6 3" xfId="24187" xr:uid="{00000000-0005-0000-0000-0000EE720000}"/>
    <cellStyle name="Input [yellow] 27 6 3 2" xfId="24188" xr:uid="{00000000-0005-0000-0000-0000EF720000}"/>
    <cellStyle name="Input [yellow] 27 6 3 3" xfId="24189" xr:uid="{00000000-0005-0000-0000-0000F0720000}"/>
    <cellStyle name="Input [yellow] 27 6 4" xfId="24190" xr:uid="{00000000-0005-0000-0000-0000F1720000}"/>
    <cellStyle name="Input [yellow] 27 7" xfId="24191" xr:uid="{00000000-0005-0000-0000-0000F2720000}"/>
    <cellStyle name="Input [yellow] 27 7 2" xfId="24192" xr:uid="{00000000-0005-0000-0000-0000F3720000}"/>
    <cellStyle name="Input [yellow] 27 7 2 2" xfId="24193" xr:uid="{00000000-0005-0000-0000-0000F4720000}"/>
    <cellStyle name="Input [yellow] 27 7 2 3" xfId="24194" xr:uid="{00000000-0005-0000-0000-0000F5720000}"/>
    <cellStyle name="Input [yellow] 27 7 3" xfId="24195" xr:uid="{00000000-0005-0000-0000-0000F6720000}"/>
    <cellStyle name="Input [yellow] 27 7 3 2" xfId="24196" xr:uid="{00000000-0005-0000-0000-0000F7720000}"/>
    <cellStyle name="Input [yellow] 27 7 3 3" xfId="24197" xr:uid="{00000000-0005-0000-0000-0000F8720000}"/>
    <cellStyle name="Input [yellow] 27 7 4" xfId="24198" xr:uid="{00000000-0005-0000-0000-0000F9720000}"/>
    <cellStyle name="Input [yellow] 27 8" xfId="24199" xr:uid="{00000000-0005-0000-0000-0000FA720000}"/>
    <cellStyle name="Input [yellow] 27 9" xfId="24200" xr:uid="{00000000-0005-0000-0000-0000FB720000}"/>
    <cellStyle name="Input [yellow] 28" xfId="24201" xr:uid="{00000000-0005-0000-0000-0000FC720000}"/>
    <cellStyle name="Input [yellow] 28 2" xfId="24202" xr:uid="{00000000-0005-0000-0000-0000FD720000}"/>
    <cellStyle name="Input [yellow] 28 2 2" xfId="24203" xr:uid="{00000000-0005-0000-0000-0000FE720000}"/>
    <cellStyle name="Input [yellow] 28 3" xfId="24204" xr:uid="{00000000-0005-0000-0000-0000FF720000}"/>
    <cellStyle name="Input [yellow] 28 3 2" xfId="24205" xr:uid="{00000000-0005-0000-0000-000000730000}"/>
    <cellStyle name="Input [yellow] 28 3 2 2" xfId="24206" xr:uid="{00000000-0005-0000-0000-000001730000}"/>
    <cellStyle name="Input [yellow] 28 3 2 3" xfId="24207" xr:uid="{00000000-0005-0000-0000-000002730000}"/>
    <cellStyle name="Input [yellow] 28 3 3" xfId="24208" xr:uid="{00000000-0005-0000-0000-000003730000}"/>
    <cellStyle name="Input [yellow] 28 3 3 2" xfId="24209" xr:uid="{00000000-0005-0000-0000-000004730000}"/>
    <cellStyle name="Input [yellow] 28 3 3 3" xfId="24210" xr:uid="{00000000-0005-0000-0000-000005730000}"/>
    <cellStyle name="Input [yellow] 28 3 4" xfId="24211" xr:uid="{00000000-0005-0000-0000-000006730000}"/>
    <cellStyle name="Input [yellow] 28 4" xfId="24212" xr:uid="{00000000-0005-0000-0000-000007730000}"/>
    <cellStyle name="Input [yellow] 28 4 2" xfId="24213" xr:uid="{00000000-0005-0000-0000-000008730000}"/>
    <cellStyle name="Input [yellow] 28 4 2 2" xfId="24214" xr:uid="{00000000-0005-0000-0000-000009730000}"/>
    <cellStyle name="Input [yellow] 28 4 2 3" xfId="24215" xr:uid="{00000000-0005-0000-0000-00000A730000}"/>
    <cellStyle name="Input [yellow] 28 4 3" xfId="24216" xr:uid="{00000000-0005-0000-0000-00000B730000}"/>
    <cellStyle name="Input [yellow] 28 4 3 2" xfId="24217" xr:uid="{00000000-0005-0000-0000-00000C730000}"/>
    <cellStyle name="Input [yellow] 28 4 3 3" xfId="24218" xr:uid="{00000000-0005-0000-0000-00000D730000}"/>
    <cellStyle name="Input [yellow] 28 4 4" xfId="24219" xr:uid="{00000000-0005-0000-0000-00000E730000}"/>
    <cellStyle name="Input [yellow] 28 5" xfId="24220" xr:uid="{00000000-0005-0000-0000-00000F730000}"/>
    <cellStyle name="Input [yellow] 28 5 2" xfId="24221" xr:uid="{00000000-0005-0000-0000-000010730000}"/>
    <cellStyle name="Input [yellow] 28 5 2 2" xfId="24222" xr:uid="{00000000-0005-0000-0000-000011730000}"/>
    <cellStyle name="Input [yellow] 28 5 2 3" xfId="24223" xr:uid="{00000000-0005-0000-0000-000012730000}"/>
    <cellStyle name="Input [yellow] 28 5 3" xfId="24224" xr:uid="{00000000-0005-0000-0000-000013730000}"/>
    <cellStyle name="Input [yellow] 28 5 3 2" xfId="24225" xr:uid="{00000000-0005-0000-0000-000014730000}"/>
    <cellStyle name="Input [yellow] 28 5 3 3" xfId="24226" xr:uid="{00000000-0005-0000-0000-000015730000}"/>
    <cellStyle name="Input [yellow] 28 5 4" xfId="24227" xr:uid="{00000000-0005-0000-0000-000016730000}"/>
    <cellStyle name="Input [yellow] 28 6" xfId="24228" xr:uid="{00000000-0005-0000-0000-000017730000}"/>
    <cellStyle name="Input [yellow] 28 6 2" xfId="24229" xr:uid="{00000000-0005-0000-0000-000018730000}"/>
    <cellStyle name="Input [yellow] 28 6 2 2" xfId="24230" xr:uid="{00000000-0005-0000-0000-000019730000}"/>
    <cellStyle name="Input [yellow] 28 6 2 3" xfId="24231" xr:uid="{00000000-0005-0000-0000-00001A730000}"/>
    <cellStyle name="Input [yellow] 28 6 3" xfId="24232" xr:uid="{00000000-0005-0000-0000-00001B730000}"/>
    <cellStyle name="Input [yellow] 28 6 3 2" xfId="24233" xr:uid="{00000000-0005-0000-0000-00001C730000}"/>
    <cellStyle name="Input [yellow] 28 6 3 3" xfId="24234" xr:uid="{00000000-0005-0000-0000-00001D730000}"/>
    <cellStyle name="Input [yellow] 28 6 4" xfId="24235" xr:uid="{00000000-0005-0000-0000-00001E730000}"/>
    <cellStyle name="Input [yellow] 28 7" xfId="24236" xr:uid="{00000000-0005-0000-0000-00001F730000}"/>
    <cellStyle name="Input [yellow] 28 7 2" xfId="24237" xr:uid="{00000000-0005-0000-0000-000020730000}"/>
    <cellStyle name="Input [yellow] 28 7 2 2" xfId="24238" xr:uid="{00000000-0005-0000-0000-000021730000}"/>
    <cellStyle name="Input [yellow] 28 7 2 3" xfId="24239" xr:uid="{00000000-0005-0000-0000-000022730000}"/>
    <cellStyle name="Input [yellow] 28 7 3" xfId="24240" xr:uid="{00000000-0005-0000-0000-000023730000}"/>
    <cellStyle name="Input [yellow] 28 7 3 2" xfId="24241" xr:uid="{00000000-0005-0000-0000-000024730000}"/>
    <cellStyle name="Input [yellow] 28 7 3 3" xfId="24242" xr:uid="{00000000-0005-0000-0000-000025730000}"/>
    <cellStyle name="Input [yellow] 28 7 4" xfId="24243" xr:uid="{00000000-0005-0000-0000-000026730000}"/>
    <cellStyle name="Input [yellow] 28 8" xfId="24244" xr:uid="{00000000-0005-0000-0000-000027730000}"/>
    <cellStyle name="Input [yellow] 28 9" xfId="24245" xr:uid="{00000000-0005-0000-0000-000028730000}"/>
    <cellStyle name="Input [yellow] 29" xfId="24246" xr:uid="{00000000-0005-0000-0000-000029730000}"/>
    <cellStyle name="Input [yellow] 29 2" xfId="24247" xr:uid="{00000000-0005-0000-0000-00002A730000}"/>
    <cellStyle name="Input [yellow] 29 2 2" xfId="24248" xr:uid="{00000000-0005-0000-0000-00002B730000}"/>
    <cellStyle name="Input [yellow] 29 3" xfId="24249" xr:uid="{00000000-0005-0000-0000-00002C730000}"/>
    <cellStyle name="Input [yellow] 29 3 2" xfId="24250" xr:uid="{00000000-0005-0000-0000-00002D730000}"/>
    <cellStyle name="Input [yellow] 29 3 2 2" xfId="24251" xr:uid="{00000000-0005-0000-0000-00002E730000}"/>
    <cellStyle name="Input [yellow] 29 3 2 3" xfId="24252" xr:uid="{00000000-0005-0000-0000-00002F730000}"/>
    <cellStyle name="Input [yellow] 29 3 3" xfId="24253" xr:uid="{00000000-0005-0000-0000-000030730000}"/>
    <cellStyle name="Input [yellow] 29 3 3 2" xfId="24254" xr:uid="{00000000-0005-0000-0000-000031730000}"/>
    <cellStyle name="Input [yellow] 29 3 3 3" xfId="24255" xr:uid="{00000000-0005-0000-0000-000032730000}"/>
    <cellStyle name="Input [yellow] 29 3 4" xfId="24256" xr:uid="{00000000-0005-0000-0000-000033730000}"/>
    <cellStyle name="Input [yellow] 29 4" xfId="24257" xr:uid="{00000000-0005-0000-0000-000034730000}"/>
    <cellStyle name="Input [yellow] 29 4 2" xfId="24258" xr:uid="{00000000-0005-0000-0000-000035730000}"/>
    <cellStyle name="Input [yellow] 29 4 2 2" xfId="24259" xr:uid="{00000000-0005-0000-0000-000036730000}"/>
    <cellStyle name="Input [yellow] 29 4 2 3" xfId="24260" xr:uid="{00000000-0005-0000-0000-000037730000}"/>
    <cellStyle name="Input [yellow] 29 4 3" xfId="24261" xr:uid="{00000000-0005-0000-0000-000038730000}"/>
    <cellStyle name="Input [yellow] 29 4 3 2" xfId="24262" xr:uid="{00000000-0005-0000-0000-000039730000}"/>
    <cellStyle name="Input [yellow] 29 4 3 3" xfId="24263" xr:uid="{00000000-0005-0000-0000-00003A730000}"/>
    <cellStyle name="Input [yellow] 29 4 4" xfId="24264" xr:uid="{00000000-0005-0000-0000-00003B730000}"/>
    <cellStyle name="Input [yellow] 29 5" xfId="24265" xr:uid="{00000000-0005-0000-0000-00003C730000}"/>
    <cellStyle name="Input [yellow] 29 5 2" xfId="24266" xr:uid="{00000000-0005-0000-0000-00003D730000}"/>
    <cellStyle name="Input [yellow] 29 5 2 2" xfId="24267" xr:uid="{00000000-0005-0000-0000-00003E730000}"/>
    <cellStyle name="Input [yellow] 29 5 2 3" xfId="24268" xr:uid="{00000000-0005-0000-0000-00003F730000}"/>
    <cellStyle name="Input [yellow] 29 5 3" xfId="24269" xr:uid="{00000000-0005-0000-0000-000040730000}"/>
    <cellStyle name="Input [yellow] 29 5 3 2" xfId="24270" xr:uid="{00000000-0005-0000-0000-000041730000}"/>
    <cellStyle name="Input [yellow] 29 5 3 3" xfId="24271" xr:uid="{00000000-0005-0000-0000-000042730000}"/>
    <cellStyle name="Input [yellow] 29 5 4" xfId="24272" xr:uid="{00000000-0005-0000-0000-000043730000}"/>
    <cellStyle name="Input [yellow] 29 6" xfId="24273" xr:uid="{00000000-0005-0000-0000-000044730000}"/>
    <cellStyle name="Input [yellow] 29 6 2" xfId="24274" xr:uid="{00000000-0005-0000-0000-000045730000}"/>
    <cellStyle name="Input [yellow] 29 6 2 2" xfId="24275" xr:uid="{00000000-0005-0000-0000-000046730000}"/>
    <cellStyle name="Input [yellow] 29 6 2 3" xfId="24276" xr:uid="{00000000-0005-0000-0000-000047730000}"/>
    <cellStyle name="Input [yellow] 29 6 3" xfId="24277" xr:uid="{00000000-0005-0000-0000-000048730000}"/>
    <cellStyle name="Input [yellow] 29 6 3 2" xfId="24278" xr:uid="{00000000-0005-0000-0000-000049730000}"/>
    <cellStyle name="Input [yellow] 29 6 3 3" xfId="24279" xr:uid="{00000000-0005-0000-0000-00004A730000}"/>
    <cellStyle name="Input [yellow] 29 6 4" xfId="24280" xr:uid="{00000000-0005-0000-0000-00004B730000}"/>
    <cellStyle name="Input [yellow] 29 7" xfId="24281" xr:uid="{00000000-0005-0000-0000-00004C730000}"/>
    <cellStyle name="Input [yellow] 29 7 2" xfId="24282" xr:uid="{00000000-0005-0000-0000-00004D730000}"/>
    <cellStyle name="Input [yellow] 29 7 2 2" xfId="24283" xr:uid="{00000000-0005-0000-0000-00004E730000}"/>
    <cellStyle name="Input [yellow] 29 7 2 3" xfId="24284" xr:uid="{00000000-0005-0000-0000-00004F730000}"/>
    <cellStyle name="Input [yellow] 29 7 3" xfId="24285" xr:uid="{00000000-0005-0000-0000-000050730000}"/>
    <cellStyle name="Input [yellow] 29 7 3 2" xfId="24286" xr:uid="{00000000-0005-0000-0000-000051730000}"/>
    <cellStyle name="Input [yellow] 29 7 3 3" xfId="24287" xr:uid="{00000000-0005-0000-0000-000052730000}"/>
    <cellStyle name="Input [yellow] 29 7 4" xfId="24288" xr:uid="{00000000-0005-0000-0000-000053730000}"/>
    <cellStyle name="Input [yellow] 29 8" xfId="24289" xr:uid="{00000000-0005-0000-0000-000054730000}"/>
    <cellStyle name="Input [yellow] 29 9" xfId="24290" xr:uid="{00000000-0005-0000-0000-000055730000}"/>
    <cellStyle name="Input [yellow] 3" xfId="24291" xr:uid="{00000000-0005-0000-0000-000056730000}"/>
    <cellStyle name="Input [yellow] 3 2" xfId="24292" xr:uid="{00000000-0005-0000-0000-000057730000}"/>
    <cellStyle name="Input [yellow] 3 2 2" xfId="24293" xr:uid="{00000000-0005-0000-0000-000058730000}"/>
    <cellStyle name="Input [yellow] 3 3" xfId="24294" xr:uid="{00000000-0005-0000-0000-000059730000}"/>
    <cellStyle name="Input [yellow] 3 3 2" xfId="24295" xr:uid="{00000000-0005-0000-0000-00005A730000}"/>
    <cellStyle name="Input [yellow] 3 3 2 2" xfId="24296" xr:uid="{00000000-0005-0000-0000-00005B730000}"/>
    <cellStyle name="Input [yellow] 3 3 2 3" xfId="24297" xr:uid="{00000000-0005-0000-0000-00005C730000}"/>
    <cellStyle name="Input [yellow] 3 3 3" xfId="24298" xr:uid="{00000000-0005-0000-0000-00005D730000}"/>
    <cellStyle name="Input [yellow] 3 3 3 2" xfId="24299" xr:uid="{00000000-0005-0000-0000-00005E730000}"/>
    <cellStyle name="Input [yellow] 3 3 3 3" xfId="24300" xr:uid="{00000000-0005-0000-0000-00005F730000}"/>
    <cellStyle name="Input [yellow] 3 3 4" xfId="24301" xr:uid="{00000000-0005-0000-0000-000060730000}"/>
    <cellStyle name="Input [yellow] 3 4" xfId="24302" xr:uid="{00000000-0005-0000-0000-000061730000}"/>
    <cellStyle name="Input [yellow] 3 4 2" xfId="24303" xr:uid="{00000000-0005-0000-0000-000062730000}"/>
    <cellStyle name="Input [yellow] 3 4 2 2" xfId="24304" xr:uid="{00000000-0005-0000-0000-000063730000}"/>
    <cellStyle name="Input [yellow] 3 4 2 3" xfId="24305" xr:uid="{00000000-0005-0000-0000-000064730000}"/>
    <cellStyle name="Input [yellow] 3 4 3" xfId="24306" xr:uid="{00000000-0005-0000-0000-000065730000}"/>
    <cellStyle name="Input [yellow] 3 4 3 2" xfId="24307" xr:uid="{00000000-0005-0000-0000-000066730000}"/>
    <cellStyle name="Input [yellow] 3 4 3 3" xfId="24308" xr:uid="{00000000-0005-0000-0000-000067730000}"/>
    <cellStyle name="Input [yellow] 3 4 4" xfId="24309" xr:uid="{00000000-0005-0000-0000-000068730000}"/>
    <cellStyle name="Input [yellow] 3 5" xfId="24310" xr:uid="{00000000-0005-0000-0000-000069730000}"/>
    <cellStyle name="Input [yellow] 3 5 2" xfId="24311" xr:uid="{00000000-0005-0000-0000-00006A730000}"/>
    <cellStyle name="Input [yellow] 3 5 2 2" xfId="24312" xr:uid="{00000000-0005-0000-0000-00006B730000}"/>
    <cellStyle name="Input [yellow] 3 5 2 3" xfId="24313" xr:uid="{00000000-0005-0000-0000-00006C730000}"/>
    <cellStyle name="Input [yellow] 3 5 3" xfId="24314" xr:uid="{00000000-0005-0000-0000-00006D730000}"/>
    <cellStyle name="Input [yellow] 3 5 3 2" xfId="24315" xr:uid="{00000000-0005-0000-0000-00006E730000}"/>
    <cellStyle name="Input [yellow] 3 5 3 3" xfId="24316" xr:uid="{00000000-0005-0000-0000-00006F730000}"/>
    <cellStyle name="Input [yellow] 3 5 4" xfId="24317" xr:uid="{00000000-0005-0000-0000-000070730000}"/>
    <cellStyle name="Input [yellow] 3 6" xfId="24318" xr:uid="{00000000-0005-0000-0000-000071730000}"/>
    <cellStyle name="Input [yellow] 3 6 2" xfId="24319" xr:uid="{00000000-0005-0000-0000-000072730000}"/>
    <cellStyle name="Input [yellow] 3 6 2 2" xfId="24320" xr:uid="{00000000-0005-0000-0000-000073730000}"/>
    <cellStyle name="Input [yellow] 3 6 2 3" xfId="24321" xr:uid="{00000000-0005-0000-0000-000074730000}"/>
    <cellStyle name="Input [yellow] 3 6 3" xfId="24322" xr:uid="{00000000-0005-0000-0000-000075730000}"/>
    <cellStyle name="Input [yellow] 3 6 3 2" xfId="24323" xr:uid="{00000000-0005-0000-0000-000076730000}"/>
    <cellStyle name="Input [yellow] 3 6 3 3" xfId="24324" xr:uid="{00000000-0005-0000-0000-000077730000}"/>
    <cellStyle name="Input [yellow] 3 6 4" xfId="24325" xr:uid="{00000000-0005-0000-0000-000078730000}"/>
    <cellStyle name="Input [yellow] 3 7" xfId="24326" xr:uid="{00000000-0005-0000-0000-000079730000}"/>
    <cellStyle name="Input [yellow] 3 7 2" xfId="24327" xr:uid="{00000000-0005-0000-0000-00007A730000}"/>
    <cellStyle name="Input [yellow] 3 7 2 2" xfId="24328" xr:uid="{00000000-0005-0000-0000-00007B730000}"/>
    <cellStyle name="Input [yellow] 3 7 2 3" xfId="24329" xr:uid="{00000000-0005-0000-0000-00007C730000}"/>
    <cellStyle name="Input [yellow] 3 7 3" xfId="24330" xr:uid="{00000000-0005-0000-0000-00007D730000}"/>
    <cellStyle name="Input [yellow] 3 7 3 2" xfId="24331" xr:uid="{00000000-0005-0000-0000-00007E730000}"/>
    <cellStyle name="Input [yellow] 3 7 3 3" xfId="24332" xr:uid="{00000000-0005-0000-0000-00007F730000}"/>
    <cellStyle name="Input [yellow] 3 7 4" xfId="24333" xr:uid="{00000000-0005-0000-0000-000080730000}"/>
    <cellStyle name="Input [yellow] 3 8" xfId="24334" xr:uid="{00000000-0005-0000-0000-000081730000}"/>
    <cellStyle name="Input [yellow] 3 9" xfId="24335" xr:uid="{00000000-0005-0000-0000-000082730000}"/>
    <cellStyle name="Input [yellow] 30" xfId="24336" xr:uid="{00000000-0005-0000-0000-000083730000}"/>
    <cellStyle name="Input [yellow] 30 2" xfId="24337" xr:uid="{00000000-0005-0000-0000-000084730000}"/>
    <cellStyle name="Input [yellow] 30 2 2" xfId="24338" xr:uid="{00000000-0005-0000-0000-000085730000}"/>
    <cellStyle name="Input [yellow] 30 3" xfId="24339" xr:uid="{00000000-0005-0000-0000-000086730000}"/>
    <cellStyle name="Input [yellow] 30 3 2" xfId="24340" xr:uid="{00000000-0005-0000-0000-000087730000}"/>
    <cellStyle name="Input [yellow] 30 3 2 2" xfId="24341" xr:uid="{00000000-0005-0000-0000-000088730000}"/>
    <cellStyle name="Input [yellow] 30 3 2 3" xfId="24342" xr:uid="{00000000-0005-0000-0000-000089730000}"/>
    <cellStyle name="Input [yellow] 30 3 3" xfId="24343" xr:uid="{00000000-0005-0000-0000-00008A730000}"/>
    <cellStyle name="Input [yellow] 30 3 3 2" xfId="24344" xr:uid="{00000000-0005-0000-0000-00008B730000}"/>
    <cellStyle name="Input [yellow] 30 3 3 3" xfId="24345" xr:uid="{00000000-0005-0000-0000-00008C730000}"/>
    <cellStyle name="Input [yellow] 30 3 4" xfId="24346" xr:uid="{00000000-0005-0000-0000-00008D730000}"/>
    <cellStyle name="Input [yellow] 30 4" xfId="24347" xr:uid="{00000000-0005-0000-0000-00008E730000}"/>
    <cellStyle name="Input [yellow] 30 4 2" xfId="24348" xr:uid="{00000000-0005-0000-0000-00008F730000}"/>
    <cellStyle name="Input [yellow] 30 4 2 2" xfId="24349" xr:uid="{00000000-0005-0000-0000-000090730000}"/>
    <cellStyle name="Input [yellow] 30 4 2 3" xfId="24350" xr:uid="{00000000-0005-0000-0000-000091730000}"/>
    <cellStyle name="Input [yellow] 30 4 3" xfId="24351" xr:uid="{00000000-0005-0000-0000-000092730000}"/>
    <cellStyle name="Input [yellow] 30 4 3 2" xfId="24352" xr:uid="{00000000-0005-0000-0000-000093730000}"/>
    <cellStyle name="Input [yellow] 30 4 3 3" xfId="24353" xr:uid="{00000000-0005-0000-0000-000094730000}"/>
    <cellStyle name="Input [yellow] 30 4 4" xfId="24354" xr:uid="{00000000-0005-0000-0000-000095730000}"/>
    <cellStyle name="Input [yellow] 30 5" xfId="24355" xr:uid="{00000000-0005-0000-0000-000096730000}"/>
    <cellStyle name="Input [yellow] 30 5 2" xfId="24356" xr:uid="{00000000-0005-0000-0000-000097730000}"/>
    <cellStyle name="Input [yellow] 30 5 2 2" xfId="24357" xr:uid="{00000000-0005-0000-0000-000098730000}"/>
    <cellStyle name="Input [yellow] 30 5 2 3" xfId="24358" xr:uid="{00000000-0005-0000-0000-000099730000}"/>
    <cellStyle name="Input [yellow] 30 5 3" xfId="24359" xr:uid="{00000000-0005-0000-0000-00009A730000}"/>
    <cellStyle name="Input [yellow] 30 5 3 2" xfId="24360" xr:uid="{00000000-0005-0000-0000-00009B730000}"/>
    <cellStyle name="Input [yellow] 30 5 3 3" xfId="24361" xr:uid="{00000000-0005-0000-0000-00009C730000}"/>
    <cellStyle name="Input [yellow] 30 5 4" xfId="24362" xr:uid="{00000000-0005-0000-0000-00009D730000}"/>
    <cellStyle name="Input [yellow] 30 6" xfId="24363" xr:uid="{00000000-0005-0000-0000-00009E730000}"/>
    <cellStyle name="Input [yellow] 30 6 2" xfId="24364" xr:uid="{00000000-0005-0000-0000-00009F730000}"/>
    <cellStyle name="Input [yellow] 30 6 2 2" xfId="24365" xr:uid="{00000000-0005-0000-0000-0000A0730000}"/>
    <cellStyle name="Input [yellow] 30 6 2 3" xfId="24366" xr:uid="{00000000-0005-0000-0000-0000A1730000}"/>
    <cellStyle name="Input [yellow] 30 6 3" xfId="24367" xr:uid="{00000000-0005-0000-0000-0000A2730000}"/>
    <cellStyle name="Input [yellow] 30 6 3 2" xfId="24368" xr:uid="{00000000-0005-0000-0000-0000A3730000}"/>
    <cellStyle name="Input [yellow] 30 6 3 3" xfId="24369" xr:uid="{00000000-0005-0000-0000-0000A4730000}"/>
    <cellStyle name="Input [yellow] 30 6 4" xfId="24370" xr:uid="{00000000-0005-0000-0000-0000A5730000}"/>
    <cellStyle name="Input [yellow] 30 7" xfId="24371" xr:uid="{00000000-0005-0000-0000-0000A6730000}"/>
    <cellStyle name="Input [yellow] 30 7 2" xfId="24372" xr:uid="{00000000-0005-0000-0000-0000A7730000}"/>
    <cellStyle name="Input [yellow] 30 7 2 2" xfId="24373" xr:uid="{00000000-0005-0000-0000-0000A8730000}"/>
    <cellStyle name="Input [yellow] 30 7 2 3" xfId="24374" xr:uid="{00000000-0005-0000-0000-0000A9730000}"/>
    <cellStyle name="Input [yellow] 30 7 3" xfId="24375" xr:uid="{00000000-0005-0000-0000-0000AA730000}"/>
    <cellStyle name="Input [yellow] 30 7 3 2" xfId="24376" xr:uid="{00000000-0005-0000-0000-0000AB730000}"/>
    <cellStyle name="Input [yellow] 30 7 3 3" xfId="24377" xr:uid="{00000000-0005-0000-0000-0000AC730000}"/>
    <cellStyle name="Input [yellow] 30 7 4" xfId="24378" xr:uid="{00000000-0005-0000-0000-0000AD730000}"/>
    <cellStyle name="Input [yellow] 30 8" xfId="24379" xr:uid="{00000000-0005-0000-0000-0000AE730000}"/>
    <cellStyle name="Input [yellow] 30 9" xfId="24380" xr:uid="{00000000-0005-0000-0000-0000AF730000}"/>
    <cellStyle name="Input [yellow] 31" xfId="24381" xr:uid="{00000000-0005-0000-0000-0000B0730000}"/>
    <cellStyle name="Input [yellow] 31 2" xfId="24382" xr:uid="{00000000-0005-0000-0000-0000B1730000}"/>
    <cellStyle name="Input [yellow] 31 2 2" xfId="24383" xr:uid="{00000000-0005-0000-0000-0000B2730000}"/>
    <cellStyle name="Input [yellow] 31 3" xfId="24384" xr:uid="{00000000-0005-0000-0000-0000B3730000}"/>
    <cellStyle name="Input [yellow] 31 3 2" xfId="24385" xr:uid="{00000000-0005-0000-0000-0000B4730000}"/>
    <cellStyle name="Input [yellow] 31 3 2 2" xfId="24386" xr:uid="{00000000-0005-0000-0000-0000B5730000}"/>
    <cellStyle name="Input [yellow] 31 3 2 3" xfId="24387" xr:uid="{00000000-0005-0000-0000-0000B6730000}"/>
    <cellStyle name="Input [yellow] 31 3 3" xfId="24388" xr:uid="{00000000-0005-0000-0000-0000B7730000}"/>
    <cellStyle name="Input [yellow] 31 3 3 2" xfId="24389" xr:uid="{00000000-0005-0000-0000-0000B8730000}"/>
    <cellStyle name="Input [yellow] 31 3 3 3" xfId="24390" xr:uid="{00000000-0005-0000-0000-0000B9730000}"/>
    <cellStyle name="Input [yellow] 31 3 4" xfId="24391" xr:uid="{00000000-0005-0000-0000-0000BA730000}"/>
    <cellStyle name="Input [yellow] 31 4" xfId="24392" xr:uid="{00000000-0005-0000-0000-0000BB730000}"/>
    <cellStyle name="Input [yellow] 31 4 2" xfId="24393" xr:uid="{00000000-0005-0000-0000-0000BC730000}"/>
    <cellStyle name="Input [yellow] 31 4 2 2" xfId="24394" xr:uid="{00000000-0005-0000-0000-0000BD730000}"/>
    <cellStyle name="Input [yellow] 31 4 2 3" xfId="24395" xr:uid="{00000000-0005-0000-0000-0000BE730000}"/>
    <cellStyle name="Input [yellow] 31 4 3" xfId="24396" xr:uid="{00000000-0005-0000-0000-0000BF730000}"/>
    <cellStyle name="Input [yellow] 31 4 3 2" xfId="24397" xr:uid="{00000000-0005-0000-0000-0000C0730000}"/>
    <cellStyle name="Input [yellow] 31 4 3 3" xfId="24398" xr:uid="{00000000-0005-0000-0000-0000C1730000}"/>
    <cellStyle name="Input [yellow] 31 4 4" xfId="24399" xr:uid="{00000000-0005-0000-0000-0000C2730000}"/>
    <cellStyle name="Input [yellow] 31 5" xfId="24400" xr:uid="{00000000-0005-0000-0000-0000C3730000}"/>
    <cellStyle name="Input [yellow] 31 5 2" xfId="24401" xr:uid="{00000000-0005-0000-0000-0000C4730000}"/>
    <cellStyle name="Input [yellow] 31 5 2 2" xfId="24402" xr:uid="{00000000-0005-0000-0000-0000C5730000}"/>
    <cellStyle name="Input [yellow] 31 5 2 3" xfId="24403" xr:uid="{00000000-0005-0000-0000-0000C6730000}"/>
    <cellStyle name="Input [yellow] 31 5 3" xfId="24404" xr:uid="{00000000-0005-0000-0000-0000C7730000}"/>
    <cellStyle name="Input [yellow] 31 5 3 2" xfId="24405" xr:uid="{00000000-0005-0000-0000-0000C8730000}"/>
    <cellStyle name="Input [yellow] 31 5 3 3" xfId="24406" xr:uid="{00000000-0005-0000-0000-0000C9730000}"/>
    <cellStyle name="Input [yellow] 31 5 4" xfId="24407" xr:uid="{00000000-0005-0000-0000-0000CA730000}"/>
    <cellStyle name="Input [yellow] 31 6" xfId="24408" xr:uid="{00000000-0005-0000-0000-0000CB730000}"/>
    <cellStyle name="Input [yellow] 31 6 2" xfId="24409" xr:uid="{00000000-0005-0000-0000-0000CC730000}"/>
    <cellStyle name="Input [yellow] 31 6 2 2" xfId="24410" xr:uid="{00000000-0005-0000-0000-0000CD730000}"/>
    <cellStyle name="Input [yellow] 31 6 2 3" xfId="24411" xr:uid="{00000000-0005-0000-0000-0000CE730000}"/>
    <cellStyle name="Input [yellow] 31 6 3" xfId="24412" xr:uid="{00000000-0005-0000-0000-0000CF730000}"/>
    <cellStyle name="Input [yellow] 31 6 3 2" xfId="24413" xr:uid="{00000000-0005-0000-0000-0000D0730000}"/>
    <cellStyle name="Input [yellow] 31 6 3 3" xfId="24414" xr:uid="{00000000-0005-0000-0000-0000D1730000}"/>
    <cellStyle name="Input [yellow] 31 6 4" xfId="24415" xr:uid="{00000000-0005-0000-0000-0000D2730000}"/>
    <cellStyle name="Input [yellow] 31 7" xfId="24416" xr:uid="{00000000-0005-0000-0000-0000D3730000}"/>
    <cellStyle name="Input [yellow] 31 7 2" xfId="24417" xr:uid="{00000000-0005-0000-0000-0000D4730000}"/>
    <cellStyle name="Input [yellow] 31 7 2 2" xfId="24418" xr:uid="{00000000-0005-0000-0000-0000D5730000}"/>
    <cellStyle name="Input [yellow] 31 7 2 3" xfId="24419" xr:uid="{00000000-0005-0000-0000-0000D6730000}"/>
    <cellStyle name="Input [yellow] 31 7 3" xfId="24420" xr:uid="{00000000-0005-0000-0000-0000D7730000}"/>
    <cellStyle name="Input [yellow] 31 7 3 2" xfId="24421" xr:uid="{00000000-0005-0000-0000-0000D8730000}"/>
    <cellStyle name="Input [yellow] 31 7 3 3" xfId="24422" xr:uid="{00000000-0005-0000-0000-0000D9730000}"/>
    <cellStyle name="Input [yellow] 31 7 4" xfId="24423" xr:uid="{00000000-0005-0000-0000-0000DA730000}"/>
    <cellStyle name="Input [yellow] 31 8" xfId="24424" xr:uid="{00000000-0005-0000-0000-0000DB730000}"/>
    <cellStyle name="Input [yellow] 31 9" xfId="24425" xr:uid="{00000000-0005-0000-0000-0000DC730000}"/>
    <cellStyle name="Input [yellow] 32" xfId="24426" xr:uid="{00000000-0005-0000-0000-0000DD730000}"/>
    <cellStyle name="Input [yellow] 32 2" xfId="24427" xr:uid="{00000000-0005-0000-0000-0000DE730000}"/>
    <cellStyle name="Input [yellow] 32 2 2" xfId="24428" xr:uid="{00000000-0005-0000-0000-0000DF730000}"/>
    <cellStyle name="Input [yellow] 32 3" xfId="24429" xr:uid="{00000000-0005-0000-0000-0000E0730000}"/>
    <cellStyle name="Input [yellow] 32 3 2" xfId="24430" xr:uid="{00000000-0005-0000-0000-0000E1730000}"/>
    <cellStyle name="Input [yellow] 32 3 2 2" xfId="24431" xr:uid="{00000000-0005-0000-0000-0000E2730000}"/>
    <cellStyle name="Input [yellow] 32 3 2 3" xfId="24432" xr:uid="{00000000-0005-0000-0000-0000E3730000}"/>
    <cellStyle name="Input [yellow] 32 3 3" xfId="24433" xr:uid="{00000000-0005-0000-0000-0000E4730000}"/>
    <cellStyle name="Input [yellow] 32 3 3 2" xfId="24434" xr:uid="{00000000-0005-0000-0000-0000E5730000}"/>
    <cellStyle name="Input [yellow] 32 3 3 3" xfId="24435" xr:uid="{00000000-0005-0000-0000-0000E6730000}"/>
    <cellStyle name="Input [yellow] 32 3 4" xfId="24436" xr:uid="{00000000-0005-0000-0000-0000E7730000}"/>
    <cellStyle name="Input [yellow] 32 4" xfId="24437" xr:uid="{00000000-0005-0000-0000-0000E8730000}"/>
    <cellStyle name="Input [yellow] 32 4 2" xfId="24438" xr:uid="{00000000-0005-0000-0000-0000E9730000}"/>
    <cellStyle name="Input [yellow] 32 4 2 2" xfId="24439" xr:uid="{00000000-0005-0000-0000-0000EA730000}"/>
    <cellStyle name="Input [yellow] 32 4 2 3" xfId="24440" xr:uid="{00000000-0005-0000-0000-0000EB730000}"/>
    <cellStyle name="Input [yellow] 32 4 3" xfId="24441" xr:uid="{00000000-0005-0000-0000-0000EC730000}"/>
    <cellStyle name="Input [yellow] 32 4 3 2" xfId="24442" xr:uid="{00000000-0005-0000-0000-0000ED730000}"/>
    <cellStyle name="Input [yellow] 32 4 3 3" xfId="24443" xr:uid="{00000000-0005-0000-0000-0000EE730000}"/>
    <cellStyle name="Input [yellow] 32 4 4" xfId="24444" xr:uid="{00000000-0005-0000-0000-0000EF730000}"/>
    <cellStyle name="Input [yellow] 32 5" xfId="24445" xr:uid="{00000000-0005-0000-0000-0000F0730000}"/>
    <cellStyle name="Input [yellow] 32 5 2" xfId="24446" xr:uid="{00000000-0005-0000-0000-0000F1730000}"/>
    <cellStyle name="Input [yellow] 32 5 2 2" xfId="24447" xr:uid="{00000000-0005-0000-0000-0000F2730000}"/>
    <cellStyle name="Input [yellow] 32 5 2 3" xfId="24448" xr:uid="{00000000-0005-0000-0000-0000F3730000}"/>
    <cellStyle name="Input [yellow] 32 5 3" xfId="24449" xr:uid="{00000000-0005-0000-0000-0000F4730000}"/>
    <cellStyle name="Input [yellow] 32 5 3 2" xfId="24450" xr:uid="{00000000-0005-0000-0000-0000F5730000}"/>
    <cellStyle name="Input [yellow] 32 5 3 3" xfId="24451" xr:uid="{00000000-0005-0000-0000-0000F6730000}"/>
    <cellStyle name="Input [yellow] 32 5 4" xfId="24452" xr:uid="{00000000-0005-0000-0000-0000F7730000}"/>
    <cellStyle name="Input [yellow] 32 6" xfId="24453" xr:uid="{00000000-0005-0000-0000-0000F8730000}"/>
    <cellStyle name="Input [yellow] 32 6 2" xfId="24454" xr:uid="{00000000-0005-0000-0000-0000F9730000}"/>
    <cellStyle name="Input [yellow] 32 6 2 2" xfId="24455" xr:uid="{00000000-0005-0000-0000-0000FA730000}"/>
    <cellStyle name="Input [yellow] 32 6 2 3" xfId="24456" xr:uid="{00000000-0005-0000-0000-0000FB730000}"/>
    <cellStyle name="Input [yellow] 32 6 3" xfId="24457" xr:uid="{00000000-0005-0000-0000-0000FC730000}"/>
    <cellStyle name="Input [yellow] 32 6 3 2" xfId="24458" xr:uid="{00000000-0005-0000-0000-0000FD730000}"/>
    <cellStyle name="Input [yellow] 32 6 3 3" xfId="24459" xr:uid="{00000000-0005-0000-0000-0000FE730000}"/>
    <cellStyle name="Input [yellow] 32 6 4" xfId="24460" xr:uid="{00000000-0005-0000-0000-0000FF730000}"/>
    <cellStyle name="Input [yellow] 32 7" xfId="24461" xr:uid="{00000000-0005-0000-0000-000000740000}"/>
    <cellStyle name="Input [yellow] 32 7 2" xfId="24462" xr:uid="{00000000-0005-0000-0000-000001740000}"/>
    <cellStyle name="Input [yellow] 32 7 2 2" xfId="24463" xr:uid="{00000000-0005-0000-0000-000002740000}"/>
    <cellStyle name="Input [yellow] 32 7 2 3" xfId="24464" xr:uid="{00000000-0005-0000-0000-000003740000}"/>
    <cellStyle name="Input [yellow] 32 7 3" xfId="24465" xr:uid="{00000000-0005-0000-0000-000004740000}"/>
    <cellStyle name="Input [yellow] 32 7 3 2" xfId="24466" xr:uid="{00000000-0005-0000-0000-000005740000}"/>
    <cellStyle name="Input [yellow] 32 7 3 3" xfId="24467" xr:uid="{00000000-0005-0000-0000-000006740000}"/>
    <cellStyle name="Input [yellow] 32 7 4" xfId="24468" xr:uid="{00000000-0005-0000-0000-000007740000}"/>
    <cellStyle name="Input [yellow] 32 8" xfId="24469" xr:uid="{00000000-0005-0000-0000-000008740000}"/>
    <cellStyle name="Input [yellow] 32 9" xfId="24470" xr:uid="{00000000-0005-0000-0000-000009740000}"/>
    <cellStyle name="Input [yellow] 33" xfId="24471" xr:uid="{00000000-0005-0000-0000-00000A740000}"/>
    <cellStyle name="Input [yellow] 33 2" xfId="24472" xr:uid="{00000000-0005-0000-0000-00000B740000}"/>
    <cellStyle name="Input [yellow] 33 2 2" xfId="24473" xr:uid="{00000000-0005-0000-0000-00000C740000}"/>
    <cellStyle name="Input [yellow] 33 3" xfId="24474" xr:uid="{00000000-0005-0000-0000-00000D740000}"/>
    <cellStyle name="Input [yellow] 33 3 2" xfId="24475" xr:uid="{00000000-0005-0000-0000-00000E740000}"/>
    <cellStyle name="Input [yellow] 33 3 2 2" xfId="24476" xr:uid="{00000000-0005-0000-0000-00000F740000}"/>
    <cellStyle name="Input [yellow] 33 3 2 3" xfId="24477" xr:uid="{00000000-0005-0000-0000-000010740000}"/>
    <cellStyle name="Input [yellow] 33 3 3" xfId="24478" xr:uid="{00000000-0005-0000-0000-000011740000}"/>
    <cellStyle name="Input [yellow] 33 3 3 2" xfId="24479" xr:uid="{00000000-0005-0000-0000-000012740000}"/>
    <cellStyle name="Input [yellow] 33 3 3 3" xfId="24480" xr:uid="{00000000-0005-0000-0000-000013740000}"/>
    <cellStyle name="Input [yellow] 33 3 4" xfId="24481" xr:uid="{00000000-0005-0000-0000-000014740000}"/>
    <cellStyle name="Input [yellow] 33 4" xfId="24482" xr:uid="{00000000-0005-0000-0000-000015740000}"/>
    <cellStyle name="Input [yellow] 33 4 2" xfId="24483" xr:uid="{00000000-0005-0000-0000-000016740000}"/>
    <cellStyle name="Input [yellow] 33 4 2 2" xfId="24484" xr:uid="{00000000-0005-0000-0000-000017740000}"/>
    <cellStyle name="Input [yellow] 33 4 2 3" xfId="24485" xr:uid="{00000000-0005-0000-0000-000018740000}"/>
    <cellStyle name="Input [yellow] 33 4 3" xfId="24486" xr:uid="{00000000-0005-0000-0000-000019740000}"/>
    <cellStyle name="Input [yellow] 33 4 3 2" xfId="24487" xr:uid="{00000000-0005-0000-0000-00001A740000}"/>
    <cellStyle name="Input [yellow] 33 4 3 3" xfId="24488" xr:uid="{00000000-0005-0000-0000-00001B740000}"/>
    <cellStyle name="Input [yellow] 33 4 4" xfId="24489" xr:uid="{00000000-0005-0000-0000-00001C740000}"/>
    <cellStyle name="Input [yellow] 33 5" xfId="24490" xr:uid="{00000000-0005-0000-0000-00001D740000}"/>
    <cellStyle name="Input [yellow] 33 5 2" xfId="24491" xr:uid="{00000000-0005-0000-0000-00001E740000}"/>
    <cellStyle name="Input [yellow] 33 5 2 2" xfId="24492" xr:uid="{00000000-0005-0000-0000-00001F740000}"/>
    <cellStyle name="Input [yellow] 33 5 2 3" xfId="24493" xr:uid="{00000000-0005-0000-0000-000020740000}"/>
    <cellStyle name="Input [yellow] 33 5 3" xfId="24494" xr:uid="{00000000-0005-0000-0000-000021740000}"/>
    <cellStyle name="Input [yellow] 33 5 3 2" xfId="24495" xr:uid="{00000000-0005-0000-0000-000022740000}"/>
    <cellStyle name="Input [yellow] 33 5 3 3" xfId="24496" xr:uid="{00000000-0005-0000-0000-000023740000}"/>
    <cellStyle name="Input [yellow] 33 5 4" xfId="24497" xr:uid="{00000000-0005-0000-0000-000024740000}"/>
    <cellStyle name="Input [yellow] 33 6" xfId="24498" xr:uid="{00000000-0005-0000-0000-000025740000}"/>
    <cellStyle name="Input [yellow] 33 6 2" xfId="24499" xr:uid="{00000000-0005-0000-0000-000026740000}"/>
    <cellStyle name="Input [yellow] 33 6 2 2" xfId="24500" xr:uid="{00000000-0005-0000-0000-000027740000}"/>
    <cellStyle name="Input [yellow] 33 6 2 3" xfId="24501" xr:uid="{00000000-0005-0000-0000-000028740000}"/>
    <cellStyle name="Input [yellow] 33 6 3" xfId="24502" xr:uid="{00000000-0005-0000-0000-000029740000}"/>
    <cellStyle name="Input [yellow] 33 6 3 2" xfId="24503" xr:uid="{00000000-0005-0000-0000-00002A740000}"/>
    <cellStyle name="Input [yellow] 33 6 3 3" xfId="24504" xr:uid="{00000000-0005-0000-0000-00002B740000}"/>
    <cellStyle name="Input [yellow] 33 6 4" xfId="24505" xr:uid="{00000000-0005-0000-0000-00002C740000}"/>
    <cellStyle name="Input [yellow] 33 7" xfId="24506" xr:uid="{00000000-0005-0000-0000-00002D740000}"/>
    <cellStyle name="Input [yellow] 33 7 2" xfId="24507" xr:uid="{00000000-0005-0000-0000-00002E740000}"/>
    <cellStyle name="Input [yellow] 33 7 2 2" xfId="24508" xr:uid="{00000000-0005-0000-0000-00002F740000}"/>
    <cellStyle name="Input [yellow] 33 7 2 3" xfId="24509" xr:uid="{00000000-0005-0000-0000-000030740000}"/>
    <cellStyle name="Input [yellow] 33 7 3" xfId="24510" xr:uid="{00000000-0005-0000-0000-000031740000}"/>
    <cellStyle name="Input [yellow] 33 7 3 2" xfId="24511" xr:uid="{00000000-0005-0000-0000-000032740000}"/>
    <cellStyle name="Input [yellow] 33 7 3 3" xfId="24512" xr:uid="{00000000-0005-0000-0000-000033740000}"/>
    <cellStyle name="Input [yellow] 33 7 4" xfId="24513" xr:uid="{00000000-0005-0000-0000-000034740000}"/>
    <cellStyle name="Input [yellow] 33 8" xfId="24514" xr:uid="{00000000-0005-0000-0000-000035740000}"/>
    <cellStyle name="Input [yellow] 33 9" xfId="24515" xr:uid="{00000000-0005-0000-0000-000036740000}"/>
    <cellStyle name="Input [yellow] 34" xfId="24516" xr:uid="{00000000-0005-0000-0000-000037740000}"/>
    <cellStyle name="Input [yellow] 34 2" xfId="24517" xr:uid="{00000000-0005-0000-0000-000038740000}"/>
    <cellStyle name="Input [yellow] 34 2 2" xfId="24518" xr:uid="{00000000-0005-0000-0000-000039740000}"/>
    <cellStyle name="Input [yellow] 34 3" xfId="24519" xr:uid="{00000000-0005-0000-0000-00003A740000}"/>
    <cellStyle name="Input [yellow] 34 3 2" xfId="24520" xr:uid="{00000000-0005-0000-0000-00003B740000}"/>
    <cellStyle name="Input [yellow] 34 3 2 2" xfId="24521" xr:uid="{00000000-0005-0000-0000-00003C740000}"/>
    <cellStyle name="Input [yellow] 34 3 2 3" xfId="24522" xr:uid="{00000000-0005-0000-0000-00003D740000}"/>
    <cellStyle name="Input [yellow] 34 3 3" xfId="24523" xr:uid="{00000000-0005-0000-0000-00003E740000}"/>
    <cellStyle name="Input [yellow] 34 3 3 2" xfId="24524" xr:uid="{00000000-0005-0000-0000-00003F740000}"/>
    <cellStyle name="Input [yellow] 34 3 3 3" xfId="24525" xr:uid="{00000000-0005-0000-0000-000040740000}"/>
    <cellStyle name="Input [yellow] 34 3 4" xfId="24526" xr:uid="{00000000-0005-0000-0000-000041740000}"/>
    <cellStyle name="Input [yellow] 34 4" xfId="24527" xr:uid="{00000000-0005-0000-0000-000042740000}"/>
    <cellStyle name="Input [yellow] 34 4 2" xfId="24528" xr:uid="{00000000-0005-0000-0000-000043740000}"/>
    <cellStyle name="Input [yellow] 34 4 2 2" xfId="24529" xr:uid="{00000000-0005-0000-0000-000044740000}"/>
    <cellStyle name="Input [yellow] 34 4 2 3" xfId="24530" xr:uid="{00000000-0005-0000-0000-000045740000}"/>
    <cellStyle name="Input [yellow] 34 4 3" xfId="24531" xr:uid="{00000000-0005-0000-0000-000046740000}"/>
    <cellStyle name="Input [yellow] 34 4 3 2" xfId="24532" xr:uid="{00000000-0005-0000-0000-000047740000}"/>
    <cellStyle name="Input [yellow] 34 4 3 3" xfId="24533" xr:uid="{00000000-0005-0000-0000-000048740000}"/>
    <cellStyle name="Input [yellow] 34 4 4" xfId="24534" xr:uid="{00000000-0005-0000-0000-000049740000}"/>
    <cellStyle name="Input [yellow] 34 5" xfId="24535" xr:uid="{00000000-0005-0000-0000-00004A740000}"/>
    <cellStyle name="Input [yellow] 34 5 2" xfId="24536" xr:uid="{00000000-0005-0000-0000-00004B740000}"/>
    <cellStyle name="Input [yellow] 34 5 2 2" xfId="24537" xr:uid="{00000000-0005-0000-0000-00004C740000}"/>
    <cellStyle name="Input [yellow] 34 5 2 3" xfId="24538" xr:uid="{00000000-0005-0000-0000-00004D740000}"/>
    <cellStyle name="Input [yellow] 34 5 3" xfId="24539" xr:uid="{00000000-0005-0000-0000-00004E740000}"/>
    <cellStyle name="Input [yellow] 34 5 3 2" xfId="24540" xr:uid="{00000000-0005-0000-0000-00004F740000}"/>
    <cellStyle name="Input [yellow] 34 5 3 3" xfId="24541" xr:uid="{00000000-0005-0000-0000-000050740000}"/>
    <cellStyle name="Input [yellow] 34 5 4" xfId="24542" xr:uid="{00000000-0005-0000-0000-000051740000}"/>
    <cellStyle name="Input [yellow] 34 6" xfId="24543" xr:uid="{00000000-0005-0000-0000-000052740000}"/>
    <cellStyle name="Input [yellow] 34 6 2" xfId="24544" xr:uid="{00000000-0005-0000-0000-000053740000}"/>
    <cellStyle name="Input [yellow] 34 6 2 2" xfId="24545" xr:uid="{00000000-0005-0000-0000-000054740000}"/>
    <cellStyle name="Input [yellow] 34 6 2 3" xfId="24546" xr:uid="{00000000-0005-0000-0000-000055740000}"/>
    <cellStyle name="Input [yellow] 34 6 3" xfId="24547" xr:uid="{00000000-0005-0000-0000-000056740000}"/>
    <cellStyle name="Input [yellow] 34 6 3 2" xfId="24548" xr:uid="{00000000-0005-0000-0000-000057740000}"/>
    <cellStyle name="Input [yellow] 34 6 3 3" xfId="24549" xr:uid="{00000000-0005-0000-0000-000058740000}"/>
    <cellStyle name="Input [yellow] 34 6 4" xfId="24550" xr:uid="{00000000-0005-0000-0000-000059740000}"/>
    <cellStyle name="Input [yellow] 34 7" xfId="24551" xr:uid="{00000000-0005-0000-0000-00005A740000}"/>
    <cellStyle name="Input [yellow] 34 7 2" xfId="24552" xr:uid="{00000000-0005-0000-0000-00005B740000}"/>
    <cellStyle name="Input [yellow] 34 7 2 2" xfId="24553" xr:uid="{00000000-0005-0000-0000-00005C740000}"/>
    <cellStyle name="Input [yellow] 34 7 2 3" xfId="24554" xr:uid="{00000000-0005-0000-0000-00005D740000}"/>
    <cellStyle name="Input [yellow] 34 7 3" xfId="24555" xr:uid="{00000000-0005-0000-0000-00005E740000}"/>
    <cellStyle name="Input [yellow] 34 7 3 2" xfId="24556" xr:uid="{00000000-0005-0000-0000-00005F740000}"/>
    <cellStyle name="Input [yellow] 34 7 3 3" xfId="24557" xr:uid="{00000000-0005-0000-0000-000060740000}"/>
    <cellStyle name="Input [yellow] 34 7 4" xfId="24558" xr:uid="{00000000-0005-0000-0000-000061740000}"/>
    <cellStyle name="Input [yellow] 34 8" xfId="24559" xr:uid="{00000000-0005-0000-0000-000062740000}"/>
    <cellStyle name="Input [yellow] 34 9" xfId="24560" xr:uid="{00000000-0005-0000-0000-000063740000}"/>
    <cellStyle name="Input [yellow] 35" xfId="24561" xr:uid="{00000000-0005-0000-0000-000064740000}"/>
    <cellStyle name="Input [yellow] 35 2" xfId="24562" xr:uid="{00000000-0005-0000-0000-000065740000}"/>
    <cellStyle name="Input [yellow] 35 2 2" xfId="24563" xr:uid="{00000000-0005-0000-0000-000066740000}"/>
    <cellStyle name="Input [yellow] 35 3" xfId="24564" xr:uid="{00000000-0005-0000-0000-000067740000}"/>
    <cellStyle name="Input [yellow] 35 3 2" xfId="24565" xr:uid="{00000000-0005-0000-0000-000068740000}"/>
    <cellStyle name="Input [yellow] 35 3 2 2" xfId="24566" xr:uid="{00000000-0005-0000-0000-000069740000}"/>
    <cellStyle name="Input [yellow] 35 3 2 3" xfId="24567" xr:uid="{00000000-0005-0000-0000-00006A740000}"/>
    <cellStyle name="Input [yellow] 35 3 3" xfId="24568" xr:uid="{00000000-0005-0000-0000-00006B740000}"/>
    <cellStyle name="Input [yellow] 35 3 3 2" xfId="24569" xr:uid="{00000000-0005-0000-0000-00006C740000}"/>
    <cellStyle name="Input [yellow] 35 3 3 3" xfId="24570" xr:uid="{00000000-0005-0000-0000-00006D740000}"/>
    <cellStyle name="Input [yellow] 35 3 4" xfId="24571" xr:uid="{00000000-0005-0000-0000-00006E740000}"/>
    <cellStyle name="Input [yellow] 35 4" xfId="24572" xr:uid="{00000000-0005-0000-0000-00006F740000}"/>
    <cellStyle name="Input [yellow] 35 4 2" xfId="24573" xr:uid="{00000000-0005-0000-0000-000070740000}"/>
    <cellStyle name="Input [yellow] 35 4 2 2" xfId="24574" xr:uid="{00000000-0005-0000-0000-000071740000}"/>
    <cellStyle name="Input [yellow] 35 4 2 3" xfId="24575" xr:uid="{00000000-0005-0000-0000-000072740000}"/>
    <cellStyle name="Input [yellow] 35 4 3" xfId="24576" xr:uid="{00000000-0005-0000-0000-000073740000}"/>
    <cellStyle name="Input [yellow] 35 4 3 2" xfId="24577" xr:uid="{00000000-0005-0000-0000-000074740000}"/>
    <cellStyle name="Input [yellow] 35 4 3 3" xfId="24578" xr:uid="{00000000-0005-0000-0000-000075740000}"/>
    <cellStyle name="Input [yellow] 35 4 4" xfId="24579" xr:uid="{00000000-0005-0000-0000-000076740000}"/>
    <cellStyle name="Input [yellow] 35 5" xfId="24580" xr:uid="{00000000-0005-0000-0000-000077740000}"/>
    <cellStyle name="Input [yellow] 35 5 2" xfId="24581" xr:uid="{00000000-0005-0000-0000-000078740000}"/>
    <cellStyle name="Input [yellow] 35 5 2 2" xfId="24582" xr:uid="{00000000-0005-0000-0000-000079740000}"/>
    <cellStyle name="Input [yellow] 35 5 2 3" xfId="24583" xr:uid="{00000000-0005-0000-0000-00007A740000}"/>
    <cellStyle name="Input [yellow] 35 5 3" xfId="24584" xr:uid="{00000000-0005-0000-0000-00007B740000}"/>
    <cellStyle name="Input [yellow] 35 5 3 2" xfId="24585" xr:uid="{00000000-0005-0000-0000-00007C740000}"/>
    <cellStyle name="Input [yellow] 35 5 3 3" xfId="24586" xr:uid="{00000000-0005-0000-0000-00007D740000}"/>
    <cellStyle name="Input [yellow] 35 5 4" xfId="24587" xr:uid="{00000000-0005-0000-0000-00007E740000}"/>
    <cellStyle name="Input [yellow] 35 6" xfId="24588" xr:uid="{00000000-0005-0000-0000-00007F740000}"/>
    <cellStyle name="Input [yellow] 35 6 2" xfId="24589" xr:uid="{00000000-0005-0000-0000-000080740000}"/>
    <cellStyle name="Input [yellow] 35 6 2 2" xfId="24590" xr:uid="{00000000-0005-0000-0000-000081740000}"/>
    <cellStyle name="Input [yellow] 35 6 2 3" xfId="24591" xr:uid="{00000000-0005-0000-0000-000082740000}"/>
    <cellStyle name="Input [yellow] 35 6 3" xfId="24592" xr:uid="{00000000-0005-0000-0000-000083740000}"/>
    <cellStyle name="Input [yellow] 35 6 3 2" xfId="24593" xr:uid="{00000000-0005-0000-0000-000084740000}"/>
    <cellStyle name="Input [yellow] 35 6 3 3" xfId="24594" xr:uid="{00000000-0005-0000-0000-000085740000}"/>
    <cellStyle name="Input [yellow] 35 6 4" xfId="24595" xr:uid="{00000000-0005-0000-0000-000086740000}"/>
    <cellStyle name="Input [yellow] 35 7" xfId="24596" xr:uid="{00000000-0005-0000-0000-000087740000}"/>
    <cellStyle name="Input [yellow] 35 7 2" xfId="24597" xr:uid="{00000000-0005-0000-0000-000088740000}"/>
    <cellStyle name="Input [yellow] 35 7 2 2" xfId="24598" xr:uid="{00000000-0005-0000-0000-000089740000}"/>
    <cellStyle name="Input [yellow] 35 7 2 3" xfId="24599" xr:uid="{00000000-0005-0000-0000-00008A740000}"/>
    <cellStyle name="Input [yellow] 35 7 3" xfId="24600" xr:uid="{00000000-0005-0000-0000-00008B740000}"/>
    <cellStyle name="Input [yellow] 35 7 3 2" xfId="24601" xr:uid="{00000000-0005-0000-0000-00008C740000}"/>
    <cellStyle name="Input [yellow] 35 7 3 3" xfId="24602" xr:uid="{00000000-0005-0000-0000-00008D740000}"/>
    <cellStyle name="Input [yellow] 35 7 4" xfId="24603" xr:uid="{00000000-0005-0000-0000-00008E740000}"/>
    <cellStyle name="Input [yellow] 35 8" xfId="24604" xr:uid="{00000000-0005-0000-0000-00008F740000}"/>
    <cellStyle name="Input [yellow] 35 9" xfId="24605" xr:uid="{00000000-0005-0000-0000-000090740000}"/>
    <cellStyle name="Input [yellow] 36" xfId="24606" xr:uid="{00000000-0005-0000-0000-000091740000}"/>
    <cellStyle name="Input [yellow] 36 2" xfId="24607" xr:uid="{00000000-0005-0000-0000-000092740000}"/>
    <cellStyle name="Input [yellow] 36 2 2" xfId="24608" xr:uid="{00000000-0005-0000-0000-000093740000}"/>
    <cellStyle name="Input [yellow] 36 3" xfId="24609" xr:uid="{00000000-0005-0000-0000-000094740000}"/>
    <cellStyle name="Input [yellow] 36 3 2" xfId="24610" xr:uid="{00000000-0005-0000-0000-000095740000}"/>
    <cellStyle name="Input [yellow] 36 3 2 2" xfId="24611" xr:uid="{00000000-0005-0000-0000-000096740000}"/>
    <cellStyle name="Input [yellow] 36 3 2 3" xfId="24612" xr:uid="{00000000-0005-0000-0000-000097740000}"/>
    <cellStyle name="Input [yellow] 36 3 3" xfId="24613" xr:uid="{00000000-0005-0000-0000-000098740000}"/>
    <cellStyle name="Input [yellow] 36 3 3 2" xfId="24614" xr:uid="{00000000-0005-0000-0000-000099740000}"/>
    <cellStyle name="Input [yellow] 36 3 3 3" xfId="24615" xr:uid="{00000000-0005-0000-0000-00009A740000}"/>
    <cellStyle name="Input [yellow] 36 3 4" xfId="24616" xr:uid="{00000000-0005-0000-0000-00009B740000}"/>
    <cellStyle name="Input [yellow] 36 4" xfId="24617" xr:uid="{00000000-0005-0000-0000-00009C740000}"/>
    <cellStyle name="Input [yellow] 36 4 2" xfId="24618" xr:uid="{00000000-0005-0000-0000-00009D740000}"/>
    <cellStyle name="Input [yellow] 36 4 2 2" xfId="24619" xr:uid="{00000000-0005-0000-0000-00009E740000}"/>
    <cellStyle name="Input [yellow] 36 4 2 3" xfId="24620" xr:uid="{00000000-0005-0000-0000-00009F740000}"/>
    <cellStyle name="Input [yellow] 36 4 3" xfId="24621" xr:uid="{00000000-0005-0000-0000-0000A0740000}"/>
    <cellStyle name="Input [yellow] 36 4 3 2" xfId="24622" xr:uid="{00000000-0005-0000-0000-0000A1740000}"/>
    <cellStyle name="Input [yellow] 36 4 3 3" xfId="24623" xr:uid="{00000000-0005-0000-0000-0000A2740000}"/>
    <cellStyle name="Input [yellow] 36 4 4" xfId="24624" xr:uid="{00000000-0005-0000-0000-0000A3740000}"/>
    <cellStyle name="Input [yellow] 36 5" xfId="24625" xr:uid="{00000000-0005-0000-0000-0000A4740000}"/>
    <cellStyle name="Input [yellow] 36 5 2" xfId="24626" xr:uid="{00000000-0005-0000-0000-0000A5740000}"/>
    <cellStyle name="Input [yellow] 36 5 2 2" xfId="24627" xr:uid="{00000000-0005-0000-0000-0000A6740000}"/>
    <cellStyle name="Input [yellow] 36 5 2 3" xfId="24628" xr:uid="{00000000-0005-0000-0000-0000A7740000}"/>
    <cellStyle name="Input [yellow] 36 5 3" xfId="24629" xr:uid="{00000000-0005-0000-0000-0000A8740000}"/>
    <cellStyle name="Input [yellow] 36 5 3 2" xfId="24630" xr:uid="{00000000-0005-0000-0000-0000A9740000}"/>
    <cellStyle name="Input [yellow] 36 5 3 3" xfId="24631" xr:uid="{00000000-0005-0000-0000-0000AA740000}"/>
    <cellStyle name="Input [yellow] 36 5 4" xfId="24632" xr:uid="{00000000-0005-0000-0000-0000AB740000}"/>
    <cellStyle name="Input [yellow] 36 6" xfId="24633" xr:uid="{00000000-0005-0000-0000-0000AC740000}"/>
    <cellStyle name="Input [yellow] 36 6 2" xfId="24634" xr:uid="{00000000-0005-0000-0000-0000AD740000}"/>
    <cellStyle name="Input [yellow] 36 6 2 2" xfId="24635" xr:uid="{00000000-0005-0000-0000-0000AE740000}"/>
    <cellStyle name="Input [yellow] 36 6 2 3" xfId="24636" xr:uid="{00000000-0005-0000-0000-0000AF740000}"/>
    <cellStyle name="Input [yellow] 36 6 3" xfId="24637" xr:uid="{00000000-0005-0000-0000-0000B0740000}"/>
    <cellStyle name="Input [yellow] 36 6 3 2" xfId="24638" xr:uid="{00000000-0005-0000-0000-0000B1740000}"/>
    <cellStyle name="Input [yellow] 36 6 3 3" xfId="24639" xr:uid="{00000000-0005-0000-0000-0000B2740000}"/>
    <cellStyle name="Input [yellow] 36 6 4" xfId="24640" xr:uid="{00000000-0005-0000-0000-0000B3740000}"/>
    <cellStyle name="Input [yellow] 36 7" xfId="24641" xr:uid="{00000000-0005-0000-0000-0000B4740000}"/>
    <cellStyle name="Input [yellow] 36 7 2" xfId="24642" xr:uid="{00000000-0005-0000-0000-0000B5740000}"/>
    <cellStyle name="Input [yellow] 36 7 2 2" xfId="24643" xr:uid="{00000000-0005-0000-0000-0000B6740000}"/>
    <cellStyle name="Input [yellow] 36 7 2 3" xfId="24644" xr:uid="{00000000-0005-0000-0000-0000B7740000}"/>
    <cellStyle name="Input [yellow] 36 7 3" xfId="24645" xr:uid="{00000000-0005-0000-0000-0000B8740000}"/>
    <cellStyle name="Input [yellow] 36 7 3 2" xfId="24646" xr:uid="{00000000-0005-0000-0000-0000B9740000}"/>
    <cellStyle name="Input [yellow] 36 7 3 3" xfId="24647" xr:uid="{00000000-0005-0000-0000-0000BA740000}"/>
    <cellStyle name="Input [yellow] 36 7 4" xfId="24648" xr:uid="{00000000-0005-0000-0000-0000BB740000}"/>
    <cellStyle name="Input [yellow] 36 8" xfId="24649" xr:uid="{00000000-0005-0000-0000-0000BC740000}"/>
    <cellStyle name="Input [yellow] 36 9" xfId="24650" xr:uid="{00000000-0005-0000-0000-0000BD740000}"/>
    <cellStyle name="Input [yellow] 37" xfId="24651" xr:uid="{00000000-0005-0000-0000-0000BE740000}"/>
    <cellStyle name="Input [yellow] 37 2" xfId="24652" xr:uid="{00000000-0005-0000-0000-0000BF740000}"/>
    <cellStyle name="Input [yellow] 37 2 2" xfId="24653" xr:uid="{00000000-0005-0000-0000-0000C0740000}"/>
    <cellStyle name="Input [yellow] 37 3" xfId="24654" xr:uid="{00000000-0005-0000-0000-0000C1740000}"/>
    <cellStyle name="Input [yellow] 37 3 2" xfId="24655" xr:uid="{00000000-0005-0000-0000-0000C2740000}"/>
    <cellStyle name="Input [yellow] 37 3 2 2" xfId="24656" xr:uid="{00000000-0005-0000-0000-0000C3740000}"/>
    <cellStyle name="Input [yellow] 37 3 2 3" xfId="24657" xr:uid="{00000000-0005-0000-0000-0000C4740000}"/>
    <cellStyle name="Input [yellow] 37 3 3" xfId="24658" xr:uid="{00000000-0005-0000-0000-0000C5740000}"/>
    <cellStyle name="Input [yellow] 37 3 3 2" xfId="24659" xr:uid="{00000000-0005-0000-0000-0000C6740000}"/>
    <cellStyle name="Input [yellow] 37 3 3 3" xfId="24660" xr:uid="{00000000-0005-0000-0000-0000C7740000}"/>
    <cellStyle name="Input [yellow] 37 3 4" xfId="24661" xr:uid="{00000000-0005-0000-0000-0000C8740000}"/>
    <cellStyle name="Input [yellow] 37 4" xfId="24662" xr:uid="{00000000-0005-0000-0000-0000C9740000}"/>
    <cellStyle name="Input [yellow] 37 4 2" xfId="24663" xr:uid="{00000000-0005-0000-0000-0000CA740000}"/>
    <cellStyle name="Input [yellow] 37 4 2 2" xfId="24664" xr:uid="{00000000-0005-0000-0000-0000CB740000}"/>
    <cellStyle name="Input [yellow] 37 4 2 3" xfId="24665" xr:uid="{00000000-0005-0000-0000-0000CC740000}"/>
    <cellStyle name="Input [yellow] 37 4 3" xfId="24666" xr:uid="{00000000-0005-0000-0000-0000CD740000}"/>
    <cellStyle name="Input [yellow] 37 4 3 2" xfId="24667" xr:uid="{00000000-0005-0000-0000-0000CE740000}"/>
    <cellStyle name="Input [yellow] 37 4 3 3" xfId="24668" xr:uid="{00000000-0005-0000-0000-0000CF740000}"/>
    <cellStyle name="Input [yellow] 37 4 4" xfId="24669" xr:uid="{00000000-0005-0000-0000-0000D0740000}"/>
    <cellStyle name="Input [yellow] 37 5" xfId="24670" xr:uid="{00000000-0005-0000-0000-0000D1740000}"/>
    <cellStyle name="Input [yellow] 37 5 2" xfId="24671" xr:uid="{00000000-0005-0000-0000-0000D2740000}"/>
    <cellStyle name="Input [yellow] 37 5 2 2" xfId="24672" xr:uid="{00000000-0005-0000-0000-0000D3740000}"/>
    <cellStyle name="Input [yellow] 37 5 2 3" xfId="24673" xr:uid="{00000000-0005-0000-0000-0000D4740000}"/>
    <cellStyle name="Input [yellow] 37 5 3" xfId="24674" xr:uid="{00000000-0005-0000-0000-0000D5740000}"/>
    <cellStyle name="Input [yellow] 37 5 3 2" xfId="24675" xr:uid="{00000000-0005-0000-0000-0000D6740000}"/>
    <cellStyle name="Input [yellow] 37 5 3 3" xfId="24676" xr:uid="{00000000-0005-0000-0000-0000D7740000}"/>
    <cellStyle name="Input [yellow] 37 5 4" xfId="24677" xr:uid="{00000000-0005-0000-0000-0000D8740000}"/>
    <cellStyle name="Input [yellow] 37 6" xfId="24678" xr:uid="{00000000-0005-0000-0000-0000D9740000}"/>
    <cellStyle name="Input [yellow] 37 6 2" xfId="24679" xr:uid="{00000000-0005-0000-0000-0000DA740000}"/>
    <cellStyle name="Input [yellow] 37 6 2 2" xfId="24680" xr:uid="{00000000-0005-0000-0000-0000DB740000}"/>
    <cellStyle name="Input [yellow] 37 6 2 3" xfId="24681" xr:uid="{00000000-0005-0000-0000-0000DC740000}"/>
    <cellStyle name="Input [yellow] 37 6 3" xfId="24682" xr:uid="{00000000-0005-0000-0000-0000DD740000}"/>
    <cellStyle name="Input [yellow] 37 6 3 2" xfId="24683" xr:uid="{00000000-0005-0000-0000-0000DE740000}"/>
    <cellStyle name="Input [yellow] 37 6 3 3" xfId="24684" xr:uid="{00000000-0005-0000-0000-0000DF740000}"/>
    <cellStyle name="Input [yellow] 37 6 4" xfId="24685" xr:uid="{00000000-0005-0000-0000-0000E0740000}"/>
    <cellStyle name="Input [yellow] 37 7" xfId="24686" xr:uid="{00000000-0005-0000-0000-0000E1740000}"/>
    <cellStyle name="Input [yellow] 37 7 2" xfId="24687" xr:uid="{00000000-0005-0000-0000-0000E2740000}"/>
    <cellStyle name="Input [yellow] 37 7 2 2" xfId="24688" xr:uid="{00000000-0005-0000-0000-0000E3740000}"/>
    <cellStyle name="Input [yellow] 37 7 2 3" xfId="24689" xr:uid="{00000000-0005-0000-0000-0000E4740000}"/>
    <cellStyle name="Input [yellow] 37 7 3" xfId="24690" xr:uid="{00000000-0005-0000-0000-0000E5740000}"/>
    <cellStyle name="Input [yellow] 37 7 3 2" xfId="24691" xr:uid="{00000000-0005-0000-0000-0000E6740000}"/>
    <cellStyle name="Input [yellow] 37 7 3 3" xfId="24692" xr:uid="{00000000-0005-0000-0000-0000E7740000}"/>
    <cellStyle name="Input [yellow] 37 7 4" xfId="24693" xr:uid="{00000000-0005-0000-0000-0000E8740000}"/>
    <cellStyle name="Input [yellow] 37 8" xfId="24694" xr:uid="{00000000-0005-0000-0000-0000E9740000}"/>
    <cellStyle name="Input [yellow] 37 9" xfId="24695" xr:uid="{00000000-0005-0000-0000-0000EA740000}"/>
    <cellStyle name="Input [yellow] 38" xfId="24696" xr:uid="{00000000-0005-0000-0000-0000EB740000}"/>
    <cellStyle name="Input [yellow] 38 2" xfId="24697" xr:uid="{00000000-0005-0000-0000-0000EC740000}"/>
    <cellStyle name="Input [yellow] 38 2 2" xfId="24698" xr:uid="{00000000-0005-0000-0000-0000ED740000}"/>
    <cellStyle name="Input [yellow] 38 3" xfId="24699" xr:uid="{00000000-0005-0000-0000-0000EE740000}"/>
    <cellStyle name="Input [yellow] 38 3 2" xfId="24700" xr:uid="{00000000-0005-0000-0000-0000EF740000}"/>
    <cellStyle name="Input [yellow] 38 3 2 2" xfId="24701" xr:uid="{00000000-0005-0000-0000-0000F0740000}"/>
    <cellStyle name="Input [yellow] 38 3 2 3" xfId="24702" xr:uid="{00000000-0005-0000-0000-0000F1740000}"/>
    <cellStyle name="Input [yellow] 38 3 3" xfId="24703" xr:uid="{00000000-0005-0000-0000-0000F2740000}"/>
    <cellStyle name="Input [yellow] 38 3 3 2" xfId="24704" xr:uid="{00000000-0005-0000-0000-0000F3740000}"/>
    <cellStyle name="Input [yellow] 38 3 3 3" xfId="24705" xr:uid="{00000000-0005-0000-0000-0000F4740000}"/>
    <cellStyle name="Input [yellow] 38 3 4" xfId="24706" xr:uid="{00000000-0005-0000-0000-0000F5740000}"/>
    <cellStyle name="Input [yellow] 38 4" xfId="24707" xr:uid="{00000000-0005-0000-0000-0000F6740000}"/>
    <cellStyle name="Input [yellow] 38 4 2" xfId="24708" xr:uid="{00000000-0005-0000-0000-0000F7740000}"/>
    <cellStyle name="Input [yellow] 38 4 2 2" xfId="24709" xr:uid="{00000000-0005-0000-0000-0000F8740000}"/>
    <cellStyle name="Input [yellow] 38 4 2 3" xfId="24710" xr:uid="{00000000-0005-0000-0000-0000F9740000}"/>
    <cellStyle name="Input [yellow] 38 4 3" xfId="24711" xr:uid="{00000000-0005-0000-0000-0000FA740000}"/>
    <cellStyle name="Input [yellow] 38 4 3 2" xfId="24712" xr:uid="{00000000-0005-0000-0000-0000FB740000}"/>
    <cellStyle name="Input [yellow] 38 4 3 3" xfId="24713" xr:uid="{00000000-0005-0000-0000-0000FC740000}"/>
    <cellStyle name="Input [yellow] 38 4 4" xfId="24714" xr:uid="{00000000-0005-0000-0000-0000FD740000}"/>
    <cellStyle name="Input [yellow] 38 5" xfId="24715" xr:uid="{00000000-0005-0000-0000-0000FE740000}"/>
    <cellStyle name="Input [yellow] 38 5 2" xfId="24716" xr:uid="{00000000-0005-0000-0000-0000FF740000}"/>
    <cellStyle name="Input [yellow] 38 5 2 2" xfId="24717" xr:uid="{00000000-0005-0000-0000-000000750000}"/>
    <cellStyle name="Input [yellow] 38 5 2 3" xfId="24718" xr:uid="{00000000-0005-0000-0000-000001750000}"/>
    <cellStyle name="Input [yellow] 38 5 3" xfId="24719" xr:uid="{00000000-0005-0000-0000-000002750000}"/>
    <cellStyle name="Input [yellow] 38 5 3 2" xfId="24720" xr:uid="{00000000-0005-0000-0000-000003750000}"/>
    <cellStyle name="Input [yellow] 38 5 3 3" xfId="24721" xr:uid="{00000000-0005-0000-0000-000004750000}"/>
    <cellStyle name="Input [yellow] 38 5 4" xfId="24722" xr:uid="{00000000-0005-0000-0000-000005750000}"/>
    <cellStyle name="Input [yellow] 38 6" xfId="24723" xr:uid="{00000000-0005-0000-0000-000006750000}"/>
    <cellStyle name="Input [yellow] 38 6 2" xfId="24724" xr:uid="{00000000-0005-0000-0000-000007750000}"/>
    <cellStyle name="Input [yellow] 38 6 2 2" xfId="24725" xr:uid="{00000000-0005-0000-0000-000008750000}"/>
    <cellStyle name="Input [yellow] 38 6 2 3" xfId="24726" xr:uid="{00000000-0005-0000-0000-000009750000}"/>
    <cellStyle name="Input [yellow] 38 6 3" xfId="24727" xr:uid="{00000000-0005-0000-0000-00000A750000}"/>
    <cellStyle name="Input [yellow] 38 6 3 2" xfId="24728" xr:uid="{00000000-0005-0000-0000-00000B750000}"/>
    <cellStyle name="Input [yellow] 38 6 3 3" xfId="24729" xr:uid="{00000000-0005-0000-0000-00000C750000}"/>
    <cellStyle name="Input [yellow] 38 6 4" xfId="24730" xr:uid="{00000000-0005-0000-0000-00000D750000}"/>
    <cellStyle name="Input [yellow] 38 7" xfId="24731" xr:uid="{00000000-0005-0000-0000-00000E750000}"/>
    <cellStyle name="Input [yellow] 38 7 2" xfId="24732" xr:uid="{00000000-0005-0000-0000-00000F750000}"/>
    <cellStyle name="Input [yellow] 38 7 2 2" xfId="24733" xr:uid="{00000000-0005-0000-0000-000010750000}"/>
    <cellStyle name="Input [yellow] 38 7 2 3" xfId="24734" xr:uid="{00000000-0005-0000-0000-000011750000}"/>
    <cellStyle name="Input [yellow] 38 7 3" xfId="24735" xr:uid="{00000000-0005-0000-0000-000012750000}"/>
    <cellStyle name="Input [yellow] 38 7 3 2" xfId="24736" xr:uid="{00000000-0005-0000-0000-000013750000}"/>
    <cellStyle name="Input [yellow] 38 7 3 3" xfId="24737" xr:uid="{00000000-0005-0000-0000-000014750000}"/>
    <cellStyle name="Input [yellow] 38 7 4" xfId="24738" xr:uid="{00000000-0005-0000-0000-000015750000}"/>
    <cellStyle name="Input [yellow] 38 8" xfId="24739" xr:uid="{00000000-0005-0000-0000-000016750000}"/>
    <cellStyle name="Input [yellow] 38 9" xfId="24740" xr:uid="{00000000-0005-0000-0000-000017750000}"/>
    <cellStyle name="Input [yellow] 39" xfId="24741" xr:uid="{00000000-0005-0000-0000-000018750000}"/>
    <cellStyle name="Input [yellow] 39 2" xfId="24742" xr:uid="{00000000-0005-0000-0000-000019750000}"/>
    <cellStyle name="Input [yellow] 39 2 2" xfId="24743" xr:uid="{00000000-0005-0000-0000-00001A750000}"/>
    <cellStyle name="Input [yellow] 39 3" xfId="24744" xr:uid="{00000000-0005-0000-0000-00001B750000}"/>
    <cellStyle name="Input [yellow] 39 3 2" xfId="24745" xr:uid="{00000000-0005-0000-0000-00001C750000}"/>
    <cellStyle name="Input [yellow] 39 3 2 2" xfId="24746" xr:uid="{00000000-0005-0000-0000-00001D750000}"/>
    <cellStyle name="Input [yellow] 39 3 2 3" xfId="24747" xr:uid="{00000000-0005-0000-0000-00001E750000}"/>
    <cellStyle name="Input [yellow] 39 3 3" xfId="24748" xr:uid="{00000000-0005-0000-0000-00001F750000}"/>
    <cellStyle name="Input [yellow] 39 3 3 2" xfId="24749" xr:uid="{00000000-0005-0000-0000-000020750000}"/>
    <cellStyle name="Input [yellow] 39 3 3 3" xfId="24750" xr:uid="{00000000-0005-0000-0000-000021750000}"/>
    <cellStyle name="Input [yellow] 39 3 4" xfId="24751" xr:uid="{00000000-0005-0000-0000-000022750000}"/>
    <cellStyle name="Input [yellow] 39 4" xfId="24752" xr:uid="{00000000-0005-0000-0000-000023750000}"/>
    <cellStyle name="Input [yellow] 39 4 2" xfId="24753" xr:uid="{00000000-0005-0000-0000-000024750000}"/>
    <cellStyle name="Input [yellow] 39 4 2 2" xfId="24754" xr:uid="{00000000-0005-0000-0000-000025750000}"/>
    <cellStyle name="Input [yellow] 39 4 2 3" xfId="24755" xr:uid="{00000000-0005-0000-0000-000026750000}"/>
    <cellStyle name="Input [yellow] 39 4 3" xfId="24756" xr:uid="{00000000-0005-0000-0000-000027750000}"/>
    <cellStyle name="Input [yellow] 39 4 3 2" xfId="24757" xr:uid="{00000000-0005-0000-0000-000028750000}"/>
    <cellStyle name="Input [yellow] 39 4 3 3" xfId="24758" xr:uid="{00000000-0005-0000-0000-000029750000}"/>
    <cellStyle name="Input [yellow] 39 4 4" xfId="24759" xr:uid="{00000000-0005-0000-0000-00002A750000}"/>
    <cellStyle name="Input [yellow] 39 5" xfId="24760" xr:uid="{00000000-0005-0000-0000-00002B750000}"/>
    <cellStyle name="Input [yellow] 39 5 2" xfId="24761" xr:uid="{00000000-0005-0000-0000-00002C750000}"/>
    <cellStyle name="Input [yellow] 39 5 2 2" xfId="24762" xr:uid="{00000000-0005-0000-0000-00002D750000}"/>
    <cellStyle name="Input [yellow] 39 5 2 3" xfId="24763" xr:uid="{00000000-0005-0000-0000-00002E750000}"/>
    <cellStyle name="Input [yellow] 39 5 3" xfId="24764" xr:uid="{00000000-0005-0000-0000-00002F750000}"/>
    <cellStyle name="Input [yellow] 39 5 3 2" xfId="24765" xr:uid="{00000000-0005-0000-0000-000030750000}"/>
    <cellStyle name="Input [yellow] 39 5 3 3" xfId="24766" xr:uid="{00000000-0005-0000-0000-000031750000}"/>
    <cellStyle name="Input [yellow] 39 5 4" xfId="24767" xr:uid="{00000000-0005-0000-0000-000032750000}"/>
    <cellStyle name="Input [yellow] 39 6" xfId="24768" xr:uid="{00000000-0005-0000-0000-000033750000}"/>
    <cellStyle name="Input [yellow] 39 6 2" xfId="24769" xr:uid="{00000000-0005-0000-0000-000034750000}"/>
    <cellStyle name="Input [yellow] 39 6 2 2" xfId="24770" xr:uid="{00000000-0005-0000-0000-000035750000}"/>
    <cellStyle name="Input [yellow] 39 6 2 3" xfId="24771" xr:uid="{00000000-0005-0000-0000-000036750000}"/>
    <cellStyle name="Input [yellow] 39 6 3" xfId="24772" xr:uid="{00000000-0005-0000-0000-000037750000}"/>
    <cellStyle name="Input [yellow] 39 6 3 2" xfId="24773" xr:uid="{00000000-0005-0000-0000-000038750000}"/>
    <cellStyle name="Input [yellow] 39 6 3 3" xfId="24774" xr:uid="{00000000-0005-0000-0000-000039750000}"/>
    <cellStyle name="Input [yellow] 39 6 4" xfId="24775" xr:uid="{00000000-0005-0000-0000-00003A750000}"/>
    <cellStyle name="Input [yellow] 39 7" xfId="24776" xr:uid="{00000000-0005-0000-0000-00003B750000}"/>
    <cellStyle name="Input [yellow] 39 7 2" xfId="24777" xr:uid="{00000000-0005-0000-0000-00003C750000}"/>
    <cellStyle name="Input [yellow] 39 7 2 2" xfId="24778" xr:uid="{00000000-0005-0000-0000-00003D750000}"/>
    <cellStyle name="Input [yellow] 39 7 2 3" xfId="24779" xr:uid="{00000000-0005-0000-0000-00003E750000}"/>
    <cellStyle name="Input [yellow] 39 7 3" xfId="24780" xr:uid="{00000000-0005-0000-0000-00003F750000}"/>
    <cellStyle name="Input [yellow] 39 7 3 2" xfId="24781" xr:uid="{00000000-0005-0000-0000-000040750000}"/>
    <cellStyle name="Input [yellow] 39 7 3 3" xfId="24782" xr:uid="{00000000-0005-0000-0000-000041750000}"/>
    <cellStyle name="Input [yellow] 39 7 4" xfId="24783" xr:uid="{00000000-0005-0000-0000-000042750000}"/>
    <cellStyle name="Input [yellow] 4" xfId="24784" xr:uid="{00000000-0005-0000-0000-000043750000}"/>
    <cellStyle name="Input [yellow] 4 2" xfId="24785" xr:uid="{00000000-0005-0000-0000-000044750000}"/>
    <cellStyle name="Input [yellow] 4 2 2" xfId="24786" xr:uid="{00000000-0005-0000-0000-000045750000}"/>
    <cellStyle name="Input [yellow] 4 3" xfId="24787" xr:uid="{00000000-0005-0000-0000-000046750000}"/>
    <cellStyle name="Input [yellow] 4 3 2" xfId="24788" xr:uid="{00000000-0005-0000-0000-000047750000}"/>
    <cellStyle name="Input [yellow] 4 3 2 2" xfId="24789" xr:uid="{00000000-0005-0000-0000-000048750000}"/>
    <cellStyle name="Input [yellow] 4 3 2 3" xfId="24790" xr:uid="{00000000-0005-0000-0000-000049750000}"/>
    <cellStyle name="Input [yellow] 4 3 3" xfId="24791" xr:uid="{00000000-0005-0000-0000-00004A750000}"/>
    <cellStyle name="Input [yellow] 4 3 3 2" xfId="24792" xr:uid="{00000000-0005-0000-0000-00004B750000}"/>
    <cellStyle name="Input [yellow] 4 3 3 3" xfId="24793" xr:uid="{00000000-0005-0000-0000-00004C750000}"/>
    <cellStyle name="Input [yellow] 4 3 4" xfId="24794" xr:uid="{00000000-0005-0000-0000-00004D750000}"/>
    <cellStyle name="Input [yellow] 4 4" xfId="24795" xr:uid="{00000000-0005-0000-0000-00004E750000}"/>
    <cellStyle name="Input [yellow] 4 4 2" xfId="24796" xr:uid="{00000000-0005-0000-0000-00004F750000}"/>
    <cellStyle name="Input [yellow] 4 4 2 2" xfId="24797" xr:uid="{00000000-0005-0000-0000-000050750000}"/>
    <cellStyle name="Input [yellow] 4 4 2 3" xfId="24798" xr:uid="{00000000-0005-0000-0000-000051750000}"/>
    <cellStyle name="Input [yellow] 4 4 3" xfId="24799" xr:uid="{00000000-0005-0000-0000-000052750000}"/>
    <cellStyle name="Input [yellow] 4 4 3 2" xfId="24800" xr:uid="{00000000-0005-0000-0000-000053750000}"/>
    <cellStyle name="Input [yellow] 4 4 3 3" xfId="24801" xr:uid="{00000000-0005-0000-0000-000054750000}"/>
    <cellStyle name="Input [yellow] 4 4 4" xfId="24802" xr:uid="{00000000-0005-0000-0000-000055750000}"/>
    <cellStyle name="Input [yellow] 4 5" xfId="24803" xr:uid="{00000000-0005-0000-0000-000056750000}"/>
    <cellStyle name="Input [yellow] 4 5 2" xfId="24804" xr:uid="{00000000-0005-0000-0000-000057750000}"/>
    <cellStyle name="Input [yellow] 4 5 2 2" xfId="24805" xr:uid="{00000000-0005-0000-0000-000058750000}"/>
    <cellStyle name="Input [yellow] 4 5 2 3" xfId="24806" xr:uid="{00000000-0005-0000-0000-000059750000}"/>
    <cellStyle name="Input [yellow] 4 5 3" xfId="24807" xr:uid="{00000000-0005-0000-0000-00005A750000}"/>
    <cellStyle name="Input [yellow] 4 5 3 2" xfId="24808" xr:uid="{00000000-0005-0000-0000-00005B750000}"/>
    <cellStyle name="Input [yellow] 4 5 3 3" xfId="24809" xr:uid="{00000000-0005-0000-0000-00005C750000}"/>
    <cellStyle name="Input [yellow] 4 5 4" xfId="24810" xr:uid="{00000000-0005-0000-0000-00005D750000}"/>
    <cellStyle name="Input [yellow] 4 6" xfId="24811" xr:uid="{00000000-0005-0000-0000-00005E750000}"/>
    <cellStyle name="Input [yellow] 4 6 2" xfId="24812" xr:uid="{00000000-0005-0000-0000-00005F750000}"/>
    <cellStyle name="Input [yellow] 4 6 2 2" xfId="24813" xr:uid="{00000000-0005-0000-0000-000060750000}"/>
    <cellStyle name="Input [yellow] 4 6 2 3" xfId="24814" xr:uid="{00000000-0005-0000-0000-000061750000}"/>
    <cellStyle name="Input [yellow] 4 6 3" xfId="24815" xr:uid="{00000000-0005-0000-0000-000062750000}"/>
    <cellStyle name="Input [yellow] 4 6 3 2" xfId="24816" xr:uid="{00000000-0005-0000-0000-000063750000}"/>
    <cellStyle name="Input [yellow] 4 6 3 3" xfId="24817" xr:uid="{00000000-0005-0000-0000-000064750000}"/>
    <cellStyle name="Input [yellow] 4 6 4" xfId="24818" xr:uid="{00000000-0005-0000-0000-000065750000}"/>
    <cellStyle name="Input [yellow] 4 7" xfId="24819" xr:uid="{00000000-0005-0000-0000-000066750000}"/>
    <cellStyle name="Input [yellow] 4 7 2" xfId="24820" xr:uid="{00000000-0005-0000-0000-000067750000}"/>
    <cellStyle name="Input [yellow] 4 7 2 2" xfId="24821" xr:uid="{00000000-0005-0000-0000-000068750000}"/>
    <cellStyle name="Input [yellow] 4 7 2 3" xfId="24822" xr:uid="{00000000-0005-0000-0000-000069750000}"/>
    <cellStyle name="Input [yellow] 4 7 3" xfId="24823" xr:uid="{00000000-0005-0000-0000-00006A750000}"/>
    <cellStyle name="Input [yellow] 4 7 3 2" xfId="24824" xr:uid="{00000000-0005-0000-0000-00006B750000}"/>
    <cellStyle name="Input [yellow] 4 7 3 3" xfId="24825" xr:uid="{00000000-0005-0000-0000-00006C750000}"/>
    <cellStyle name="Input [yellow] 4 7 4" xfId="24826" xr:uid="{00000000-0005-0000-0000-00006D750000}"/>
    <cellStyle name="Input [yellow] 4 8" xfId="24827" xr:uid="{00000000-0005-0000-0000-00006E750000}"/>
    <cellStyle name="Input [yellow] 4 9" xfId="24828" xr:uid="{00000000-0005-0000-0000-00006F750000}"/>
    <cellStyle name="Input [yellow] 40" xfId="24829" xr:uid="{00000000-0005-0000-0000-000070750000}"/>
    <cellStyle name="Input [yellow] 40 2" xfId="24830" xr:uid="{00000000-0005-0000-0000-000071750000}"/>
    <cellStyle name="Input [yellow] 40 2 2" xfId="24831" xr:uid="{00000000-0005-0000-0000-000072750000}"/>
    <cellStyle name="Input [yellow] 40 3" xfId="24832" xr:uid="{00000000-0005-0000-0000-000073750000}"/>
    <cellStyle name="Input [yellow] 40 3 2" xfId="24833" xr:uid="{00000000-0005-0000-0000-000074750000}"/>
    <cellStyle name="Input [yellow] 40 3 2 2" xfId="24834" xr:uid="{00000000-0005-0000-0000-000075750000}"/>
    <cellStyle name="Input [yellow] 40 3 2 3" xfId="24835" xr:uid="{00000000-0005-0000-0000-000076750000}"/>
    <cellStyle name="Input [yellow] 40 3 3" xfId="24836" xr:uid="{00000000-0005-0000-0000-000077750000}"/>
    <cellStyle name="Input [yellow] 40 3 3 2" xfId="24837" xr:uid="{00000000-0005-0000-0000-000078750000}"/>
    <cellStyle name="Input [yellow] 40 3 3 3" xfId="24838" xr:uid="{00000000-0005-0000-0000-000079750000}"/>
    <cellStyle name="Input [yellow] 40 3 4" xfId="24839" xr:uid="{00000000-0005-0000-0000-00007A750000}"/>
    <cellStyle name="Input [yellow] 40 4" xfId="24840" xr:uid="{00000000-0005-0000-0000-00007B750000}"/>
    <cellStyle name="Input [yellow] 40 4 2" xfId="24841" xr:uid="{00000000-0005-0000-0000-00007C750000}"/>
    <cellStyle name="Input [yellow] 40 4 2 2" xfId="24842" xr:uid="{00000000-0005-0000-0000-00007D750000}"/>
    <cellStyle name="Input [yellow] 40 4 2 3" xfId="24843" xr:uid="{00000000-0005-0000-0000-00007E750000}"/>
    <cellStyle name="Input [yellow] 40 4 3" xfId="24844" xr:uid="{00000000-0005-0000-0000-00007F750000}"/>
    <cellStyle name="Input [yellow] 40 4 3 2" xfId="24845" xr:uid="{00000000-0005-0000-0000-000080750000}"/>
    <cellStyle name="Input [yellow] 40 4 3 3" xfId="24846" xr:uid="{00000000-0005-0000-0000-000081750000}"/>
    <cellStyle name="Input [yellow] 40 4 4" xfId="24847" xr:uid="{00000000-0005-0000-0000-000082750000}"/>
    <cellStyle name="Input [yellow] 40 5" xfId="24848" xr:uid="{00000000-0005-0000-0000-000083750000}"/>
    <cellStyle name="Input [yellow] 40 5 2" xfId="24849" xr:uid="{00000000-0005-0000-0000-000084750000}"/>
    <cellStyle name="Input [yellow] 40 5 2 2" xfId="24850" xr:uid="{00000000-0005-0000-0000-000085750000}"/>
    <cellStyle name="Input [yellow] 40 5 2 3" xfId="24851" xr:uid="{00000000-0005-0000-0000-000086750000}"/>
    <cellStyle name="Input [yellow] 40 5 3" xfId="24852" xr:uid="{00000000-0005-0000-0000-000087750000}"/>
    <cellStyle name="Input [yellow] 40 5 3 2" xfId="24853" xr:uid="{00000000-0005-0000-0000-000088750000}"/>
    <cellStyle name="Input [yellow] 40 5 3 3" xfId="24854" xr:uid="{00000000-0005-0000-0000-000089750000}"/>
    <cellStyle name="Input [yellow] 40 5 4" xfId="24855" xr:uid="{00000000-0005-0000-0000-00008A750000}"/>
    <cellStyle name="Input [yellow] 40 6" xfId="24856" xr:uid="{00000000-0005-0000-0000-00008B750000}"/>
    <cellStyle name="Input [yellow] 40 6 2" xfId="24857" xr:uid="{00000000-0005-0000-0000-00008C750000}"/>
    <cellStyle name="Input [yellow] 40 6 2 2" xfId="24858" xr:uid="{00000000-0005-0000-0000-00008D750000}"/>
    <cellStyle name="Input [yellow] 40 6 2 3" xfId="24859" xr:uid="{00000000-0005-0000-0000-00008E750000}"/>
    <cellStyle name="Input [yellow] 40 6 3" xfId="24860" xr:uid="{00000000-0005-0000-0000-00008F750000}"/>
    <cellStyle name="Input [yellow] 40 6 3 2" xfId="24861" xr:uid="{00000000-0005-0000-0000-000090750000}"/>
    <cellStyle name="Input [yellow] 40 6 3 3" xfId="24862" xr:uid="{00000000-0005-0000-0000-000091750000}"/>
    <cellStyle name="Input [yellow] 40 6 4" xfId="24863" xr:uid="{00000000-0005-0000-0000-000092750000}"/>
    <cellStyle name="Input [yellow] 40 7" xfId="24864" xr:uid="{00000000-0005-0000-0000-000093750000}"/>
    <cellStyle name="Input [yellow] 40 7 2" xfId="24865" xr:uid="{00000000-0005-0000-0000-000094750000}"/>
    <cellStyle name="Input [yellow] 40 7 2 2" xfId="24866" xr:uid="{00000000-0005-0000-0000-000095750000}"/>
    <cellStyle name="Input [yellow] 40 7 2 3" xfId="24867" xr:uid="{00000000-0005-0000-0000-000096750000}"/>
    <cellStyle name="Input [yellow] 40 7 3" xfId="24868" xr:uid="{00000000-0005-0000-0000-000097750000}"/>
    <cellStyle name="Input [yellow] 40 7 3 2" xfId="24869" xr:uid="{00000000-0005-0000-0000-000098750000}"/>
    <cellStyle name="Input [yellow] 40 7 3 3" xfId="24870" xr:uid="{00000000-0005-0000-0000-000099750000}"/>
    <cellStyle name="Input [yellow] 40 7 4" xfId="24871" xr:uid="{00000000-0005-0000-0000-00009A750000}"/>
    <cellStyle name="Input [yellow] 41" xfId="24872" xr:uid="{00000000-0005-0000-0000-00009B750000}"/>
    <cellStyle name="Input [yellow] 41 2" xfId="24873" xr:uid="{00000000-0005-0000-0000-00009C750000}"/>
    <cellStyle name="Input [yellow] 41 2 2" xfId="24874" xr:uid="{00000000-0005-0000-0000-00009D750000}"/>
    <cellStyle name="Input [yellow] 41 3" xfId="24875" xr:uid="{00000000-0005-0000-0000-00009E750000}"/>
    <cellStyle name="Input [yellow] 41 3 2" xfId="24876" xr:uid="{00000000-0005-0000-0000-00009F750000}"/>
    <cellStyle name="Input [yellow] 41 3 2 2" xfId="24877" xr:uid="{00000000-0005-0000-0000-0000A0750000}"/>
    <cellStyle name="Input [yellow] 41 3 2 3" xfId="24878" xr:uid="{00000000-0005-0000-0000-0000A1750000}"/>
    <cellStyle name="Input [yellow] 41 3 3" xfId="24879" xr:uid="{00000000-0005-0000-0000-0000A2750000}"/>
    <cellStyle name="Input [yellow] 41 3 3 2" xfId="24880" xr:uid="{00000000-0005-0000-0000-0000A3750000}"/>
    <cellStyle name="Input [yellow] 41 3 3 3" xfId="24881" xr:uid="{00000000-0005-0000-0000-0000A4750000}"/>
    <cellStyle name="Input [yellow] 41 3 4" xfId="24882" xr:uid="{00000000-0005-0000-0000-0000A5750000}"/>
    <cellStyle name="Input [yellow] 41 4" xfId="24883" xr:uid="{00000000-0005-0000-0000-0000A6750000}"/>
    <cellStyle name="Input [yellow] 41 4 2" xfId="24884" xr:uid="{00000000-0005-0000-0000-0000A7750000}"/>
    <cellStyle name="Input [yellow] 41 4 2 2" xfId="24885" xr:uid="{00000000-0005-0000-0000-0000A8750000}"/>
    <cellStyle name="Input [yellow] 41 4 2 3" xfId="24886" xr:uid="{00000000-0005-0000-0000-0000A9750000}"/>
    <cellStyle name="Input [yellow] 41 4 3" xfId="24887" xr:uid="{00000000-0005-0000-0000-0000AA750000}"/>
    <cellStyle name="Input [yellow] 41 4 3 2" xfId="24888" xr:uid="{00000000-0005-0000-0000-0000AB750000}"/>
    <cellStyle name="Input [yellow] 41 4 3 3" xfId="24889" xr:uid="{00000000-0005-0000-0000-0000AC750000}"/>
    <cellStyle name="Input [yellow] 41 4 4" xfId="24890" xr:uid="{00000000-0005-0000-0000-0000AD750000}"/>
    <cellStyle name="Input [yellow] 41 5" xfId="24891" xr:uid="{00000000-0005-0000-0000-0000AE750000}"/>
    <cellStyle name="Input [yellow] 41 5 2" xfId="24892" xr:uid="{00000000-0005-0000-0000-0000AF750000}"/>
    <cellStyle name="Input [yellow] 41 5 2 2" xfId="24893" xr:uid="{00000000-0005-0000-0000-0000B0750000}"/>
    <cellStyle name="Input [yellow] 41 5 2 3" xfId="24894" xr:uid="{00000000-0005-0000-0000-0000B1750000}"/>
    <cellStyle name="Input [yellow] 41 5 3" xfId="24895" xr:uid="{00000000-0005-0000-0000-0000B2750000}"/>
    <cellStyle name="Input [yellow] 41 5 3 2" xfId="24896" xr:uid="{00000000-0005-0000-0000-0000B3750000}"/>
    <cellStyle name="Input [yellow] 41 5 3 3" xfId="24897" xr:uid="{00000000-0005-0000-0000-0000B4750000}"/>
    <cellStyle name="Input [yellow] 41 5 4" xfId="24898" xr:uid="{00000000-0005-0000-0000-0000B5750000}"/>
    <cellStyle name="Input [yellow] 41 6" xfId="24899" xr:uid="{00000000-0005-0000-0000-0000B6750000}"/>
    <cellStyle name="Input [yellow] 41 6 2" xfId="24900" xr:uid="{00000000-0005-0000-0000-0000B7750000}"/>
    <cellStyle name="Input [yellow] 41 6 2 2" xfId="24901" xr:uid="{00000000-0005-0000-0000-0000B8750000}"/>
    <cellStyle name="Input [yellow] 41 6 2 3" xfId="24902" xr:uid="{00000000-0005-0000-0000-0000B9750000}"/>
    <cellStyle name="Input [yellow] 41 6 3" xfId="24903" xr:uid="{00000000-0005-0000-0000-0000BA750000}"/>
    <cellStyle name="Input [yellow] 41 6 3 2" xfId="24904" xr:uid="{00000000-0005-0000-0000-0000BB750000}"/>
    <cellStyle name="Input [yellow] 41 6 3 3" xfId="24905" xr:uid="{00000000-0005-0000-0000-0000BC750000}"/>
    <cellStyle name="Input [yellow] 41 6 4" xfId="24906" xr:uid="{00000000-0005-0000-0000-0000BD750000}"/>
    <cellStyle name="Input [yellow] 41 7" xfId="24907" xr:uid="{00000000-0005-0000-0000-0000BE750000}"/>
    <cellStyle name="Input [yellow] 41 7 2" xfId="24908" xr:uid="{00000000-0005-0000-0000-0000BF750000}"/>
    <cellStyle name="Input [yellow] 41 7 2 2" xfId="24909" xr:uid="{00000000-0005-0000-0000-0000C0750000}"/>
    <cellStyle name="Input [yellow] 41 7 2 3" xfId="24910" xr:uid="{00000000-0005-0000-0000-0000C1750000}"/>
    <cellStyle name="Input [yellow] 41 7 3" xfId="24911" xr:uid="{00000000-0005-0000-0000-0000C2750000}"/>
    <cellStyle name="Input [yellow] 41 7 3 2" xfId="24912" xr:uid="{00000000-0005-0000-0000-0000C3750000}"/>
    <cellStyle name="Input [yellow] 41 7 3 3" xfId="24913" xr:uid="{00000000-0005-0000-0000-0000C4750000}"/>
    <cellStyle name="Input [yellow] 41 7 4" xfId="24914" xr:uid="{00000000-0005-0000-0000-0000C5750000}"/>
    <cellStyle name="Input [yellow] 42" xfId="24915" xr:uid="{00000000-0005-0000-0000-0000C6750000}"/>
    <cellStyle name="Input [yellow] 42 2" xfId="24916" xr:uid="{00000000-0005-0000-0000-0000C7750000}"/>
    <cellStyle name="Input [yellow] 42 2 2" xfId="24917" xr:uid="{00000000-0005-0000-0000-0000C8750000}"/>
    <cellStyle name="Input [yellow] 42 3" xfId="24918" xr:uid="{00000000-0005-0000-0000-0000C9750000}"/>
    <cellStyle name="Input [yellow] 42 3 2" xfId="24919" xr:uid="{00000000-0005-0000-0000-0000CA750000}"/>
    <cellStyle name="Input [yellow] 42 3 2 2" xfId="24920" xr:uid="{00000000-0005-0000-0000-0000CB750000}"/>
    <cellStyle name="Input [yellow] 42 3 2 3" xfId="24921" xr:uid="{00000000-0005-0000-0000-0000CC750000}"/>
    <cellStyle name="Input [yellow] 42 3 3" xfId="24922" xr:uid="{00000000-0005-0000-0000-0000CD750000}"/>
    <cellStyle name="Input [yellow] 42 3 3 2" xfId="24923" xr:uid="{00000000-0005-0000-0000-0000CE750000}"/>
    <cellStyle name="Input [yellow] 42 3 3 3" xfId="24924" xr:uid="{00000000-0005-0000-0000-0000CF750000}"/>
    <cellStyle name="Input [yellow] 42 3 4" xfId="24925" xr:uid="{00000000-0005-0000-0000-0000D0750000}"/>
    <cellStyle name="Input [yellow] 42 4" xfId="24926" xr:uid="{00000000-0005-0000-0000-0000D1750000}"/>
    <cellStyle name="Input [yellow] 42 4 2" xfId="24927" xr:uid="{00000000-0005-0000-0000-0000D2750000}"/>
    <cellStyle name="Input [yellow] 42 4 2 2" xfId="24928" xr:uid="{00000000-0005-0000-0000-0000D3750000}"/>
    <cellStyle name="Input [yellow] 42 4 2 3" xfId="24929" xr:uid="{00000000-0005-0000-0000-0000D4750000}"/>
    <cellStyle name="Input [yellow] 42 4 3" xfId="24930" xr:uid="{00000000-0005-0000-0000-0000D5750000}"/>
    <cellStyle name="Input [yellow] 42 4 3 2" xfId="24931" xr:uid="{00000000-0005-0000-0000-0000D6750000}"/>
    <cellStyle name="Input [yellow] 42 4 3 3" xfId="24932" xr:uid="{00000000-0005-0000-0000-0000D7750000}"/>
    <cellStyle name="Input [yellow] 42 4 4" xfId="24933" xr:uid="{00000000-0005-0000-0000-0000D8750000}"/>
    <cellStyle name="Input [yellow] 42 5" xfId="24934" xr:uid="{00000000-0005-0000-0000-0000D9750000}"/>
    <cellStyle name="Input [yellow] 42 5 2" xfId="24935" xr:uid="{00000000-0005-0000-0000-0000DA750000}"/>
    <cellStyle name="Input [yellow] 42 5 2 2" xfId="24936" xr:uid="{00000000-0005-0000-0000-0000DB750000}"/>
    <cellStyle name="Input [yellow] 42 5 2 3" xfId="24937" xr:uid="{00000000-0005-0000-0000-0000DC750000}"/>
    <cellStyle name="Input [yellow] 42 5 3" xfId="24938" xr:uid="{00000000-0005-0000-0000-0000DD750000}"/>
    <cellStyle name="Input [yellow] 42 5 3 2" xfId="24939" xr:uid="{00000000-0005-0000-0000-0000DE750000}"/>
    <cellStyle name="Input [yellow] 42 5 3 3" xfId="24940" xr:uid="{00000000-0005-0000-0000-0000DF750000}"/>
    <cellStyle name="Input [yellow] 42 5 4" xfId="24941" xr:uid="{00000000-0005-0000-0000-0000E0750000}"/>
    <cellStyle name="Input [yellow] 42 6" xfId="24942" xr:uid="{00000000-0005-0000-0000-0000E1750000}"/>
    <cellStyle name="Input [yellow] 42 6 2" xfId="24943" xr:uid="{00000000-0005-0000-0000-0000E2750000}"/>
    <cellStyle name="Input [yellow] 42 6 2 2" xfId="24944" xr:uid="{00000000-0005-0000-0000-0000E3750000}"/>
    <cellStyle name="Input [yellow] 42 6 2 3" xfId="24945" xr:uid="{00000000-0005-0000-0000-0000E4750000}"/>
    <cellStyle name="Input [yellow] 42 6 3" xfId="24946" xr:uid="{00000000-0005-0000-0000-0000E5750000}"/>
    <cellStyle name="Input [yellow] 42 6 3 2" xfId="24947" xr:uid="{00000000-0005-0000-0000-0000E6750000}"/>
    <cellStyle name="Input [yellow] 42 6 3 3" xfId="24948" xr:uid="{00000000-0005-0000-0000-0000E7750000}"/>
    <cellStyle name="Input [yellow] 42 6 4" xfId="24949" xr:uid="{00000000-0005-0000-0000-0000E8750000}"/>
    <cellStyle name="Input [yellow] 42 7" xfId="24950" xr:uid="{00000000-0005-0000-0000-0000E9750000}"/>
    <cellStyle name="Input [yellow] 42 7 2" xfId="24951" xr:uid="{00000000-0005-0000-0000-0000EA750000}"/>
    <cellStyle name="Input [yellow] 42 7 2 2" xfId="24952" xr:uid="{00000000-0005-0000-0000-0000EB750000}"/>
    <cellStyle name="Input [yellow] 42 7 2 3" xfId="24953" xr:uid="{00000000-0005-0000-0000-0000EC750000}"/>
    <cellStyle name="Input [yellow] 42 7 3" xfId="24954" xr:uid="{00000000-0005-0000-0000-0000ED750000}"/>
    <cellStyle name="Input [yellow] 42 7 3 2" xfId="24955" xr:uid="{00000000-0005-0000-0000-0000EE750000}"/>
    <cellStyle name="Input [yellow] 42 7 3 3" xfId="24956" xr:uid="{00000000-0005-0000-0000-0000EF750000}"/>
    <cellStyle name="Input [yellow] 42 7 4" xfId="24957" xr:uid="{00000000-0005-0000-0000-0000F0750000}"/>
    <cellStyle name="Input [yellow] 43" xfId="24958" xr:uid="{00000000-0005-0000-0000-0000F1750000}"/>
    <cellStyle name="Input [yellow] 43 2" xfId="24959" xr:uid="{00000000-0005-0000-0000-0000F2750000}"/>
    <cellStyle name="Input [yellow] 43 2 2" xfId="24960" xr:uid="{00000000-0005-0000-0000-0000F3750000}"/>
    <cellStyle name="Input [yellow] 43 3" xfId="24961" xr:uid="{00000000-0005-0000-0000-0000F4750000}"/>
    <cellStyle name="Input [yellow] 43 3 2" xfId="24962" xr:uid="{00000000-0005-0000-0000-0000F5750000}"/>
    <cellStyle name="Input [yellow] 43 3 2 2" xfId="24963" xr:uid="{00000000-0005-0000-0000-0000F6750000}"/>
    <cellStyle name="Input [yellow] 43 3 2 3" xfId="24964" xr:uid="{00000000-0005-0000-0000-0000F7750000}"/>
    <cellStyle name="Input [yellow] 43 3 3" xfId="24965" xr:uid="{00000000-0005-0000-0000-0000F8750000}"/>
    <cellStyle name="Input [yellow] 43 3 3 2" xfId="24966" xr:uid="{00000000-0005-0000-0000-0000F9750000}"/>
    <cellStyle name="Input [yellow] 43 3 3 3" xfId="24967" xr:uid="{00000000-0005-0000-0000-0000FA750000}"/>
    <cellStyle name="Input [yellow] 43 3 4" xfId="24968" xr:uid="{00000000-0005-0000-0000-0000FB750000}"/>
    <cellStyle name="Input [yellow] 43 4" xfId="24969" xr:uid="{00000000-0005-0000-0000-0000FC750000}"/>
    <cellStyle name="Input [yellow] 43 4 2" xfId="24970" xr:uid="{00000000-0005-0000-0000-0000FD750000}"/>
    <cellStyle name="Input [yellow] 43 4 2 2" xfId="24971" xr:uid="{00000000-0005-0000-0000-0000FE750000}"/>
    <cellStyle name="Input [yellow] 43 4 2 3" xfId="24972" xr:uid="{00000000-0005-0000-0000-0000FF750000}"/>
    <cellStyle name="Input [yellow] 43 4 3" xfId="24973" xr:uid="{00000000-0005-0000-0000-000000760000}"/>
    <cellStyle name="Input [yellow] 43 4 3 2" xfId="24974" xr:uid="{00000000-0005-0000-0000-000001760000}"/>
    <cellStyle name="Input [yellow] 43 4 3 3" xfId="24975" xr:uid="{00000000-0005-0000-0000-000002760000}"/>
    <cellStyle name="Input [yellow] 43 4 4" xfId="24976" xr:uid="{00000000-0005-0000-0000-000003760000}"/>
    <cellStyle name="Input [yellow] 43 5" xfId="24977" xr:uid="{00000000-0005-0000-0000-000004760000}"/>
    <cellStyle name="Input [yellow] 43 5 2" xfId="24978" xr:uid="{00000000-0005-0000-0000-000005760000}"/>
    <cellStyle name="Input [yellow] 43 5 2 2" xfId="24979" xr:uid="{00000000-0005-0000-0000-000006760000}"/>
    <cellStyle name="Input [yellow] 43 5 2 3" xfId="24980" xr:uid="{00000000-0005-0000-0000-000007760000}"/>
    <cellStyle name="Input [yellow] 43 5 3" xfId="24981" xr:uid="{00000000-0005-0000-0000-000008760000}"/>
    <cellStyle name="Input [yellow] 43 5 3 2" xfId="24982" xr:uid="{00000000-0005-0000-0000-000009760000}"/>
    <cellStyle name="Input [yellow] 43 5 3 3" xfId="24983" xr:uid="{00000000-0005-0000-0000-00000A760000}"/>
    <cellStyle name="Input [yellow] 43 5 4" xfId="24984" xr:uid="{00000000-0005-0000-0000-00000B760000}"/>
    <cellStyle name="Input [yellow] 43 6" xfId="24985" xr:uid="{00000000-0005-0000-0000-00000C760000}"/>
    <cellStyle name="Input [yellow] 43 6 2" xfId="24986" xr:uid="{00000000-0005-0000-0000-00000D760000}"/>
    <cellStyle name="Input [yellow] 43 6 2 2" xfId="24987" xr:uid="{00000000-0005-0000-0000-00000E760000}"/>
    <cellStyle name="Input [yellow] 43 6 2 3" xfId="24988" xr:uid="{00000000-0005-0000-0000-00000F760000}"/>
    <cellStyle name="Input [yellow] 43 6 3" xfId="24989" xr:uid="{00000000-0005-0000-0000-000010760000}"/>
    <cellStyle name="Input [yellow] 43 6 3 2" xfId="24990" xr:uid="{00000000-0005-0000-0000-000011760000}"/>
    <cellStyle name="Input [yellow] 43 6 3 3" xfId="24991" xr:uid="{00000000-0005-0000-0000-000012760000}"/>
    <cellStyle name="Input [yellow] 43 6 4" xfId="24992" xr:uid="{00000000-0005-0000-0000-000013760000}"/>
    <cellStyle name="Input [yellow] 43 7" xfId="24993" xr:uid="{00000000-0005-0000-0000-000014760000}"/>
    <cellStyle name="Input [yellow] 43 7 2" xfId="24994" xr:uid="{00000000-0005-0000-0000-000015760000}"/>
    <cellStyle name="Input [yellow] 43 7 2 2" xfId="24995" xr:uid="{00000000-0005-0000-0000-000016760000}"/>
    <cellStyle name="Input [yellow] 43 7 2 3" xfId="24996" xr:uid="{00000000-0005-0000-0000-000017760000}"/>
    <cellStyle name="Input [yellow] 43 7 3" xfId="24997" xr:uid="{00000000-0005-0000-0000-000018760000}"/>
    <cellStyle name="Input [yellow] 43 7 3 2" xfId="24998" xr:uid="{00000000-0005-0000-0000-000019760000}"/>
    <cellStyle name="Input [yellow] 43 7 3 3" xfId="24999" xr:uid="{00000000-0005-0000-0000-00001A760000}"/>
    <cellStyle name="Input [yellow] 43 7 4" xfId="25000" xr:uid="{00000000-0005-0000-0000-00001B760000}"/>
    <cellStyle name="Input [yellow] 44" xfId="25001" xr:uid="{00000000-0005-0000-0000-00001C760000}"/>
    <cellStyle name="Input [yellow] 44 2" xfId="25002" xr:uid="{00000000-0005-0000-0000-00001D760000}"/>
    <cellStyle name="Input [yellow] 44 2 2" xfId="25003" xr:uid="{00000000-0005-0000-0000-00001E760000}"/>
    <cellStyle name="Input [yellow] 44 3" xfId="25004" xr:uid="{00000000-0005-0000-0000-00001F760000}"/>
    <cellStyle name="Input [yellow] 44 3 2" xfId="25005" xr:uid="{00000000-0005-0000-0000-000020760000}"/>
    <cellStyle name="Input [yellow] 44 3 2 2" xfId="25006" xr:uid="{00000000-0005-0000-0000-000021760000}"/>
    <cellStyle name="Input [yellow] 44 3 2 3" xfId="25007" xr:uid="{00000000-0005-0000-0000-000022760000}"/>
    <cellStyle name="Input [yellow] 44 3 3" xfId="25008" xr:uid="{00000000-0005-0000-0000-000023760000}"/>
    <cellStyle name="Input [yellow] 44 3 3 2" xfId="25009" xr:uid="{00000000-0005-0000-0000-000024760000}"/>
    <cellStyle name="Input [yellow] 44 3 3 3" xfId="25010" xr:uid="{00000000-0005-0000-0000-000025760000}"/>
    <cellStyle name="Input [yellow] 44 3 4" xfId="25011" xr:uid="{00000000-0005-0000-0000-000026760000}"/>
    <cellStyle name="Input [yellow] 44 4" xfId="25012" xr:uid="{00000000-0005-0000-0000-000027760000}"/>
    <cellStyle name="Input [yellow] 44 4 2" xfId="25013" xr:uid="{00000000-0005-0000-0000-000028760000}"/>
    <cellStyle name="Input [yellow] 44 4 2 2" xfId="25014" xr:uid="{00000000-0005-0000-0000-000029760000}"/>
    <cellStyle name="Input [yellow] 44 4 2 3" xfId="25015" xr:uid="{00000000-0005-0000-0000-00002A760000}"/>
    <cellStyle name="Input [yellow] 44 4 3" xfId="25016" xr:uid="{00000000-0005-0000-0000-00002B760000}"/>
    <cellStyle name="Input [yellow] 44 4 3 2" xfId="25017" xr:uid="{00000000-0005-0000-0000-00002C760000}"/>
    <cellStyle name="Input [yellow] 44 4 3 3" xfId="25018" xr:uid="{00000000-0005-0000-0000-00002D760000}"/>
    <cellStyle name="Input [yellow] 44 4 4" xfId="25019" xr:uid="{00000000-0005-0000-0000-00002E760000}"/>
    <cellStyle name="Input [yellow] 44 5" xfId="25020" xr:uid="{00000000-0005-0000-0000-00002F760000}"/>
    <cellStyle name="Input [yellow] 44 5 2" xfId="25021" xr:uid="{00000000-0005-0000-0000-000030760000}"/>
    <cellStyle name="Input [yellow] 44 5 2 2" xfId="25022" xr:uid="{00000000-0005-0000-0000-000031760000}"/>
    <cellStyle name="Input [yellow] 44 5 2 3" xfId="25023" xr:uid="{00000000-0005-0000-0000-000032760000}"/>
    <cellStyle name="Input [yellow] 44 5 3" xfId="25024" xr:uid="{00000000-0005-0000-0000-000033760000}"/>
    <cellStyle name="Input [yellow] 44 5 3 2" xfId="25025" xr:uid="{00000000-0005-0000-0000-000034760000}"/>
    <cellStyle name="Input [yellow] 44 5 3 3" xfId="25026" xr:uid="{00000000-0005-0000-0000-000035760000}"/>
    <cellStyle name="Input [yellow] 44 5 4" xfId="25027" xr:uid="{00000000-0005-0000-0000-000036760000}"/>
    <cellStyle name="Input [yellow] 44 6" xfId="25028" xr:uid="{00000000-0005-0000-0000-000037760000}"/>
    <cellStyle name="Input [yellow] 44 6 2" xfId="25029" xr:uid="{00000000-0005-0000-0000-000038760000}"/>
    <cellStyle name="Input [yellow] 44 6 2 2" xfId="25030" xr:uid="{00000000-0005-0000-0000-000039760000}"/>
    <cellStyle name="Input [yellow] 44 6 2 3" xfId="25031" xr:uid="{00000000-0005-0000-0000-00003A760000}"/>
    <cellStyle name="Input [yellow] 44 6 3" xfId="25032" xr:uid="{00000000-0005-0000-0000-00003B760000}"/>
    <cellStyle name="Input [yellow] 44 6 3 2" xfId="25033" xr:uid="{00000000-0005-0000-0000-00003C760000}"/>
    <cellStyle name="Input [yellow] 44 6 3 3" xfId="25034" xr:uid="{00000000-0005-0000-0000-00003D760000}"/>
    <cellStyle name="Input [yellow] 44 6 4" xfId="25035" xr:uid="{00000000-0005-0000-0000-00003E760000}"/>
    <cellStyle name="Input [yellow] 44 7" xfId="25036" xr:uid="{00000000-0005-0000-0000-00003F760000}"/>
    <cellStyle name="Input [yellow] 44 7 2" xfId="25037" xr:uid="{00000000-0005-0000-0000-000040760000}"/>
    <cellStyle name="Input [yellow] 44 7 2 2" xfId="25038" xr:uid="{00000000-0005-0000-0000-000041760000}"/>
    <cellStyle name="Input [yellow] 44 7 2 3" xfId="25039" xr:uid="{00000000-0005-0000-0000-000042760000}"/>
    <cellStyle name="Input [yellow] 44 7 3" xfId="25040" xr:uid="{00000000-0005-0000-0000-000043760000}"/>
    <cellStyle name="Input [yellow] 44 7 3 2" xfId="25041" xr:uid="{00000000-0005-0000-0000-000044760000}"/>
    <cellStyle name="Input [yellow] 44 7 3 3" xfId="25042" xr:uid="{00000000-0005-0000-0000-000045760000}"/>
    <cellStyle name="Input [yellow] 44 7 4" xfId="25043" xr:uid="{00000000-0005-0000-0000-000046760000}"/>
    <cellStyle name="Input [yellow] 45" xfId="25044" xr:uid="{00000000-0005-0000-0000-000047760000}"/>
    <cellStyle name="Input [yellow] 45 2" xfId="25045" xr:uid="{00000000-0005-0000-0000-000048760000}"/>
    <cellStyle name="Input [yellow] 45 2 2" xfId="25046" xr:uid="{00000000-0005-0000-0000-000049760000}"/>
    <cellStyle name="Input [yellow] 45 3" xfId="25047" xr:uid="{00000000-0005-0000-0000-00004A760000}"/>
    <cellStyle name="Input [yellow] 45 3 2" xfId="25048" xr:uid="{00000000-0005-0000-0000-00004B760000}"/>
    <cellStyle name="Input [yellow] 45 3 2 2" xfId="25049" xr:uid="{00000000-0005-0000-0000-00004C760000}"/>
    <cellStyle name="Input [yellow] 45 3 2 3" xfId="25050" xr:uid="{00000000-0005-0000-0000-00004D760000}"/>
    <cellStyle name="Input [yellow] 45 3 3" xfId="25051" xr:uid="{00000000-0005-0000-0000-00004E760000}"/>
    <cellStyle name="Input [yellow] 45 3 3 2" xfId="25052" xr:uid="{00000000-0005-0000-0000-00004F760000}"/>
    <cellStyle name="Input [yellow] 45 3 3 3" xfId="25053" xr:uid="{00000000-0005-0000-0000-000050760000}"/>
    <cellStyle name="Input [yellow] 45 3 4" xfId="25054" xr:uid="{00000000-0005-0000-0000-000051760000}"/>
    <cellStyle name="Input [yellow] 45 4" xfId="25055" xr:uid="{00000000-0005-0000-0000-000052760000}"/>
    <cellStyle name="Input [yellow] 45 4 2" xfId="25056" xr:uid="{00000000-0005-0000-0000-000053760000}"/>
    <cellStyle name="Input [yellow] 45 4 2 2" xfId="25057" xr:uid="{00000000-0005-0000-0000-000054760000}"/>
    <cellStyle name="Input [yellow] 45 4 2 3" xfId="25058" xr:uid="{00000000-0005-0000-0000-000055760000}"/>
    <cellStyle name="Input [yellow] 45 4 3" xfId="25059" xr:uid="{00000000-0005-0000-0000-000056760000}"/>
    <cellStyle name="Input [yellow] 45 4 3 2" xfId="25060" xr:uid="{00000000-0005-0000-0000-000057760000}"/>
    <cellStyle name="Input [yellow] 45 4 3 3" xfId="25061" xr:uid="{00000000-0005-0000-0000-000058760000}"/>
    <cellStyle name="Input [yellow] 45 4 4" xfId="25062" xr:uid="{00000000-0005-0000-0000-000059760000}"/>
    <cellStyle name="Input [yellow] 45 5" xfId="25063" xr:uid="{00000000-0005-0000-0000-00005A760000}"/>
    <cellStyle name="Input [yellow] 45 5 2" xfId="25064" xr:uid="{00000000-0005-0000-0000-00005B760000}"/>
    <cellStyle name="Input [yellow] 45 5 2 2" xfId="25065" xr:uid="{00000000-0005-0000-0000-00005C760000}"/>
    <cellStyle name="Input [yellow] 45 5 2 3" xfId="25066" xr:uid="{00000000-0005-0000-0000-00005D760000}"/>
    <cellStyle name="Input [yellow] 45 5 3" xfId="25067" xr:uid="{00000000-0005-0000-0000-00005E760000}"/>
    <cellStyle name="Input [yellow] 45 5 3 2" xfId="25068" xr:uid="{00000000-0005-0000-0000-00005F760000}"/>
    <cellStyle name="Input [yellow] 45 5 3 3" xfId="25069" xr:uid="{00000000-0005-0000-0000-000060760000}"/>
    <cellStyle name="Input [yellow] 45 5 4" xfId="25070" xr:uid="{00000000-0005-0000-0000-000061760000}"/>
    <cellStyle name="Input [yellow] 45 6" xfId="25071" xr:uid="{00000000-0005-0000-0000-000062760000}"/>
    <cellStyle name="Input [yellow] 45 6 2" xfId="25072" xr:uid="{00000000-0005-0000-0000-000063760000}"/>
    <cellStyle name="Input [yellow] 45 6 2 2" xfId="25073" xr:uid="{00000000-0005-0000-0000-000064760000}"/>
    <cellStyle name="Input [yellow] 45 6 2 3" xfId="25074" xr:uid="{00000000-0005-0000-0000-000065760000}"/>
    <cellStyle name="Input [yellow] 45 6 3" xfId="25075" xr:uid="{00000000-0005-0000-0000-000066760000}"/>
    <cellStyle name="Input [yellow] 45 6 3 2" xfId="25076" xr:uid="{00000000-0005-0000-0000-000067760000}"/>
    <cellStyle name="Input [yellow] 45 6 3 3" xfId="25077" xr:uid="{00000000-0005-0000-0000-000068760000}"/>
    <cellStyle name="Input [yellow] 45 6 4" xfId="25078" xr:uid="{00000000-0005-0000-0000-000069760000}"/>
    <cellStyle name="Input [yellow] 45 7" xfId="25079" xr:uid="{00000000-0005-0000-0000-00006A760000}"/>
    <cellStyle name="Input [yellow] 45 7 2" xfId="25080" xr:uid="{00000000-0005-0000-0000-00006B760000}"/>
    <cellStyle name="Input [yellow] 45 7 2 2" xfId="25081" xr:uid="{00000000-0005-0000-0000-00006C760000}"/>
    <cellStyle name="Input [yellow] 45 7 2 3" xfId="25082" xr:uid="{00000000-0005-0000-0000-00006D760000}"/>
    <cellStyle name="Input [yellow] 45 7 3" xfId="25083" xr:uid="{00000000-0005-0000-0000-00006E760000}"/>
    <cellStyle name="Input [yellow] 45 7 3 2" xfId="25084" xr:uid="{00000000-0005-0000-0000-00006F760000}"/>
    <cellStyle name="Input [yellow] 45 7 3 3" xfId="25085" xr:uid="{00000000-0005-0000-0000-000070760000}"/>
    <cellStyle name="Input [yellow] 45 7 4" xfId="25086" xr:uid="{00000000-0005-0000-0000-000071760000}"/>
    <cellStyle name="Input [yellow] 46" xfId="25087" xr:uid="{00000000-0005-0000-0000-000072760000}"/>
    <cellStyle name="Input [yellow] 46 2" xfId="25088" xr:uid="{00000000-0005-0000-0000-000073760000}"/>
    <cellStyle name="Input [yellow] 46 2 2" xfId="25089" xr:uid="{00000000-0005-0000-0000-000074760000}"/>
    <cellStyle name="Input [yellow] 46 3" xfId="25090" xr:uid="{00000000-0005-0000-0000-000075760000}"/>
    <cellStyle name="Input [yellow] 46 3 2" xfId="25091" xr:uid="{00000000-0005-0000-0000-000076760000}"/>
    <cellStyle name="Input [yellow] 46 3 2 2" xfId="25092" xr:uid="{00000000-0005-0000-0000-000077760000}"/>
    <cellStyle name="Input [yellow] 46 3 2 3" xfId="25093" xr:uid="{00000000-0005-0000-0000-000078760000}"/>
    <cellStyle name="Input [yellow] 46 3 3" xfId="25094" xr:uid="{00000000-0005-0000-0000-000079760000}"/>
    <cellStyle name="Input [yellow] 46 3 3 2" xfId="25095" xr:uid="{00000000-0005-0000-0000-00007A760000}"/>
    <cellStyle name="Input [yellow] 46 3 3 3" xfId="25096" xr:uid="{00000000-0005-0000-0000-00007B760000}"/>
    <cellStyle name="Input [yellow] 46 3 4" xfId="25097" xr:uid="{00000000-0005-0000-0000-00007C760000}"/>
    <cellStyle name="Input [yellow] 46 4" xfId="25098" xr:uid="{00000000-0005-0000-0000-00007D760000}"/>
    <cellStyle name="Input [yellow] 46 4 2" xfId="25099" xr:uid="{00000000-0005-0000-0000-00007E760000}"/>
    <cellStyle name="Input [yellow] 46 4 2 2" xfId="25100" xr:uid="{00000000-0005-0000-0000-00007F760000}"/>
    <cellStyle name="Input [yellow] 46 4 2 3" xfId="25101" xr:uid="{00000000-0005-0000-0000-000080760000}"/>
    <cellStyle name="Input [yellow] 46 4 3" xfId="25102" xr:uid="{00000000-0005-0000-0000-000081760000}"/>
    <cellStyle name="Input [yellow] 46 4 3 2" xfId="25103" xr:uid="{00000000-0005-0000-0000-000082760000}"/>
    <cellStyle name="Input [yellow] 46 4 3 3" xfId="25104" xr:uid="{00000000-0005-0000-0000-000083760000}"/>
    <cellStyle name="Input [yellow] 46 4 4" xfId="25105" xr:uid="{00000000-0005-0000-0000-000084760000}"/>
    <cellStyle name="Input [yellow] 46 5" xfId="25106" xr:uid="{00000000-0005-0000-0000-000085760000}"/>
    <cellStyle name="Input [yellow] 46 5 2" xfId="25107" xr:uid="{00000000-0005-0000-0000-000086760000}"/>
    <cellStyle name="Input [yellow] 46 5 2 2" xfId="25108" xr:uid="{00000000-0005-0000-0000-000087760000}"/>
    <cellStyle name="Input [yellow] 46 5 2 3" xfId="25109" xr:uid="{00000000-0005-0000-0000-000088760000}"/>
    <cellStyle name="Input [yellow] 46 5 3" xfId="25110" xr:uid="{00000000-0005-0000-0000-000089760000}"/>
    <cellStyle name="Input [yellow] 46 5 3 2" xfId="25111" xr:uid="{00000000-0005-0000-0000-00008A760000}"/>
    <cellStyle name="Input [yellow] 46 5 3 3" xfId="25112" xr:uid="{00000000-0005-0000-0000-00008B760000}"/>
    <cellStyle name="Input [yellow] 46 5 4" xfId="25113" xr:uid="{00000000-0005-0000-0000-00008C760000}"/>
    <cellStyle name="Input [yellow] 46 6" xfId="25114" xr:uid="{00000000-0005-0000-0000-00008D760000}"/>
    <cellStyle name="Input [yellow] 46 6 2" xfId="25115" xr:uid="{00000000-0005-0000-0000-00008E760000}"/>
    <cellStyle name="Input [yellow] 46 6 2 2" xfId="25116" xr:uid="{00000000-0005-0000-0000-00008F760000}"/>
    <cellStyle name="Input [yellow] 46 6 2 3" xfId="25117" xr:uid="{00000000-0005-0000-0000-000090760000}"/>
    <cellStyle name="Input [yellow] 46 6 3" xfId="25118" xr:uid="{00000000-0005-0000-0000-000091760000}"/>
    <cellStyle name="Input [yellow] 46 6 3 2" xfId="25119" xr:uid="{00000000-0005-0000-0000-000092760000}"/>
    <cellStyle name="Input [yellow] 46 6 3 3" xfId="25120" xr:uid="{00000000-0005-0000-0000-000093760000}"/>
    <cellStyle name="Input [yellow] 46 6 4" xfId="25121" xr:uid="{00000000-0005-0000-0000-000094760000}"/>
    <cellStyle name="Input [yellow] 46 7" xfId="25122" xr:uid="{00000000-0005-0000-0000-000095760000}"/>
    <cellStyle name="Input [yellow] 46 7 2" xfId="25123" xr:uid="{00000000-0005-0000-0000-000096760000}"/>
    <cellStyle name="Input [yellow] 46 7 2 2" xfId="25124" xr:uid="{00000000-0005-0000-0000-000097760000}"/>
    <cellStyle name="Input [yellow] 46 7 2 3" xfId="25125" xr:uid="{00000000-0005-0000-0000-000098760000}"/>
    <cellStyle name="Input [yellow] 46 7 3" xfId="25126" xr:uid="{00000000-0005-0000-0000-000099760000}"/>
    <cellStyle name="Input [yellow] 46 7 3 2" xfId="25127" xr:uid="{00000000-0005-0000-0000-00009A760000}"/>
    <cellStyle name="Input [yellow] 46 7 3 3" xfId="25128" xr:uid="{00000000-0005-0000-0000-00009B760000}"/>
    <cellStyle name="Input [yellow] 46 7 4" xfId="25129" xr:uid="{00000000-0005-0000-0000-00009C760000}"/>
    <cellStyle name="Input [yellow] 47" xfId="25130" xr:uid="{00000000-0005-0000-0000-00009D760000}"/>
    <cellStyle name="Input [yellow] 47 2" xfId="25131" xr:uid="{00000000-0005-0000-0000-00009E760000}"/>
    <cellStyle name="Input [yellow] 48" xfId="25132" xr:uid="{00000000-0005-0000-0000-00009F760000}"/>
    <cellStyle name="Input [yellow] 48 2" xfId="25133" xr:uid="{00000000-0005-0000-0000-0000A0760000}"/>
    <cellStyle name="Input [yellow] 48 2 2" xfId="25134" xr:uid="{00000000-0005-0000-0000-0000A1760000}"/>
    <cellStyle name="Input [yellow] 48 2 3" xfId="25135" xr:uid="{00000000-0005-0000-0000-0000A2760000}"/>
    <cellStyle name="Input [yellow] 48 3" xfId="25136" xr:uid="{00000000-0005-0000-0000-0000A3760000}"/>
    <cellStyle name="Input [yellow] 48 3 2" xfId="25137" xr:uid="{00000000-0005-0000-0000-0000A4760000}"/>
    <cellStyle name="Input [yellow] 48 3 3" xfId="25138" xr:uid="{00000000-0005-0000-0000-0000A5760000}"/>
    <cellStyle name="Input [yellow] 48 4" xfId="25139" xr:uid="{00000000-0005-0000-0000-0000A6760000}"/>
    <cellStyle name="Input [yellow] 49" xfId="25140" xr:uid="{00000000-0005-0000-0000-0000A7760000}"/>
    <cellStyle name="Input [yellow] 49 2" xfId="25141" xr:uid="{00000000-0005-0000-0000-0000A8760000}"/>
    <cellStyle name="Input [yellow] 49 2 2" xfId="25142" xr:uid="{00000000-0005-0000-0000-0000A9760000}"/>
    <cellStyle name="Input [yellow] 49 2 3" xfId="25143" xr:uid="{00000000-0005-0000-0000-0000AA760000}"/>
    <cellStyle name="Input [yellow] 49 3" xfId="25144" xr:uid="{00000000-0005-0000-0000-0000AB760000}"/>
    <cellStyle name="Input [yellow] 49 3 2" xfId="25145" xr:uid="{00000000-0005-0000-0000-0000AC760000}"/>
    <cellStyle name="Input [yellow] 49 3 3" xfId="25146" xr:uid="{00000000-0005-0000-0000-0000AD760000}"/>
    <cellStyle name="Input [yellow] 49 4" xfId="25147" xr:uid="{00000000-0005-0000-0000-0000AE760000}"/>
    <cellStyle name="Input [yellow] 5" xfId="25148" xr:uid="{00000000-0005-0000-0000-0000AF760000}"/>
    <cellStyle name="Input [yellow] 5 2" xfId="25149" xr:uid="{00000000-0005-0000-0000-0000B0760000}"/>
    <cellStyle name="Input [yellow] 5 2 2" xfId="25150" xr:uid="{00000000-0005-0000-0000-0000B1760000}"/>
    <cellStyle name="Input [yellow] 5 3" xfId="25151" xr:uid="{00000000-0005-0000-0000-0000B2760000}"/>
    <cellStyle name="Input [yellow] 5 3 2" xfId="25152" xr:uid="{00000000-0005-0000-0000-0000B3760000}"/>
    <cellStyle name="Input [yellow] 5 3 2 2" xfId="25153" xr:uid="{00000000-0005-0000-0000-0000B4760000}"/>
    <cellStyle name="Input [yellow] 5 3 2 3" xfId="25154" xr:uid="{00000000-0005-0000-0000-0000B5760000}"/>
    <cellStyle name="Input [yellow] 5 3 3" xfId="25155" xr:uid="{00000000-0005-0000-0000-0000B6760000}"/>
    <cellStyle name="Input [yellow] 5 3 3 2" xfId="25156" xr:uid="{00000000-0005-0000-0000-0000B7760000}"/>
    <cellStyle name="Input [yellow] 5 3 3 3" xfId="25157" xr:uid="{00000000-0005-0000-0000-0000B8760000}"/>
    <cellStyle name="Input [yellow] 5 3 4" xfId="25158" xr:uid="{00000000-0005-0000-0000-0000B9760000}"/>
    <cellStyle name="Input [yellow] 5 4" xfId="25159" xr:uid="{00000000-0005-0000-0000-0000BA760000}"/>
    <cellStyle name="Input [yellow] 5 4 2" xfId="25160" xr:uid="{00000000-0005-0000-0000-0000BB760000}"/>
    <cellStyle name="Input [yellow] 5 4 2 2" xfId="25161" xr:uid="{00000000-0005-0000-0000-0000BC760000}"/>
    <cellStyle name="Input [yellow] 5 4 2 3" xfId="25162" xr:uid="{00000000-0005-0000-0000-0000BD760000}"/>
    <cellStyle name="Input [yellow] 5 4 3" xfId="25163" xr:uid="{00000000-0005-0000-0000-0000BE760000}"/>
    <cellStyle name="Input [yellow] 5 4 3 2" xfId="25164" xr:uid="{00000000-0005-0000-0000-0000BF760000}"/>
    <cellStyle name="Input [yellow] 5 4 3 3" xfId="25165" xr:uid="{00000000-0005-0000-0000-0000C0760000}"/>
    <cellStyle name="Input [yellow] 5 4 4" xfId="25166" xr:uid="{00000000-0005-0000-0000-0000C1760000}"/>
    <cellStyle name="Input [yellow] 5 5" xfId="25167" xr:uid="{00000000-0005-0000-0000-0000C2760000}"/>
    <cellStyle name="Input [yellow] 5 5 2" xfId="25168" xr:uid="{00000000-0005-0000-0000-0000C3760000}"/>
    <cellStyle name="Input [yellow] 5 5 2 2" xfId="25169" xr:uid="{00000000-0005-0000-0000-0000C4760000}"/>
    <cellStyle name="Input [yellow] 5 5 2 3" xfId="25170" xr:uid="{00000000-0005-0000-0000-0000C5760000}"/>
    <cellStyle name="Input [yellow] 5 5 3" xfId="25171" xr:uid="{00000000-0005-0000-0000-0000C6760000}"/>
    <cellStyle name="Input [yellow] 5 5 3 2" xfId="25172" xr:uid="{00000000-0005-0000-0000-0000C7760000}"/>
    <cellStyle name="Input [yellow] 5 5 3 3" xfId="25173" xr:uid="{00000000-0005-0000-0000-0000C8760000}"/>
    <cellStyle name="Input [yellow] 5 5 4" xfId="25174" xr:uid="{00000000-0005-0000-0000-0000C9760000}"/>
    <cellStyle name="Input [yellow] 5 6" xfId="25175" xr:uid="{00000000-0005-0000-0000-0000CA760000}"/>
    <cellStyle name="Input [yellow] 5 6 2" xfId="25176" xr:uid="{00000000-0005-0000-0000-0000CB760000}"/>
    <cellStyle name="Input [yellow] 5 6 2 2" xfId="25177" xr:uid="{00000000-0005-0000-0000-0000CC760000}"/>
    <cellStyle name="Input [yellow] 5 6 2 3" xfId="25178" xr:uid="{00000000-0005-0000-0000-0000CD760000}"/>
    <cellStyle name="Input [yellow] 5 6 3" xfId="25179" xr:uid="{00000000-0005-0000-0000-0000CE760000}"/>
    <cellStyle name="Input [yellow] 5 6 3 2" xfId="25180" xr:uid="{00000000-0005-0000-0000-0000CF760000}"/>
    <cellStyle name="Input [yellow] 5 6 3 3" xfId="25181" xr:uid="{00000000-0005-0000-0000-0000D0760000}"/>
    <cellStyle name="Input [yellow] 5 6 4" xfId="25182" xr:uid="{00000000-0005-0000-0000-0000D1760000}"/>
    <cellStyle name="Input [yellow] 5 7" xfId="25183" xr:uid="{00000000-0005-0000-0000-0000D2760000}"/>
    <cellStyle name="Input [yellow] 5 7 2" xfId="25184" xr:uid="{00000000-0005-0000-0000-0000D3760000}"/>
    <cellStyle name="Input [yellow] 5 7 2 2" xfId="25185" xr:uid="{00000000-0005-0000-0000-0000D4760000}"/>
    <cellStyle name="Input [yellow] 5 7 2 3" xfId="25186" xr:uid="{00000000-0005-0000-0000-0000D5760000}"/>
    <cellStyle name="Input [yellow] 5 7 3" xfId="25187" xr:uid="{00000000-0005-0000-0000-0000D6760000}"/>
    <cellStyle name="Input [yellow] 5 7 3 2" xfId="25188" xr:uid="{00000000-0005-0000-0000-0000D7760000}"/>
    <cellStyle name="Input [yellow] 5 7 3 3" xfId="25189" xr:uid="{00000000-0005-0000-0000-0000D8760000}"/>
    <cellStyle name="Input [yellow] 5 7 4" xfId="25190" xr:uid="{00000000-0005-0000-0000-0000D9760000}"/>
    <cellStyle name="Input [yellow] 5 8" xfId="25191" xr:uid="{00000000-0005-0000-0000-0000DA760000}"/>
    <cellStyle name="Input [yellow] 5 9" xfId="25192" xr:uid="{00000000-0005-0000-0000-0000DB760000}"/>
    <cellStyle name="Input [yellow] 50" xfId="25193" xr:uid="{00000000-0005-0000-0000-0000DC760000}"/>
    <cellStyle name="Input [yellow] 50 2" xfId="25194" xr:uid="{00000000-0005-0000-0000-0000DD760000}"/>
    <cellStyle name="Input [yellow] 50 2 2" xfId="25195" xr:uid="{00000000-0005-0000-0000-0000DE760000}"/>
    <cellStyle name="Input [yellow] 50 2 3" xfId="25196" xr:uid="{00000000-0005-0000-0000-0000DF760000}"/>
    <cellStyle name="Input [yellow] 50 3" xfId="25197" xr:uid="{00000000-0005-0000-0000-0000E0760000}"/>
    <cellStyle name="Input [yellow] 50 3 2" xfId="25198" xr:uid="{00000000-0005-0000-0000-0000E1760000}"/>
    <cellStyle name="Input [yellow] 50 3 3" xfId="25199" xr:uid="{00000000-0005-0000-0000-0000E2760000}"/>
    <cellStyle name="Input [yellow] 50 4" xfId="25200" xr:uid="{00000000-0005-0000-0000-0000E3760000}"/>
    <cellStyle name="Input [yellow] 51" xfId="25201" xr:uid="{00000000-0005-0000-0000-0000E4760000}"/>
    <cellStyle name="Input [yellow] 51 2" xfId="25202" xr:uid="{00000000-0005-0000-0000-0000E5760000}"/>
    <cellStyle name="Input [yellow] 51 2 2" xfId="25203" xr:uid="{00000000-0005-0000-0000-0000E6760000}"/>
    <cellStyle name="Input [yellow] 51 2 3" xfId="25204" xr:uid="{00000000-0005-0000-0000-0000E7760000}"/>
    <cellStyle name="Input [yellow] 51 3" xfId="25205" xr:uid="{00000000-0005-0000-0000-0000E8760000}"/>
    <cellStyle name="Input [yellow] 51 3 2" xfId="25206" xr:uid="{00000000-0005-0000-0000-0000E9760000}"/>
    <cellStyle name="Input [yellow] 51 3 3" xfId="25207" xr:uid="{00000000-0005-0000-0000-0000EA760000}"/>
    <cellStyle name="Input [yellow] 51 4" xfId="25208" xr:uid="{00000000-0005-0000-0000-0000EB760000}"/>
    <cellStyle name="Input [yellow] 52" xfId="25209" xr:uid="{00000000-0005-0000-0000-0000EC760000}"/>
    <cellStyle name="Input [yellow] 52 2" xfId="25210" xr:uid="{00000000-0005-0000-0000-0000ED760000}"/>
    <cellStyle name="Input [yellow] 52 2 2" xfId="25211" xr:uid="{00000000-0005-0000-0000-0000EE760000}"/>
    <cellStyle name="Input [yellow] 52 2 3" xfId="25212" xr:uid="{00000000-0005-0000-0000-0000EF760000}"/>
    <cellStyle name="Input [yellow] 52 3" xfId="25213" xr:uid="{00000000-0005-0000-0000-0000F0760000}"/>
    <cellStyle name="Input [yellow] 52 3 2" xfId="25214" xr:uid="{00000000-0005-0000-0000-0000F1760000}"/>
    <cellStyle name="Input [yellow] 52 3 3" xfId="25215" xr:uid="{00000000-0005-0000-0000-0000F2760000}"/>
    <cellStyle name="Input [yellow] 52 4" xfId="25216" xr:uid="{00000000-0005-0000-0000-0000F3760000}"/>
    <cellStyle name="Input [yellow] 53" xfId="25217" xr:uid="{00000000-0005-0000-0000-0000F4760000}"/>
    <cellStyle name="Input [yellow] 54" xfId="25218" xr:uid="{00000000-0005-0000-0000-0000F5760000}"/>
    <cellStyle name="Input [yellow] 6" xfId="25219" xr:uid="{00000000-0005-0000-0000-0000F6760000}"/>
    <cellStyle name="Input [yellow] 6 2" xfId="25220" xr:uid="{00000000-0005-0000-0000-0000F7760000}"/>
    <cellStyle name="Input [yellow] 6 2 2" xfId="25221" xr:uid="{00000000-0005-0000-0000-0000F8760000}"/>
    <cellStyle name="Input [yellow] 6 3" xfId="25222" xr:uid="{00000000-0005-0000-0000-0000F9760000}"/>
    <cellStyle name="Input [yellow] 6 3 2" xfId="25223" xr:uid="{00000000-0005-0000-0000-0000FA760000}"/>
    <cellStyle name="Input [yellow] 6 3 2 2" xfId="25224" xr:uid="{00000000-0005-0000-0000-0000FB760000}"/>
    <cellStyle name="Input [yellow] 6 3 2 3" xfId="25225" xr:uid="{00000000-0005-0000-0000-0000FC760000}"/>
    <cellStyle name="Input [yellow] 6 3 3" xfId="25226" xr:uid="{00000000-0005-0000-0000-0000FD760000}"/>
    <cellStyle name="Input [yellow] 6 3 3 2" xfId="25227" xr:uid="{00000000-0005-0000-0000-0000FE760000}"/>
    <cellStyle name="Input [yellow] 6 3 3 3" xfId="25228" xr:uid="{00000000-0005-0000-0000-0000FF760000}"/>
    <cellStyle name="Input [yellow] 6 3 4" xfId="25229" xr:uid="{00000000-0005-0000-0000-000000770000}"/>
    <cellStyle name="Input [yellow] 6 4" xfId="25230" xr:uid="{00000000-0005-0000-0000-000001770000}"/>
    <cellStyle name="Input [yellow] 6 4 2" xfId="25231" xr:uid="{00000000-0005-0000-0000-000002770000}"/>
    <cellStyle name="Input [yellow] 6 4 2 2" xfId="25232" xr:uid="{00000000-0005-0000-0000-000003770000}"/>
    <cellStyle name="Input [yellow] 6 4 2 3" xfId="25233" xr:uid="{00000000-0005-0000-0000-000004770000}"/>
    <cellStyle name="Input [yellow] 6 4 3" xfId="25234" xr:uid="{00000000-0005-0000-0000-000005770000}"/>
    <cellStyle name="Input [yellow] 6 4 3 2" xfId="25235" xr:uid="{00000000-0005-0000-0000-000006770000}"/>
    <cellStyle name="Input [yellow] 6 4 3 3" xfId="25236" xr:uid="{00000000-0005-0000-0000-000007770000}"/>
    <cellStyle name="Input [yellow] 6 4 4" xfId="25237" xr:uid="{00000000-0005-0000-0000-000008770000}"/>
    <cellStyle name="Input [yellow] 6 5" xfId="25238" xr:uid="{00000000-0005-0000-0000-000009770000}"/>
    <cellStyle name="Input [yellow] 6 5 2" xfId="25239" xr:uid="{00000000-0005-0000-0000-00000A770000}"/>
    <cellStyle name="Input [yellow] 6 5 2 2" xfId="25240" xr:uid="{00000000-0005-0000-0000-00000B770000}"/>
    <cellStyle name="Input [yellow] 6 5 2 3" xfId="25241" xr:uid="{00000000-0005-0000-0000-00000C770000}"/>
    <cellStyle name="Input [yellow] 6 5 3" xfId="25242" xr:uid="{00000000-0005-0000-0000-00000D770000}"/>
    <cellStyle name="Input [yellow] 6 5 3 2" xfId="25243" xr:uid="{00000000-0005-0000-0000-00000E770000}"/>
    <cellStyle name="Input [yellow] 6 5 3 3" xfId="25244" xr:uid="{00000000-0005-0000-0000-00000F770000}"/>
    <cellStyle name="Input [yellow] 6 5 4" xfId="25245" xr:uid="{00000000-0005-0000-0000-000010770000}"/>
    <cellStyle name="Input [yellow] 6 6" xfId="25246" xr:uid="{00000000-0005-0000-0000-000011770000}"/>
    <cellStyle name="Input [yellow] 6 6 2" xfId="25247" xr:uid="{00000000-0005-0000-0000-000012770000}"/>
    <cellStyle name="Input [yellow] 6 6 2 2" xfId="25248" xr:uid="{00000000-0005-0000-0000-000013770000}"/>
    <cellStyle name="Input [yellow] 6 6 2 3" xfId="25249" xr:uid="{00000000-0005-0000-0000-000014770000}"/>
    <cellStyle name="Input [yellow] 6 6 3" xfId="25250" xr:uid="{00000000-0005-0000-0000-000015770000}"/>
    <cellStyle name="Input [yellow] 6 6 3 2" xfId="25251" xr:uid="{00000000-0005-0000-0000-000016770000}"/>
    <cellStyle name="Input [yellow] 6 6 3 3" xfId="25252" xr:uid="{00000000-0005-0000-0000-000017770000}"/>
    <cellStyle name="Input [yellow] 6 6 4" xfId="25253" xr:uid="{00000000-0005-0000-0000-000018770000}"/>
    <cellStyle name="Input [yellow] 6 7" xfId="25254" xr:uid="{00000000-0005-0000-0000-000019770000}"/>
    <cellStyle name="Input [yellow] 6 7 2" xfId="25255" xr:uid="{00000000-0005-0000-0000-00001A770000}"/>
    <cellStyle name="Input [yellow] 6 7 2 2" xfId="25256" xr:uid="{00000000-0005-0000-0000-00001B770000}"/>
    <cellStyle name="Input [yellow] 6 7 2 3" xfId="25257" xr:uid="{00000000-0005-0000-0000-00001C770000}"/>
    <cellStyle name="Input [yellow] 6 7 3" xfId="25258" xr:uid="{00000000-0005-0000-0000-00001D770000}"/>
    <cellStyle name="Input [yellow] 6 7 3 2" xfId="25259" xr:uid="{00000000-0005-0000-0000-00001E770000}"/>
    <cellStyle name="Input [yellow] 6 7 3 3" xfId="25260" xr:uid="{00000000-0005-0000-0000-00001F770000}"/>
    <cellStyle name="Input [yellow] 6 7 4" xfId="25261" xr:uid="{00000000-0005-0000-0000-000020770000}"/>
    <cellStyle name="Input [yellow] 6 8" xfId="25262" xr:uid="{00000000-0005-0000-0000-000021770000}"/>
    <cellStyle name="Input [yellow] 6 9" xfId="25263" xr:uid="{00000000-0005-0000-0000-000022770000}"/>
    <cellStyle name="Input [yellow] 7" xfId="25264" xr:uid="{00000000-0005-0000-0000-000023770000}"/>
    <cellStyle name="Input [yellow] 7 2" xfId="25265" xr:uid="{00000000-0005-0000-0000-000024770000}"/>
    <cellStyle name="Input [yellow] 7 2 2" xfId="25266" xr:uid="{00000000-0005-0000-0000-000025770000}"/>
    <cellStyle name="Input [yellow] 7 3" xfId="25267" xr:uid="{00000000-0005-0000-0000-000026770000}"/>
    <cellStyle name="Input [yellow] 7 3 2" xfId="25268" xr:uid="{00000000-0005-0000-0000-000027770000}"/>
    <cellStyle name="Input [yellow] 7 3 2 2" xfId="25269" xr:uid="{00000000-0005-0000-0000-000028770000}"/>
    <cellStyle name="Input [yellow] 7 3 2 3" xfId="25270" xr:uid="{00000000-0005-0000-0000-000029770000}"/>
    <cellStyle name="Input [yellow] 7 3 3" xfId="25271" xr:uid="{00000000-0005-0000-0000-00002A770000}"/>
    <cellStyle name="Input [yellow] 7 3 3 2" xfId="25272" xr:uid="{00000000-0005-0000-0000-00002B770000}"/>
    <cellStyle name="Input [yellow] 7 3 3 3" xfId="25273" xr:uid="{00000000-0005-0000-0000-00002C770000}"/>
    <cellStyle name="Input [yellow] 7 3 4" xfId="25274" xr:uid="{00000000-0005-0000-0000-00002D770000}"/>
    <cellStyle name="Input [yellow] 7 4" xfId="25275" xr:uid="{00000000-0005-0000-0000-00002E770000}"/>
    <cellStyle name="Input [yellow] 7 4 2" xfId="25276" xr:uid="{00000000-0005-0000-0000-00002F770000}"/>
    <cellStyle name="Input [yellow] 7 4 2 2" xfId="25277" xr:uid="{00000000-0005-0000-0000-000030770000}"/>
    <cellStyle name="Input [yellow] 7 4 2 3" xfId="25278" xr:uid="{00000000-0005-0000-0000-000031770000}"/>
    <cellStyle name="Input [yellow] 7 4 3" xfId="25279" xr:uid="{00000000-0005-0000-0000-000032770000}"/>
    <cellStyle name="Input [yellow] 7 4 3 2" xfId="25280" xr:uid="{00000000-0005-0000-0000-000033770000}"/>
    <cellStyle name="Input [yellow] 7 4 3 3" xfId="25281" xr:uid="{00000000-0005-0000-0000-000034770000}"/>
    <cellStyle name="Input [yellow] 7 4 4" xfId="25282" xr:uid="{00000000-0005-0000-0000-000035770000}"/>
    <cellStyle name="Input [yellow] 7 5" xfId="25283" xr:uid="{00000000-0005-0000-0000-000036770000}"/>
    <cellStyle name="Input [yellow] 7 5 2" xfId="25284" xr:uid="{00000000-0005-0000-0000-000037770000}"/>
    <cellStyle name="Input [yellow] 7 5 2 2" xfId="25285" xr:uid="{00000000-0005-0000-0000-000038770000}"/>
    <cellStyle name="Input [yellow] 7 5 2 3" xfId="25286" xr:uid="{00000000-0005-0000-0000-000039770000}"/>
    <cellStyle name="Input [yellow] 7 5 3" xfId="25287" xr:uid="{00000000-0005-0000-0000-00003A770000}"/>
    <cellStyle name="Input [yellow] 7 5 3 2" xfId="25288" xr:uid="{00000000-0005-0000-0000-00003B770000}"/>
    <cellStyle name="Input [yellow] 7 5 3 3" xfId="25289" xr:uid="{00000000-0005-0000-0000-00003C770000}"/>
    <cellStyle name="Input [yellow] 7 5 4" xfId="25290" xr:uid="{00000000-0005-0000-0000-00003D770000}"/>
    <cellStyle name="Input [yellow] 7 6" xfId="25291" xr:uid="{00000000-0005-0000-0000-00003E770000}"/>
    <cellStyle name="Input [yellow] 7 6 2" xfId="25292" xr:uid="{00000000-0005-0000-0000-00003F770000}"/>
    <cellStyle name="Input [yellow] 7 6 2 2" xfId="25293" xr:uid="{00000000-0005-0000-0000-000040770000}"/>
    <cellStyle name="Input [yellow] 7 6 2 3" xfId="25294" xr:uid="{00000000-0005-0000-0000-000041770000}"/>
    <cellStyle name="Input [yellow] 7 6 3" xfId="25295" xr:uid="{00000000-0005-0000-0000-000042770000}"/>
    <cellStyle name="Input [yellow] 7 6 3 2" xfId="25296" xr:uid="{00000000-0005-0000-0000-000043770000}"/>
    <cellStyle name="Input [yellow] 7 6 3 3" xfId="25297" xr:uid="{00000000-0005-0000-0000-000044770000}"/>
    <cellStyle name="Input [yellow] 7 6 4" xfId="25298" xr:uid="{00000000-0005-0000-0000-000045770000}"/>
    <cellStyle name="Input [yellow] 7 7" xfId="25299" xr:uid="{00000000-0005-0000-0000-000046770000}"/>
    <cellStyle name="Input [yellow] 7 7 2" xfId="25300" xr:uid="{00000000-0005-0000-0000-000047770000}"/>
    <cellStyle name="Input [yellow] 7 7 2 2" xfId="25301" xr:uid="{00000000-0005-0000-0000-000048770000}"/>
    <cellStyle name="Input [yellow] 7 7 2 3" xfId="25302" xr:uid="{00000000-0005-0000-0000-000049770000}"/>
    <cellStyle name="Input [yellow] 7 7 3" xfId="25303" xr:uid="{00000000-0005-0000-0000-00004A770000}"/>
    <cellStyle name="Input [yellow] 7 7 3 2" xfId="25304" xr:uid="{00000000-0005-0000-0000-00004B770000}"/>
    <cellStyle name="Input [yellow] 7 7 3 3" xfId="25305" xr:uid="{00000000-0005-0000-0000-00004C770000}"/>
    <cellStyle name="Input [yellow] 7 7 4" xfId="25306" xr:uid="{00000000-0005-0000-0000-00004D770000}"/>
    <cellStyle name="Input [yellow] 7 8" xfId="25307" xr:uid="{00000000-0005-0000-0000-00004E770000}"/>
    <cellStyle name="Input [yellow] 7 9" xfId="25308" xr:uid="{00000000-0005-0000-0000-00004F770000}"/>
    <cellStyle name="Input [yellow] 8" xfId="25309" xr:uid="{00000000-0005-0000-0000-000050770000}"/>
    <cellStyle name="Input [yellow] 8 2" xfId="25310" xr:uid="{00000000-0005-0000-0000-000051770000}"/>
    <cellStyle name="Input [yellow] 8 2 2" xfId="25311" xr:uid="{00000000-0005-0000-0000-000052770000}"/>
    <cellStyle name="Input [yellow] 8 3" xfId="25312" xr:uid="{00000000-0005-0000-0000-000053770000}"/>
    <cellStyle name="Input [yellow] 8 3 2" xfId="25313" xr:uid="{00000000-0005-0000-0000-000054770000}"/>
    <cellStyle name="Input [yellow] 8 3 2 2" xfId="25314" xr:uid="{00000000-0005-0000-0000-000055770000}"/>
    <cellStyle name="Input [yellow] 8 3 2 3" xfId="25315" xr:uid="{00000000-0005-0000-0000-000056770000}"/>
    <cellStyle name="Input [yellow] 8 3 3" xfId="25316" xr:uid="{00000000-0005-0000-0000-000057770000}"/>
    <cellStyle name="Input [yellow] 8 3 3 2" xfId="25317" xr:uid="{00000000-0005-0000-0000-000058770000}"/>
    <cellStyle name="Input [yellow] 8 3 3 3" xfId="25318" xr:uid="{00000000-0005-0000-0000-000059770000}"/>
    <cellStyle name="Input [yellow] 8 3 4" xfId="25319" xr:uid="{00000000-0005-0000-0000-00005A770000}"/>
    <cellStyle name="Input [yellow] 8 4" xfId="25320" xr:uid="{00000000-0005-0000-0000-00005B770000}"/>
    <cellStyle name="Input [yellow] 8 4 2" xfId="25321" xr:uid="{00000000-0005-0000-0000-00005C770000}"/>
    <cellStyle name="Input [yellow] 8 4 2 2" xfId="25322" xr:uid="{00000000-0005-0000-0000-00005D770000}"/>
    <cellStyle name="Input [yellow] 8 4 2 3" xfId="25323" xr:uid="{00000000-0005-0000-0000-00005E770000}"/>
    <cellStyle name="Input [yellow] 8 4 3" xfId="25324" xr:uid="{00000000-0005-0000-0000-00005F770000}"/>
    <cellStyle name="Input [yellow] 8 4 3 2" xfId="25325" xr:uid="{00000000-0005-0000-0000-000060770000}"/>
    <cellStyle name="Input [yellow] 8 4 3 3" xfId="25326" xr:uid="{00000000-0005-0000-0000-000061770000}"/>
    <cellStyle name="Input [yellow] 8 4 4" xfId="25327" xr:uid="{00000000-0005-0000-0000-000062770000}"/>
    <cellStyle name="Input [yellow] 8 5" xfId="25328" xr:uid="{00000000-0005-0000-0000-000063770000}"/>
    <cellStyle name="Input [yellow] 8 5 2" xfId="25329" xr:uid="{00000000-0005-0000-0000-000064770000}"/>
    <cellStyle name="Input [yellow] 8 5 2 2" xfId="25330" xr:uid="{00000000-0005-0000-0000-000065770000}"/>
    <cellStyle name="Input [yellow] 8 5 2 3" xfId="25331" xr:uid="{00000000-0005-0000-0000-000066770000}"/>
    <cellStyle name="Input [yellow] 8 5 3" xfId="25332" xr:uid="{00000000-0005-0000-0000-000067770000}"/>
    <cellStyle name="Input [yellow] 8 5 3 2" xfId="25333" xr:uid="{00000000-0005-0000-0000-000068770000}"/>
    <cellStyle name="Input [yellow] 8 5 3 3" xfId="25334" xr:uid="{00000000-0005-0000-0000-000069770000}"/>
    <cellStyle name="Input [yellow] 8 5 4" xfId="25335" xr:uid="{00000000-0005-0000-0000-00006A770000}"/>
    <cellStyle name="Input [yellow] 8 6" xfId="25336" xr:uid="{00000000-0005-0000-0000-00006B770000}"/>
    <cellStyle name="Input [yellow] 8 6 2" xfId="25337" xr:uid="{00000000-0005-0000-0000-00006C770000}"/>
    <cellStyle name="Input [yellow] 8 6 2 2" xfId="25338" xr:uid="{00000000-0005-0000-0000-00006D770000}"/>
    <cellStyle name="Input [yellow] 8 6 2 3" xfId="25339" xr:uid="{00000000-0005-0000-0000-00006E770000}"/>
    <cellStyle name="Input [yellow] 8 6 3" xfId="25340" xr:uid="{00000000-0005-0000-0000-00006F770000}"/>
    <cellStyle name="Input [yellow] 8 6 3 2" xfId="25341" xr:uid="{00000000-0005-0000-0000-000070770000}"/>
    <cellStyle name="Input [yellow] 8 6 3 3" xfId="25342" xr:uid="{00000000-0005-0000-0000-000071770000}"/>
    <cellStyle name="Input [yellow] 8 6 4" xfId="25343" xr:uid="{00000000-0005-0000-0000-000072770000}"/>
    <cellStyle name="Input [yellow] 8 7" xfId="25344" xr:uid="{00000000-0005-0000-0000-000073770000}"/>
    <cellStyle name="Input [yellow] 8 7 2" xfId="25345" xr:uid="{00000000-0005-0000-0000-000074770000}"/>
    <cellStyle name="Input [yellow] 8 7 2 2" xfId="25346" xr:uid="{00000000-0005-0000-0000-000075770000}"/>
    <cellStyle name="Input [yellow] 8 7 2 3" xfId="25347" xr:uid="{00000000-0005-0000-0000-000076770000}"/>
    <cellStyle name="Input [yellow] 8 7 3" xfId="25348" xr:uid="{00000000-0005-0000-0000-000077770000}"/>
    <cellStyle name="Input [yellow] 8 7 3 2" xfId="25349" xr:uid="{00000000-0005-0000-0000-000078770000}"/>
    <cellStyle name="Input [yellow] 8 7 3 3" xfId="25350" xr:uid="{00000000-0005-0000-0000-000079770000}"/>
    <cellStyle name="Input [yellow] 8 7 4" xfId="25351" xr:uid="{00000000-0005-0000-0000-00007A770000}"/>
    <cellStyle name="Input [yellow] 8 8" xfId="25352" xr:uid="{00000000-0005-0000-0000-00007B770000}"/>
    <cellStyle name="Input [yellow] 8 9" xfId="25353" xr:uid="{00000000-0005-0000-0000-00007C770000}"/>
    <cellStyle name="Input [yellow] 9" xfId="25354" xr:uid="{00000000-0005-0000-0000-00007D770000}"/>
    <cellStyle name="Input [yellow] 9 2" xfId="25355" xr:uid="{00000000-0005-0000-0000-00007E770000}"/>
    <cellStyle name="Input [yellow] 9 2 2" xfId="25356" xr:uid="{00000000-0005-0000-0000-00007F770000}"/>
    <cellStyle name="Input [yellow] 9 3" xfId="25357" xr:uid="{00000000-0005-0000-0000-000080770000}"/>
    <cellStyle name="Input [yellow] 9 3 2" xfId="25358" xr:uid="{00000000-0005-0000-0000-000081770000}"/>
    <cellStyle name="Input [yellow] 9 3 2 2" xfId="25359" xr:uid="{00000000-0005-0000-0000-000082770000}"/>
    <cellStyle name="Input [yellow] 9 3 2 3" xfId="25360" xr:uid="{00000000-0005-0000-0000-000083770000}"/>
    <cellStyle name="Input [yellow] 9 3 3" xfId="25361" xr:uid="{00000000-0005-0000-0000-000084770000}"/>
    <cellStyle name="Input [yellow] 9 3 3 2" xfId="25362" xr:uid="{00000000-0005-0000-0000-000085770000}"/>
    <cellStyle name="Input [yellow] 9 3 3 3" xfId="25363" xr:uid="{00000000-0005-0000-0000-000086770000}"/>
    <cellStyle name="Input [yellow] 9 3 4" xfId="25364" xr:uid="{00000000-0005-0000-0000-000087770000}"/>
    <cellStyle name="Input [yellow] 9 4" xfId="25365" xr:uid="{00000000-0005-0000-0000-000088770000}"/>
    <cellStyle name="Input [yellow] 9 4 2" xfId="25366" xr:uid="{00000000-0005-0000-0000-000089770000}"/>
    <cellStyle name="Input [yellow] 9 4 2 2" xfId="25367" xr:uid="{00000000-0005-0000-0000-00008A770000}"/>
    <cellStyle name="Input [yellow] 9 4 2 3" xfId="25368" xr:uid="{00000000-0005-0000-0000-00008B770000}"/>
    <cellStyle name="Input [yellow] 9 4 3" xfId="25369" xr:uid="{00000000-0005-0000-0000-00008C770000}"/>
    <cellStyle name="Input [yellow] 9 4 3 2" xfId="25370" xr:uid="{00000000-0005-0000-0000-00008D770000}"/>
    <cellStyle name="Input [yellow] 9 4 3 3" xfId="25371" xr:uid="{00000000-0005-0000-0000-00008E770000}"/>
    <cellStyle name="Input [yellow] 9 4 4" xfId="25372" xr:uid="{00000000-0005-0000-0000-00008F770000}"/>
    <cellStyle name="Input [yellow] 9 5" xfId="25373" xr:uid="{00000000-0005-0000-0000-000090770000}"/>
    <cellStyle name="Input [yellow] 9 5 2" xfId="25374" xr:uid="{00000000-0005-0000-0000-000091770000}"/>
    <cellStyle name="Input [yellow] 9 5 2 2" xfId="25375" xr:uid="{00000000-0005-0000-0000-000092770000}"/>
    <cellStyle name="Input [yellow] 9 5 2 3" xfId="25376" xr:uid="{00000000-0005-0000-0000-000093770000}"/>
    <cellStyle name="Input [yellow] 9 5 3" xfId="25377" xr:uid="{00000000-0005-0000-0000-000094770000}"/>
    <cellStyle name="Input [yellow] 9 5 3 2" xfId="25378" xr:uid="{00000000-0005-0000-0000-000095770000}"/>
    <cellStyle name="Input [yellow] 9 5 3 3" xfId="25379" xr:uid="{00000000-0005-0000-0000-000096770000}"/>
    <cellStyle name="Input [yellow] 9 5 4" xfId="25380" xr:uid="{00000000-0005-0000-0000-000097770000}"/>
    <cellStyle name="Input [yellow] 9 6" xfId="25381" xr:uid="{00000000-0005-0000-0000-000098770000}"/>
    <cellStyle name="Input [yellow] 9 6 2" xfId="25382" xr:uid="{00000000-0005-0000-0000-000099770000}"/>
    <cellStyle name="Input [yellow] 9 6 2 2" xfId="25383" xr:uid="{00000000-0005-0000-0000-00009A770000}"/>
    <cellStyle name="Input [yellow] 9 6 2 3" xfId="25384" xr:uid="{00000000-0005-0000-0000-00009B770000}"/>
    <cellStyle name="Input [yellow] 9 6 3" xfId="25385" xr:uid="{00000000-0005-0000-0000-00009C770000}"/>
    <cellStyle name="Input [yellow] 9 6 3 2" xfId="25386" xr:uid="{00000000-0005-0000-0000-00009D770000}"/>
    <cellStyle name="Input [yellow] 9 6 3 3" xfId="25387" xr:uid="{00000000-0005-0000-0000-00009E770000}"/>
    <cellStyle name="Input [yellow] 9 6 4" xfId="25388" xr:uid="{00000000-0005-0000-0000-00009F770000}"/>
    <cellStyle name="Input [yellow] 9 7" xfId="25389" xr:uid="{00000000-0005-0000-0000-0000A0770000}"/>
    <cellStyle name="Input [yellow] 9 7 2" xfId="25390" xr:uid="{00000000-0005-0000-0000-0000A1770000}"/>
    <cellStyle name="Input [yellow] 9 7 2 2" xfId="25391" xr:uid="{00000000-0005-0000-0000-0000A2770000}"/>
    <cellStyle name="Input [yellow] 9 7 2 3" xfId="25392" xr:uid="{00000000-0005-0000-0000-0000A3770000}"/>
    <cellStyle name="Input [yellow] 9 7 3" xfId="25393" xr:uid="{00000000-0005-0000-0000-0000A4770000}"/>
    <cellStyle name="Input [yellow] 9 7 3 2" xfId="25394" xr:uid="{00000000-0005-0000-0000-0000A5770000}"/>
    <cellStyle name="Input [yellow] 9 7 3 3" xfId="25395" xr:uid="{00000000-0005-0000-0000-0000A6770000}"/>
    <cellStyle name="Input [yellow] 9 7 4" xfId="25396" xr:uid="{00000000-0005-0000-0000-0000A7770000}"/>
    <cellStyle name="Input [yellow] 9 8" xfId="25397" xr:uid="{00000000-0005-0000-0000-0000A8770000}"/>
    <cellStyle name="Input [yellow] 9 9" xfId="25398" xr:uid="{00000000-0005-0000-0000-0000A9770000}"/>
    <cellStyle name="Input 2" xfId="25399" xr:uid="{00000000-0005-0000-0000-0000AA770000}"/>
    <cellStyle name="Instructions" xfId="3863" xr:uid="{00000000-0005-0000-0000-0000AB770000}"/>
    <cellStyle name="_x0001__x0002_ĵĵ_x0007_ ĵĵ_x000d__x000d_ƨƬ_x0001__x0002_ƨƬ_x0007__x000d_ǒǓ _x000d_ǜǜ_x000d__x000d_ǪǪ_x0007__x0007__x0005__x0005__x0010__x0001_ဠ" xfId="2497" xr:uid="{00000000-0005-0000-0000-0000AC770000}"/>
    <cellStyle name="_x0001__x0002_ĵĵ_x0007_ ĵĵ_x000d__x000d_ƨƬ_x0001__x0002_ƨƬ_x0007__x000d_ǒǓ _x000d_ǜǜ_x000d__x000d_ǪǪ_x0007__x0007__x0005__x0005__x0010__x0001_ဠ 2" xfId="25400" xr:uid="{00000000-0005-0000-0000-0000AD770000}"/>
    <cellStyle name="_x0001__x0002_ĵĵ_x0007_ ĵĵ_x000d__x000d_ƨƬ_x0001__x0002_ƨƬ_x0007__x000d_ǒǓ _x000d_ǜǜ_x000d__x000d_ǪǪ_x0007__x0007__x0005__x0005__x0010__x0001_ဠ 3" xfId="25401" xr:uid="{00000000-0005-0000-0000-0000AE770000}"/>
    <cellStyle name="_x0001__x0002_ĵĵ_x0007__x0009_ĵĵ_x000d__x000d_ƨƬ_x0001__x0002_ƨƬ_x0007__x000d_ǒǓ_x0009__x000d_ǜǜ_x000d__x000d_ǪǪ_x0007__x0007__x0005__x0005__x0010__x0001_ဠ" xfId="2498" xr:uid="{00000000-0005-0000-0000-0000AF770000}"/>
    <cellStyle name="_x0001__x0002_ĵĵ_x0007__x0009_ĵĵ_x000d__x000d_ƨƬ_x0001__x0002_ƨƬ_x0007__x000d_ǒǓ_x0009__x000d_ǜǜ_x000d__x000d_ǪǪ_x0007__x0007__x0005__x0005__x0010__x0001_ဠ 2" xfId="25402" xr:uid="{00000000-0005-0000-0000-0000B0770000}"/>
    <cellStyle name="_x0001__x0002_ĵĵ_x0007__x0009_ĵĵ_x000d__x000d_ƨƬ_x0001__x0002_ƨƬ_x0007__x000d_ǒǓ_x0009__x000d_ǜǜ_x000d__x000d_ǪǪ_x0007__x0007__x0005__x0005__x0010__x0001_ဠ 3" xfId="25403" xr:uid="{00000000-0005-0000-0000-0000B1770000}"/>
    <cellStyle name="kg" xfId="25404" xr:uid="{00000000-0005-0000-0000-0000B2770000}"/>
    <cellStyle name="kg 10" xfId="25405" xr:uid="{00000000-0005-0000-0000-0000B3770000}"/>
    <cellStyle name="kg 11" xfId="25406" xr:uid="{00000000-0005-0000-0000-0000B4770000}"/>
    <cellStyle name="kg 12" xfId="25407" xr:uid="{00000000-0005-0000-0000-0000B5770000}"/>
    <cellStyle name="kg 13" xfId="25408" xr:uid="{00000000-0005-0000-0000-0000B6770000}"/>
    <cellStyle name="kg 14" xfId="25409" xr:uid="{00000000-0005-0000-0000-0000B7770000}"/>
    <cellStyle name="kg 15" xfId="25410" xr:uid="{00000000-0005-0000-0000-0000B8770000}"/>
    <cellStyle name="kg 16" xfId="25411" xr:uid="{00000000-0005-0000-0000-0000B9770000}"/>
    <cellStyle name="kg 17" xfId="25412" xr:uid="{00000000-0005-0000-0000-0000BA770000}"/>
    <cellStyle name="kg 18" xfId="25413" xr:uid="{00000000-0005-0000-0000-0000BB770000}"/>
    <cellStyle name="kg 19" xfId="25414" xr:uid="{00000000-0005-0000-0000-0000BC770000}"/>
    <cellStyle name="kg 2" xfId="25415" xr:uid="{00000000-0005-0000-0000-0000BD770000}"/>
    <cellStyle name="kg 2 2" xfId="25416" xr:uid="{00000000-0005-0000-0000-0000BE770000}"/>
    <cellStyle name="kg 2 2 2" xfId="25417" xr:uid="{00000000-0005-0000-0000-0000BF770000}"/>
    <cellStyle name="kg 2 2 3" xfId="25418" xr:uid="{00000000-0005-0000-0000-0000C0770000}"/>
    <cellStyle name="kg 2 3" xfId="25419" xr:uid="{00000000-0005-0000-0000-0000C1770000}"/>
    <cellStyle name="kg 2 4" xfId="25420" xr:uid="{00000000-0005-0000-0000-0000C2770000}"/>
    <cellStyle name="kg 2 5" xfId="25421" xr:uid="{00000000-0005-0000-0000-0000C3770000}"/>
    <cellStyle name="kg 2 6" xfId="25422" xr:uid="{00000000-0005-0000-0000-0000C4770000}"/>
    <cellStyle name="kg 2 7" xfId="25423" xr:uid="{00000000-0005-0000-0000-0000C5770000}"/>
    <cellStyle name="kg 2 8" xfId="25424" xr:uid="{00000000-0005-0000-0000-0000C6770000}"/>
    <cellStyle name="kg 2 9" xfId="25425" xr:uid="{00000000-0005-0000-0000-0000C7770000}"/>
    <cellStyle name="kg 20" xfId="25426" xr:uid="{00000000-0005-0000-0000-0000C8770000}"/>
    <cellStyle name="kg 21" xfId="25427" xr:uid="{00000000-0005-0000-0000-0000C9770000}"/>
    <cellStyle name="kg 22" xfId="25428" xr:uid="{00000000-0005-0000-0000-0000CA770000}"/>
    <cellStyle name="kg 23" xfId="25429" xr:uid="{00000000-0005-0000-0000-0000CB770000}"/>
    <cellStyle name="kg 3" xfId="25430" xr:uid="{00000000-0005-0000-0000-0000CC770000}"/>
    <cellStyle name="kg 3 2" xfId="25431" xr:uid="{00000000-0005-0000-0000-0000CD770000}"/>
    <cellStyle name="kg 3 2 2" xfId="25432" xr:uid="{00000000-0005-0000-0000-0000CE770000}"/>
    <cellStyle name="kg 3 2 3" xfId="25433" xr:uid="{00000000-0005-0000-0000-0000CF770000}"/>
    <cellStyle name="kg 3 3" xfId="25434" xr:uid="{00000000-0005-0000-0000-0000D0770000}"/>
    <cellStyle name="kg 3 3 2" xfId="25435" xr:uid="{00000000-0005-0000-0000-0000D1770000}"/>
    <cellStyle name="kg 3 3 3" xfId="25436" xr:uid="{00000000-0005-0000-0000-0000D2770000}"/>
    <cellStyle name="kg 3 4" xfId="25437" xr:uid="{00000000-0005-0000-0000-0000D3770000}"/>
    <cellStyle name="kg 3 5" xfId="25438" xr:uid="{00000000-0005-0000-0000-0000D4770000}"/>
    <cellStyle name="kg 3 6" xfId="25439" xr:uid="{00000000-0005-0000-0000-0000D5770000}"/>
    <cellStyle name="kg 4" xfId="25440" xr:uid="{00000000-0005-0000-0000-0000D6770000}"/>
    <cellStyle name="kg 4 2" xfId="25441" xr:uid="{00000000-0005-0000-0000-0000D7770000}"/>
    <cellStyle name="kg 4 2 2" xfId="25442" xr:uid="{00000000-0005-0000-0000-0000D8770000}"/>
    <cellStyle name="kg 4 2 3" xfId="25443" xr:uid="{00000000-0005-0000-0000-0000D9770000}"/>
    <cellStyle name="kg 4 3" xfId="25444" xr:uid="{00000000-0005-0000-0000-0000DA770000}"/>
    <cellStyle name="kg 4 3 2" xfId="25445" xr:uid="{00000000-0005-0000-0000-0000DB770000}"/>
    <cellStyle name="kg 4 3 3" xfId="25446" xr:uid="{00000000-0005-0000-0000-0000DC770000}"/>
    <cellStyle name="kg 4 4" xfId="25447" xr:uid="{00000000-0005-0000-0000-0000DD770000}"/>
    <cellStyle name="kg 4 5" xfId="25448" xr:uid="{00000000-0005-0000-0000-0000DE770000}"/>
    <cellStyle name="kg 4 6" xfId="25449" xr:uid="{00000000-0005-0000-0000-0000DF770000}"/>
    <cellStyle name="kg 5" xfId="25450" xr:uid="{00000000-0005-0000-0000-0000E0770000}"/>
    <cellStyle name="kg 5 2" xfId="25451" xr:uid="{00000000-0005-0000-0000-0000E1770000}"/>
    <cellStyle name="kg 5 2 2" xfId="25452" xr:uid="{00000000-0005-0000-0000-0000E2770000}"/>
    <cellStyle name="kg 5 2 3" xfId="25453" xr:uid="{00000000-0005-0000-0000-0000E3770000}"/>
    <cellStyle name="kg 5 3" xfId="25454" xr:uid="{00000000-0005-0000-0000-0000E4770000}"/>
    <cellStyle name="kg 5 3 2" xfId="25455" xr:uid="{00000000-0005-0000-0000-0000E5770000}"/>
    <cellStyle name="kg 5 3 3" xfId="25456" xr:uid="{00000000-0005-0000-0000-0000E6770000}"/>
    <cellStyle name="kg 5 4" xfId="25457" xr:uid="{00000000-0005-0000-0000-0000E7770000}"/>
    <cellStyle name="kg 5 5" xfId="25458" xr:uid="{00000000-0005-0000-0000-0000E8770000}"/>
    <cellStyle name="kg 5 6" xfId="25459" xr:uid="{00000000-0005-0000-0000-0000E9770000}"/>
    <cellStyle name="kg 6" xfId="25460" xr:uid="{00000000-0005-0000-0000-0000EA770000}"/>
    <cellStyle name="kg 6 2" xfId="25461" xr:uid="{00000000-0005-0000-0000-0000EB770000}"/>
    <cellStyle name="kg 6 2 2" xfId="25462" xr:uid="{00000000-0005-0000-0000-0000EC770000}"/>
    <cellStyle name="kg 6 2 3" xfId="25463" xr:uid="{00000000-0005-0000-0000-0000ED770000}"/>
    <cellStyle name="kg 6 3" xfId="25464" xr:uid="{00000000-0005-0000-0000-0000EE770000}"/>
    <cellStyle name="kg 6 3 2" xfId="25465" xr:uid="{00000000-0005-0000-0000-0000EF770000}"/>
    <cellStyle name="kg 6 3 3" xfId="25466" xr:uid="{00000000-0005-0000-0000-0000F0770000}"/>
    <cellStyle name="kg 6 4" xfId="25467" xr:uid="{00000000-0005-0000-0000-0000F1770000}"/>
    <cellStyle name="kg 6 5" xfId="25468" xr:uid="{00000000-0005-0000-0000-0000F2770000}"/>
    <cellStyle name="kg 6 6" xfId="25469" xr:uid="{00000000-0005-0000-0000-0000F3770000}"/>
    <cellStyle name="kg 7" xfId="25470" xr:uid="{00000000-0005-0000-0000-0000F4770000}"/>
    <cellStyle name="kg 7 2" xfId="25471" xr:uid="{00000000-0005-0000-0000-0000F5770000}"/>
    <cellStyle name="kg 7 2 2" xfId="25472" xr:uid="{00000000-0005-0000-0000-0000F6770000}"/>
    <cellStyle name="kg 7 2 3" xfId="25473" xr:uid="{00000000-0005-0000-0000-0000F7770000}"/>
    <cellStyle name="kg 7 3" xfId="25474" xr:uid="{00000000-0005-0000-0000-0000F8770000}"/>
    <cellStyle name="kg 7 3 2" xfId="25475" xr:uid="{00000000-0005-0000-0000-0000F9770000}"/>
    <cellStyle name="kg 7 3 3" xfId="25476" xr:uid="{00000000-0005-0000-0000-0000FA770000}"/>
    <cellStyle name="kg 7 4" xfId="25477" xr:uid="{00000000-0005-0000-0000-0000FB770000}"/>
    <cellStyle name="kg 7 5" xfId="25478" xr:uid="{00000000-0005-0000-0000-0000FC770000}"/>
    <cellStyle name="kg 7 6" xfId="25479" xr:uid="{00000000-0005-0000-0000-0000FD770000}"/>
    <cellStyle name="kg 8" xfId="25480" xr:uid="{00000000-0005-0000-0000-0000FE770000}"/>
    <cellStyle name="kg 9" xfId="25481" xr:uid="{00000000-0005-0000-0000-0000FF770000}"/>
    <cellStyle name="kg/대" xfId="25482" xr:uid="{00000000-0005-0000-0000-000000780000}"/>
    <cellStyle name="kg/대 10" xfId="25483" xr:uid="{00000000-0005-0000-0000-000001780000}"/>
    <cellStyle name="kg/대 11" xfId="25484" xr:uid="{00000000-0005-0000-0000-000002780000}"/>
    <cellStyle name="kg/대 12" xfId="25485" xr:uid="{00000000-0005-0000-0000-000003780000}"/>
    <cellStyle name="kg/대 13" xfId="25486" xr:uid="{00000000-0005-0000-0000-000004780000}"/>
    <cellStyle name="kg/대 14" xfId="25487" xr:uid="{00000000-0005-0000-0000-000005780000}"/>
    <cellStyle name="kg/대 15" xfId="25488" xr:uid="{00000000-0005-0000-0000-000006780000}"/>
    <cellStyle name="kg/대 16" xfId="25489" xr:uid="{00000000-0005-0000-0000-000007780000}"/>
    <cellStyle name="kg/대 17" xfId="25490" xr:uid="{00000000-0005-0000-0000-000008780000}"/>
    <cellStyle name="kg/대 18" xfId="25491" xr:uid="{00000000-0005-0000-0000-000009780000}"/>
    <cellStyle name="kg/대 19" xfId="25492" xr:uid="{00000000-0005-0000-0000-00000A780000}"/>
    <cellStyle name="kg/대 2" xfId="25493" xr:uid="{00000000-0005-0000-0000-00000B780000}"/>
    <cellStyle name="kg/대 2 2" xfId="25494" xr:uid="{00000000-0005-0000-0000-00000C780000}"/>
    <cellStyle name="kg/대 2 3" xfId="25495" xr:uid="{00000000-0005-0000-0000-00000D780000}"/>
    <cellStyle name="kg/대 2 4" xfId="25496" xr:uid="{00000000-0005-0000-0000-00000E780000}"/>
    <cellStyle name="kg/대 2 5" xfId="25497" xr:uid="{00000000-0005-0000-0000-00000F780000}"/>
    <cellStyle name="kg/대 2 6" xfId="25498" xr:uid="{00000000-0005-0000-0000-000010780000}"/>
    <cellStyle name="kg/대 2 7" xfId="25499" xr:uid="{00000000-0005-0000-0000-000011780000}"/>
    <cellStyle name="kg/대 20" xfId="25500" xr:uid="{00000000-0005-0000-0000-000012780000}"/>
    <cellStyle name="kg/대 21" xfId="25501" xr:uid="{00000000-0005-0000-0000-000013780000}"/>
    <cellStyle name="kg/대 3" xfId="25502" xr:uid="{00000000-0005-0000-0000-000014780000}"/>
    <cellStyle name="kg/대 4" xfId="25503" xr:uid="{00000000-0005-0000-0000-000015780000}"/>
    <cellStyle name="kg/대 5" xfId="25504" xr:uid="{00000000-0005-0000-0000-000016780000}"/>
    <cellStyle name="kg/대 6" xfId="25505" xr:uid="{00000000-0005-0000-0000-000017780000}"/>
    <cellStyle name="kg/대 7" xfId="25506" xr:uid="{00000000-0005-0000-0000-000018780000}"/>
    <cellStyle name="kg/대 8" xfId="25507" xr:uid="{00000000-0005-0000-0000-000019780000}"/>
    <cellStyle name="kg/대 9" xfId="25508" xr:uid="{00000000-0005-0000-0000-00001A780000}"/>
    <cellStyle name="ℓ" xfId="25509" xr:uid="{00000000-0005-0000-0000-00001B780000}"/>
    <cellStyle name="ℓ 10" xfId="25510" xr:uid="{00000000-0005-0000-0000-00001C780000}"/>
    <cellStyle name="ℓ 11" xfId="25511" xr:uid="{00000000-0005-0000-0000-00001D780000}"/>
    <cellStyle name="ℓ 12" xfId="25512" xr:uid="{00000000-0005-0000-0000-00001E780000}"/>
    <cellStyle name="ℓ 13" xfId="25513" xr:uid="{00000000-0005-0000-0000-00001F780000}"/>
    <cellStyle name="ℓ 14" xfId="25514" xr:uid="{00000000-0005-0000-0000-000020780000}"/>
    <cellStyle name="ℓ 15" xfId="25515" xr:uid="{00000000-0005-0000-0000-000021780000}"/>
    <cellStyle name="ℓ 16" xfId="25516" xr:uid="{00000000-0005-0000-0000-000022780000}"/>
    <cellStyle name="ℓ 17" xfId="25517" xr:uid="{00000000-0005-0000-0000-000023780000}"/>
    <cellStyle name="ℓ 18" xfId="25518" xr:uid="{00000000-0005-0000-0000-000024780000}"/>
    <cellStyle name="ℓ 19" xfId="25519" xr:uid="{00000000-0005-0000-0000-000025780000}"/>
    <cellStyle name="ℓ 2" xfId="25520" xr:uid="{00000000-0005-0000-0000-000026780000}"/>
    <cellStyle name="ℓ 2 2" xfId="25521" xr:uid="{00000000-0005-0000-0000-000027780000}"/>
    <cellStyle name="ℓ 2 3" xfId="25522" xr:uid="{00000000-0005-0000-0000-000028780000}"/>
    <cellStyle name="ℓ 2 4" xfId="25523" xr:uid="{00000000-0005-0000-0000-000029780000}"/>
    <cellStyle name="ℓ 2 5" xfId="25524" xr:uid="{00000000-0005-0000-0000-00002A780000}"/>
    <cellStyle name="ℓ 2 6" xfId="25525" xr:uid="{00000000-0005-0000-0000-00002B780000}"/>
    <cellStyle name="ℓ 2 7" xfId="25526" xr:uid="{00000000-0005-0000-0000-00002C780000}"/>
    <cellStyle name="ℓ 20" xfId="25527" xr:uid="{00000000-0005-0000-0000-00002D780000}"/>
    <cellStyle name="ℓ 21" xfId="25528" xr:uid="{00000000-0005-0000-0000-00002E780000}"/>
    <cellStyle name="ℓ 3" xfId="25529" xr:uid="{00000000-0005-0000-0000-00002F780000}"/>
    <cellStyle name="ℓ 4" xfId="25530" xr:uid="{00000000-0005-0000-0000-000030780000}"/>
    <cellStyle name="ℓ 5" xfId="25531" xr:uid="{00000000-0005-0000-0000-000031780000}"/>
    <cellStyle name="ℓ 6" xfId="25532" xr:uid="{00000000-0005-0000-0000-000032780000}"/>
    <cellStyle name="ℓ 7" xfId="25533" xr:uid="{00000000-0005-0000-0000-000033780000}"/>
    <cellStyle name="ℓ 8" xfId="25534" xr:uid="{00000000-0005-0000-0000-000034780000}"/>
    <cellStyle name="ℓ 9" xfId="25535" xr:uid="{00000000-0005-0000-0000-000035780000}"/>
    <cellStyle name="L`" xfId="25536" xr:uid="{00000000-0005-0000-0000-000036780000}"/>
    <cellStyle name="L` 10" xfId="25537" xr:uid="{00000000-0005-0000-0000-000037780000}"/>
    <cellStyle name="L` 11" xfId="25538" xr:uid="{00000000-0005-0000-0000-000038780000}"/>
    <cellStyle name="L` 12" xfId="25539" xr:uid="{00000000-0005-0000-0000-000039780000}"/>
    <cellStyle name="L` 13" xfId="25540" xr:uid="{00000000-0005-0000-0000-00003A780000}"/>
    <cellStyle name="L` 14" xfId="25541" xr:uid="{00000000-0005-0000-0000-00003B780000}"/>
    <cellStyle name="L` 15" xfId="25542" xr:uid="{00000000-0005-0000-0000-00003C780000}"/>
    <cellStyle name="L` 16" xfId="25543" xr:uid="{00000000-0005-0000-0000-00003D780000}"/>
    <cellStyle name="L` 17" xfId="25544" xr:uid="{00000000-0005-0000-0000-00003E780000}"/>
    <cellStyle name="L` 18" xfId="25545" xr:uid="{00000000-0005-0000-0000-00003F780000}"/>
    <cellStyle name="L` 19" xfId="25546" xr:uid="{00000000-0005-0000-0000-000040780000}"/>
    <cellStyle name="L` 2" xfId="25547" xr:uid="{00000000-0005-0000-0000-000041780000}"/>
    <cellStyle name="L` 2 10" xfId="25548" xr:uid="{00000000-0005-0000-0000-000042780000}"/>
    <cellStyle name="L` 2 10 2" xfId="25549" xr:uid="{00000000-0005-0000-0000-000043780000}"/>
    <cellStyle name="L` 2 11" xfId="25550" xr:uid="{00000000-0005-0000-0000-000044780000}"/>
    <cellStyle name="L` 2 11 2" xfId="25551" xr:uid="{00000000-0005-0000-0000-000045780000}"/>
    <cellStyle name="L` 2 12" xfId="25552" xr:uid="{00000000-0005-0000-0000-000046780000}"/>
    <cellStyle name="L` 2 12 2" xfId="25553" xr:uid="{00000000-0005-0000-0000-000047780000}"/>
    <cellStyle name="L` 2 13" xfId="25554" xr:uid="{00000000-0005-0000-0000-000048780000}"/>
    <cellStyle name="L` 2 13 2" xfId="25555" xr:uid="{00000000-0005-0000-0000-000049780000}"/>
    <cellStyle name="L` 2 14" xfId="25556" xr:uid="{00000000-0005-0000-0000-00004A780000}"/>
    <cellStyle name="L` 2 14 2" xfId="25557" xr:uid="{00000000-0005-0000-0000-00004B780000}"/>
    <cellStyle name="L` 2 15" xfId="25558" xr:uid="{00000000-0005-0000-0000-00004C780000}"/>
    <cellStyle name="L` 2 15 2" xfId="25559" xr:uid="{00000000-0005-0000-0000-00004D780000}"/>
    <cellStyle name="L` 2 16" xfId="25560" xr:uid="{00000000-0005-0000-0000-00004E780000}"/>
    <cellStyle name="L` 2 16 2" xfId="25561" xr:uid="{00000000-0005-0000-0000-00004F780000}"/>
    <cellStyle name="L` 2 17" xfId="25562" xr:uid="{00000000-0005-0000-0000-000050780000}"/>
    <cellStyle name="L` 2 17 2" xfId="25563" xr:uid="{00000000-0005-0000-0000-000051780000}"/>
    <cellStyle name="L` 2 18" xfId="25564" xr:uid="{00000000-0005-0000-0000-000052780000}"/>
    <cellStyle name="L` 2 19" xfId="25565" xr:uid="{00000000-0005-0000-0000-000053780000}"/>
    <cellStyle name="L` 2 2" xfId="25566" xr:uid="{00000000-0005-0000-0000-000054780000}"/>
    <cellStyle name="L` 2 2 2" xfId="25567" xr:uid="{00000000-0005-0000-0000-000055780000}"/>
    <cellStyle name="L` 2 2 3" xfId="25568" xr:uid="{00000000-0005-0000-0000-000056780000}"/>
    <cellStyle name="L` 2 2 4" xfId="25569" xr:uid="{00000000-0005-0000-0000-000057780000}"/>
    <cellStyle name="L` 2 20" xfId="25570" xr:uid="{00000000-0005-0000-0000-000058780000}"/>
    <cellStyle name="L` 2 3" xfId="25571" xr:uid="{00000000-0005-0000-0000-000059780000}"/>
    <cellStyle name="L` 2 3 2" xfId="25572" xr:uid="{00000000-0005-0000-0000-00005A780000}"/>
    <cellStyle name="L` 2 3 3" xfId="25573" xr:uid="{00000000-0005-0000-0000-00005B780000}"/>
    <cellStyle name="L` 2 3 4" xfId="25574" xr:uid="{00000000-0005-0000-0000-00005C780000}"/>
    <cellStyle name="L` 2 4" xfId="25575" xr:uid="{00000000-0005-0000-0000-00005D780000}"/>
    <cellStyle name="L` 2 4 2" xfId="25576" xr:uid="{00000000-0005-0000-0000-00005E780000}"/>
    <cellStyle name="L` 2 4 3" xfId="25577" xr:uid="{00000000-0005-0000-0000-00005F780000}"/>
    <cellStyle name="L` 2 4 4" xfId="25578" xr:uid="{00000000-0005-0000-0000-000060780000}"/>
    <cellStyle name="L` 2 5" xfId="25579" xr:uid="{00000000-0005-0000-0000-000061780000}"/>
    <cellStyle name="L` 2 5 2" xfId="25580" xr:uid="{00000000-0005-0000-0000-000062780000}"/>
    <cellStyle name="L` 2 5 3" xfId="25581" xr:uid="{00000000-0005-0000-0000-000063780000}"/>
    <cellStyle name="L` 2 5 4" xfId="25582" xr:uid="{00000000-0005-0000-0000-000064780000}"/>
    <cellStyle name="L` 2 6" xfId="25583" xr:uid="{00000000-0005-0000-0000-000065780000}"/>
    <cellStyle name="L` 2 6 2" xfId="25584" xr:uid="{00000000-0005-0000-0000-000066780000}"/>
    <cellStyle name="L` 2 6 3" xfId="25585" xr:uid="{00000000-0005-0000-0000-000067780000}"/>
    <cellStyle name="L` 2 6 4" xfId="25586" xr:uid="{00000000-0005-0000-0000-000068780000}"/>
    <cellStyle name="L` 2 7" xfId="25587" xr:uid="{00000000-0005-0000-0000-000069780000}"/>
    <cellStyle name="L` 2 7 2" xfId="25588" xr:uid="{00000000-0005-0000-0000-00006A780000}"/>
    <cellStyle name="L` 2 7 3" xfId="25589" xr:uid="{00000000-0005-0000-0000-00006B780000}"/>
    <cellStyle name="L` 2 7 4" xfId="25590" xr:uid="{00000000-0005-0000-0000-00006C780000}"/>
    <cellStyle name="L` 2 8" xfId="25591" xr:uid="{00000000-0005-0000-0000-00006D780000}"/>
    <cellStyle name="L` 2 8 2" xfId="25592" xr:uid="{00000000-0005-0000-0000-00006E780000}"/>
    <cellStyle name="L` 2 9" xfId="25593" xr:uid="{00000000-0005-0000-0000-00006F780000}"/>
    <cellStyle name="L` 2 9 2" xfId="25594" xr:uid="{00000000-0005-0000-0000-000070780000}"/>
    <cellStyle name="L` 20" xfId="25595" xr:uid="{00000000-0005-0000-0000-000071780000}"/>
    <cellStyle name="L` 21" xfId="25596" xr:uid="{00000000-0005-0000-0000-000072780000}"/>
    <cellStyle name="L` 22" xfId="25597" xr:uid="{00000000-0005-0000-0000-000073780000}"/>
    <cellStyle name="L` 23" xfId="25598" xr:uid="{00000000-0005-0000-0000-000074780000}"/>
    <cellStyle name="L` 3" xfId="25599" xr:uid="{00000000-0005-0000-0000-000075780000}"/>
    <cellStyle name="L` 3 10" xfId="25600" xr:uid="{00000000-0005-0000-0000-000076780000}"/>
    <cellStyle name="L` 3 10 2" xfId="25601" xr:uid="{00000000-0005-0000-0000-000077780000}"/>
    <cellStyle name="L` 3 11" xfId="25602" xr:uid="{00000000-0005-0000-0000-000078780000}"/>
    <cellStyle name="L` 3 11 2" xfId="25603" xr:uid="{00000000-0005-0000-0000-000079780000}"/>
    <cellStyle name="L` 3 12" xfId="25604" xr:uid="{00000000-0005-0000-0000-00007A780000}"/>
    <cellStyle name="L` 3 12 2" xfId="25605" xr:uid="{00000000-0005-0000-0000-00007B780000}"/>
    <cellStyle name="L` 3 13" xfId="25606" xr:uid="{00000000-0005-0000-0000-00007C780000}"/>
    <cellStyle name="L` 3 13 2" xfId="25607" xr:uid="{00000000-0005-0000-0000-00007D780000}"/>
    <cellStyle name="L` 3 14" xfId="25608" xr:uid="{00000000-0005-0000-0000-00007E780000}"/>
    <cellStyle name="L` 3 14 2" xfId="25609" xr:uid="{00000000-0005-0000-0000-00007F780000}"/>
    <cellStyle name="L` 3 15" xfId="25610" xr:uid="{00000000-0005-0000-0000-000080780000}"/>
    <cellStyle name="L` 3 15 2" xfId="25611" xr:uid="{00000000-0005-0000-0000-000081780000}"/>
    <cellStyle name="L` 3 16" xfId="25612" xr:uid="{00000000-0005-0000-0000-000082780000}"/>
    <cellStyle name="L` 3 16 2" xfId="25613" xr:uid="{00000000-0005-0000-0000-000083780000}"/>
    <cellStyle name="L` 3 17" xfId="25614" xr:uid="{00000000-0005-0000-0000-000084780000}"/>
    <cellStyle name="L` 3 17 2" xfId="25615" xr:uid="{00000000-0005-0000-0000-000085780000}"/>
    <cellStyle name="L` 3 18" xfId="25616" xr:uid="{00000000-0005-0000-0000-000086780000}"/>
    <cellStyle name="L` 3 19" xfId="25617" xr:uid="{00000000-0005-0000-0000-000087780000}"/>
    <cellStyle name="L` 3 2" xfId="25618" xr:uid="{00000000-0005-0000-0000-000088780000}"/>
    <cellStyle name="L` 3 2 2" xfId="25619" xr:uid="{00000000-0005-0000-0000-000089780000}"/>
    <cellStyle name="L` 3 20" xfId="25620" xr:uid="{00000000-0005-0000-0000-00008A780000}"/>
    <cellStyle name="L` 3 3" xfId="25621" xr:uid="{00000000-0005-0000-0000-00008B780000}"/>
    <cellStyle name="L` 3 3 2" xfId="25622" xr:uid="{00000000-0005-0000-0000-00008C780000}"/>
    <cellStyle name="L` 3 4" xfId="25623" xr:uid="{00000000-0005-0000-0000-00008D780000}"/>
    <cellStyle name="L` 3 4 2" xfId="25624" xr:uid="{00000000-0005-0000-0000-00008E780000}"/>
    <cellStyle name="L` 3 5" xfId="25625" xr:uid="{00000000-0005-0000-0000-00008F780000}"/>
    <cellStyle name="L` 3 5 2" xfId="25626" xr:uid="{00000000-0005-0000-0000-000090780000}"/>
    <cellStyle name="L` 3 6" xfId="25627" xr:uid="{00000000-0005-0000-0000-000091780000}"/>
    <cellStyle name="L` 3 6 2" xfId="25628" xr:uid="{00000000-0005-0000-0000-000092780000}"/>
    <cellStyle name="L` 3 7" xfId="25629" xr:uid="{00000000-0005-0000-0000-000093780000}"/>
    <cellStyle name="L` 3 7 2" xfId="25630" xr:uid="{00000000-0005-0000-0000-000094780000}"/>
    <cellStyle name="L` 3 8" xfId="25631" xr:uid="{00000000-0005-0000-0000-000095780000}"/>
    <cellStyle name="L` 3 8 2" xfId="25632" xr:uid="{00000000-0005-0000-0000-000096780000}"/>
    <cellStyle name="L` 3 9" xfId="25633" xr:uid="{00000000-0005-0000-0000-000097780000}"/>
    <cellStyle name="L` 3 9 2" xfId="25634" xr:uid="{00000000-0005-0000-0000-000098780000}"/>
    <cellStyle name="L` 4" xfId="25635" xr:uid="{00000000-0005-0000-0000-000099780000}"/>
    <cellStyle name="L` 4 10" xfId="25636" xr:uid="{00000000-0005-0000-0000-00009A780000}"/>
    <cellStyle name="L` 4 10 2" xfId="25637" xr:uid="{00000000-0005-0000-0000-00009B780000}"/>
    <cellStyle name="L` 4 11" xfId="25638" xr:uid="{00000000-0005-0000-0000-00009C780000}"/>
    <cellStyle name="L` 4 11 2" xfId="25639" xr:uid="{00000000-0005-0000-0000-00009D780000}"/>
    <cellStyle name="L` 4 12" xfId="25640" xr:uid="{00000000-0005-0000-0000-00009E780000}"/>
    <cellStyle name="L` 4 12 2" xfId="25641" xr:uid="{00000000-0005-0000-0000-00009F780000}"/>
    <cellStyle name="L` 4 13" xfId="25642" xr:uid="{00000000-0005-0000-0000-0000A0780000}"/>
    <cellStyle name="L` 4 13 2" xfId="25643" xr:uid="{00000000-0005-0000-0000-0000A1780000}"/>
    <cellStyle name="L` 4 14" xfId="25644" xr:uid="{00000000-0005-0000-0000-0000A2780000}"/>
    <cellStyle name="L` 4 14 2" xfId="25645" xr:uid="{00000000-0005-0000-0000-0000A3780000}"/>
    <cellStyle name="L` 4 15" xfId="25646" xr:uid="{00000000-0005-0000-0000-0000A4780000}"/>
    <cellStyle name="L` 4 15 2" xfId="25647" xr:uid="{00000000-0005-0000-0000-0000A5780000}"/>
    <cellStyle name="L` 4 16" xfId="25648" xr:uid="{00000000-0005-0000-0000-0000A6780000}"/>
    <cellStyle name="L` 4 17" xfId="25649" xr:uid="{00000000-0005-0000-0000-0000A7780000}"/>
    <cellStyle name="L` 4 18" xfId="25650" xr:uid="{00000000-0005-0000-0000-0000A8780000}"/>
    <cellStyle name="L` 4 2" xfId="25651" xr:uid="{00000000-0005-0000-0000-0000A9780000}"/>
    <cellStyle name="L` 4 2 2" xfId="25652" xr:uid="{00000000-0005-0000-0000-0000AA780000}"/>
    <cellStyle name="L` 4 3" xfId="25653" xr:uid="{00000000-0005-0000-0000-0000AB780000}"/>
    <cellStyle name="L` 4 3 2" xfId="25654" xr:uid="{00000000-0005-0000-0000-0000AC780000}"/>
    <cellStyle name="L` 4 4" xfId="25655" xr:uid="{00000000-0005-0000-0000-0000AD780000}"/>
    <cellStyle name="L` 4 4 2" xfId="25656" xr:uid="{00000000-0005-0000-0000-0000AE780000}"/>
    <cellStyle name="L` 4 5" xfId="25657" xr:uid="{00000000-0005-0000-0000-0000AF780000}"/>
    <cellStyle name="L` 4 5 2" xfId="25658" xr:uid="{00000000-0005-0000-0000-0000B0780000}"/>
    <cellStyle name="L` 4 6" xfId="25659" xr:uid="{00000000-0005-0000-0000-0000B1780000}"/>
    <cellStyle name="L` 4 6 2" xfId="25660" xr:uid="{00000000-0005-0000-0000-0000B2780000}"/>
    <cellStyle name="L` 4 7" xfId="25661" xr:uid="{00000000-0005-0000-0000-0000B3780000}"/>
    <cellStyle name="L` 4 7 2" xfId="25662" xr:uid="{00000000-0005-0000-0000-0000B4780000}"/>
    <cellStyle name="L` 4 8" xfId="25663" xr:uid="{00000000-0005-0000-0000-0000B5780000}"/>
    <cellStyle name="L` 4 8 2" xfId="25664" xr:uid="{00000000-0005-0000-0000-0000B6780000}"/>
    <cellStyle name="L` 4 9" xfId="25665" xr:uid="{00000000-0005-0000-0000-0000B7780000}"/>
    <cellStyle name="L` 4 9 2" xfId="25666" xr:uid="{00000000-0005-0000-0000-0000B8780000}"/>
    <cellStyle name="L` 5" xfId="25667" xr:uid="{00000000-0005-0000-0000-0000B9780000}"/>
    <cellStyle name="L` 5 2" xfId="25668" xr:uid="{00000000-0005-0000-0000-0000BA780000}"/>
    <cellStyle name="L` 5 3" xfId="25669" xr:uid="{00000000-0005-0000-0000-0000BB780000}"/>
    <cellStyle name="L` 6" xfId="25670" xr:uid="{00000000-0005-0000-0000-0000BC780000}"/>
    <cellStyle name="L` 6 2" xfId="25671" xr:uid="{00000000-0005-0000-0000-0000BD780000}"/>
    <cellStyle name="L` 6 3" xfId="25672" xr:uid="{00000000-0005-0000-0000-0000BE780000}"/>
    <cellStyle name="L` 6 4" xfId="25673" xr:uid="{00000000-0005-0000-0000-0000BF780000}"/>
    <cellStyle name="L` 7" xfId="25674" xr:uid="{00000000-0005-0000-0000-0000C0780000}"/>
    <cellStyle name="L` 7 2" xfId="25675" xr:uid="{00000000-0005-0000-0000-0000C1780000}"/>
    <cellStyle name="L` 7 3" xfId="25676" xr:uid="{00000000-0005-0000-0000-0000C2780000}"/>
    <cellStyle name="L` 7 4" xfId="25677" xr:uid="{00000000-0005-0000-0000-0000C3780000}"/>
    <cellStyle name="L` 8" xfId="25678" xr:uid="{00000000-0005-0000-0000-0000C4780000}"/>
    <cellStyle name="L` 8 2" xfId="25679" xr:uid="{00000000-0005-0000-0000-0000C5780000}"/>
    <cellStyle name="L` 8 3" xfId="25680" xr:uid="{00000000-0005-0000-0000-0000C6780000}"/>
    <cellStyle name="L` 8 4" xfId="25681" xr:uid="{00000000-0005-0000-0000-0000C7780000}"/>
    <cellStyle name="L` 9" xfId="25682" xr:uid="{00000000-0005-0000-0000-0000C8780000}"/>
    <cellStyle name="lee" xfId="25683" xr:uid="{00000000-0005-0000-0000-0000C9780000}"/>
    <cellStyle name="lee 10" xfId="25684" xr:uid="{00000000-0005-0000-0000-0000CA780000}"/>
    <cellStyle name="lee 11" xfId="25685" xr:uid="{00000000-0005-0000-0000-0000CB780000}"/>
    <cellStyle name="lee 12" xfId="25686" xr:uid="{00000000-0005-0000-0000-0000CC780000}"/>
    <cellStyle name="lee 13" xfId="25687" xr:uid="{00000000-0005-0000-0000-0000CD780000}"/>
    <cellStyle name="lee 14" xfId="25688" xr:uid="{00000000-0005-0000-0000-0000CE780000}"/>
    <cellStyle name="lee 15" xfId="25689" xr:uid="{00000000-0005-0000-0000-0000CF780000}"/>
    <cellStyle name="lee 16" xfId="25690" xr:uid="{00000000-0005-0000-0000-0000D0780000}"/>
    <cellStyle name="lee 17" xfId="25691" xr:uid="{00000000-0005-0000-0000-0000D1780000}"/>
    <cellStyle name="lee 18" xfId="25692" xr:uid="{00000000-0005-0000-0000-0000D2780000}"/>
    <cellStyle name="lee 19" xfId="25693" xr:uid="{00000000-0005-0000-0000-0000D3780000}"/>
    <cellStyle name="lee 2" xfId="25694" xr:uid="{00000000-0005-0000-0000-0000D4780000}"/>
    <cellStyle name="lee 2 2" xfId="25695" xr:uid="{00000000-0005-0000-0000-0000D5780000}"/>
    <cellStyle name="lee 2 3" xfId="25696" xr:uid="{00000000-0005-0000-0000-0000D6780000}"/>
    <cellStyle name="lee 2 4" xfId="25697" xr:uid="{00000000-0005-0000-0000-0000D7780000}"/>
    <cellStyle name="lee 2 5" xfId="25698" xr:uid="{00000000-0005-0000-0000-0000D8780000}"/>
    <cellStyle name="lee 2 6" xfId="25699" xr:uid="{00000000-0005-0000-0000-0000D9780000}"/>
    <cellStyle name="lee 2 7" xfId="25700" xr:uid="{00000000-0005-0000-0000-0000DA780000}"/>
    <cellStyle name="lee 20" xfId="25701" xr:uid="{00000000-0005-0000-0000-0000DB780000}"/>
    <cellStyle name="lee 21" xfId="25702" xr:uid="{00000000-0005-0000-0000-0000DC780000}"/>
    <cellStyle name="lee 3" xfId="25703" xr:uid="{00000000-0005-0000-0000-0000DD780000}"/>
    <cellStyle name="lee 4" xfId="25704" xr:uid="{00000000-0005-0000-0000-0000DE780000}"/>
    <cellStyle name="lee 5" xfId="25705" xr:uid="{00000000-0005-0000-0000-0000DF780000}"/>
    <cellStyle name="lee 6" xfId="25706" xr:uid="{00000000-0005-0000-0000-0000E0780000}"/>
    <cellStyle name="lee 7" xfId="25707" xr:uid="{00000000-0005-0000-0000-0000E1780000}"/>
    <cellStyle name="lee 8" xfId="25708" xr:uid="{00000000-0005-0000-0000-0000E2780000}"/>
    <cellStyle name="lee 9" xfId="25709" xr:uid="{00000000-0005-0000-0000-0000E3780000}"/>
    <cellStyle name="Link Currency (0)" xfId="25710" xr:uid="{00000000-0005-0000-0000-0000E4780000}"/>
    <cellStyle name="Link Currency (2)" xfId="25711" xr:uid="{00000000-0005-0000-0000-0000E5780000}"/>
    <cellStyle name="Link Units (0)" xfId="25712" xr:uid="{00000000-0005-0000-0000-0000E6780000}"/>
    <cellStyle name="Link Units (1)" xfId="25713" xr:uid="{00000000-0005-0000-0000-0000E7780000}"/>
    <cellStyle name="Link Units (2)" xfId="25714" xr:uid="{00000000-0005-0000-0000-0000E8780000}"/>
    <cellStyle name="Linked Cell" xfId="25715" xr:uid="{00000000-0005-0000-0000-0000E9780000}"/>
    <cellStyle name="LongDesc" xfId="25716" xr:uid="{00000000-0005-0000-0000-0000EA780000}"/>
    <cellStyle name="LongDesc 2" xfId="25717" xr:uid="{00000000-0005-0000-0000-0000EB780000}"/>
    <cellStyle name="LongDesc 2 2" xfId="25718" xr:uid="{00000000-0005-0000-0000-0000EC780000}"/>
    <cellStyle name="LongDesc 3" xfId="25719" xr:uid="{00000000-0005-0000-0000-0000ED780000}"/>
    <cellStyle name="LongDesc 3 2" xfId="25720" xr:uid="{00000000-0005-0000-0000-0000EE780000}"/>
    <cellStyle name="LongDesc 3 2 2" xfId="25721" xr:uid="{00000000-0005-0000-0000-0000EF780000}"/>
    <cellStyle name="LongDesc 3 2 3" xfId="25722" xr:uid="{00000000-0005-0000-0000-0000F0780000}"/>
    <cellStyle name="LongDesc 3 3" xfId="25723" xr:uid="{00000000-0005-0000-0000-0000F1780000}"/>
    <cellStyle name="LongDesc 3 3 2" xfId="25724" xr:uid="{00000000-0005-0000-0000-0000F2780000}"/>
    <cellStyle name="LongDesc 3 3 3" xfId="25725" xr:uid="{00000000-0005-0000-0000-0000F3780000}"/>
    <cellStyle name="LongDesc 3 4" xfId="25726" xr:uid="{00000000-0005-0000-0000-0000F4780000}"/>
    <cellStyle name="LongDesc 4" xfId="25727" xr:uid="{00000000-0005-0000-0000-0000F5780000}"/>
    <cellStyle name="LongDesc 4 2" xfId="25728" xr:uid="{00000000-0005-0000-0000-0000F6780000}"/>
    <cellStyle name="LongDesc 4 2 2" xfId="25729" xr:uid="{00000000-0005-0000-0000-0000F7780000}"/>
    <cellStyle name="LongDesc 4 2 3" xfId="25730" xr:uid="{00000000-0005-0000-0000-0000F8780000}"/>
    <cellStyle name="LongDesc 4 3" xfId="25731" xr:uid="{00000000-0005-0000-0000-0000F9780000}"/>
    <cellStyle name="LongDesc 4 3 2" xfId="25732" xr:uid="{00000000-0005-0000-0000-0000FA780000}"/>
    <cellStyle name="LongDesc 4 3 3" xfId="25733" xr:uid="{00000000-0005-0000-0000-0000FB780000}"/>
    <cellStyle name="LongDesc 4 4" xfId="25734" xr:uid="{00000000-0005-0000-0000-0000FC780000}"/>
    <cellStyle name="LongDesc 5" xfId="25735" xr:uid="{00000000-0005-0000-0000-0000FD780000}"/>
    <cellStyle name="LongDesc 5 2" xfId="25736" xr:uid="{00000000-0005-0000-0000-0000FE780000}"/>
    <cellStyle name="LongDesc 5 2 2" xfId="25737" xr:uid="{00000000-0005-0000-0000-0000FF780000}"/>
    <cellStyle name="LongDesc 5 2 3" xfId="25738" xr:uid="{00000000-0005-0000-0000-000000790000}"/>
    <cellStyle name="LongDesc 5 3" xfId="25739" xr:uid="{00000000-0005-0000-0000-000001790000}"/>
    <cellStyle name="LongDesc 5 3 2" xfId="25740" xr:uid="{00000000-0005-0000-0000-000002790000}"/>
    <cellStyle name="LongDesc 5 3 3" xfId="25741" xr:uid="{00000000-0005-0000-0000-000003790000}"/>
    <cellStyle name="LongDesc 5 4" xfId="25742" xr:uid="{00000000-0005-0000-0000-000004790000}"/>
    <cellStyle name="LongDesc 6" xfId="25743" xr:uid="{00000000-0005-0000-0000-000005790000}"/>
    <cellStyle name="LongDesc 6 2" xfId="25744" xr:uid="{00000000-0005-0000-0000-000006790000}"/>
    <cellStyle name="LongDesc 6 2 2" xfId="25745" xr:uid="{00000000-0005-0000-0000-000007790000}"/>
    <cellStyle name="LongDesc 6 2 3" xfId="25746" xr:uid="{00000000-0005-0000-0000-000008790000}"/>
    <cellStyle name="LongDesc 6 3" xfId="25747" xr:uid="{00000000-0005-0000-0000-000009790000}"/>
    <cellStyle name="LongDesc 6 3 2" xfId="25748" xr:uid="{00000000-0005-0000-0000-00000A790000}"/>
    <cellStyle name="LongDesc 6 3 3" xfId="25749" xr:uid="{00000000-0005-0000-0000-00000B790000}"/>
    <cellStyle name="LongDesc 6 4" xfId="25750" xr:uid="{00000000-0005-0000-0000-00000C790000}"/>
    <cellStyle name="LongDesc 7" xfId="25751" xr:uid="{00000000-0005-0000-0000-00000D790000}"/>
    <cellStyle name="LongDesc 7 2" xfId="25752" xr:uid="{00000000-0005-0000-0000-00000E790000}"/>
    <cellStyle name="LongDesc 7 2 2" xfId="25753" xr:uid="{00000000-0005-0000-0000-00000F790000}"/>
    <cellStyle name="LongDesc 7 2 3" xfId="25754" xr:uid="{00000000-0005-0000-0000-000010790000}"/>
    <cellStyle name="LongDesc 7 3" xfId="25755" xr:uid="{00000000-0005-0000-0000-000011790000}"/>
    <cellStyle name="LongDesc 7 3 2" xfId="25756" xr:uid="{00000000-0005-0000-0000-000012790000}"/>
    <cellStyle name="LongDesc 7 3 3" xfId="25757" xr:uid="{00000000-0005-0000-0000-000013790000}"/>
    <cellStyle name="LongDesc 7 4" xfId="25758" xr:uid="{00000000-0005-0000-0000-000014790000}"/>
    <cellStyle name="loo" xfId="25759" xr:uid="{00000000-0005-0000-0000-000015790000}"/>
    <cellStyle name="M" xfId="25760" xr:uid="{00000000-0005-0000-0000-000016790000}"/>
    <cellStyle name="M 10" xfId="25761" xr:uid="{00000000-0005-0000-0000-000017790000}"/>
    <cellStyle name="M 11" xfId="25762" xr:uid="{00000000-0005-0000-0000-000018790000}"/>
    <cellStyle name="M 12" xfId="25763" xr:uid="{00000000-0005-0000-0000-000019790000}"/>
    <cellStyle name="M 13" xfId="25764" xr:uid="{00000000-0005-0000-0000-00001A790000}"/>
    <cellStyle name="M 14" xfId="25765" xr:uid="{00000000-0005-0000-0000-00001B790000}"/>
    <cellStyle name="M 15" xfId="25766" xr:uid="{00000000-0005-0000-0000-00001C790000}"/>
    <cellStyle name="M 16" xfId="25767" xr:uid="{00000000-0005-0000-0000-00001D790000}"/>
    <cellStyle name="M 17" xfId="25768" xr:uid="{00000000-0005-0000-0000-00001E790000}"/>
    <cellStyle name="M 18" xfId="25769" xr:uid="{00000000-0005-0000-0000-00001F790000}"/>
    <cellStyle name="M 19" xfId="25770" xr:uid="{00000000-0005-0000-0000-000020790000}"/>
    <cellStyle name="M 2" xfId="25771" xr:uid="{00000000-0005-0000-0000-000021790000}"/>
    <cellStyle name="M 2 2" xfId="25772" xr:uid="{00000000-0005-0000-0000-000022790000}"/>
    <cellStyle name="M 2 2 2" xfId="25773" xr:uid="{00000000-0005-0000-0000-000023790000}"/>
    <cellStyle name="M 2 2 3" xfId="25774" xr:uid="{00000000-0005-0000-0000-000024790000}"/>
    <cellStyle name="M 2 3" xfId="25775" xr:uid="{00000000-0005-0000-0000-000025790000}"/>
    <cellStyle name="M 2 4" xfId="25776" xr:uid="{00000000-0005-0000-0000-000026790000}"/>
    <cellStyle name="M 2 5" xfId="25777" xr:uid="{00000000-0005-0000-0000-000027790000}"/>
    <cellStyle name="M 2 6" xfId="25778" xr:uid="{00000000-0005-0000-0000-000028790000}"/>
    <cellStyle name="M 2 7" xfId="25779" xr:uid="{00000000-0005-0000-0000-000029790000}"/>
    <cellStyle name="M 2 8" xfId="25780" xr:uid="{00000000-0005-0000-0000-00002A790000}"/>
    <cellStyle name="M 2 9" xfId="25781" xr:uid="{00000000-0005-0000-0000-00002B790000}"/>
    <cellStyle name="M 20" xfId="25782" xr:uid="{00000000-0005-0000-0000-00002C790000}"/>
    <cellStyle name="M 21" xfId="25783" xr:uid="{00000000-0005-0000-0000-00002D790000}"/>
    <cellStyle name="M 22" xfId="25784" xr:uid="{00000000-0005-0000-0000-00002E790000}"/>
    <cellStyle name="M 23" xfId="25785" xr:uid="{00000000-0005-0000-0000-00002F790000}"/>
    <cellStyle name="M 3" xfId="25786" xr:uid="{00000000-0005-0000-0000-000030790000}"/>
    <cellStyle name="M 3 2" xfId="25787" xr:uid="{00000000-0005-0000-0000-000031790000}"/>
    <cellStyle name="M 3 2 2" xfId="25788" xr:uid="{00000000-0005-0000-0000-000032790000}"/>
    <cellStyle name="M 3 2 3" xfId="25789" xr:uid="{00000000-0005-0000-0000-000033790000}"/>
    <cellStyle name="M 3 3" xfId="25790" xr:uid="{00000000-0005-0000-0000-000034790000}"/>
    <cellStyle name="M 3 3 2" xfId="25791" xr:uid="{00000000-0005-0000-0000-000035790000}"/>
    <cellStyle name="M 3 3 3" xfId="25792" xr:uid="{00000000-0005-0000-0000-000036790000}"/>
    <cellStyle name="M 3 4" xfId="25793" xr:uid="{00000000-0005-0000-0000-000037790000}"/>
    <cellStyle name="M 3 5" xfId="25794" xr:uid="{00000000-0005-0000-0000-000038790000}"/>
    <cellStyle name="M 3 6" xfId="25795" xr:uid="{00000000-0005-0000-0000-000039790000}"/>
    <cellStyle name="M 4" xfId="25796" xr:uid="{00000000-0005-0000-0000-00003A790000}"/>
    <cellStyle name="M 4 2" xfId="25797" xr:uid="{00000000-0005-0000-0000-00003B790000}"/>
    <cellStyle name="M 4 2 2" xfId="25798" xr:uid="{00000000-0005-0000-0000-00003C790000}"/>
    <cellStyle name="M 4 2 3" xfId="25799" xr:uid="{00000000-0005-0000-0000-00003D790000}"/>
    <cellStyle name="M 4 3" xfId="25800" xr:uid="{00000000-0005-0000-0000-00003E790000}"/>
    <cellStyle name="M 4 3 2" xfId="25801" xr:uid="{00000000-0005-0000-0000-00003F790000}"/>
    <cellStyle name="M 4 3 3" xfId="25802" xr:uid="{00000000-0005-0000-0000-000040790000}"/>
    <cellStyle name="M 4 4" xfId="25803" xr:uid="{00000000-0005-0000-0000-000041790000}"/>
    <cellStyle name="M 4 5" xfId="25804" xr:uid="{00000000-0005-0000-0000-000042790000}"/>
    <cellStyle name="M 4 6" xfId="25805" xr:uid="{00000000-0005-0000-0000-000043790000}"/>
    <cellStyle name="M 5" xfId="25806" xr:uid="{00000000-0005-0000-0000-000044790000}"/>
    <cellStyle name="M 5 2" xfId="25807" xr:uid="{00000000-0005-0000-0000-000045790000}"/>
    <cellStyle name="M 5 2 2" xfId="25808" xr:uid="{00000000-0005-0000-0000-000046790000}"/>
    <cellStyle name="M 5 2 3" xfId="25809" xr:uid="{00000000-0005-0000-0000-000047790000}"/>
    <cellStyle name="M 5 3" xfId="25810" xr:uid="{00000000-0005-0000-0000-000048790000}"/>
    <cellStyle name="M 5 3 2" xfId="25811" xr:uid="{00000000-0005-0000-0000-000049790000}"/>
    <cellStyle name="M 5 3 3" xfId="25812" xr:uid="{00000000-0005-0000-0000-00004A790000}"/>
    <cellStyle name="M 5 4" xfId="25813" xr:uid="{00000000-0005-0000-0000-00004B790000}"/>
    <cellStyle name="M 5 5" xfId="25814" xr:uid="{00000000-0005-0000-0000-00004C790000}"/>
    <cellStyle name="M 5 6" xfId="25815" xr:uid="{00000000-0005-0000-0000-00004D790000}"/>
    <cellStyle name="M 6" xfId="25816" xr:uid="{00000000-0005-0000-0000-00004E790000}"/>
    <cellStyle name="M 6 2" xfId="25817" xr:uid="{00000000-0005-0000-0000-00004F790000}"/>
    <cellStyle name="M 6 2 2" xfId="25818" xr:uid="{00000000-0005-0000-0000-000050790000}"/>
    <cellStyle name="M 6 2 3" xfId="25819" xr:uid="{00000000-0005-0000-0000-000051790000}"/>
    <cellStyle name="M 6 3" xfId="25820" xr:uid="{00000000-0005-0000-0000-000052790000}"/>
    <cellStyle name="M 6 3 2" xfId="25821" xr:uid="{00000000-0005-0000-0000-000053790000}"/>
    <cellStyle name="M 6 3 3" xfId="25822" xr:uid="{00000000-0005-0000-0000-000054790000}"/>
    <cellStyle name="M 6 4" xfId="25823" xr:uid="{00000000-0005-0000-0000-000055790000}"/>
    <cellStyle name="M 6 5" xfId="25824" xr:uid="{00000000-0005-0000-0000-000056790000}"/>
    <cellStyle name="M 6 6" xfId="25825" xr:uid="{00000000-0005-0000-0000-000057790000}"/>
    <cellStyle name="M 7" xfId="25826" xr:uid="{00000000-0005-0000-0000-000058790000}"/>
    <cellStyle name="M 7 2" xfId="25827" xr:uid="{00000000-0005-0000-0000-000059790000}"/>
    <cellStyle name="M 7 2 2" xfId="25828" xr:uid="{00000000-0005-0000-0000-00005A790000}"/>
    <cellStyle name="M 7 2 3" xfId="25829" xr:uid="{00000000-0005-0000-0000-00005B790000}"/>
    <cellStyle name="M 7 3" xfId="25830" xr:uid="{00000000-0005-0000-0000-00005C790000}"/>
    <cellStyle name="M 7 3 2" xfId="25831" xr:uid="{00000000-0005-0000-0000-00005D790000}"/>
    <cellStyle name="M 7 3 3" xfId="25832" xr:uid="{00000000-0005-0000-0000-00005E790000}"/>
    <cellStyle name="M 7 4" xfId="25833" xr:uid="{00000000-0005-0000-0000-00005F790000}"/>
    <cellStyle name="M 7 5" xfId="25834" xr:uid="{00000000-0005-0000-0000-000060790000}"/>
    <cellStyle name="M 7 6" xfId="25835" xr:uid="{00000000-0005-0000-0000-000061790000}"/>
    <cellStyle name="M 8" xfId="25836" xr:uid="{00000000-0005-0000-0000-000062790000}"/>
    <cellStyle name="M 9" xfId="25837" xr:uid="{00000000-0005-0000-0000-000063790000}"/>
    <cellStyle name="M2" xfId="25838" xr:uid="{00000000-0005-0000-0000-000064790000}"/>
    <cellStyle name="M2 10" xfId="25839" xr:uid="{00000000-0005-0000-0000-000065790000}"/>
    <cellStyle name="M2 11" xfId="25840" xr:uid="{00000000-0005-0000-0000-000066790000}"/>
    <cellStyle name="M2 12" xfId="25841" xr:uid="{00000000-0005-0000-0000-000067790000}"/>
    <cellStyle name="M2 13" xfId="25842" xr:uid="{00000000-0005-0000-0000-000068790000}"/>
    <cellStyle name="M2 14" xfId="25843" xr:uid="{00000000-0005-0000-0000-000069790000}"/>
    <cellStyle name="M2 15" xfId="25844" xr:uid="{00000000-0005-0000-0000-00006A790000}"/>
    <cellStyle name="M2 16" xfId="25845" xr:uid="{00000000-0005-0000-0000-00006B790000}"/>
    <cellStyle name="M2 17" xfId="25846" xr:uid="{00000000-0005-0000-0000-00006C790000}"/>
    <cellStyle name="M2 18" xfId="25847" xr:uid="{00000000-0005-0000-0000-00006D790000}"/>
    <cellStyle name="M2 19" xfId="25848" xr:uid="{00000000-0005-0000-0000-00006E790000}"/>
    <cellStyle name="M2 2" xfId="25849" xr:uid="{00000000-0005-0000-0000-00006F790000}"/>
    <cellStyle name="M2 2 2" xfId="25850" xr:uid="{00000000-0005-0000-0000-000070790000}"/>
    <cellStyle name="M2 2 2 2" xfId="25851" xr:uid="{00000000-0005-0000-0000-000071790000}"/>
    <cellStyle name="M2 2 2 3" xfId="25852" xr:uid="{00000000-0005-0000-0000-000072790000}"/>
    <cellStyle name="M2 2 3" xfId="25853" xr:uid="{00000000-0005-0000-0000-000073790000}"/>
    <cellStyle name="M2 2 4" xfId="25854" xr:uid="{00000000-0005-0000-0000-000074790000}"/>
    <cellStyle name="M2 2 5" xfId="25855" xr:uid="{00000000-0005-0000-0000-000075790000}"/>
    <cellStyle name="M2 2 6" xfId="25856" xr:uid="{00000000-0005-0000-0000-000076790000}"/>
    <cellStyle name="M2 2 7" xfId="25857" xr:uid="{00000000-0005-0000-0000-000077790000}"/>
    <cellStyle name="M2 2 8" xfId="25858" xr:uid="{00000000-0005-0000-0000-000078790000}"/>
    <cellStyle name="M2 2 9" xfId="25859" xr:uid="{00000000-0005-0000-0000-000079790000}"/>
    <cellStyle name="M2 20" xfId="25860" xr:uid="{00000000-0005-0000-0000-00007A790000}"/>
    <cellStyle name="M2 21" xfId="25861" xr:uid="{00000000-0005-0000-0000-00007B790000}"/>
    <cellStyle name="M2 22" xfId="25862" xr:uid="{00000000-0005-0000-0000-00007C790000}"/>
    <cellStyle name="M2 23" xfId="25863" xr:uid="{00000000-0005-0000-0000-00007D790000}"/>
    <cellStyle name="M2 3" xfId="25864" xr:uid="{00000000-0005-0000-0000-00007E790000}"/>
    <cellStyle name="M2 3 2" xfId="25865" xr:uid="{00000000-0005-0000-0000-00007F790000}"/>
    <cellStyle name="M2 3 2 2" xfId="25866" xr:uid="{00000000-0005-0000-0000-000080790000}"/>
    <cellStyle name="M2 3 2 3" xfId="25867" xr:uid="{00000000-0005-0000-0000-000081790000}"/>
    <cellStyle name="M2 3 3" xfId="25868" xr:uid="{00000000-0005-0000-0000-000082790000}"/>
    <cellStyle name="M2 3 3 2" xfId="25869" xr:uid="{00000000-0005-0000-0000-000083790000}"/>
    <cellStyle name="M2 3 3 3" xfId="25870" xr:uid="{00000000-0005-0000-0000-000084790000}"/>
    <cellStyle name="M2 3 4" xfId="25871" xr:uid="{00000000-0005-0000-0000-000085790000}"/>
    <cellStyle name="M2 3 5" xfId="25872" xr:uid="{00000000-0005-0000-0000-000086790000}"/>
    <cellStyle name="M2 3 6" xfId="25873" xr:uid="{00000000-0005-0000-0000-000087790000}"/>
    <cellStyle name="M2 4" xfId="25874" xr:uid="{00000000-0005-0000-0000-000088790000}"/>
    <cellStyle name="M2 4 2" xfId="25875" xr:uid="{00000000-0005-0000-0000-000089790000}"/>
    <cellStyle name="M2 4 2 2" xfId="25876" xr:uid="{00000000-0005-0000-0000-00008A790000}"/>
    <cellStyle name="M2 4 2 3" xfId="25877" xr:uid="{00000000-0005-0000-0000-00008B790000}"/>
    <cellStyle name="M2 4 3" xfId="25878" xr:uid="{00000000-0005-0000-0000-00008C790000}"/>
    <cellStyle name="M2 4 3 2" xfId="25879" xr:uid="{00000000-0005-0000-0000-00008D790000}"/>
    <cellStyle name="M2 4 3 3" xfId="25880" xr:uid="{00000000-0005-0000-0000-00008E790000}"/>
    <cellStyle name="M2 4 4" xfId="25881" xr:uid="{00000000-0005-0000-0000-00008F790000}"/>
    <cellStyle name="M2 4 5" xfId="25882" xr:uid="{00000000-0005-0000-0000-000090790000}"/>
    <cellStyle name="M2 4 6" xfId="25883" xr:uid="{00000000-0005-0000-0000-000091790000}"/>
    <cellStyle name="M2 5" xfId="25884" xr:uid="{00000000-0005-0000-0000-000092790000}"/>
    <cellStyle name="M2 5 2" xfId="25885" xr:uid="{00000000-0005-0000-0000-000093790000}"/>
    <cellStyle name="M2 5 2 2" xfId="25886" xr:uid="{00000000-0005-0000-0000-000094790000}"/>
    <cellStyle name="M2 5 2 3" xfId="25887" xr:uid="{00000000-0005-0000-0000-000095790000}"/>
    <cellStyle name="M2 5 3" xfId="25888" xr:uid="{00000000-0005-0000-0000-000096790000}"/>
    <cellStyle name="M2 5 3 2" xfId="25889" xr:uid="{00000000-0005-0000-0000-000097790000}"/>
    <cellStyle name="M2 5 3 3" xfId="25890" xr:uid="{00000000-0005-0000-0000-000098790000}"/>
    <cellStyle name="M2 5 4" xfId="25891" xr:uid="{00000000-0005-0000-0000-000099790000}"/>
    <cellStyle name="M2 5 5" xfId="25892" xr:uid="{00000000-0005-0000-0000-00009A790000}"/>
    <cellStyle name="M2 5 6" xfId="25893" xr:uid="{00000000-0005-0000-0000-00009B790000}"/>
    <cellStyle name="M2 6" xfId="25894" xr:uid="{00000000-0005-0000-0000-00009C790000}"/>
    <cellStyle name="M2 6 2" xfId="25895" xr:uid="{00000000-0005-0000-0000-00009D790000}"/>
    <cellStyle name="M2 6 2 2" xfId="25896" xr:uid="{00000000-0005-0000-0000-00009E790000}"/>
    <cellStyle name="M2 6 2 3" xfId="25897" xr:uid="{00000000-0005-0000-0000-00009F790000}"/>
    <cellStyle name="M2 6 3" xfId="25898" xr:uid="{00000000-0005-0000-0000-0000A0790000}"/>
    <cellStyle name="M2 6 3 2" xfId="25899" xr:uid="{00000000-0005-0000-0000-0000A1790000}"/>
    <cellStyle name="M2 6 3 3" xfId="25900" xr:uid="{00000000-0005-0000-0000-0000A2790000}"/>
    <cellStyle name="M2 6 4" xfId="25901" xr:uid="{00000000-0005-0000-0000-0000A3790000}"/>
    <cellStyle name="M2 6 5" xfId="25902" xr:uid="{00000000-0005-0000-0000-0000A4790000}"/>
    <cellStyle name="M2 6 6" xfId="25903" xr:uid="{00000000-0005-0000-0000-0000A5790000}"/>
    <cellStyle name="M2 7" xfId="25904" xr:uid="{00000000-0005-0000-0000-0000A6790000}"/>
    <cellStyle name="M2 7 2" xfId="25905" xr:uid="{00000000-0005-0000-0000-0000A7790000}"/>
    <cellStyle name="M2 7 2 2" xfId="25906" xr:uid="{00000000-0005-0000-0000-0000A8790000}"/>
    <cellStyle name="M2 7 2 3" xfId="25907" xr:uid="{00000000-0005-0000-0000-0000A9790000}"/>
    <cellStyle name="M2 7 3" xfId="25908" xr:uid="{00000000-0005-0000-0000-0000AA790000}"/>
    <cellStyle name="M2 7 3 2" xfId="25909" xr:uid="{00000000-0005-0000-0000-0000AB790000}"/>
    <cellStyle name="M2 7 3 3" xfId="25910" xr:uid="{00000000-0005-0000-0000-0000AC790000}"/>
    <cellStyle name="M2 7 4" xfId="25911" xr:uid="{00000000-0005-0000-0000-0000AD790000}"/>
    <cellStyle name="M2 7 5" xfId="25912" xr:uid="{00000000-0005-0000-0000-0000AE790000}"/>
    <cellStyle name="M2 7 6" xfId="25913" xr:uid="{00000000-0005-0000-0000-0000AF790000}"/>
    <cellStyle name="M2 8" xfId="25914" xr:uid="{00000000-0005-0000-0000-0000B0790000}"/>
    <cellStyle name="M2 9" xfId="25915" xr:uid="{00000000-0005-0000-0000-0000B1790000}"/>
    <cellStyle name="M3" xfId="25916" xr:uid="{00000000-0005-0000-0000-0000B2790000}"/>
    <cellStyle name="M3 10" xfId="25917" xr:uid="{00000000-0005-0000-0000-0000B3790000}"/>
    <cellStyle name="M3 11" xfId="25918" xr:uid="{00000000-0005-0000-0000-0000B4790000}"/>
    <cellStyle name="M3 12" xfId="25919" xr:uid="{00000000-0005-0000-0000-0000B5790000}"/>
    <cellStyle name="M3 13" xfId="25920" xr:uid="{00000000-0005-0000-0000-0000B6790000}"/>
    <cellStyle name="M3 14" xfId="25921" xr:uid="{00000000-0005-0000-0000-0000B7790000}"/>
    <cellStyle name="M3 15" xfId="25922" xr:uid="{00000000-0005-0000-0000-0000B8790000}"/>
    <cellStyle name="M3 16" xfId="25923" xr:uid="{00000000-0005-0000-0000-0000B9790000}"/>
    <cellStyle name="M3 17" xfId="25924" xr:uid="{00000000-0005-0000-0000-0000BA790000}"/>
    <cellStyle name="M3 18" xfId="25925" xr:uid="{00000000-0005-0000-0000-0000BB790000}"/>
    <cellStyle name="M3 19" xfId="25926" xr:uid="{00000000-0005-0000-0000-0000BC790000}"/>
    <cellStyle name="M3 2" xfId="25927" xr:uid="{00000000-0005-0000-0000-0000BD790000}"/>
    <cellStyle name="M3 2 2" xfId="25928" xr:uid="{00000000-0005-0000-0000-0000BE790000}"/>
    <cellStyle name="M3 2 2 2" xfId="25929" xr:uid="{00000000-0005-0000-0000-0000BF790000}"/>
    <cellStyle name="M3 2 2 3" xfId="25930" xr:uid="{00000000-0005-0000-0000-0000C0790000}"/>
    <cellStyle name="M3 2 3" xfId="25931" xr:uid="{00000000-0005-0000-0000-0000C1790000}"/>
    <cellStyle name="M3 2 4" xfId="25932" xr:uid="{00000000-0005-0000-0000-0000C2790000}"/>
    <cellStyle name="M3 2 5" xfId="25933" xr:uid="{00000000-0005-0000-0000-0000C3790000}"/>
    <cellStyle name="M3 2 6" xfId="25934" xr:uid="{00000000-0005-0000-0000-0000C4790000}"/>
    <cellStyle name="M3 2 7" xfId="25935" xr:uid="{00000000-0005-0000-0000-0000C5790000}"/>
    <cellStyle name="M3 2 8" xfId="25936" xr:uid="{00000000-0005-0000-0000-0000C6790000}"/>
    <cellStyle name="M3 2 9" xfId="25937" xr:uid="{00000000-0005-0000-0000-0000C7790000}"/>
    <cellStyle name="M3 20" xfId="25938" xr:uid="{00000000-0005-0000-0000-0000C8790000}"/>
    <cellStyle name="M3 21" xfId="25939" xr:uid="{00000000-0005-0000-0000-0000C9790000}"/>
    <cellStyle name="M3 22" xfId="25940" xr:uid="{00000000-0005-0000-0000-0000CA790000}"/>
    <cellStyle name="M3 23" xfId="25941" xr:uid="{00000000-0005-0000-0000-0000CB790000}"/>
    <cellStyle name="M3 3" xfId="25942" xr:uid="{00000000-0005-0000-0000-0000CC790000}"/>
    <cellStyle name="M3 3 2" xfId="25943" xr:uid="{00000000-0005-0000-0000-0000CD790000}"/>
    <cellStyle name="M3 3 2 2" xfId="25944" xr:uid="{00000000-0005-0000-0000-0000CE790000}"/>
    <cellStyle name="M3 3 2 3" xfId="25945" xr:uid="{00000000-0005-0000-0000-0000CF790000}"/>
    <cellStyle name="M3 3 3" xfId="25946" xr:uid="{00000000-0005-0000-0000-0000D0790000}"/>
    <cellStyle name="M3 3 3 2" xfId="25947" xr:uid="{00000000-0005-0000-0000-0000D1790000}"/>
    <cellStyle name="M3 3 3 3" xfId="25948" xr:uid="{00000000-0005-0000-0000-0000D2790000}"/>
    <cellStyle name="M3 3 4" xfId="25949" xr:uid="{00000000-0005-0000-0000-0000D3790000}"/>
    <cellStyle name="M3 3 5" xfId="25950" xr:uid="{00000000-0005-0000-0000-0000D4790000}"/>
    <cellStyle name="M3 3 6" xfId="25951" xr:uid="{00000000-0005-0000-0000-0000D5790000}"/>
    <cellStyle name="M3 4" xfId="25952" xr:uid="{00000000-0005-0000-0000-0000D6790000}"/>
    <cellStyle name="M3 4 2" xfId="25953" xr:uid="{00000000-0005-0000-0000-0000D7790000}"/>
    <cellStyle name="M3 4 2 2" xfId="25954" xr:uid="{00000000-0005-0000-0000-0000D8790000}"/>
    <cellStyle name="M3 4 2 3" xfId="25955" xr:uid="{00000000-0005-0000-0000-0000D9790000}"/>
    <cellStyle name="M3 4 3" xfId="25956" xr:uid="{00000000-0005-0000-0000-0000DA790000}"/>
    <cellStyle name="M3 4 3 2" xfId="25957" xr:uid="{00000000-0005-0000-0000-0000DB790000}"/>
    <cellStyle name="M3 4 3 3" xfId="25958" xr:uid="{00000000-0005-0000-0000-0000DC790000}"/>
    <cellStyle name="M3 4 4" xfId="25959" xr:uid="{00000000-0005-0000-0000-0000DD790000}"/>
    <cellStyle name="M3 4 5" xfId="25960" xr:uid="{00000000-0005-0000-0000-0000DE790000}"/>
    <cellStyle name="M3 4 6" xfId="25961" xr:uid="{00000000-0005-0000-0000-0000DF790000}"/>
    <cellStyle name="M3 5" xfId="25962" xr:uid="{00000000-0005-0000-0000-0000E0790000}"/>
    <cellStyle name="M3 5 2" xfId="25963" xr:uid="{00000000-0005-0000-0000-0000E1790000}"/>
    <cellStyle name="M3 5 2 2" xfId="25964" xr:uid="{00000000-0005-0000-0000-0000E2790000}"/>
    <cellStyle name="M3 5 2 3" xfId="25965" xr:uid="{00000000-0005-0000-0000-0000E3790000}"/>
    <cellStyle name="M3 5 3" xfId="25966" xr:uid="{00000000-0005-0000-0000-0000E4790000}"/>
    <cellStyle name="M3 5 3 2" xfId="25967" xr:uid="{00000000-0005-0000-0000-0000E5790000}"/>
    <cellStyle name="M3 5 3 3" xfId="25968" xr:uid="{00000000-0005-0000-0000-0000E6790000}"/>
    <cellStyle name="M3 5 4" xfId="25969" xr:uid="{00000000-0005-0000-0000-0000E7790000}"/>
    <cellStyle name="M3 5 5" xfId="25970" xr:uid="{00000000-0005-0000-0000-0000E8790000}"/>
    <cellStyle name="M3 5 6" xfId="25971" xr:uid="{00000000-0005-0000-0000-0000E9790000}"/>
    <cellStyle name="M3 6" xfId="25972" xr:uid="{00000000-0005-0000-0000-0000EA790000}"/>
    <cellStyle name="M3 6 2" xfId="25973" xr:uid="{00000000-0005-0000-0000-0000EB790000}"/>
    <cellStyle name="M3 6 2 2" xfId="25974" xr:uid="{00000000-0005-0000-0000-0000EC790000}"/>
    <cellStyle name="M3 6 2 3" xfId="25975" xr:uid="{00000000-0005-0000-0000-0000ED790000}"/>
    <cellStyle name="M3 6 3" xfId="25976" xr:uid="{00000000-0005-0000-0000-0000EE790000}"/>
    <cellStyle name="M3 6 3 2" xfId="25977" xr:uid="{00000000-0005-0000-0000-0000EF790000}"/>
    <cellStyle name="M3 6 3 3" xfId="25978" xr:uid="{00000000-0005-0000-0000-0000F0790000}"/>
    <cellStyle name="M3 6 4" xfId="25979" xr:uid="{00000000-0005-0000-0000-0000F1790000}"/>
    <cellStyle name="M3 6 5" xfId="25980" xr:uid="{00000000-0005-0000-0000-0000F2790000}"/>
    <cellStyle name="M3 6 6" xfId="25981" xr:uid="{00000000-0005-0000-0000-0000F3790000}"/>
    <cellStyle name="M3 7" xfId="25982" xr:uid="{00000000-0005-0000-0000-0000F4790000}"/>
    <cellStyle name="M3 7 2" xfId="25983" xr:uid="{00000000-0005-0000-0000-0000F5790000}"/>
    <cellStyle name="M3 7 2 2" xfId="25984" xr:uid="{00000000-0005-0000-0000-0000F6790000}"/>
    <cellStyle name="M3 7 2 3" xfId="25985" xr:uid="{00000000-0005-0000-0000-0000F7790000}"/>
    <cellStyle name="M3 7 3" xfId="25986" xr:uid="{00000000-0005-0000-0000-0000F8790000}"/>
    <cellStyle name="M3 7 3 2" xfId="25987" xr:uid="{00000000-0005-0000-0000-0000F9790000}"/>
    <cellStyle name="M3 7 3 3" xfId="25988" xr:uid="{00000000-0005-0000-0000-0000FA790000}"/>
    <cellStyle name="M3 7 4" xfId="25989" xr:uid="{00000000-0005-0000-0000-0000FB790000}"/>
    <cellStyle name="M3 7 5" xfId="25990" xr:uid="{00000000-0005-0000-0000-0000FC790000}"/>
    <cellStyle name="M3 7 6" xfId="25991" xr:uid="{00000000-0005-0000-0000-0000FD790000}"/>
    <cellStyle name="M3 8" xfId="25992" xr:uid="{00000000-0005-0000-0000-0000FE790000}"/>
    <cellStyle name="M3 9" xfId="25993" xr:uid="{00000000-0005-0000-0000-0000FF790000}"/>
    <cellStyle name="m3/대" xfId="25994" xr:uid="{00000000-0005-0000-0000-0000007A0000}"/>
    <cellStyle name="m3/대 10" xfId="25995" xr:uid="{00000000-0005-0000-0000-0000017A0000}"/>
    <cellStyle name="m3/대 11" xfId="25996" xr:uid="{00000000-0005-0000-0000-0000027A0000}"/>
    <cellStyle name="m3/대 12" xfId="25997" xr:uid="{00000000-0005-0000-0000-0000037A0000}"/>
    <cellStyle name="m3/대 13" xfId="25998" xr:uid="{00000000-0005-0000-0000-0000047A0000}"/>
    <cellStyle name="m3/대 14" xfId="25999" xr:uid="{00000000-0005-0000-0000-0000057A0000}"/>
    <cellStyle name="m3/대 15" xfId="26000" xr:uid="{00000000-0005-0000-0000-0000067A0000}"/>
    <cellStyle name="m3/대 16" xfId="26001" xr:uid="{00000000-0005-0000-0000-0000077A0000}"/>
    <cellStyle name="m3/대 17" xfId="26002" xr:uid="{00000000-0005-0000-0000-0000087A0000}"/>
    <cellStyle name="m3/대 18" xfId="26003" xr:uid="{00000000-0005-0000-0000-0000097A0000}"/>
    <cellStyle name="m3/대 19" xfId="26004" xr:uid="{00000000-0005-0000-0000-00000A7A0000}"/>
    <cellStyle name="m3/대 2" xfId="26005" xr:uid="{00000000-0005-0000-0000-00000B7A0000}"/>
    <cellStyle name="m3/대 2 2" xfId="26006" xr:uid="{00000000-0005-0000-0000-00000C7A0000}"/>
    <cellStyle name="m3/대 2 3" xfId="26007" xr:uid="{00000000-0005-0000-0000-00000D7A0000}"/>
    <cellStyle name="m3/대 2 4" xfId="26008" xr:uid="{00000000-0005-0000-0000-00000E7A0000}"/>
    <cellStyle name="m3/대 2 5" xfId="26009" xr:uid="{00000000-0005-0000-0000-00000F7A0000}"/>
    <cellStyle name="m3/대 2 6" xfId="26010" xr:uid="{00000000-0005-0000-0000-0000107A0000}"/>
    <cellStyle name="m3/대 2 7" xfId="26011" xr:uid="{00000000-0005-0000-0000-0000117A0000}"/>
    <cellStyle name="m3/대 20" xfId="26012" xr:uid="{00000000-0005-0000-0000-0000127A0000}"/>
    <cellStyle name="m3/대 21" xfId="26013" xr:uid="{00000000-0005-0000-0000-0000137A0000}"/>
    <cellStyle name="m3/대 3" xfId="26014" xr:uid="{00000000-0005-0000-0000-0000147A0000}"/>
    <cellStyle name="m3/대 4" xfId="26015" xr:uid="{00000000-0005-0000-0000-0000157A0000}"/>
    <cellStyle name="m3/대 5" xfId="26016" xr:uid="{00000000-0005-0000-0000-0000167A0000}"/>
    <cellStyle name="m3/대 6" xfId="26017" xr:uid="{00000000-0005-0000-0000-0000177A0000}"/>
    <cellStyle name="m3/대 7" xfId="26018" xr:uid="{00000000-0005-0000-0000-0000187A0000}"/>
    <cellStyle name="m3/대 8" xfId="26019" xr:uid="{00000000-0005-0000-0000-0000197A0000}"/>
    <cellStyle name="m3/대 9" xfId="26020" xr:uid="{00000000-0005-0000-0000-00001A7A0000}"/>
    <cellStyle name="Midtitle" xfId="3864" xr:uid="{00000000-0005-0000-0000-00001B7A0000}"/>
    <cellStyle name="Midtitle 10" xfId="26021" xr:uid="{00000000-0005-0000-0000-00001C7A0000}"/>
    <cellStyle name="Midtitle 11" xfId="26022" xr:uid="{00000000-0005-0000-0000-00001D7A0000}"/>
    <cellStyle name="Midtitle 12" xfId="26023" xr:uid="{00000000-0005-0000-0000-00001E7A0000}"/>
    <cellStyle name="Midtitle 13" xfId="26024" xr:uid="{00000000-0005-0000-0000-00001F7A0000}"/>
    <cellStyle name="Midtitle 14" xfId="26025" xr:uid="{00000000-0005-0000-0000-0000207A0000}"/>
    <cellStyle name="Midtitle 15" xfId="26026" xr:uid="{00000000-0005-0000-0000-0000217A0000}"/>
    <cellStyle name="Midtitle 16" xfId="26027" xr:uid="{00000000-0005-0000-0000-0000227A0000}"/>
    <cellStyle name="Midtitle 17" xfId="26028" xr:uid="{00000000-0005-0000-0000-0000237A0000}"/>
    <cellStyle name="Midtitle 18" xfId="26029" xr:uid="{00000000-0005-0000-0000-0000247A0000}"/>
    <cellStyle name="Midtitle 19" xfId="26030" xr:uid="{00000000-0005-0000-0000-0000257A0000}"/>
    <cellStyle name="Midtitle 2" xfId="26031" xr:uid="{00000000-0005-0000-0000-0000267A0000}"/>
    <cellStyle name="Midtitle 2 2" xfId="26032" xr:uid="{00000000-0005-0000-0000-0000277A0000}"/>
    <cellStyle name="Midtitle 2 3" xfId="26033" xr:uid="{00000000-0005-0000-0000-0000287A0000}"/>
    <cellStyle name="Midtitle 2 4" xfId="26034" xr:uid="{00000000-0005-0000-0000-0000297A0000}"/>
    <cellStyle name="Midtitle 2 5" xfId="26035" xr:uid="{00000000-0005-0000-0000-00002A7A0000}"/>
    <cellStyle name="Midtitle 2 6" xfId="26036" xr:uid="{00000000-0005-0000-0000-00002B7A0000}"/>
    <cellStyle name="Midtitle 2 7" xfId="26037" xr:uid="{00000000-0005-0000-0000-00002C7A0000}"/>
    <cellStyle name="Midtitle 20" xfId="26038" xr:uid="{00000000-0005-0000-0000-00002D7A0000}"/>
    <cellStyle name="Midtitle 21" xfId="26039" xr:uid="{00000000-0005-0000-0000-00002E7A0000}"/>
    <cellStyle name="Midtitle 22" xfId="26040" xr:uid="{00000000-0005-0000-0000-00002F7A0000}"/>
    <cellStyle name="Midtitle 23" xfId="26041" xr:uid="{00000000-0005-0000-0000-0000307A0000}"/>
    <cellStyle name="Midtitle 3" xfId="26042" xr:uid="{00000000-0005-0000-0000-0000317A0000}"/>
    <cellStyle name="Midtitle 4" xfId="26043" xr:uid="{00000000-0005-0000-0000-0000327A0000}"/>
    <cellStyle name="Midtitle 5" xfId="26044" xr:uid="{00000000-0005-0000-0000-0000337A0000}"/>
    <cellStyle name="Midtitle 6" xfId="26045" xr:uid="{00000000-0005-0000-0000-0000347A0000}"/>
    <cellStyle name="Midtitle 7" xfId="26046" xr:uid="{00000000-0005-0000-0000-0000357A0000}"/>
    <cellStyle name="Midtitle 8" xfId="26047" xr:uid="{00000000-0005-0000-0000-0000367A0000}"/>
    <cellStyle name="Midtitle 9" xfId="26048" xr:uid="{00000000-0005-0000-0000-0000377A0000}"/>
    <cellStyle name="Milliers [0]_399GC10" xfId="26049" xr:uid="{00000000-0005-0000-0000-0000387A0000}"/>
    <cellStyle name="Milliers_399GC10" xfId="26050" xr:uid="{00000000-0005-0000-0000-0000397A0000}"/>
    <cellStyle name="mma_CASH &amp; DSO" xfId="26051" xr:uid="{00000000-0005-0000-0000-00003A7A0000}"/>
    <cellStyle name="Model" xfId="2499" xr:uid="{00000000-0005-0000-0000-00003B7A0000}"/>
    <cellStyle name="Model 10" xfId="26052" xr:uid="{00000000-0005-0000-0000-00003C7A0000}"/>
    <cellStyle name="Model 11" xfId="26053" xr:uid="{00000000-0005-0000-0000-00003D7A0000}"/>
    <cellStyle name="Model 12" xfId="26054" xr:uid="{00000000-0005-0000-0000-00003E7A0000}"/>
    <cellStyle name="Model 13" xfId="26055" xr:uid="{00000000-0005-0000-0000-00003F7A0000}"/>
    <cellStyle name="Model 14" xfId="26056" xr:uid="{00000000-0005-0000-0000-0000407A0000}"/>
    <cellStyle name="Model 15" xfId="26057" xr:uid="{00000000-0005-0000-0000-0000417A0000}"/>
    <cellStyle name="Model 16" xfId="26058" xr:uid="{00000000-0005-0000-0000-0000427A0000}"/>
    <cellStyle name="Model 17" xfId="26059" xr:uid="{00000000-0005-0000-0000-0000437A0000}"/>
    <cellStyle name="Model 18" xfId="26060" xr:uid="{00000000-0005-0000-0000-0000447A0000}"/>
    <cellStyle name="Model 19" xfId="26061" xr:uid="{00000000-0005-0000-0000-0000457A0000}"/>
    <cellStyle name="Model 2" xfId="26062" xr:uid="{00000000-0005-0000-0000-0000467A0000}"/>
    <cellStyle name="Model 2 2" xfId="26063" xr:uid="{00000000-0005-0000-0000-0000477A0000}"/>
    <cellStyle name="Model 2 2 10" xfId="26064" xr:uid="{00000000-0005-0000-0000-0000487A0000}"/>
    <cellStyle name="Model 2 2 10 2" xfId="26065" xr:uid="{00000000-0005-0000-0000-0000497A0000}"/>
    <cellStyle name="Model 2 2 11" xfId="26066" xr:uid="{00000000-0005-0000-0000-00004A7A0000}"/>
    <cellStyle name="Model 2 2 11 2" xfId="26067" xr:uid="{00000000-0005-0000-0000-00004B7A0000}"/>
    <cellStyle name="Model 2 2 12" xfId="26068" xr:uid="{00000000-0005-0000-0000-00004C7A0000}"/>
    <cellStyle name="Model 2 2 12 2" xfId="26069" xr:uid="{00000000-0005-0000-0000-00004D7A0000}"/>
    <cellStyle name="Model 2 2 13" xfId="26070" xr:uid="{00000000-0005-0000-0000-00004E7A0000}"/>
    <cellStyle name="Model 2 2 13 2" xfId="26071" xr:uid="{00000000-0005-0000-0000-00004F7A0000}"/>
    <cellStyle name="Model 2 2 14" xfId="26072" xr:uid="{00000000-0005-0000-0000-0000507A0000}"/>
    <cellStyle name="Model 2 2 14 2" xfId="26073" xr:uid="{00000000-0005-0000-0000-0000517A0000}"/>
    <cellStyle name="Model 2 2 15" xfId="26074" xr:uid="{00000000-0005-0000-0000-0000527A0000}"/>
    <cellStyle name="Model 2 2 15 2" xfId="26075" xr:uid="{00000000-0005-0000-0000-0000537A0000}"/>
    <cellStyle name="Model 2 2 16" xfId="26076" xr:uid="{00000000-0005-0000-0000-0000547A0000}"/>
    <cellStyle name="Model 2 2 16 2" xfId="26077" xr:uid="{00000000-0005-0000-0000-0000557A0000}"/>
    <cellStyle name="Model 2 2 17" xfId="26078" xr:uid="{00000000-0005-0000-0000-0000567A0000}"/>
    <cellStyle name="Model 2 2 17 2" xfId="26079" xr:uid="{00000000-0005-0000-0000-0000577A0000}"/>
    <cellStyle name="Model 2 2 18" xfId="26080" xr:uid="{00000000-0005-0000-0000-0000587A0000}"/>
    <cellStyle name="Model 2 2 19" xfId="26081" xr:uid="{00000000-0005-0000-0000-0000597A0000}"/>
    <cellStyle name="Model 2 2 2" xfId="26082" xr:uid="{00000000-0005-0000-0000-00005A7A0000}"/>
    <cellStyle name="Model 2 2 2 2" xfId="26083" xr:uid="{00000000-0005-0000-0000-00005B7A0000}"/>
    <cellStyle name="Model 2 2 20" xfId="26084" xr:uid="{00000000-0005-0000-0000-00005C7A0000}"/>
    <cellStyle name="Model 2 2 3" xfId="26085" xr:uid="{00000000-0005-0000-0000-00005D7A0000}"/>
    <cellStyle name="Model 2 2 3 2" xfId="26086" xr:uid="{00000000-0005-0000-0000-00005E7A0000}"/>
    <cellStyle name="Model 2 2 4" xfId="26087" xr:uid="{00000000-0005-0000-0000-00005F7A0000}"/>
    <cellStyle name="Model 2 2 4 2" xfId="26088" xr:uid="{00000000-0005-0000-0000-0000607A0000}"/>
    <cellStyle name="Model 2 2 5" xfId="26089" xr:uid="{00000000-0005-0000-0000-0000617A0000}"/>
    <cellStyle name="Model 2 2 5 2" xfId="26090" xr:uid="{00000000-0005-0000-0000-0000627A0000}"/>
    <cellStyle name="Model 2 2 6" xfId="26091" xr:uid="{00000000-0005-0000-0000-0000637A0000}"/>
    <cellStyle name="Model 2 2 6 2" xfId="26092" xr:uid="{00000000-0005-0000-0000-0000647A0000}"/>
    <cellStyle name="Model 2 2 7" xfId="26093" xr:uid="{00000000-0005-0000-0000-0000657A0000}"/>
    <cellStyle name="Model 2 2 7 2" xfId="26094" xr:uid="{00000000-0005-0000-0000-0000667A0000}"/>
    <cellStyle name="Model 2 2 8" xfId="26095" xr:uid="{00000000-0005-0000-0000-0000677A0000}"/>
    <cellStyle name="Model 2 2 8 2" xfId="26096" xr:uid="{00000000-0005-0000-0000-0000687A0000}"/>
    <cellStyle name="Model 2 2 9" xfId="26097" xr:uid="{00000000-0005-0000-0000-0000697A0000}"/>
    <cellStyle name="Model 2 2 9 2" xfId="26098" xr:uid="{00000000-0005-0000-0000-00006A7A0000}"/>
    <cellStyle name="Model 2 3" xfId="26099" xr:uid="{00000000-0005-0000-0000-00006B7A0000}"/>
    <cellStyle name="Model 2 3 10" xfId="26100" xr:uid="{00000000-0005-0000-0000-00006C7A0000}"/>
    <cellStyle name="Model 2 3 10 2" xfId="26101" xr:uid="{00000000-0005-0000-0000-00006D7A0000}"/>
    <cellStyle name="Model 2 3 11" xfId="26102" xr:uid="{00000000-0005-0000-0000-00006E7A0000}"/>
    <cellStyle name="Model 2 3 11 2" xfId="26103" xr:uid="{00000000-0005-0000-0000-00006F7A0000}"/>
    <cellStyle name="Model 2 3 12" xfId="26104" xr:uid="{00000000-0005-0000-0000-0000707A0000}"/>
    <cellStyle name="Model 2 3 12 2" xfId="26105" xr:uid="{00000000-0005-0000-0000-0000717A0000}"/>
    <cellStyle name="Model 2 3 13" xfId="26106" xr:uid="{00000000-0005-0000-0000-0000727A0000}"/>
    <cellStyle name="Model 2 3 13 2" xfId="26107" xr:uid="{00000000-0005-0000-0000-0000737A0000}"/>
    <cellStyle name="Model 2 3 14" xfId="26108" xr:uid="{00000000-0005-0000-0000-0000747A0000}"/>
    <cellStyle name="Model 2 3 14 2" xfId="26109" xr:uid="{00000000-0005-0000-0000-0000757A0000}"/>
    <cellStyle name="Model 2 3 15" xfId="26110" xr:uid="{00000000-0005-0000-0000-0000767A0000}"/>
    <cellStyle name="Model 2 3 15 2" xfId="26111" xr:uid="{00000000-0005-0000-0000-0000777A0000}"/>
    <cellStyle name="Model 2 3 16" xfId="26112" xr:uid="{00000000-0005-0000-0000-0000787A0000}"/>
    <cellStyle name="Model 2 3 16 2" xfId="26113" xr:uid="{00000000-0005-0000-0000-0000797A0000}"/>
    <cellStyle name="Model 2 3 17" xfId="26114" xr:uid="{00000000-0005-0000-0000-00007A7A0000}"/>
    <cellStyle name="Model 2 3 17 2" xfId="26115" xr:uid="{00000000-0005-0000-0000-00007B7A0000}"/>
    <cellStyle name="Model 2 3 18" xfId="26116" xr:uid="{00000000-0005-0000-0000-00007C7A0000}"/>
    <cellStyle name="Model 2 3 19" xfId="26117" xr:uid="{00000000-0005-0000-0000-00007D7A0000}"/>
    <cellStyle name="Model 2 3 2" xfId="26118" xr:uid="{00000000-0005-0000-0000-00007E7A0000}"/>
    <cellStyle name="Model 2 3 2 2" xfId="26119" xr:uid="{00000000-0005-0000-0000-00007F7A0000}"/>
    <cellStyle name="Model 2 3 20" xfId="26120" xr:uid="{00000000-0005-0000-0000-0000807A0000}"/>
    <cellStyle name="Model 2 3 3" xfId="26121" xr:uid="{00000000-0005-0000-0000-0000817A0000}"/>
    <cellStyle name="Model 2 3 3 2" xfId="26122" xr:uid="{00000000-0005-0000-0000-0000827A0000}"/>
    <cellStyle name="Model 2 3 4" xfId="26123" xr:uid="{00000000-0005-0000-0000-0000837A0000}"/>
    <cellStyle name="Model 2 3 4 2" xfId="26124" xr:uid="{00000000-0005-0000-0000-0000847A0000}"/>
    <cellStyle name="Model 2 3 5" xfId="26125" xr:uid="{00000000-0005-0000-0000-0000857A0000}"/>
    <cellStyle name="Model 2 3 5 2" xfId="26126" xr:uid="{00000000-0005-0000-0000-0000867A0000}"/>
    <cellStyle name="Model 2 3 6" xfId="26127" xr:uid="{00000000-0005-0000-0000-0000877A0000}"/>
    <cellStyle name="Model 2 3 6 2" xfId="26128" xr:uid="{00000000-0005-0000-0000-0000887A0000}"/>
    <cellStyle name="Model 2 3 7" xfId="26129" xr:uid="{00000000-0005-0000-0000-0000897A0000}"/>
    <cellStyle name="Model 2 3 7 2" xfId="26130" xr:uid="{00000000-0005-0000-0000-00008A7A0000}"/>
    <cellStyle name="Model 2 3 8" xfId="26131" xr:uid="{00000000-0005-0000-0000-00008B7A0000}"/>
    <cellStyle name="Model 2 3 8 2" xfId="26132" xr:uid="{00000000-0005-0000-0000-00008C7A0000}"/>
    <cellStyle name="Model 2 3 9" xfId="26133" xr:uid="{00000000-0005-0000-0000-00008D7A0000}"/>
    <cellStyle name="Model 2 3 9 2" xfId="26134" xr:uid="{00000000-0005-0000-0000-00008E7A0000}"/>
    <cellStyle name="Model 2 4" xfId="26135" xr:uid="{00000000-0005-0000-0000-00008F7A0000}"/>
    <cellStyle name="Model 2 4 10" xfId="26136" xr:uid="{00000000-0005-0000-0000-0000907A0000}"/>
    <cellStyle name="Model 2 4 11" xfId="26137" xr:uid="{00000000-0005-0000-0000-0000917A0000}"/>
    <cellStyle name="Model 2 4 2" xfId="26138" xr:uid="{00000000-0005-0000-0000-0000927A0000}"/>
    <cellStyle name="Model 2 4 2 2" xfId="26139" xr:uid="{00000000-0005-0000-0000-0000937A0000}"/>
    <cellStyle name="Model 2 4 3" xfId="26140" xr:uid="{00000000-0005-0000-0000-0000947A0000}"/>
    <cellStyle name="Model 2 4 3 2" xfId="26141" xr:uid="{00000000-0005-0000-0000-0000957A0000}"/>
    <cellStyle name="Model 2 4 4" xfId="26142" xr:uid="{00000000-0005-0000-0000-0000967A0000}"/>
    <cellStyle name="Model 2 4 4 2" xfId="26143" xr:uid="{00000000-0005-0000-0000-0000977A0000}"/>
    <cellStyle name="Model 2 4 5" xfId="26144" xr:uid="{00000000-0005-0000-0000-0000987A0000}"/>
    <cellStyle name="Model 2 4 5 2" xfId="26145" xr:uid="{00000000-0005-0000-0000-0000997A0000}"/>
    <cellStyle name="Model 2 4 6" xfId="26146" xr:uid="{00000000-0005-0000-0000-00009A7A0000}"/>
    <cellStyle name="Model 2 4 6 2" xfId="26147" xr:uid="{00000000-0005-0000-0000-00009B7A0000}"/>
    <cellStyle name="Model 2 4 7" xfId="26148" xr:uid="{00000000-0005-0000-0000-00009C7A0000}"/>
    <cellStyle name="Model 2 4 7 2" xfId="26149" xr:uid="{00000000-0005-0000-0000-00009D7A0000}"/>
    <cellStyle name="Model 2 4 8" xfId="26150" xr:uid="{00000000-0005-0000-0000-00009E7A0000}"/>
    <cellStyle name="Model 2 4 8 2" xfId="26151" xr:uid="{00000000-0005-0000-0000-00009F7A0000}"/>
    <cellStyle name="Model 2 4 9" xfId="26152" xr:uid="{00000000-0005-0000-0000-0000A07A0000}"/>
    <cellStyle name="Model 2 4 9 2" xfId="26153" xr:uid="{00000000-0005-0000-0000-0000A17A0000}"/>
    <cellStyle name="Model 2 5" xfId="26154" xr:uid="{00000000-0005-0000-0000-0000A27A0000}"/>
    <cellStyle name="Model 2 5 2" xfId="26155" xr:uid="{00000000-0005-0000-0000-0000A37A0000}"/>
    <cellStyle name="Model 2 5 3" xfId="26156" xr:uid="{00000000-0005-0000-0000-0000A47A0000}"/>
    <cellStyle name="Model 2 5 4" xfId="26157" xr:uid="{00000000-0005-0000-0000-0000A57A0000}"/>
    <cellStyle name="Model 2 6" xfId="26158" xr:uid="{00000000-0005-0000-0000-0000A67A0000}"/>
    <cellStyle name="Model 2 6 2" xfId="26159" xr:uid="{00000000-0005-0000-0000-0000A77A0000}"/>
    <cellStyle name="Model 2 6 3" xfId="26160" xr:uid="{00000000-0005-0000-0000-0000A87A0000}"/>
    <cellStyle name="Model 2 6 4" xfId="26161" xr:uid="{00000000-0005-0000-0000-0000A97A0000}"/>
    <cellStyle name="Model 2 7" xfId="26162" xr:uid="{00000000-0005-0000-0000-0000AA7A0000}"/>
    <cellStyle name="Model 2 8" xfId="26163" xr:uid="{00000000-0005-0000-0000-0000AB7A0000}"/>
    <cellStyle name="Model 2 9" xfId="26164" xr:uid="{00000000-0005-0000-0000-0000AC7A0000}"/>
    <cellStyle name="Model 20" xfId="26165" xr:uid="{00000000-0005-0000-0000-0000AD7A0000}"/>
    <cellStyle name="Model 21" xfId="26166" xr:uid="{00000000-0005-0000-0000-0000AE7A0000}"/>
    <cellStyle name="Model 22" xfId="26167" xr:uid="{00000000-0005-0000-0000-0000AF7A0000}"/>
    <cellStyle name="Model 23" xfId="26168" xr:uid="{00000000-0005-0000-0000-0000B07A0000}"/>
    <cellStyle name="Model 24" xfId="26169" xr:uid="{00000000-0005-0000-0000-0000B17A0000}"/>
    <cellStyle name="Model 25" xfId="26170" xr:uid="{00000000-0005-0000-0000-0000B27A0000}"/>
    <cellStyle name="Model 26" xfId="26171" xr:uid="{00000000-0005-0000-0000-0000B37A0000}"/>
    <cellStyle name="Model 27" xfId="26172" xr:uid="{00000000-0005-0000-0000-0000B47A0000}"/>
    <cellStyle name="Model 28" xfId="26173" xr:uid="{00000000-0005-0000-0000-0000B57A0000}"/>
    <cellStyle name="Model 29" xfId="26174" xr:uid="{00000000-0005-0000-0000-0000B67A0000}"/>
    <cellStyle name="Model 3" xfId="26175" xr:uid="{00000000-0005-0000-0000-0000B77A0000}"/>
    <cellStyle name="Model 3 10" xfId="26176" xr:uid="{00000000-0005-0000-0000-0000B87A0000}"/>
    <cellStyle name="Model 3 10 2" xfId="26177" xr:uid="{00000000-0005-0000-0000-0000B97A0000}"/>
    <cellStyle name="Model 3 11" xfId="26178" xr:uid="{00000000-0005-0000-0000-0000BA7A0000}"/>
    <cellStyle name="Model 3 11 2" xfId="26179" xr:uid="{00000000-0005-0000-0000-0000BB7A0000}"/>
    <cellStyle name="Model 3 12" xfId="26180" xr:uid="{00000000-0005-0000-0000-0000BC7A0000}"/>
    <cellStyle name="Model 3 12 2" xfId="26181" xr:uid="{00000000-0005-0000-0000-0000BD7A0000}"/>
    <cellStyle name="Model 3 13" xfId="26182" xr:uid="{00000000-0005-0000-0000-0000BE7A0000}"/>
    <cellStyle name="Model 3 13 2" xfId="26183" xr:uid="{00000000-0005-0000-0000-0000BF7A0000}"/>
    <cellStyle name="Model 3 14" xfId="26184" xr:uid="{00000000-0005-0000-0000-0000C07A0000}"/>
    <cellStyle name="Model 3 14 2" xfId="26185" xr:uid="{00000000-0005-0000-0000-0000C17A0000}"/>
    <cellStyle name="Model 3 15" xfId="26186" xr:uid="{00000000-0005-0000-0000-0000C27A0000}"/>
    <cellStyle name="Model 3 15 2" xfId="26187" xr:uid="{00000000-0005-0000-0000-0000C37A0000}"/>
    <cellStyle name="Model 3 16" xfId="26188" xr:uid="{00000000-0005-0000-0000-0000C47A0000}"/>
    <cellStyle name="Model 3 16 2" xfId="26189" xr:uid="{00000000-0005-0000-0000-0000C57A0000}"/>
    <cellStyle name="Model 3 17" xfId="26190" xr:uid="{00000000-0005-0000-0000-0000C67A0000}"/>
    <cellStyle name="Model 3 17 2" xfId="26191" xr:uid="{00000000-0005-0000-0000-0000C77A0000}"/>
    <cellStyle name="Model 3 18" xfId="26192" xr:uid="{00000000-0005-0000-0000-0000C87A0000}"/>
    <cellStyle name="Model 3 19" xfId="26193" xr:uid="{00000000-0005-0000-0000-0000C97A0000}"/>
    <cellStyle name="Model 3 2" xfId="26194" xr:uid="{00000000-0005-0000-0000-0000CA7A0000}"/>
    <cellStyle name="Model 3 2 2" xfId="26195" xr:uid="{00000000-0005-0000-0000-0000CB7A0000}"/>
    <cellStyle name="Model 3 20" xfId="26196" xr:uid="{00000000-0005-0000-0000-0000CC7A0000}"/>
    <cellStyle name="Model 3 3" xfId="26197" xr:uid="{00000000-0005-0000-0000-0000CD7A0000}"/>
    <cellStyle name="Model 3 3 2" xfId="26198" xr:uid="{00000000-0005-0000-0000-0000CE7A0000}"/>
    <cellStyle name="Model 3 4" xfId="26199" xr:uid="{00000000-0005-0000-0000-0000CF7A0000}"/>
    <cellStyle name="Model 3 4 2" xfId="26200" xr:uid="{00000000-0005-0000-0000-0000D07A0000}"/>
    <cellStyle name="Model 3 5" xfId="26201" xr:uid="{00000000-0005-0000-0000-0000D17A0000}"/>
    <cellStyle name="Model 3 5 2" xfId="26202" xr:uid="{00000000-0005-0000-0000-0000D27A0000}"/>
    <cellStyle name="Model 3 6" xfId="26203" xr:uid="{00000000-0005-0000-0000-0000D37A0000}"/>
    <cellStyle name="Model 3 6 2" xfId="26204" xr:uid="{00000000-0005-0000-0000-0000D47A0000}"/>
    <cellStyle name="Model 3 7" xfId="26205" xr:uid="{00000000-0005-0000-0000-0000D57A0000}"/>
    <cellStyle name="Model 3 7 2" xfId="26206" xr:uid="{00000000-0005-0000-0000-0000D67A0000}"/>
    <cellStyle name="Model 3 8" xfId="26207" xr:uid="{00000000-0005-0000-0000-0000D77A0000}"/>
    <cellStyle name="Model 3 8 2" xfId="26208" xr:uid="{00000000-0005-0000-0000-0000D87A0000}"/>
    <cellStyle name="Model 3 9" xfId="26209" xr:uid="{00000000-0005-0000-0000-0000D97A0000}"/>
    <cellStyle name="Model 3 9 2" xfId="26210" xr:uid="{00000000-0005-0000-0000-0000DA7A0000}"/>
    <cellStyle name="Model 30" xfId="26211" xr:uid="{00000000-0005-0000-0000-0000DB7A0000}"/>
    <cellStyle name="Model 4" xfId="26212" xr:uid="{00000000-0005-0000-0000-0000DC7A0000}"/>
    <cellStyle name="Model 4 10" xfId="26213" xr:uid="{00000000-0005-0000-0000-0000DD7A0000}"/>
    <cellStyle name="Model 4 10 2" xfId="26214" xr:uid="{00000000-0005-0000-0000-0000DE7A0000}"/>
    <cellStyle name="Model 4 11" xfId="26215" xr:uid="{00000000-0005-0000-0000-0000DF7A0000}"/>
    <cellStyle name="Model 4 11 2" xfId="26216" xr:uid="{00000000-0005-0000-0000-0000E07A0000}"/>
    <cellStyle name="Model 4 12" xfId="26217" xr:uid="{00000000-0005-0000-0000-0000E17A0000}"/>
    <cellStyle name="Model 4 12 2" xfId="26218" xr:uid="{00000000-0005-0000-0000-0000E27A0000}"/>
    <cellStyle name="Model 4 13" xfId="26219" xr:uid="{00000000-0005-0000-0000-0000E37A0000}"/>
    <cellStyle name="Model 4 13 2" xfId="26220" xr:uid="{00000000-0005-0000-0000-0000E47A0000}"/>
    <cellStyle name="Model 4 14" xfId="26221" xr:uid="{00000000-0005-0000-0000-0000E57A0000}"/>
    <cellStyle name="Model 4 14 2" xfId="26222" xr:uid="{00000000-0005-0000-0000-0000E67A0000}"/>
    <cellStyle name="Model 4 15" xfId="26223" xr:uid="{00000000-0005-0000-0000-0000E77A0000}"/>
    <cellStyle name="Model 4 15 2" xfId="26224" xr:uid="{00000000-0005-0000-0000-0000E87A0000}"/>
    <cellStyle name="Model 4 16" xfId="26225" xr:uid="{00000000-0005-0000-0000-0000E97A0000}"/>
    <cellStyle name="Model 4 16 2" xfId="26226" xr:uid="{00000000-0005-0000-0000-0000EA7A0000}"/>
    <cellStyle name="Model 4 17" xfId="26227" xr:uid="{00000000-0005-0000-0000-0000EB7A0000}"/>
    <cellStyle name="Model 4 17 2" xfId="26228" xr:uid="{00000000-0005-0000-0000-0000EC7A0000}"/>
    <cellStyle name="Model 4 18" xfId="26229" xr:uid="{00000000-0005-0000-0000-0000ED7A0000}"/>
    <cellStyle name="Model 4 19" xfId="26230" xr:uid="{00000000-0005-0000-0000-0000EE7A0000}"/>
    <cellStyle name="Model 4 2" xfId="26231" xr:uid="{00000000-0005-0000-0000-0000EF7A0000}"/>
    <cellStyle name="Model 4 2 2" xfId="26232" xr:uid="{00000000-0005-0000-0000-0000F07A0000}"/>
    <cellStyle name="Model 4 20" xfId="26233" xr:uid="{00000000-0005-0000-0000-0000F17A0000}"/>
    <cellStyle name="Model 4 3" xfId="26234" xr:uid="{00000000-0005-0000-0000-0000F27A0000}"/>
    <cellStyle name="Model 4 3 2" xfId="26235" xr:uid="{00000000-0005-0000-0000-0000F37A0000}"/>
    <cellStyle name="Model 4 4" xfId="26236" xr:uid="{00000000-0005-0000-0000-0000F47A0000}"/>
    <cellStyle name="Model 4 4 2" xfId="26237" xr:uid="{00000000-0005-0000-0000-0000F57A0000}"/>
    <cellStyle name="Model 4 5" xfId="26238" xr:uid="{00000000-0005-0000-0000-0000F67A0000}"/>
    <cellStyle name="Model 4 5 2" xfId="26239" xr:uid="{00000000-0005-0000-0000-0000F77A0000}"/>
    <cellStyle name="Model 4 6" xfId="26240" xr:uid="{00000000-0005-0000-0000-0000F87A0000}"/>
    <cellStyle name="Model 4 6 2" xfId="26241" xr:uid="{00000000-0005-0000-0000-0000F97A0000}"/>
    <cellStyle name="Model 4 7" xfId="26242" xr:uid="{00000000-0005-0000-0000-0000FA7A0000}"/>
    <cellStyle name="Model 4 7 2" xfId="26243" xr:uid="{00000000-0005-0000-0000-0000FB7A0000}"/>
    <cellStyle name="Model 4 8" xfId="26244" xr:uid="{00000000-0005-0000-0000-0000FC7A0000}"/>
    <cellStyle name="Model 4 8 2" xfId="26245" xr:uid="{00000000-0005-0000-0000-0000FD7A0000}"/>
    <cellStyle name="Model 4 9" xfId="26246" xr:uid="{00000000-0005-0000-0000-0000FE7A0000}"/>
    <cellStyle name="Model 4 9 2" xfId="26247" xr:uid="{00000000-0005-0000-0000-0000FF7A0000}"/>
    <cellStyle name="Model 5" xfId="26248" xr:uid="{00000000-0005-0000-0000-0000007B0000}"/>
    <cellStyle name="Model 5 10" xfId="26249" xr:uid="{00000000-0005-0000-0000-0000017B0000}"/>
    <cellStyle name="Model 5 10 2" xfId="26250" xr:uid="{00000000-0005-0000-0000-0000027B0000}"/>
    <cellStyle name="Model 5 11" xfId="26251" xr:uid="{00000000-0005-0000-0000-0000037B0000}"/>
    <cellStyle name="Model 5 11 2" xfId="26252" xr:uid="{00000000-0005-0000-0000-0000047B0000}"/>
    <cellStyle name="Model 5 12" xfId="26253" xr:uid="{00000000-0005-0000-0000-0000057B0000}"/>
    <cellStyle name="Model 5 12 2" xfId="26254" xr:uid="{00000000-0005-0000-0000-0000067B0000}"/>
    <cellStyle name="Model 5 13" xfId="26255" xr:uid="{00000000-0005-0000-0000-0000077B0000}"/>
    <cellStyle name="Model 5 13 2" xfId="26256" xr:uid="{00000000-0005-0000-0000-0000087B0000}"/>
    <cellStyle name="Model 5 14" xfId="26257" xr:uid="{00000000-0005-0000-0000-0000097B0000}"/>
    <cellStyle name="Model 5 14 2" xfId="26258" xr:uid="{00000000-0005-0000-0000-00000A7B0000}"/>
    <cellStyle name="Model 5 15" xfId="26259" xr:uid="{00000000-0005-0000-0000-00000B7B0000}"/>
    <cellStyle name="Model 5 15 2" xfId="26260" xr:uid="{00000000-0005-0000-0000-00000C7B0000}"/>
    <cellStyle name="Model 5 16" xfId="26261" xr:uid="{00000000-0005-0000-0000-00000D7B0000}"/>
    <cellStyle name="Model 5 17" xfId="26262" xr:uid="{00000000-0005-0000-0000-00000E7B0000}"/>
    <cellStyle name="Model 5 18" xfId="26263" xr:uid="{00000000-0005-0000-0000-00000F7B0000}"/>
    <cellStyle name="Model 5 2" xfId="26264" xr:uid="{00000000-0005-0000-0000-0000107B0000}"/>
    <cellStyle name="Model 5 2 2" xfId="26265" xr:uid="{00000000-0005-0000-0000-0000117B0000}"/>
    <cellStyle name="Model 5 3" xfId="26266" xr:uid="{00000000-0005-0000-0000-0000127B0000}"/>
    <cellStyle name="Model 5 3 2" xfId="26267" xr:uid="{00000000-0005-0000-0000-0000137B0000}"/>
    <cellStyle name="Model 5 4" xfId="26268" xr:uid="{00000000-0005-0000-0000-0000147B0000}"/>
    <cellStyle name="Model 5 4 2" xfId="26269" xr:uid="{00000000-0005-0000-0000-0000157B0000}"/>
    <cellStyle name="Model 5 5" xfId="26270" xr:uid="{00000000-0005-0000-0000-0000167B0000}"/>
    <cellStyle name="Model 5 5 2" xfId="26271" xr:uid="{00000000-0005-0000-0000-0000177B0000}"/>
    <cellStyle name="Model 5 6" xfId="26272" xr:uid="{00000000-0005-0000-0000-0000187B0000}"/>
    <cellStyle name="Model 5 6 2" xfId="26273" xr:uid="{00000000-0005-0000-0000-0000197B0000}"/>
    <cellStyle name="Model 5 7" xfId="26274" xr:uid="{00000000-0005-0000-0000-00001A7B0000}"/>
    <cellStyle name="Model 5 7 2" xfId="26275" xr:uid="{00000000-0005-0000-0000-00001B7B0000}"/>
    <cellStyle name="Model 5 8" xfId="26276" xr:uid="{00000000-0005-0000-0000-00001C7B0000}"/>
    <cellStyle name="Model 5 8 2" xfId="26277" xr:uid="{00000000-0005-0000-0000-00001D7B0000}"/>
    <cellStyle name="Model 5 9" xfId="26278" xr:uid="{00000000-0005-0000-0000-00001E7B0000}"/>
    <cellStyle name="Model 5 9 2" xfId="26279" xr:uid="{00000000-0005-0000-0000-00001F7B0000}"/>
    <cellStyle name="Model 6" xfId="26280" xr:uid="{00000000-0005-0000-0000-0000207B0000}"/>
    <cellStyle name="Model 6 2" xfId="26281" xr:uid="{00000000-0005-0000-0000-0000217B0000}"/>
    <cellStyle name="Model 6 3" xfId="26282" xr:uid="{00000000-0005-0000-0000-0000227B0000}"/>
    <cellStyle name="Model 6 4" xfId="26283" xr:uid="{00000000-0005-0000-0000-0000237B0000}"/>
    <cellStyle name="Model 7" xfId="26284" xr:uid="{00000000-0005-0000-0000-0000247B0000}"/>
    <cellStyle name="Model 7 2" xfId="26285" xr:uid="{00000000-0005-0000-0000-0000257B0000}"/>
    <cellStyle name="Model 7 3" xfId="26286" xr:uid="{00000000-0005-0000-0000-0000267B0000}"/>
    <cellStyle name="Model 7 4" xfId="26287" xr:uid="{00000000-0005-0000-0000-0000277B0000}"/>
    <cellStyle name="Model 8" xfId="26288" xr:uid="{00000000-0005-0000-0000-0000287B0000}"/>
    <cellStyle name="Model 8 2" xfId="26289" xr:uid="{00000000-0005-0000-0000-0000297B0000}"/>
    <cellStyle name="Model 8 3" xfId="26290" xr:uid="{00000000-0005-0000-0000-00002A7B0000}"/>
    <cellStyle name="Model 8 4" xfId="26291" xr:uid="{00000000-0005-0000-0000-00002B7B0000}"/>
    <cellStyle name="Model 9" xfId="26292" xr:uid="{00000000-0005-0000-0000-00002C7B0000}"/>
    <cellStyle name="Mon?aire [0]_399GC10" xfId="26293" xr:uid="{00000000-0005-0000-0000-00002D7B0000}"/>
    <cellStyle name="Mon?aire_399GC10" xfId="26294" xr:uid="{00000000-0005-0000-0000-00002E7B0000}"/>
    <cellStyle name="MS Proofing Tools" xfId="26295" xr:uid="{00000000-0005-0000-0000-00002F7B0000}"/>
    <cellStyle name="Neutral" xfId="26296" xr:uid="{00000000-0005-0000-0000-0000307B0000}"/>
    <cellStyle name="NEW정렬" xfId="26297" xr:uid="{00000000-0005-0000-0000-0000317B0000}"/>
    <cellStyle name="NEW정렬 10" xfId="26298" xr:uid="{00000000-0005-0000-0000-0000327B0000}"/>
    <cellStyle name="NEW정렬 11" xfId="26299" xr:uid="{00000000-0005-0000-0000-0000337B0000}"/>
    <cellStyle name="NEW정렬 12" xfId="26300" xr:uid="{00000000-0005-0000-0000-0000347B0000}"/>
    <cellStyle name="NEW정렬 13" xfId="26301" xr:uid="{00000000-0005-0000-0000-0000357B0000}"/>
    <cellStyle name="NEW정렬 14" xfId="26302" xr:uid="{00000000-0005-0000-0000-0000367B0000}"/>
    <cellStyle name="NEW정렬 15" xfId="26303" xr:uid="{00000000-0005-0000-0000-0000377B0000}"/>
    <cellStyle name="NEW정렬 16" xfId="26304" xr:uid="{00000000-0005-0000-0000-0000387B0000}"/>
    <cellStyle name="NEW정렬 17" xfId="26305" xr:uid="{00000000-0005-0000-0000-0000397B0000}"/>
    <cellStyle name="NEW정렬 18" xfId="26306" xr:uid="{00000000-0005-0000-0000-00003A7B0000}"/>
    <cellStyle name="NEW정렬 19" xfId="26307" xr:uid="{00000000-0005-0000-0000-00003B7B0000}"/>
    <cellStyle name="NEW정렬 2" xfId="26308" xr:uid="{00000000-0005-0000-0000-00003C7B0000}"/>
    <cellStyle name="NEW정렬 2 2" xfId="26309" xr:uid="{00000000-0005-0000-0000-00003D7B0000}"/>
    <cellStyle name="NEW정렬 2 3" xfId="26310" xr:uid="{00000000-0005-0000-0000-00003E7B0000}"/>
    <cellStyle name="NEW정렬 2 4" xfId="26311" xr:uid="{00000000-0005-0000-0000-00003F7B0000}"/>
    <cellStyle name="NEW정렬 2 5" xfId="26312" xr:uid="{00000000-0005-0000-0000-0000407B0000}"/>
    <cellStyle name="NEW정렬 2 6" xfId="26313" xr:uid="{00000000-0005-0000-0000-0000417B0000}"/>
    <cellStyle name="NEW정렬 2 7" xfId="26314" xr:uid="{00000000-0005-0000-0000-0000427B0000}"/>
    <cellStyle name="NEW정렬 20" xfId="26315" xr:uid="{00000000-0005-0000-0000-0000437B0000}"/>
    <cellStyle name="NEW정렬 21" xfId="26316" xr:uid="{00000000-0005-0000-0000-0000447B0000}"/>
    <cellStyle name="NEW정렬 22" xfId="26317" xr:uid="{00000000-0005-0000-0000-0000457B0000}"/>
    <cellStyle name="NEW정렬 23" xfId="26318" xr:uid="{00000000-0005-0000-0000-0000467B0000}"/>
    <cellStyle name="NEW정렬 3" xfId="26319" xr:uid="{00000000-0005-0000-0000-0000477B0000}"/>
    <cellStyle name="NEW정렬 4" xfId="26320" xr:uid="{00000000-0005-0000-0000-0000487B0000}"/>
    <cellStyle name="NEW정렬 5" xfId="26321" xr:uid="{00000000-0005-0000-0000-0000497B0000}"/>
    <cellStyle name="NEW정렬 6" xfId="26322" xr:uid="{00000000-0005-0000-0000-00004A7B0000}"/>
    <cellStyle name="NEW정렬 7" xfId="26323" xr:uid="{00000000-0005-0000-0000-00004B7B0000}"/>
    <cellStyle name="NEW정렬 8" xfId="26324" xr:uid="{00000000-0005-0000-0000-00004C7B0000}"/>
    <cellStyle name="NEW정렬 9" xfId="26325" xr:uid="{00000000-0005-0000-0000-00004D7B0000}"/>
    <cellStyle name="new정렬범위" xfId="3865" xr:uid="{00000000-0005-0000-0000-00004E7B0000}"/>
    <cellStyle name="no dec" xfId="2500" xr:uid="{00000000-0005-0000-0000-00004F7B0000}"/>
    <cellStyle name="no dec 10" xfId="26326" xr:uid="{00000000-0005-0000-0000-0000507B0000}"/>
    <cellStyle name="no dec 11" xfId="26327" xr:uid="{00000000-0005-0000-0000-0000517B0000}"/>
    <cellStyle name="no dec 12" xfId="26328" xr:uid="{00000000-0005-0000-0000-0000527B0000}"/>
    <cellStyle name="no dec 13" xfId="26329" xr:uid="{00000000-0005-0000-0000-0000537B0000}"/>
    <cellStyle name="no dec 14" xfId="26330" xr:uid="{00000000-0005-0000-0000-0000547B0000}"/>
    <cellStyle name="no dec 15" xfId="26331" xr:uid="{00000000-0005-0000-0000-0000557B0000}"/>
    <cellStyle name="no dec 16" xfId="26332" xr:uid="{00000000-0005-0000-0000-0000567B0000}"/>
    <cellStyle name="no dec 17" xfId="26333" xr:uid="{00000000-0005-0000-0000-0000577B0000}"/>
    <cellStyle name="no dec 18" xfId="26334" xr:uid="{00000000-0005-0000-0000-0000587B0000}"/>
    <cellStyle name="no dec 19" xfId="26335" xr:uid="{00000000-0005-0000-0000-0000597B0000}"/>
    <cellStyle name="no dec 2" xfId="26336" xr:uid="{00000000-0005-0000-0000-00005A7B0000}"/>
    <cellStyle name="no dec 2 2" xfId="26337" xr:uid="{00000000-0005-0000-0000-00005B7B0000}"/>
    <cellStyle name="no dec 2 3" xfId="26338" xr:uid="{00000000-0005-0000-0000-00005C7B0000}"/>
    <cellStyle name="no dec 2 4" xfId="26339" xr:uid="{00000000-0005-0000-0000-00005D7B0000}"/>
    <cellStyle name="no dec 2 5" xfId="26340" xr:uid="{00000000-0005-0000-0000-00005E7B0000}"/>
    <cellStyle name="no dec 2 6" xfId="26341" xr:uid="{00000000-0005-0000-0000-00005F7B0000}"/>
    <cellStyle name="no dec 2 7" xfId="26342" xr:uid="{00000000-0005-0000-0000-0000607B0000}"/>
    <cellStyle name="no dec 20" xfId="26343" xr:uid="{00000000-0005-0000-0000-0000617B0000}"/>
    <cellStyle name="no dec 21" xfId="26344" xr:uid="{00000000-0005-0000-0000-0000627B0000}"/>
    <cellStyle name="no dec 22" xfId="26345" xr:uid="{00000000-0005-0000-0000-0000637B0000}"/>
    <cellStyle name="no dec 23" xfId="26346" xr:uid="{00000000-0005-0000-0000-0000647B0000}"/>
    <cellStyle name="no dec 24" xfId="26347" xr:uid="{00000000-0005-0000-0000-0000657B0000}"/>
    <cellStyle name="no dec 25" xfId="26348" xr:uid="{00000000-0005-0000-0000-0000667B0000}"/>
    <cellStyle name="no dec 26" xfId="26349" xr:uid="{00000000-0005-0000-0000-0000677B0000}"/>
    <cellStyle name="no dec 27" xfId="26350" xr:uid="{00000000-0005-0000-0000-0000687B0000}"/>
    <cellStyle name="no dec 28" xfId="26351" xr:uid="{00000000-0005-0000-0000-0000697B0000}"/>
    <cellStyle name="no dec 29" xfId="26352" xr:uid="{00000000-0005-0000-0000-00006A7B0000}"/>
    <cellStyle name="no dec 3" xfId="26353" xr:uid="{00000000-0005-0000-0000-00006B7B0000}"/>
    <cellStyle name="no dec 30" xfId="26354" xr:uid="{00000000-0005-0000-0000-00006C7B0000}"/>
    <cellStyle name="no dec 31" xfId="26355" xr:uid="{00000000-0005-0000-0000-00006D7B0000}"/>
    <cellStyle name="no dec 32" xfId="26356" xr:uid="{00000000-0005-0000-0000-00006E7B0000}"/>
    <cellStyle name="no dec 4" xfId="26357" xr:uid="{00000000-0005-0000-0000-00006F7B0000}"/>
    <cellStyle name="no dec 5" xfId="26358" xr:uid="{00000000-0005-0000-0000-0000707B0000}"/>
    <cellStyle name="no dec 6" xfId="26359" xr:uid="{00000000-0005-0000-0000-0000717B0000}"/>
    <cellStyle name="no dec 7" xfId="26360" xr:uid="{00000000-0005-0000-0000-0000727B0000}"/>
    <cellStyle name="no dec 8" xfId="26361" xr:uid="{00000000-0005-0000-0000-0000737B0000}"/>
    <cellStyle name="no dec 9" xfId="26362" xr:uid="{00000000-0005-0000-0000-0000747B0000}"/>
    <cellStyle name="nohs" xfId="3866" xr:uid="{00000000-0005-0000-0000-0000757B0000}"/>
    <cellStyle name="normal" xfId="3867" xr:uid="{00000000-0005-0000-0000-0000767B0000}"/>
    <cellStyle name="Normal - À¯Çü1" xfId="3868" xr:uid="{00000000-0005-0000-0000-0000777B0000}"/>
    <cellStyle name="Normal - Style1" xfId="2502" xr:uid="{00000000-0005-0000-0000-0000787B0000}"/>
    <cellStyle name="Normal - Style1 10" xfId="26363" xr:uid="{00000000-0005-0000-0000-0000797B0000}"/>
    <cellStyle name="Normal - Style1 10 2" xfId="26364" xr:uid="{00000000-0005-0000-0000-00007A7B0000}"/>
    <cellStyle name="Normal - Style1 10 3" xfId="26365" xr:uid="{00000000-0005-0000-0000-00007B7B0000}"/>
    <cellStyle name="Normal - Style1 10 4" xfId="26366" xr:uid="{00000000-0005-0000-0000-00007C7B0000}"/>
    <cellStyle name="Normal - Style1 11" xfId="26367" xr:uid="{00000000-0005-0000-0000-00007D7B0000}"/>
    <cellStyle name="Normal - Style1 11 2" xfId="26368" xr:uid="{00000000-0005-0000-0000-00007E7B0000}"/>
    <cellStyle name="Normal - Style1 11 3" xfId="26369" xr:uid="{00000000-0005-0000-0000-00007F7B0000}"/>
    <cellStyle name="Normal - Style1 11 4" xfId="26370" xr:uid="{00000000-0005-0000-0000-0000807B0000}"/>
    <cellStyle name="Normal - Style1 12" xfId="26371" xr:uid="{00000000-0005-0000-0000-0000817B0000}"/>
    <cellStyle name="Normal - Style1 12 2" xfId="26372" xr:uid="{00000000-0005-0000-0000-0000827B0000}"/>
    <cellStyle name="Normal - Style1 12 3" xfId="26373" xr:uid="{00000000-0005-0000-0000-0000837B0000}"/>
    <cellStyle name="Normal - Style1 12 4" xfId="26374" xr:uid="{00000000-0005-0000-0000-0000847B0000}"/>
    <cellStyle name="Normal - Style1 13" xfId="26375" xr:uid="{00000000-0005-0000-0000-0000857B0000}"/>
    <cellStyle name="Normal - Style1 13 2" xfId="26376" xr:uid="{00000000-0005-0000-0000-0000867B0000}"/>
    <cellStyle name="Normal - Style1 13 3" xfId="26377" xr:uid="{00000000-0005-0000-0000-0000877B0000}"/>
    <cellStyle name="Normal - Style1 13 4" xfId="26378" xr:uid="{00000000-0005-0000-0000-0000887B0000}"/>
    <cellStyle name="Normal - Style1 14" xfId="26379" xr:uid="{00000000-0005-0000-0000-0000897B0000}"/>
    <cellStyle name="Normal - Style1 14 2" xfId="26380" xr:uid="{00000000-0005-0000-0000-00008A7B0000}"/>
    <cellStyle name="Normal - Style1 14 3" xfId="26381" xr:uid="{00000000-0005-0000-0000-00008B7B0000}"/>
    <cellStyle name="Normal - Style1 14 4" xfId="26382" xr:uid="{00000000-0005-0000-0000-00008C7B0000}"/>
    <cellStyle name="Normal - Style1 15" xfId="26383" xr:uid="{00000000-0005-0000-0000-00008D7B0000}"/>
    <cellStyle name="Normal - Style1 15 2" xfId="26384" xr:uid="{00000000-0005-0000-0000-00008E7B0000}"/>
    <cellStyle name="Normal - Style1 15 3" xfId="26385" xr:uid="{00000000-0005-0000-0000-00008F7B0000}"/>
    <cellStyle name="Normal - Style1 15 4" xfId="26386" xr:uid="{00000000-0005-0000-0000-0000907B0000}"/>
    <cellStyle name="Normal - Style1 16" xfId="26387" xr:uid="{00000000-0005-0000-0000-0000917B0000}"/>
    <cellStyle name="Normal - Style1 16 2" xfId="26388" xr:uid="{00000000-0005-0000-0000-0000927B0000}"/>
    <cellStyle name="Normal - Style1 16 3" xfId="26389" xr:uid="{00000000-0005-0000-0000-0000937B0000}"/>
    <cellStyle name="Normal - Style1 16 4" xfId="26390" xr:uid="{00000000-0005-0000-0000-0000947B0000}"/>
    <cellStyle name="Normal - Style1 17" xfId="26391" xr:uid="{00000000-0005-0000-0000-0000957B0000}"/>
    <cellStyle name="Normal - Style1 17 2" xfId="26392" xr:uid="{00000000-0005-0000-0000-0000967B0000}"/>
    <cellStyle name="Normal - Style1 17 3" xfId="26393" xr:uid="{00000000-0005-0000-0000-0000977B0000}"/>
    <cellStyle name="Normal - Style1 17 4" xfId="26394" xr:uid="{00000000-0005-0000-0000-0000987B0000}"/>
    <cellStyle name="Normal - Style1 18" xfId="26395" xr:uid="{00000000-0005-0000-0000-0000997B0000}"/>
    <cellStyle name="Normal - Style1 18 2" xfId="26396" xr:uid="{00000000-0005-0000-0000-00009A7B0000}"/>
    <cellStyle name="Normal - Style1 18 3" xfId="26397" xr:uid="{00000000-0005-0000-0000-00009B7B0000}"/>
    <cellStyle name="Normal - Style1 18 4" xfId="26398" xr:uid="{00000000-0005-0000-0000-00009C7B0000}"/>
    <cellStyle name="Normal - Style1 19" xfId="26399" xr:uid="{00000000-0005-0000-0000-00009D7B0000}"/>
    <cellStyle name="Normal - Style1 19 2" xfId="26400" xr:uid="{00000000-0005-0000-0000-00009E7B0000}"/>
    <cellStyle name="Normal - Style1 19 3" xfId="26401" xr:uid="{00000000-0005-0000-0000-00009F7B0000}"/>
    <cellStyle name="Normal - Style1 19 4" xfId="26402" xr:uid="{00000000-0005-0000-0000-0000A07B0000}"/>
    <cellStyle name="Normal - Style1 2" xfId="2503" xr:uid="{00000000-0005-0000-0000-0000A17B0000}"/>
    <cellStyle name="Normal - Style1 2 2" xfId="26403" xr:uid="{00000000-0005-0000-0000-0000A27B0000}"/>
    <cellStyle name="Normal - Style1 2 3" xfId="26404" xr:uid="{00000000-0005-0000-0000-0000A37B0000}"/>
    <cellStyle name="Normal - Style1 2 4" xfId="26405" xr:uid="{00000000-0005-0000-0000-0000A47B0000}"/>
    <cellStyle name="Normal - Style1 20" xfId="26406" xr:uid="{00000000-0005-0000-0000-0000A57B0000}"/>
    <cellStyle name="Normal - Style1 20 2" xfId="26407" xr:uid="{00000000-0005-0000-0000-0000A67B0000}"/>
    <cellStyle name="Normal - Style1 20 3" xfId="26408" xr:uid="{00000000-0005-0000-0000-0000A77B0000}"/>
    <cellStyle name="Normal - Style1 20 4" xfId="26409" xr:uid="{00000000-0005-0000-0000-0000A87B0000}"/>
    <cellStyle name="Normal - Style1 21" xfId="26410" xr:uid="{00000000-0005-0000-0000-0000A97B0000}"/>
    <cellStyle name="Normal - Style1 21 2" xfId="26411" xr:uid="{00000000-0005-0000-0000-0000AA7B0000}"/>
    <cellStyle name="Normal - Style1 21 3" xfId="26412" xr:uid="{00000000-0005-0000-0000-0000AB7B0000}"/>
    <cellStyle name="Normal - Style1 21 4" xfId="26413" xr:uid="{00000000-0005-0000-0000-0000AC7B0000}"/>
    <cellStyle name="Normal - Style1 22" xfId="26414" xr:uid="{00000000-0005-0000-0000-0000AD7B0000}"/>
    <cellStyle name="Normal - Style1 22 2" xfId="26415" xr:uid="{00000000-0005-0000-0000-0000AE7B0000}"/>
    <cellStyle name="Normal - Style1 22 3" xfId="26416" xr:uid="{00000000-0005-0000-0000-0000AF7B0000}"/>
    <cellStyle name="Normal - Style1 22 4" xfId="26417" xr:uid="{00000000-0005-0000-0000-0000B07B0000}"/>
    <cellStyle name="Normal - Style1 23" xfId="26418" xr:uid="{00000000-0005-0000-0000-0000B17B0000}"/>
    <cellStyle name="Normal - Style1 23 2" xfId="26419" xr:uid="{00000000-0005-0000-0000-0000B27B0000}"/>
    <cellStyle name="Normal - Style1 23 3" xfId="26420" xr:uid="{00000000-0005-0000-0000-0000B37B0000}"/>
    <cellStyle name="Normal - Style1 23 4" xfId="26421" xr:uid="{00000000-0005-0000-0000-0000B47B0000}"/>
    <cellStyle name="Normal - Style1 24" xfId="26422" xr:uid="{00000000-0005-0000-0000-0000B57B0000}"/>
    <cellStyle name="Normal - Style1 24 2" xfId="26423" xr:uid="{00000000-0005-0000-0000-0000B67B0000}"/>
    <cellStyle name="Normal - Style1 24 3" xfId="26424" xr:uid="{00000000-0005-0000-0000-0000B77B0000}"/>
    <cellStyle name="Normal - Style1 24 4" xfId="26425" xr:uid="{00000000-0005-0000-0000-0000B87B0000}"/>
    <cellStyle name="Normal - Style1 25" xfId="26426" xr:uid="{00000000-0005-0000-0000-0000B97B0000}"/>
    <cellStyle name="Normal - Style1 25 2" xfId="26427" xr:uid="{00000000-0005-0000-0000-0000BA7B0000}"/>
    <cellStyle name="Normal - Style1 25 3" xfId="26428" xr:uid="{00000000-0005-0000-0000-0000BB7B0000}"/>
    <cellStyle name="Normal - Style1 25 4" xfId="26429" xr:uid="{00000000-0005-0000-0000-0000BC7B0000}"/>
    <cellStyle name="Normal - Style1 26" xfId="26430" xr:uid="{00000000-0005-0000-0000-0000BD7B0000}"/>
    <cellStyle name="Normal - Style1 26 2" xfId="26431" xr:uid="{00000000-0005-0000-0000-0000BE7B0000}"/>
    <cellStyle name="Normal - Style1 26 3" xfId="26432" xr:uid="{00000000-0005-0000-0000-0000BF7B0000}"/>
    <cellStyle name="Normal - Style1 26 4" xfId="26433" xr:uid="{00000000-0005-0000-0000-0000C07B0000}"/>
    <cellStyle name="Normal - Style1 27" xfId="26434" xr:uid="{00000000-0005-0000-0000-0000C17B0000}"/>
    <cellStyle name="Normal - Style1 27 2" xfId="26435" xr:uid="{00000000-0005-0000-0000-0000C27B0000}"/>
    <cellStyle name="Normal - Style1 27 3" xfId="26436" xr:uid="{00000000-0005-0000-0000-0000C37B0000}"/>
    <cellStyle name="Normal - Style1 27 4" xfId="26437" xr:uid="{00000000-0005-0000-0000-0000C47B0000}"/>
    <cellStyle name="Normal - Style1 28" xfId="26438" xr:uid="{00000000-0005-0000-0000-0000C57B0000}"/>
    <cellStyle name="Normal - Style1 28 2" xfId="26439" xr:uid="{00000000-0005-0000-0000-0000C67B0000}"/>
    <cellStyle name="Normal - Style1 28 3" xfId="26440" xr:uid="{00000000-0005-0000-0000-0000C77B0000}"/>
    <cellStyle name="Normal - Style1 28 4" xfId="26441" xr:uid="{00000000-0005-0000-0000-0000C87B0000}"/>
    <cellStyle name="Normal - Style1 29" xfId="26442" xr:uid="{00000000-0005-0000-0000-0000C97B0000}"/>
    <cellStyle name="Normal - Style1 29 2" xfId="26443" xr:uid="{00000000-0005-0000-0000-0000CA7B0000}"/>
    <cellStyle name="Normal - Style1 29 3" xfId="26444" xr:uid="{00000000-0005-0000-0000-0000CB7B0000}"/>
    <cellStyle name="Normal - Style1 29 4" xfId="26445" xr:uid="{00000000-0005-0000-0000-0000CC7B0000}"/>
    <cellStyle name="Normal - Style1 3" xfId="26446" xr:uid="{00000000-0005-0000-0000-0000CD7B0000}"/>
    <cellStyle name="Normal - Style1 3 2" xfId="26447" xr:uid="{00000000-0005-0000-0000-0000CE7B0000}"/>
    <cellStyle name="Normal - Style1 3 3" xfId="26448" xr:uid="{00000000-0005-0000-0000-0000CF7B0000}"/>
    <cellStyle name="Normal - Style1 3 4" xfId="26449" xr:uid="{00000000-0005-0000-0000-0000D07B0000}"/>
    <cellStyle name="Normal - Style1 30" xfId="26450" xr:uid="{00000000-0005-0000-0000-0000D17B0000}"/>
    <cellStyle name="Normal - Style1 30 2" xfId="26451" xr:uid="{00000000-0005-0000-0000-0000D27B0000}"/>
    <cellStyle name="Normal - Style1 30 3" xfId="26452" xr:uid="{00000000-0005-0000-0000-0000D37B0000}"/>
    <cellStyle name="Normal - Style1 30 4" xfId="26453" xr:uid="{00000000-0005-0000-0000-0000D47B0000}"/>
    <cellStyle name="Normal - Style1 31" xfId="26454" xr:uid="{00000000-0005-0000-0000-0000D57B0000}"/>
    <cellStyle name="Normal - Style1 31 2" xfId="26455" xr:uid="{00000000-0005-0000-0000-0000D67B0000}"/>
    <cellStyle name="Normal - Style1 31 3" xfId="26456" xr:uid="{00000000-0005-0000-0000-0000D77B0000}"/>
    <cellStyle name="Normal - Style1 31 4" xfId="26457" xr:uid="{00000000-0005-0000-0000-0000D87B0000}"/>
    <cellStyle name="Normal - Style1 32" xfId="26458" xr:uid="{00000000-0005-0000-0000-0000D97B0000}"/>
    <cellStyle name="Normal - Style1 32 2" xfId="26459" xr:uid="{00000000-0005-0000-0000-0000DA7B0000}"/>
    <cellStyle name="Normal - Style1 32 3" xfId="26460" xr:uid="{00000000-0005-0000-0000-0000DB7B0000}"/>
    <cellStyle name="Normal - Style1 32 4" xfId="26461" xr:uid="{00000000-0005-0000-0000-0000DC7B0000}"/>
    <cellStyle name="Normal - Style1 33" xfId="26462" xr:uid="{00000000-0005-0000-0000-0000DD7B0000}"/>
    <cellStyle name="Normal - Style1 33 2" xfId="26463" xr:uid="{00000000-0005-0000-0000-0000DE7B0000}"/>
    <cellStyle name="Normal - Style1 33 3" xfId="26464" xr:uid="{00000000-0005-0000-0000-0000DF7B0000}"/>
    <cellStyle name="Normal - Style1 33 4" xfId="26465" xr:uid="{00000000-0005-0000-0000-0000E07B0000}"/>
    <cellStyle name="Normal - Style1 34" xfId="26466" xr:uid="{00000000-0005-0000-0000-0000E17B0000}"/>
    <cellStyle name="Normal - Style1 34 2" xfId="26467" xr:uid="{00000000-0005-0000-0000-0000E27B0000}"/>
    <cellStyle name="Normal - Style1 34 3" xfId="26468" xr:uid="{00000000-0005-0000-0000-0000E37B0000}"/>
    <cellStyle name="Normal - Style1 34 4" xfId="26469" xr:uid="{00000000-0005-0000-0000-0000E47B0000}"/>
    <cellStyle name="Normal - Style1 35" xfId="26470" xr:uid="{00000000-0005-0000-0000-0000E57B0000}"/>
    <cellStyle name="Normal - Style1 35 2" xfId="26471" xr:uid="{00000000-0005-0000-0000-0000E67B0000}"/>
    <cellStyle name="Normal - Style1 35 3" xfId="26472" xr:uid="{00000000-0005-0000-0000-0000E77B0000}"/>
    <cellStyle name="Normal - Style1 35 4" xfId="26473" xr:uid="{00000000-0005-0000-0000-0000E87B0000}"/>
    <cellStyle name="Normal - Style1 36" xfId="26474" xr:uid="{00000000-0005-0000-0000-0000E97B0000}"/>
    <cellStyle name="Normal - Style1 36 2" xfId="26475" xr:uid="{00000000-0005-0000-0000-0000EA7B0000}"/>
    <cellStyle name="Normal - Style1 36 3" xfId="26476" xr:uid="{00000000-0005-0000-0000-0000EB7B0000}"/>
    <cellStyle name="Normal - Style1 36 4" xfId="26477" xr:uid="{00000000-0005-0000-0000-0000EC7B0000}"/>
    <cellStyle name="Normal - Style1 37" xfId="26478" xr:uid="{00000000-0005-0000-0000-0000ED7B0000}"/>
    <cellStyle name="Normal - Style1 37 2" xfId="26479" xr:uid="{00000000-0005-0000-0000-0000EE7B0000}"/>
    <cellStyle name="Normal - Style1 37 3" xfId="26480" xr:uid="{00000000-0005-0000-0000-0000EF7B0000}"/>
    <cellStyle name="Normal - Style1 37 4" xfId="26481" xr:uid="{00000000-0005-0000-0000-0000F07B0000}"/>
    <cellStyle name="Normal - Style1 38" xfId="26482" xr:uid="{00000000-0005-0000-0000-0000F17B0000}"/>
    <cellStyle name="Normal - Style1 38 2" xfId="26483" xr:uid="{00000000-0005-0000-0000-0000F27B0000}"/>
    <cellStyle name="Normal - Style1 38 3" xfId="26484" xr:uid="{00000000-0005-0000-0000-0000F37B0000}"/>
    <cellStyle name="Normal - Style1 38 4" xfId="26485" xr:uid="{00000000-0005-0000-0000-0000F47B0000}"/>
    <cellStyle name="Normal - Style1 39" xfId="26486" xr:uid="{00000000-0005-0000-0000-0000F57B0000}"/>
    <cellStyle name="Normal - Style1 39 2" xfId="26487" xr:uid="{00000000-0005-0000-0000-0000F67B0000}"/>
    <cellStyle name="Normal - Style1 39 3" xfId="26488" xr:uid="{00000000-0005-0000-0000-0000F77B0000}"/>
    <cellStyle name="Normal - Style1 39 4" xfId="26489" xr:uid="{00000000-0005-0000-0000-0000F87B0000}"/>
    <cellStyle name="Normal - Style1 4" xfId="26490" xr:uid="{00000000-0005-0000-0000-0000F97B0000}"/>
    <cellStyle name="Normal - Style1 4 2" xfId="26491" xr:uid="{00000000-0005-0000-0000-0000FA7B0000}"/>
    <cellStyle name="Normal - Style1 4 3" xfId="26492" xr:uid="{00000000-0005-0000-0000-0000FB7B0000}"/>
    <cellStyle name="Normal - Style1 4 4" xfId="26493" xr:uid="{00000000-0005-0000-0000-0000FC7B0000}"/>
    <cellStyle name="Normal - Style1 40" xfId="26494" xr:uid="{00000000-0005-0000-0000-0000FD7B0000}"/>
    <cellStyle name="Normal - Style1 40 2" xfId="26495" xr:uid="{00000000-0005-0000-0000-0000FE7B0000}"/>
    <cellStyle name="Normal - Style1 40 3" xfId="26496" xr:uid="{00000000-0005-0000-0000-0000FF7B0000}"/>
    <cellStyle name="Normal - Style1 40 4" xfId="26497" xr:uid="{00000000-0005-0000-0000-0000007C0000}"/>
    <cellStyle name="Normal - Style1 41" xfId="26498" xr:uid="{00000000-0005-0000-0000-0000017C0000}"/>
    <cellStyle name="Normal - Style1 41 2" xfId="26499" xr:uid="{00000000-0005-0000-0000-0000027C0000}"/>
    <cellStyle name="Normal - Style1 41 3" xfId="26500" xr:uid="{00000000-0005-0000-0000-0000037C0000}"/>
    <cellStyle name="Normal - Style1 41 4" xfId="26501" xr:uid="{00000000-0005-0000-0000-0000047C0000}"/>
    <cellStyle name="Normal - Style1 42" xfId="26502" xr:uid="{00000000-0005-0000-0000-0000057C0000}"/>
    <cellStyle name="Normal - Style1 42 2" xfId="26503" xr:uid="{00000000-0005-0000-0000-0000067C0000}"/>
    <cellStyle name="Normal - Style1 43" xfId="26504" xr:uid="{00000000-0005-0000-0000-0000077C0000}"/>
    <cellStyle name="Normal - Style1 43 2" xfId="26505" xr:uid="{00000000-0005-0000-0000-0000087C0000}"/>
    <cellStyle name="Normal - Style1 44" xfId="26506" xr:uid="{00000000-0005-0000-0000-0000097C0000}"/>
    <cellStyle name="Normal - Style1 44 2" xfId="26507" xr:uid="{00000000-0005-0000-0000-00000A7C0000}"/>
    <cellStyle name="Normal - Style1 45" xfId="26508" xr:uid="{00000000-0005-0000-0000-00000B7C0000}"/>
    <cellStyle name="Normal - Style1 45 2" xfId="26509" xr:uid="{00000000-0005-0000-0000-00000C7C0000}"/>
    <cellStyle name="Normal - Style1 46" xfId="26510" xr:uid="{00000000-0005-0000-0000-00000D7C0000}"/>
    <cellStyle name="Normal - Style1 46 2" xfId="26511" xr:uid="{00000000-0005-0000-0000-00000E7C0000}"/>
    <cellStyle name="Normal - Style1 47" xfId="26512" xr:uid="{00000000-0005-0000-0000-00000F7C0000}"/>
    <cellStyle name="Normal - Style1 48" xfId="26513" xr:uid="{00000000-0005-0000-0000-0000107C0000}"/>
    <cellStyle name="Normal - Style1 49" xfId="26514" xr:uid="{00000000-0005-0000-0000-0000117C0000}"/>
    <cellStyle name="Normal - Style1 5" xfId="26515" xr:uid="{00000000-0005-0000-0000-0000127C0000}"/>
    <cellStyle name="Normal - Style1 5 2" xfId="26516" xr:uid="{00000000-0005-0000-0000-0000137C0000}"/>
    <cellStyle name="Normal - Style1 5 3" xfId="26517" xr:uid="{00000000-0005-0000-0000-0000147C0000}"/>
    <cellStyle name="Normal - Style1 5 4" xfId="26518" xr:uid="{00000000-0005-0000-0000-0000157C0000}"/>
    <cellStyle name="Normal - Style1 50" xfId="26519" xr:uid="{00000000-0005-0000-0000-0000167C0000}"/>
    <cellStyle name="Normal - Style1 51" xfId="26520" xr:uid="{00000000-0005-0000-0000-0000177C0000}"/>
    <cellStyle name="Normal - Style1 52" xfId="26521" xr:uid="{00000000-0005-0000-0000-0000187C0000}"/>
    <cellStyle name="Normal - Style1 53" xfId="26522" xr:uid="{00000000-0005-0000-0000-0000197C0000}"/>
    <cellStyle name="Normal - Style1 54" xfId="26523" xr:uid="{00000000-0005-0000-0000-00001A7C0000}"/>
    <cellStyle name="Normal - Style1 55" xfId="26524" xr:uid="{00000000-0005-0000-0000-00001B7C0000}"/>
    <cellStyle name="Normal - Style1 56" xfId="26525" xr:uid="{00000000-0005-0000-0000-00001C7C0000}"/>
    <cellStyle name="Normal - Style1 57" xfId="26526" xr:uid="{00000000-0005-0000-0000-00001D7C0000}"/>
    <cellStyle name="Normal - Style1 58" xfId="26527" xr:uid="{00000000-0005-0000-0000-00001E7C0000}"/>
    <cellStyle name="Normal - Style1 59" xfId="26528" xr:uid="{00000000-0005-0000-0000-00001F7C0000}"/>
    <cellStyle name="Normal - Style1 6" xfId="26529" xr:uid="{00000000-0005-0000-0000-0000207C0000}"/>
    <cellStyle name="Normal - Style1 6 2" xfId="26530" xr:uid="{00000000-0005-0000-0000-0000217C0000}"/>
    <cellStyle name="Normal - Style1 6 3" xfId="26531" xr:uid="{00000000-0005-0000-0000-0000227C0000}"/>
    <cellStyle name="Normal - Style1 6 4" xfId="26532" xr:uid="{00000000-0005-0000-0000-0000237C0000}"/>
    <cellStyle name="Normal - Style1 60" xfId="26533" xr:uid="{00000000-0005-0000-0000-0000247C0000}"/>
    <cellStyle name="Normal - Style1 61" xfId="26534" xr:uid="{00000000-0005-0000-0000-0000257C0000}"/>
    <cellStyle name="Normal - Style1 62" xfId="26535" xr:uid="{00000000-0005-0000-0000-0000267C0000}"/>
    <cellStyle name="Normal - Style1 63" xfId="26536" xr:uid="{00000000-0005-0000-0000-0000277C0000}"/>
    <cellStyle name="Normal - Style1 64" xfId="26537" xr:uid="{00000000-0005-0000-0000-0000287C0000}"/>
    <cellStyle name="Normal - Style1 65" xfId="26538" xr:uid="{00000000-0005-0000-0000-0000297C0000}"/>
    <cellStyle name="Normal - Style1 66" xfId="26539" xr:uid="{00000000-0005-0000-0000-00002A7C0000}"/>
    <cellStyle name="Normal - Style1 67" xfId="26540" xr:uid="{00000000-0005-0000-0000-00002B7C0000}"/>
    <cellStyle name="Normal - Style1 68" xfId="26541" xr:uid="{00000000-0005-0000-0000-00002C7C0000}"/>
    <cellStyle name="Normal - Style1 69" xfId="26542" xr:uid="{00000000-0005-0000-0000-00002D7C0000}"/>
    <cellStyle name="Normal - Style1 7" xfId="26543" xr:uid="{00000000-0005-0000-0000-00002E7C0000}"/>
    <cellStyle name="Normal - Style1 7 2" xfId="26544" xr:uid="{00000000-0005-0000-0000-00002F7C0000}"/>
    <cellStyle name="Normal - Style1 7 3" xfId="26545" xr:uid="{00000000-0005-0000-0000-0000307C0000}"/>
    <cellStyle name="Normal - Style1 7 4" xfId="26546" xr:uid="{00000000-0005-0000-0000-0000317C0000}"/>
    <cellStyle name="Normal - Style1 8" xfId="26547" xr:uid="{00000000-0005-0000-0000-0000327C0000}"/>
    <cellStyle name="Normal - Style1 8 2" xfId="26548" xr:uid="{00000000-0005-0000-0000-0000337C0000}"/>
    <cellStyle name="Normal - Style1 8 3" xfId="26549" xr:uid="{00000000-0005-0000-0000-0000347C0000}"/>
    <cellStyle name="Normal - Style1 8 4" xfId="26550" xr:uid="{00000000-0005-0000-0000-0000357C0000}"/>
    <cellStyle name="Normal - Style1 9" xfId="26551" xr:uid="{00000000-0005-0000-0000-0000367C0000}"/>
    <cellStyle name="Normal - Style1 9 2" xfId="26552" xr:uid="{00000000-0005-0000-0000-0000377C0000}"/>
    <cellStyle name="Normal - Style1 9 3" xfId="26553" xr:uid="{00000000-0005-0000-0000-0000387C0000}"/>
    <cellStyle name="Normal - Style1 9 4" xfId="26554" xr:uid="{00000000-0005-0000-0000-0000397C0000}"/>
    <cellStyle name="Normal - Style2" xfId="2504" xr:uid="{00000000-0005-0000-0000-00003A7C0000}"/>
    <cellStyle name="Normal - Style2 2" xfId="26555" xr:uid="{00000000-0005-0000-0000-00003B7C0000}"/>
    <cellStyle name="Normal - Style2 3" xfId="26556" xr:uid="{00000000-0005-0000-0000-00003C7C0000}"/>
    <cellStyle name="Normal - Style3" xfId="2505" xr:uid="{00000000-0005-0000-0000-00003D7C0000}"/>
    <cellStyle name="Normal - Style3 2" xfId="26557" xr:uid="{00000000-0005-0000-0000-00003E7C0000}"/>
    <cellStyle name="Normal - Style3 3" xfId="26558" xr:uid="{00000000-0005-0000-0000-00003F7C0000}"/>
    <cellStyle name="Normal - Style4" xfId="2506" xr:uid="{00000000-0005-0000-0000-0000407C0000}"/>
    <cellStyle name="Normal - Style4 2" xfId="26559" xr:uid="{00000000-0005-0000-0000-0000417C0000}"/>
    <cellStyle name="Normal - Style4 3" xfId="26560" xr:uid="{00000000-0005-0000-0000-0000427C0000}"/>
    <cellStyle name="Normal - Style5" xfId="2507" xr:uid="{00000000-0005-0000-0000-0000437C0000}"/>
    <cellStyle name="Normal - Style5 2" xfId="26561" xr:uid="{00000000-0005-0000-0000-0000447C0000}"/>
    <cellStyle name="Normal - Style5 3" xfId="26562" xr:uid="{00000000-0005-0000-0000-0000457C0000}"/>
    <cellStyle name="Normal - Style6" xfId="2508" xr:uid="{00000000-0005-0000-0000-0000467C0000}"/>
    <cellStyle name="Normal - Style6 2" xfId="26563" xr:uid="{00000000-0005-0000-0000-0000477C0000}"/>
    <cellStyle name="Normal - Style6 3" xfId="26564" xr:uid="{00000000-0005-0000-0000-0000487C0000}"/>
    <cellStyle name="Normal - Style7" xfId="2509" xr:uid="{00000000-0005-0000-0000-0000497C0000}"/>
    <cellStyle name="Normal - Style7 2" xfId="26565" xr:uid="{00000000-0005-0000-0000-00004A7C0000}"/>
    <cellStyle name="Normal - Style7 3" xfId="26566" xr:uid="{00000000-0005-0000-0000-00004B7C0000}"/>
    <cellStyle name="Normal - Style8" xfId="2510" xr:uid="{00000000-0005-0000-0000-00004C7C0000}"/>
    <cellStyle name="Normal - Style8 2" xfId="26567" xr:uid="{00000000-0005-0000-0000-00004D7C0000}"/>
    <cellStyle name="Normal - Style8 3" xfId="26568" xr:uid="{00000000-0005-0000-0000-00004E7C0000}"/>
    <cellStyle name="Normal - 유형1" xfId="2501" xr:uid="{00000000-0005-0000-0000-00004F7C0000}"/>
    <cellStyle name="Normal - 유형1 10" xfId="26569" xr:uid="{00000000-0005-0000-0000-0000507C0000}"/>
    <cellStyle name="Normal - 유형1 11" xfId="26570" xr:uid="{00000000-0005-0000-0000-0000517C0000}"/>
    <cellStyle name="Normal - 유형1 12" xfId="26571" xr:uid="{00000000-0005-0000-0000-0000527C0000}"/>
    <cellStyle name="Normal - 유형1 13" xfId="26572" xr:uid="{00000000-0005-0000-0000-0000537C0000}"/>
    <cellStyle name="Normal - 유형1 14" xfId="26573" xr:uid="{00000000-0005-0000-0000-0000547C0000}"/>
    <cellStyle name="Normal - 유형1 15" xfId="26574" xr:uid="{00000000-0005-0000-0000-0000557C0000}"/>
    <cellStyle name="Normal - 유형1 16" xfId="26575" xr:uid="{00000000-0005-0000-0000-0000567C0000}"/>
    <cellStyle name="Normal - 유형1 17" xfId="26576" xr:uid="{00000000-0005-0000-0000-0000577C0000}"/>
    <cellStyle name="Normal - 유형1 18" xfId="26577" xr:uid="{00000000-0005-0000-0000-0000587C0000}"/>
    <cellStyle name="Normal - 유형1 19" xfId="26578" xr:uid="{00000000-0005-0000-0000-0000597C0000}"/>
    <cellStyle name="Normal - 유형1 2" xfId="26579" xr:uid="{00000000-0005-0000-0000-00005A7C0000}"/>
    <cellStyle name="Normal - 유형1 2 2" xfId="26580" xr:uid="{00000000-0005-0000-0000-00005B7C0000}"/>
    <cellStyle name="Normal - 유형1 2 3" xfId="26581" xr:uid="{00000000-0005-0000-0000-00005C7C0000}"/>
    <cellStyle name="Normal - 유형1 2 4" xfId="26582" xr:uid="{00000000-0005-0000-0000-00005D7C0000}"/>
    <cellStyle name="Normal - 유형1 2 5" xfId="26583" xr:uid="{00000000-0005-0000-0000-00005E7C0000}"/>
    <cellStyle name="Normal - 유형1 2 6" xfId="26584" xr:uid="{00000000-0005-0000-0000-00005F7C0000}"/>
    <cellStyle name="Normal - 유형1 2 7" xfId="26585" xr:uid="{00000000-0005-0000-0000-0000607C0000}"/>
    <cellStyle name="Normal - 유형1 20" xfId="26586" xr:uid="{00000000-0005-0000-0000-0000617C0000}"/>
    <cellStyle name="Normal - 유형1 21" xfId="26587" xr:uid="{00000000-0005-0000-0000-0000627C0000}"/>
    <cellStyle name="Normal - 유형1 22" xfId="26588" xr:uid="{00000000-0005-0000-0000-0000637C0000}"/>
    <cellStyle name="Normal - 유형1 23" xfId="26589" xr:uid="{00000000-0005-0000-0000-0000647C0000}"/>
    <cellStyle name="Normal - 유형1 24" xfId="26590" xr:uid="{00000000-0005-0000-0000-0000657C0000}"/>
    <cellStyle name="Normal - 유형1 25" xfId="26591" xr:uid="{00000000-0005-0000-0000-0000667C0000}"/>
    <cellStyle name="Normal - 유형1 26" xfId="26592" xr:uid="{00000000-0005-0000-0000-0000677C0000}"/>
    <cellStyle name="Normal - 유형1 27" xfId="26593" xr:uid="{00000000-0005-0000-0000-0000687C0000}"/>
    <cellStyle name="Normal - 유형1 28" xfId="26594" xr:uid="{00000000-0005-0000-0000-0000697C0000}"/>
    <cellStyle name="Normal - 유형1 29" xfId="26595" xr:uid="{00000000-0005-0000-0000-00006A7C0000}"/>
    <cellStyle name="Normal - 유형1 3" xfId="26596" xr:uid="{00000000-0005-0000-0000-00006B7C0000}"/>
    <cellStyle name="Normal - 유형1 30" xfId="26597" xr:uid="{00000000-0005-0000-0000-00006C7C0000}"/>
    <cellStyle name="Normal - 유형1 31" xfId="26598" xr:uid="{00000000-0005-0000-0000-00006D7C0000}"/>
    <cellStyle name="Normal - 유형1 32" xfId="26599" xr:uid="{00000000-0005-0000-0000-00006E7C0000}"/>
    <cellStyle name="Normal - 유형1 4" xfId="26600" xr:uid="{00000000-0005-0000-0000-00006F7C0000}"/>
    <cellStyle name="Normal - 유형1 5" xfId="26601" xr:uid="{00000000-0005-0000-0000-0000707C0000}"/>
    <cellStyle name="Normal - 유형1 6" xfId="26602" xr:uid="{00000000-0005-0000-0000-0000717C0000}"/>
    <cellStyle name="Normal - 유형1 7" xfId="26603" xr:uid="{00000000-0005-0000-0000-0000727C0000}"/>
    <cellStyle name="Normal - 유형1 8" xfId="26604" xr:uid="{00000000-0005-0000-0000-0000737C0000}"/>
    <cellStyle name="Normal - 유형1 9" xfId="26605" xr:uid="{00000000-0005-0000-0000-0000747C0000}"/>
    <cellStyle name="normal 10" xfId="26606" xr:uid="{00000000-0005-0000-0000-0000757C0000}"/>
    <cellStyle name="normal 11" xfId="26607" xr:uid="{00000000-0005-0000-0000-0000767C0000}"/>
    <cellStyle name="normal 12" xfId="26608" xr:uid="{00000000-0005-0000-0000-0000777C0000}"/>
    <cellStyle name="normal 13" xfId="26609" xr:uid="{00000000-0005-0000-0000-0000787C0000}"/>
    <cellStyle name="normal 14" xfId="26610" xr:uid="{00000000-0005-0000-0000-0000797C0000}"/>
    <cellStyle name="normal 15" xfId="26611" xr:uid="{00000000-0005-0000-0000-00007A7C0000}"/>
    <cellStyle name="normal 16" xfId="26612" xr:uid="{00000000-0005-0000-0000-00007B7C0000}"/>
    <cellStyle name="normal 17" xfId="26613" xr:uid="{00000000-0005-0000-0000-00007C7C0000}"/>
    <cellStyle name="normal 18" xfId="26614" xr:uid="{00000000-0005-0000-0000-00007D7C0000}"/>
    <cellStyle name="normal 19" xfId="26615" xr:uid="{00000000-0005-0000-0000-00007E7C0000}"/>
    <cellStyle name="normal 2" xfId="26616" xr:uid="{00000000-0005-0000-0000-00007F7C0000}"/>
    <cellStyle name="normal 2 2" xfId="26617" xr:uid="{00000000-0005-0000-0000-0000807C0000}"/>
    <cellStyle name="normal 2 3" xfId="26618" xr:uid="{00000000-0005-0000-0000-0000817C0000}"/>
    <cellStyle name="normal 2 4" xfId="26619" xr:uid="{00000000-0005-0000-0000-0000827C0000}"/>
    <cellStyle name="normal 2 5" xfId="26620" xr:uid="{00000000-0005-0000-0000-0000837C0000}"/>
    <cellStyle name="normal 2 6" xfId="26621" xr:uid="{00000000-0005-0000-0000-0000847C0000}"/>
    <cellStyle name="normal 2 7" xfId="26622" xr:uid="{00000000-0005-0000-0000-0000857C0000}"/>
    <cellStyle name="normal 20" xfId="26623" xr:uid="{00000000-0005-0000-0000-0000867C0000}"/>
    <cellStyle name="normal 21" xfId="26624" xr:uid="{00000000-0005-0000-0000-0000877C0000}"/>
    <cellStyle name="normal 22" xfId="26625" xr:uid="{00000000-0005-0000-0000-0000887C0000}"/>
    <cellStyle name="normal 23" xfId="34148" xr:uid="{00000000-0005-0000-0000-0000897C0000}"/>
    <cellStyle name="normal 24" xfId="34149" xr:uid="{00000000-0005-0000-0000-00008A7C0000}"/>
    <cellStyle name="normal 25" xfId="34150" xr:uid="{00000000-0005-0000-0000-00008B7C0000}"/>
    <cellStyle name="normal 3" xfId="26626" xr:uid="{00000000-0005-0000-0000-00008C7C0000}"/>
    <cellStyle name="normal 4" xfId="26627" xr:uid="{00000000-0005-0000-0000-00008D7C0000}"/>
    <cellStyle name="normal 5" xfId="26628" xr:uid="{00000000-0005-0000-0000-00008E7C0000}"/>
    <cellStyle name="normal 6" xfId="26629" xr:uid="{00000000-0005-0000-0000-00008F7C0000}"/>
    <cellStyle name="normal 7" xfId="26630" xr:uid="{00000000-0005-0000-0000-0000907C0000}"/>
    <cellStyle name="normal 8" xfId="26631" xr:uid="{00000000-0005-0000-0000-0000917C0000}"/>
    <cellStyle name="normal 9" xfId="26632" xr:uid="{00000000-0005-0000-0000-0000927C0000}"/>
    <cellStyle name="Normal_ SG&amp;A Bridge " xfId="2511" xr:uid="{00000000-0005-0000-0000-0000937C0000}"/>
    <cellStyle name="Normal1" xfId="3869" xr:uid="{00000000-0005-0000-0000-0000947C0000}"/>
    <cellStyle name="Normal2" xfId="3870" xr:uid="{00000000-0005-0000-0000-0000957C0000}"/>
    <cellStyle name="Noroal_ SG&amp;A Bridge " xfId="26633" xr:uid="{00000000-0005-0000-0000-0000967C0000}"/>
    <cellStyle name="Note" xfId="26634" xr:uid="{00000000-0005-0000-0000-0000977C0000}"/>
    <cellStyle name="Note 2" xfId="26635" xr:uid="{00000000-0005-0000-0000-0000987C0000}"/>
    <cellStyle name="Œ…?æ맖?e [0.00]_laroux" xfId="2512" xr:uid="{00000000-0005-0000-0000-0000997C0000}"/>
    <cellStyle name="Œ…?æ맖?e_laroux" xfId="2513" xr:uid="{00000000-0005-0000-0000-00009A7C0000}"/>
    <cellStyle name="Œ…‹æØ‚è [0.00]_laroux" xfId="26636" xr:uid="{00000000-0005-0000-0000-00009B7C0000}"/>
    <cellStyle name="Œ…‹æØ‚è_laroux" xfId="26637" xr:uid="{00000000-0005-0000-0000-00009C7C0000}"/>
    <cellStyle name="Ôèíàíñîâûé [0]_PERSONAL" xfId="26638" xr:uid="{00000000-0005-0000-0000-00009D7C0000}"/>
    <cellStyle name="Ôèíàíñîâûé_PERSONAL" xfId="26639" xr:uid="{00000000-0005-0000-0000-00009E7C0000}"/>
    <cellStyle name="oft Excel]_x000d__x000a_Comment=The open=/f lines load custom functions into the Paste Function list._x000d__x000a_Maximized=3_x000d__x000a_AutoFormat=" xfId="2514" xr:uid="{00000000-0005-0000-0000-00009F7C0000}"/>
    <cellStyle name="oft Excel]_x000d__x000a_Comment=The open=/f lines load custom functions into the Paste Function list._x000d__x000a_Maximized=3_x000d__x000a_AutoFormat= 2" xfId="26640" xr:uid="{00000000-0005-0000-0000-0000A07C0000}"/>
    <cellStyle name="oft Excel]_x000d__x000a_Comment=The open=/f lines load custom functions into the Paste Function list._x000d__x000a_Maximized=3_x000d__x000a_AutoFormat= 3" xfId="26641" xr:uid="{00000000-0005-0000-0000-0000A17C0000}"/>
    <cellStyle name="oh" xfId="3871" xr:uid="{00000000-0005-0000-0000-0000A27C0000}"/>
    <cellStyle name="oh 10" xfId="26642" xr:uid="{00000000-0005-0000-0000-0000A37C0000}"/>
    <cellStyle name="oh 11" xfId="26643" xr:uid="{00000000-0005-0000-0000-0000A47C0000}"/>
    <cellStyle name="oh 12" xfId="26644" xr:uid="{00000000-0005-0000-0000-0000A57C0000}"/>
    <cellStyle name="oh 13" xfId="26645" xr:uid="{00000000-0005-0000-0000-0000A67C0000}"/>
    <cellStyle name="oh 14" xfId="26646" xr:uid="{00000000-0005-0000-0000-0000A77C0000}"/>
    <cellStyle name="oh 15" xfId="26647" xr:uid="{00000000-0005-0000-0000-0000A87C0000}"/>
    <cellStyle name="oh 16" xfId="26648" xr:uid="{00000000-0005-0000-0000-0000A97C0000}"/>
    <cellStyle name="oh 17" xfId="26649" xr:uid="{00000000-0005-0000-0000-0000AA7C0000}"/>
    <cellStyle name="oh 18" xfId="26650" xr:uid="{00000000-0005-0000-0000-0000AB7C0000}"/>
    <cellStyle name="oh 19" xfId="26651" xr:uid="{00000000-0005-0000-0000-0000AC7C0000}"/>
    <cellStyle name="oh 2" xfId="26652" xr:uid="{00000000-0005-0000-0000-0000AD7C0000}"/>
    <cellStyle name="oh 2 2" xfId="26653" xr:uid="{00000000-0005-0000-0000-0000AE7C0000}"/>
    <cellStyle name="oh 2 3" xfId="26654" xr:uid="{00000000-0005-0000-0000-0000AF7C0000}"/>
    <cellStyle name="oh 2 4" xfId="26655" xr:uid="{00000000-0005-0000-0000-0000B07C0000}"/>
    <cellStyle name="oh 2 5" xfId="26656" xr:uid="{00000000-0005-0000-0000-0000B17C0000}"/>
    <cellStyle name="oh 2 6" xfId="26657" xr:uid="{00000000-0005-0000-0000-0000B27C0000}"/>
    <cellStyle name="oh 2 7" xfId="26658" xr:uid="{00000000-0005-0000-0000-0000B37C0000}"/>
    <cellStyle name="oh 20" xfId="26659" xr:uid="{00000000-0005-0000-0000-0000B47C0000}"/>
    <cellStyle name="oh 21" xfId="26660" xr:uid="{00000000-0005-0000-0000-0000B57C0000}"/>
    <cellStyle name="oh 22" xfId="26661" xr:uid="{00000000-0005-0000-0000-0000B67C0000}"/>
    <cellStyle name="oh 23" xfId="26662" xr:uid="{00000000-0005-0000-0000-0000B77C0000}"/>
    <cellStyle name="oh 3" xfId="26663" xr:uid="{00000000-0005-0000-0000-0000B87C0000}"/>
    <cellStyle name="oh 4" xfId="26664" xr:uid="{00000000-0005-0000-0000-0000B97C0000}"/>
    <cellStyle name="oh 5" xfId="26665" xr:uid="{00000000-0005-0000-0000-0000BA7C0000}"/>
    <cellStyle name="oh 6" xfId="26666" xr:uid="{00000000-0005-0000-0000-0000BB7C0000}"/>
    <cellStyle name="oh 7" xfId="26667" xr:uid="{00000000-0005-0000-0000-0000BC7C0000}"/>
    <cellStyle name="oh 8" xfId="26668" xr:uid="{00000000-0005-0000-0000-0000BD7C0000}"/>
    <cellStyle name="oh 9" xfId="26669" xr:uid="{00000000-0005-0000-0000-0000BE7C0000}"/>
    <cellStyle name="Output" xfId="26670" xr:uid="{00000000-0005-0000-0000-0000BF7C0000}"/>
    <cellStyle name="Output 2" xfId="26671" xr:uid="{00000000-0005-0000-0000-0000C07C0000}"/>
    <cellStyle name="Percent" xfId="2515" xr:uid="{00000000-0005-0000-0000-0000C17C0000}"/>
    <cellStyle name="Percent [0]" xfId="26672" xr:uid="{00000000-0005-0000-0000-0000C27C0000}"/>
    <cellStyle name="Percent [00]" xfId="26673" xr:uid="{00000000-0005-0000-0000-0000C37C0000}"/>
    <cellStyle name="Percent [2]" xfId="2516" xr:uid="{00000000-0005-0000-0000-0000C47C0000}"/>
    <cellStyle name="Percent [2] 10" xfId="26674" xr:uid="{00000000-0005-0000-0000-0000C57C0000}"/>
    <cellStyle name="Percent [2] 11" xfId="26675" xr:uid="{00000000-0005-0000-0000-0000C67C0000}"/>
    <cellStyle name="Percent [2] 12" xfId="26676" xr:uid="{00000000-0005-0000-0000-0000C77C0000}"/>
    <cellStyle name="Percent [2] 13" xfId="26677" xr:uid="{00000000-0005-0000-0000-0000C87C0000}"/>
    <cellStyle name="Percent [2] 14" xfId="26678" xr:uid="{00000000-0005-0000-0000-0000C97C0000}"/>
    <cellStyle name="Percent [2] 15" xfId="26679" xr:uid="{00000000-0005-0000-0000-0000CA7C0000}"/>
    <cellStyle name="Percent [2] 16" xfId="26680" xr:uid="{00000000-0005-0000-0000-0000CB7C0000}"/>
    <cellStyle name="Percent [2] 17" xfId="26681" xr:uid="{00000000-0005-0000-0000-0000CC7C0000}"/>
    <cellStyle name="Percent [2] 18" xfId="26682" xr:uid="{00000000-0005-0000-0000-0000CD7C0000}"/>
    <cellStyle name="Percent [2] 19" xfId="26683" xr:uid="{00000000-0005-0000-0000-0000CE7C0000}"/>
    <cellStyle name="Percent [2] 2" xfId="26684" xr:uid="{00000000-0005-0000-0000-0000CF7C0000}"/>
    <cellStyle name="Percent [2] 2 2" xfId="26685" xr:uid="{00000000-0005-0000-0000-0000D07C0000}"/>
    <cellStyle name="Percent [2] 2 3" xfId="26686" xr:uid="{00000000-0005-0000-0000-0000D17C0000}"/>
    <cellStyle name="Percent [2] 2 4" xfId="26687" xr:uid="{00000000-0005-0000-0000-0000D27C0000}"/>
    <cellStyle name="Percent [2] 2 5" xfId="26688" xr:uid="{00000000-0005-0000-0000-0000D37C0000}"/>
    <cellStyle name="Percent [2] 2 6" xfId="26689" xr:uid="{00000000-0005-0000-0000-0000D47C0000}"/>
    <cellStyle name="Percent [2] 2 7" xfId="26690" xr:uid="{00000000-0005-0000-0000-0000D57C0000}"/>
    <cellStyle name="Percent [2] 20" xfId="26691" xr:uid="{00000000-0005-0000-0000-0000D67C0000}"/>
    <cellStyle name="Percent [2] 21" xfId="26692" xr:uid="{00000000-0005-0000-0000-0000D77C0000}"/>
    <cellStyle name="Percent [2] 22" xfId="26693" xr:uid="{00000000-0005-0000-0000-0000D87C0000}"/>
    <cellStyle name="Percent [2] 23" xfId="26694" xr:uid="{00000000-0005-0000-0000-0000D97C0000}"/>
    <cellStyle name="Percent [2] 24" xfId="26695" xr:uid="{00000000-0005-0000-0000-0000DA7C0000}"/>
    <cellStyle name="Percent [2] 25" xfId="26696" xr:uid="{00000000-0005-0000-0000-0000DB7C0000}"/>
    <cellStyle name="Percent [2] 26" xfId="26697" xr:uid="{00000000-0005-0000-0000-0000DC7C0000}"/>
    <cellStyle name="Percent [2] 27" xfId="26698" xr:uid="{00000000-0005-0000-0000-0000DD7C0000}"/>
    <cellStyle name="Percent [2] 28" xfId="26699" xr:uid="{00000000-0005-0000-0000-0000DE7C0000}"/>
    <cellStyle name="Percent [2] 29" xfId="34151" xr:uid="{00000000-0005-0000-0000-0000DF7C0000}"/>
    <cellStyle name="Percent [2] 3" xfId="26700" xr:uid="{00000000-0005-0000-0000-0000E07C0000}"/>
    <cellStyle name="Percent [2] 4" xfId="26701" xr:uid="{00000000-0005-0000-0000-0000E17C0000}"/>
    <cellStyle name="Percent [2] 5" xfId="26702" xr:uid="{00000000-0005-0000-0000-0000E27C0000}"/>
    <cellStyle name="Percent [2] 6" xfId="26703" xr:uid="{00000000-0005-0000-0000-0000E37C0000}"/>
    <cellStyle name="Percent [2] 7" xfId="26704" xr:uid="{00000000-0005-0000-0000-0000E47C0000}"/>
    <cellStyle name="Percent [2] 8" xfId="26705" xr:uid="{00000000-0005-0000-0000-0000E57C0000}"/>
    <cellStyle name="Percent [2] 9" xfId="26706" xr:uid="{00000000-0005-0000-0000-0000E67C0000}"/>
    <cellStyle name="Percent 10" xfId="26707" xr:uid="{00000000-0005-0000-0000-0000E77C0000}"/>
    <cellStyle name="Percent 10 2" xfId="26708" xr:uid="{00000000-0005-0000-0000-0000E87C0000}"/>
    <cellStyle name="Percent 10 3" xfId="26709" xr:uid="{00000000-0005-0000-0000-0000E97C0000}"/>
    <cellStyle name="Percent 100" xfId="26710" xr:uid="{00000000-0005-0000-0000-0000EA7C0000}"/>
    <cellStyle name="Percent 101" xfId="26711" xr:uid="{00000000-0005-0000-0000-0000EB7C0000}"/>
    <cellStyle name="Percent 102" xfId="26712" xr:uid="{00000000-0005-0000-0000-0000EC7C0000}"/>
    <cellStyle name="Percent 103" xfId="26713" xr:uid="{00000000-0005-0000-0000-0000ED7C0000}"/>
    <cellStyle name="Percent 104" xfId="26714" xr:uid="{00000000-0005-0000-0000-0000EE7C0000}"/>
    <cellStyle name="Percent 105" xfId="26715" xr:uid="{00000000-0005-0000-0000-0000EF7C0000}"/>
    <cellStyle name="Percent 106" xfId="26716" xr:uid="{00000000-0005-0000-0000-0000F07C0000}"/>
    <cellStyle name="Percent 107" xfId="26717" xr:uid="{00000000-0005-0000-0000-0000F17C0000}"/>
    <cellStyle name="Percent 108" xfId="26718" xr:uid="{00000000-0005-0000-0000-0000F27C0000}"/>
    <cellStyle name="Percent 109" xfId="26719" xr:uid="{00000000-0005-0000-0000-0000F37C0000}"/>
    <cellStyle name="Percent 11" xfId="26720" xr:uid="{00000000-0005-0000-0000-0000F47C0000}"/>
    <cellStyle name="Percent 11 2" xfId="26721" xr:uid="{00000000-0005-0000-0000-0000F57C0000}"/>
    <cellStyle name="Percent 11 3" xfId="26722" xr:uid="{00000000-0005-0000-0000-0000F67C0000}"/>
    <cellStyle name="Percent 110" xfId="26723" xr:uid="{00000000-0005-0000-0000-0000F77C0000}"/>
    <cellStyle name="Percent 111" xfId="26724" xr:uid="{00000000-0005-0000-0000-0000F87C0000}"/>
    <cellStyle name="Percent 112" xfId="26725" xr:uid="{00000000-0005-0000-0000-0000F97C0000}"/>
    <cellStyle name="Percent 113" xfId="26726" xr:uid="{00000000-0005-0000-0000-0000FA7C0000}"/>
    <cellStyle name="Percent 114" xfId="26727" xr:uid="{00000000-0005-0000-0000-0000FB7C0000}"/>
    <cellStyle name="Percent 115" xfId="26728" xr:uid="{00000000-0005-0000-0000-0000FC7C0000}"/>
    <cellStyle name="Percent 116" xfId="26729" xr:uid="{00000000-0005-0000-0000-0000FD7C0000}"/>
    <cellStyle name="Percent 117" xfId="26730" xr:uid="{00000000-0005-0000-0000-0000FE7C0000}"/>
    <cellStyle name="Percent 118" xfId="26731" xr:uid="{00000000-0005-0000-0000-0000FF7C0000}"/>
    <cellStyle name="Percent 119" xfId="26732" xr:uid="{00000000-0005-0000-0000-0000007D0000}"/>
    <cellStyle name="Percent 12" xfId="26733" xr:uid="{00000000-0005-0000-0000-0000017D0000}"/>
    <cellStyle name="Percent 12 2" xfId="26734" xr:uid="{00000000-0005-0000-0000-0000027D0000}"/>
    <cellStyle name="Percent 12 3" xfId="26735" xr:uid="{00000000-0005-0000-0000-0000037D0000}"/>
    <cellStyle name="Percent 120" xfId="26736" xr:uid="{00000000-0005-0000-0000-0000047D0000}"/>
    <cellStyle name="Percent 121" xfId="26737" xr:uid="{00000000-0005-0000-0000-0000057D0000}"/>
    <cellStyle name="Percent 122" xfId="26738" xr:uid="{00000000-0005-0000-0000-0000067D0000}"/>
    <cellStyle name="Percent 123" xfId="26739" xr:uid="{00000000-0005-0000-0000-0000077D0000}"/>
    <cellStyle name="Percent 124" xfId="26740" xr:uid="{00000000-0005-0000-0000-0000087D0000}"/>
    <cellStyle name="Percent 125" xfId="26741" xr:uid="{00000000-0005-0000-0000-0000097D0000}"/>
    <cellStyle name="Percent 126" xfId="26742" xr:uid="{00000000-0005-0000-0000-00000A7D0000}"/>
    <cellStyle name="Percent 127" xfId="26743" xr:uid="{00000000-0005-0000-0000-00000B7D0000}"/>
    <cellStyle name="Percent 128" xfId="26744" xr:uid="{00000000-0005-0000-0000-00000C7D0000}"/>
    <cellStyle name="Percent 129" xfId="26745" xr:uid="{00000000-0005-0000-0000-00000D7D0000}"/>
    <cellStyle name="Percent 13" xfId="26746" xr:uid="{00000000-0005-0000-0000-00000E7D0000}"/>
    <cellStyle name="Percent 13 2" xfId="26747" xr:uid="{00000000-0005-0000-0000-00000F7D0000}"/>
    <cellStyle name="Percent 13 3" xfId="26748" xr:uid="{00000000-0005-0000-0000-0000107D0000}"/>
    <cellStyle name="Percent 130" xfId="26749" xr:uid="{00000000-0005-0000-0000-0000117D0000}"/>
    <cellStyle name="Percent 131" xfId="26750" xr:uid="{00000000-0005-0000-0000-0000127D0000}"/>
    <cellStyle name="Percent 132" xfId="26751" xr:uid="{00000000-0005-0000-0000-0000137D0000}"/>
    <cellStyle name="Percent 133" xfId="26752" xr:uid="{00000000-0005-0000-0000-0000147D0000}"/>
    <cellStyle name="Percent 134" xfId="26753" xr:uid="{00000000-0005-0000-0000-0000157D0000}"/>
    <cellStyle name="Percent 135" xfId="26754" xr:uid="{00000000-0005-0000-0000-0000167D0000}"/>
    <cellStyle name="Percent 136" xfId="26755" xr:uid="{00000000-0005-0000-0000-0000177D0000}"/>
    <cellStyle name="Percent 137" xfId="26756" xr:uid="{00000000-0005-0000-0000-0000187D0000}"/>
    <cellStyle name="Percent 138" xfId="26757" xr:uid="{00000000-0005-0000-0000-0000197D0000}"/>
    <cellStyle name="Percent 139" xfId="26758" xr:uid="{00000000-0005-0000-0000-00001A7D0000}"/>
    <cellStyle name="Percent 14" xfId="26759" xr:uid="{00000000-0005-0000-0000-00001B7D0000}"/>
    <cellStyle name="Percent 14 2" xfId="26760" xr:uid="{00000000-0005-0000-0000-00001C7D0000}"/>
    <cellStyle name="Percent 14 3" xfId="26761" xr:uid="{00000000-0005-0000-0000-00001D7D0000}"/>
    <cellStyle name="Percent 140" xfId="26762" xr:uid="{00000000-0005-0000-0000-00001E7D0000}"/>
    <cellStyle name="Percent 141" xfId="26763" xr:uid="{00000000-0005-0000-0000-00001F7D0000}"/>
    <cellStyle name="Percent 142" xfId="26764" xr:uid="{00000000-0005-0000-0000-0000207D0000}"/>
    <cellStyle name="Percent 143" xfId="26765" xr:uid="{00000000-0005-0000-0000-0000217D0000}"/>
    <cellStyle name="Percent 144" xfId="26766" xr:uid="{00000000-0005-0000-0000-0000227D0000}"/>
    <cellStyle name="Percent 145" xfId="26767" xr:uid="{00000000-0005-0000-0000-0000237D0000}"/>
    <cellStyle name="Percent 146" xfId="26768" xr:uid="{00000000-0005-0000-0000-0000247D0000}"/>
    <cellStyle name="Percent 147" xfId="26769" xr:uid="{00000000-0005-0000-0000-0000257D0000}"/>
    <cellStyle name="Percent 148" xfId="26770" xr:uid="{00000000-0005-0000-0000-0000267D0000}"/>
    <cellStyle name="Percent 149" xfId="26771" xr:uid="{00000000-0005-0000-0000-0000277D0000}"/>
    <cellStyle name="Percent 15" xfId="26772" xr:uid="{00000000-0005-0000-0000-0000287D0000}"/>
    <cellStyle name="Percent 15 2" xfId="26773" xr:uid="{00000000-0005-0000-0000-0000297D0000}"/>
    <cellStyle name="Percent 15 3" xfId="26774" xr:uid="{00000000-0005-0000-0000-00002A7D0000}"/>
    <cellStyle name="Percent 150" xfId="26775" xr:uid="{00000000-0005-0000-0000-00002B7D0000}"/>
    <cellStyle name="Percent 151" xfId="26776" xr:uid="{00000000-0005-0000-0000-00002C7D0000}"/>
    <cellStyle name="Percent 152" xfId="26777" xr:uid="{00000000-0005-0000-0000-00002D7D0000}"/>
    <cellStyle name="Percent 153" xfId="26778" xr:uid="{00000000-0005-0000-0000-00002E7D0000}"/>
    <cellStyle name="Percent 154" xfId="26779" xr:uid="{00000000-0005-0000-0000-00002F7D0000}"/>
    <cellStyle name="Percent 155" xfId="26780" xr:uid="{00000000-0005-0000-0000-0000307D0000}"/>
    <cellStyle name="Percent 156" xfId="26781" xr:uid="{00000000-0005-0000-0000-0000317D0000}"/>
    <cellStyle name="Percent 157" xfId="26782" xr:uid="{00000000-0005-0000-0000-0000327D0000}"/>
    <cellStyle name="Percent 158" xfId="26783" xr:uid="{00000000-0005-0000-0000-0000337D0000}"/>
    <cellStyle name="Percent 159" xfId="26784" xr:uid="{00000000-0005-0000-0000-0000347D0000}"/>
    <cellStyle name="Percent 16" xfId="26785" xr:uid="{00000000-0005-0000-0000-0000357D0000}"/>
    <cellStyle name="Percent 16 2" xfId="26786" xr:uid="{00000000-0005-0000-0000-0000367D0000}"/>
    <cellStyle name="Percent 16 3" xfId="26787" xr:uid="{00000000-0005-0000-0000-0000377D0000}"/>
    <cellStyle name="Percent 160" xfId="26788" xr:uid="{00000000-0005-0000-0000-0000387D0000}"/>
    <cellStyle name="Percent 161" xfId="26789" xr:uid="{00000000-0005-0000-0000-0000397D0000}"/>
    <cellStyle name="Percent 162" xfId="26790" xr:uid="{00000000-0005-0000-0000-00003A7D0000}"/>
    <cellStyle name="Percent 17" xfId="26791" xr:uid="{00000000-0005-0000-0000-00003B7D0000}"/>
    <cellStyle name="Percent 17 2" xfId="26792" xr:uid="{00000000-0005-0000-0000-00003C7D0000}"/>
    <cellStyle name="Percent 17 3" xfId="26793" xr:uid="{00000000-0005-0000-0000-00003D7D0000}"/>
    <cellStyle name="Percent 18" xfId="26794" xr:uid="{00000000-0005-0000-0000-00003E7D0000}"/>
    <cellStyle name="Percent 18 2" xfId="26795" xr:uid="{00000000-0005-0000-0000-00003F7D0000}"/>
    <cellStyle name="Percent 18 3" xfId="26796" xr:uid="{00000000-0005-0000-0000-0000407D0000}"/>
    <cellStyle name="Percent 19" xfId="26797" xr:uid="{00000000-0005-0000-0000-0000417D0000}"/>
    <cellStyle name="Percent 19 2" xfId="26798" xr:uid="{00000000-0005-0000-0000-0000427D0000}"/>
    <cellStyle name="Percent 19 3" xfId="26799" xr:uid="{00000000-0005-0000-0000-0000437D0000}"/>
    <cellStyle name="Percent 2" xfId="2517" xr:uid="{00000000-0005-0000-0000-0000447D0000}"/>
    <cellStyle name="Percent 2 2" xfId="26800" xr:uid="{00000000-0005-0000-0000-0000457D0000}"/>
    <cellStyle name="Percent 2 2 2" xfId="26801" xr:uid="{00000000-0005-0000-0000-0000467D0000}"/>
    <cellStyle name="Percent 2 3" xfId="26802" xr:uid="{00000000-0005-0000-0000-0000477D0000}"/>
    <cellStyle name="Percent 2 4" xfId="26803" xr:uid="{00000000-0005-0000-0000-0000487D0000}"/>
    <cellStyle name="Percent 2 5" xfId="26804" xr:uid="{00000000-0005-0000-0000-0000497D0000}"/>
    <cellStyle name="Percent 20" xfId="26805" xr:uid="{00000000-0005-0000-0000-00004A7D0000}"/>
    <cellStyle name="Percent 20 2" xfId="26806" xr:uid="{00000000-0005-0000-0000-00004B7D0000}"/>
    <cellStyle name="Percent 20 3" xfId="26807" xr:uid="{00000000-0005-0000-0000-00004C7D0000}"/>
    <cellStyle name="Percent 21" xfId="26808" xr:uid="{00000000-0005-0000-0000-00004D7D0000}"/>
    <cellStyle name="Percent 21 2" xfId="26809" xr:uid="{00000000-0005-0000-0000-00004E7D0000}"/>
    <cellStyle name="Percent 21 3" xfId="26810" xr:uid="{00000000-0005-0000-0000-00004F7D0000}"/>
    <cellStyle name="Percent 22" xfId="26811" xr:uid="{00000000-0005-0000-0000-0000507D0000}"/>
    <cellStyle name="Percent 22 2" xfId="26812" xr:uid="{00000000-0005-0000-0000-0000517D0000}"/>
    <cellStyle name="Percent 22 3" xfId="26813" xr:uid="{00000000-0005-0000-0000-0000527D0000}"/>
    <cellStyle name="Percent 23" xfId="26814" xr:uid="{00000000-0005-0000-0000-0000537D0000}"/>
    <cellStyle name="Percent 23 2" xfId="26815" xr:uid="{00000000-0005-0000-0000-0000547D0000}"/>
    <cellStyle name="Percent 23 3" xfId="26816" xr:uid="{00000000-0005-0000-0000-0000557D0000}"/>
    <cellStyle name="Percent 24" xfId="26817" xr:uid="{00000000-0005-0000-0000-0000567D0000}"/>
    <cellStyle name="Percent 24 2" xfId="26818" xr:uid="{00000000-0005-0000-0000-0000577D0000}"/>
    <cellStyle name="Percent 24 3" xfId="26819" xr:uid="{00000000-0005-0000-0000-0000587D0000}"/>
    <cellStyle name="Percent 25" xfId="26820" xr:uid="{00000000-0005-0000-0000-0000597D0000}"/>
    <cellStyle name="Percent 25 2" xfId="26821" xr:uid="{00000000-0005-0000-0000-00005A7D0000}"/>
    <cellStyle name="Percent 25 3" xfId="26822" xr:uid="{00000000-0005-0000-0000-00005B7D0000}"/>
    <cellStyle name="Percent 26" xfId="26823" xr:uid="{00000000-0005-0000-0000-00005C7D0000}"/>
    <cellStyle name="Percent 26 2" xfId="26824" xr:uid="{00000000-0005-0000-0000-00005D7D0000}"/>
    <cellStyle name="Percent 26 3" xfId="26825" xr:uid="{00000000-0005-0000-0000-00005E7D0000}"/>
    <cellStyle name="Percent 27" xfId="26826" xr:uid="{00000000-0005-0000-0000-00005F7D0000}"/>
    <cellStyle name="Percent 27 2" xfId="26827" xr:uid="{00000000-0005-0000-0000-0000607D0000}"/>
    <cellStyle name="Percent 27 3" xfId="26828" xr:uid="{00000000-0005-0000-0000-0000617D0000}"/>
    <cellStyle name="Percent 28" xfId="26829" xr:uid="{00000000-0005-0000-0000-0000627D0000}"/>
    <cellStyle name="Percent 28 2" xfId="26830" xr:uid="{00000000-0005-0000-0000-0000637D0000}"/>
    <cellStyle name="Percent 28 3" xfId="26831" xr:uid="{00000000-0005-0000-0000-0000647D0000}"/>
    <cellStyle name="Percent 29" xfId="26832" xr:uid="{00000000-0005-0000-0000-0000657D0000}"/>
    <cellStyle name="Percent 29 2" xfId="26833" xr:uid="{00000000-0005-0000-0000-0000667D0000}"/>
    <cellStyle name="Percent 29 3" xfId="26834" xr:uid="{00000000-0005-0000-0000-0000677D0000}"/>
    <cellStyle name="Percent 3" xfId="26835" xr:uid="{00000000-0005-0000-0000-0000687D0000}"/>
    <cellStyle name="Percent 3 2" xfId="26836" xr:uid="{00000000-0005-0000-0000-0000697D0000}"/>
    <cellStyle name="Percent 3 2 2" xfId="26837" xr:uid="{00000000-0005-0000-0000-00006A7D0000}"/>
    <cellStyle name="Percent 3 3" xfId="26838" xr:uid="{00000000-0005-0000-0000-00006B7D0000}"/>
    <cellStyle name="Percent 3 4" xfId="26839" xr:uid="{00000000-0005-0000-0000-00006C7D0000}"/>
    <cellStyle name="Percent 3 5" xfId="26840" xr:uid="{00000000-0005-0000-0000-00006D7D0000}"/>
    <cellStyle name="Percent 30" xfId="26841" xr:uid="{00000000-0005-0000-0000-00006E7D0000}"/>
    <cellStyle name="Percent 30 2" xfId="26842" xr:uid="{00000000-0005-0000-0000-00006F7D0000}"/>
    <cellStyle name="Percent 30 3" xfId="26843" xr:uid="{00000000-0005-0000-0000-0000707D0000}"/>
    <cellStyle name="Percent 31" xfId="26844" xr:uid="{00000000-0005-0000-0000-0000717D0000}"/>
    <cellStyle name="Percent 31 2" xfId="26845" xr:uid="{00000000-0005-0000-0000-0000727D0000}"/>
    <cellStyle name="Percent 31 3" xfId="26846" xr:uid="{00000000-0005-0000-0000-0000737D0000}"/>
    <cellStyle name="Percent 32" xfId="26847" xr:uid="{00000000-0005-0000-0000-0000747D0000}"/>
    <cellStyle name="Percent 32 2" xfId="26848" xr:uid="{00000000-0005-0000-0000-0000757D0000}"/>
    <cellStyle name="Percent 32 3" xfId="26849" xr:uid="{00000000-0005-0000-0000-0000767D0000}"/>
    <cellStyle name="Percent 33" xfId="26850" xr:uid="{00000000-0005-0000-0000-0000777D0000}"/>
    <cellStyle name="Percent 33 2" xfId="26851" xr:uid="{00000000-0005-0000-0000-0000787D0000}"/>
    <cellStyle name="Percent 33 3" xfId="26852" xr:uid="{00000000-0005-0000-0000-0000797D0000}"/>
    <cellStyle name="Percent 34" xfId="26853" xr:uid="{00000000-0005-0000-0000-00007A7D0000}"/>
    <cellStyle name="Percent 34 2" xfId="26854" xr:uid="{00000000-0005-0000-0000-00007B7D0000}"/>
    <cellStyle name="Percent 34 3" xfId="26855" xr:uid="{00000000-0005-0000-0000-00007C7D0000}"/>
    <cellStyle name="Percent 35" xfId="26856" xr:uid="{00000000-0005-0000-0000-00007D7D0000}"/>
    <cellStyle name="Percent 35 2" xfId="26857" xr:uid="{00000000-0005-0000-0000-00007E7D0000}"/>
    <cellStyle name="Percent 35 3" xfId="26858" xr:uid="{00000000-0005-0000-0000-00007F7D0000}"/>
    <cellStyle name="Percent 36" xfId="26859" xr:uid="{00000000-0005-0000-0000-0000807D0000}"/>
    <cellStyle name="Percent 36 2" xfId="26860" xr:uid="{00000000-0005-0000-0000-0000817D0000}"/>
    <cellStyle name="Percent 36 3" xfId="26861" xr:uid="{00000000-0005-0000-0000-0000827D0000}"/>
    <cellStyle name="Percent 37" xfId="26862" xr:uid="{00000000-0005-0000-0000-0000837D0000}"/>
    <cellStyle name="Percent 38" xfId="26863" xr:uid="{00000000-0005-0000-0000-0000847D0000}"/>
    <cellStyle name="Percent 39" xfId="26864" xr:uid="{00000000-0005-0000-0000-0000857D0000}"/>
    <cellStyle name="Percent 4" xfId="26865" xr:uid="{00000000-0005-0000-0000-0000867D0000}"/>
    <cellStyle name="Percent 4 2" xfId="26866" xr:uid="{00000000-0005-0000-0000-0000877D0000}"/>
    <cellStyle name="Percent 4 3" xfId="26867" xr:uid="{00000000-0005-0000-0000-0000887D0000}"/>
    <cellStyle name="Percent 4 4" xfId="26868" xr:uid="{00000000-0005-0000-0000-0000897D0000}"/>
    <cellStyle name="Percent 40" xfId="26869" xr:uid="{00000000-0005-0000-0000-00008A7D0000}"/>
    <cellStyle name="Percent 41" xfId="26870" xr:uid="{00000000-0005-0000-0000-00008B7D0000}"/>
    <cellStyle name="Percent 42" xfId="26871" xr:uid="{00000000-0005-0000-0000-00008C7D0000}"/>
    <cellStyle name="Percent 43" xfId="26872" xr:uid="{00000000-0005-0000-0000-00008D7D0000}"/>
    <cellStyle name="Percent 44" xfId="26873" xr:uid="{00000000-0005-0000-0000-00008E7D0000}"/>
    <cellStyle name="Percent 45" xfId="26874" xr:uid="{00000000-0005-0000-0000-00008F7D0000}"/>
    <cellStyle name="Percent 46" xfId="26875" xr:uid="{00000000-0005-0000-0000-0000907D0000}"/>
    <cellStyle name="Percent 47" xfId="26876" xr:uid="{00000000-0005-0000-0000-0000917D0000}"/>
    <cellStyle name="Percent 48" xfId="26877" xr:uid="{00000000-0005-0000-0000-0000927D0000}"/>
    <cellStyle name="Percent 49" xfId="26878" xr:uid="{00000000-0005-0000-0000-0000937D0000}"/>
    <cellStyle name="Percent 5" xfId="26879" xr:uid="{00000000-0005-0000-0000-0000947D0000}"/>
    <cellStyle name="Percent 5 2" xfId="26880" xr:uid="{00000000-0005-0000-0000-0000957D0000}"/>
    <cellStyle name="Percent 5 3" xfId="26881" xr:uid="{00000000-0005-0000-0000-0000967D0000}"/>
    <cellStyle name="Percent 5 4" xfId="26882" xr:uid="{00000000-0005-0000-0000-0000977D0000}"/>
    <cellStyle name="Percent 50" xfId="26883" xr:uid="{00000000-0005-0000-0000-0000987D0000}"/>
    <cellStyle name="Percent 51" xfId="26884" xr:uid="{00000000-0005-0000-0000-0000997D0000}"/>
    <cellStyle name="Percent 52" xfId="26885" xr:uid="{00000000-0005-0000-0000-00009A7D0000}"/>
    <cellStyle name="Percent 53" xfId="26886" xr:uid="{00000000-0005-0000-0000-00009B7D0000}"/>
    <cellStyle name="Percent 54" xfId="26887" xr:uid="{00000000-0005-0000-0000-00009C7D0000}"/>
    <cellStyle name="Percent 55" xfId="26888" xr:uid="{00000000-0005-0000-0000-00009D7D0000}"/>
    <cellStyle name="Percent 56" xfId="26889" xr:uid="{00000000-0005-0000-0000-00009E7D0000}"/>
    <cellStyle name="Percent 57" xfId="26890" xr:uid="{00000000-0005-0000-0000-00009F7D0000}"/>
    <cellStyle name="Percent 58" xfId="26891" xr:uid="{00000000-0005-0000-0000-0000A07D0000}"/>
    <cellStyle name="Percent 59" xfId="26892" xr:uid="{00000000-0005-0000-0000-0000A17D0000}"/>
    <cellStyle name="Percent 6" xfId="26893" xr:uid="{00000000-0005-0000-0000-0000A27D0000}"/>
    <cellStyle name="Percent 6 2" xfId="26894" xr:uid="{00000000-0005-0000-0000-0000A37D0000}"/>
    <cellStyle name="Percent 6 3" xfId="26895" xr:uid="{00000000-0005-0000-0000-0000A47D0000}"/>
    <cellStyle name="Percent 6 4" xfId="26896" xr:uid="{00000000-0005-0000-0000-0000A57D0000}"/>
    <cellStyle name="Percent 60" xfId="26897" xr:uid="{00000000-0005-0000-0000-0000A67D0000}"/>
    <cellStyle name="Percent 61" xfId="26898" xr:uid="{00000000-0005-0000-0000-0000A77D0000}"/>
    <cellStyle name="Percent 62" xfId="26899" xr:uid="{00000000-0005-0000-0000-0000A87D0000}"/>
    <cellStyle name="Percent 63" xfId="26900" xr:uid="{00000000-0005-0000-0000-0000A97D0000}"/>
    <cellStyle name="Percent 64" xfId="26901" xr:uid="{00000000-0005-0000-0000-0000AA7D0000}"/>
    <cellStyle name="Percent 65" xfId="26902" xr:uid="{00000000-0005-0000-0000-0000AB7D0000}"/>
    <cellStyle name="Percent 66" xfId="26903" xr:uid="{00000000-0005-0000-0000-0000AC7D0000}"/>
    <cellStyle name="Percent 67" xfId="26904" xr:uid="{00000000-0005-0000-0000-0000AD7D0000}"/>
    <cellStyle name="Percent 68" xfId="26905" xr:uid="{00000000-0005-0000-0000-0000AE7D0000}"/>
    <cellStyle name="Percent 69" xfId="26906" xr:uid="{00000000-0005-0000-0000-0000AF7D0000}"/>
    <cellStyle name="Percent 7" xfId="26907" xr:uid="{00000000-0005-0000-0000-0000B07D0000}"/>
    <cellStyle name="Percent 7 2" xfId="26908" xr:uid="{00000000-0005-0000-0000-0000B17D0000}"/>
    <cellStyle name="Percent 7 3" xfId="26909" xr:uid="{00000000-0005-0000-0000-0000B27D0000}"/>
    <cellStyle name="Percent 7 4" xfId="26910" xr:uid="{00000000-0005-0000-0000-0000B37D0000}"/>
    <cellStyle name="Percent 70" xfId="26911" xr:uid="{00000000-0005-0000-0000-0000B47D0000}"/>
    <cellStyle name="Percent 71" xfId="26912" xr:uid="{00000000-0005-0000-0000-0000B57D0000}"/>
    <cellStyle name="Percent 72" xfId="26913" xr:uid="{00000000-0005-0000-0000-0000B67D0000}"/>
    <cellStyle name="Percent 73" xfId="26914" xr:uid="{00000000-0005-0000-0000-0000B77D0000}"/>
    <cellStyle name="Percent 74" xfId="26915" xr:uid="{00000000-0005-0000-0000-0000B87D0000}"/>
    <cellStyle name="Percent 75" xfId="26916" xr:uid="{00000000-0005-0000-0000-0000B97D0000}"/>
    <cellStyle name="Percent 76" xfId="26917" xr:uid="{00000000-0005-0000-0000-0000BA7D0000}"/>
    <cellStyle name="Percent 77" xfId="26918" xr:uid="{00000000-0005-0000-0000-0000BB7D0000}"/>
    <cellStyle name="Percent 78" xfId="26919" xr:uid="{00000000-0005-0000-0000-0000BC7D0000}"/>
    <cellStyle name="Percent 79" xfId="26920" xr:uid="{00000000-0005-0000-0000-0000BD7D0000}"/>
    <cellStyle name="Percent 8" xfId="26921" xr:uid="{00000000-0005-0000-0000-0000BE7D0000}"/>
    <cellStyle name="Percent 8 2" xfId="26922" xr:uid="{00000000-0005-0000-0000-0000BF7D0000}"/>
    <cellStyle name="Percent 8 3" xfId="26923" xr:uid="{00000000-0005-0000-0000-0000C07D0000}"/>
    <cellStyle name="Percent 80" xfId="26924" xr:uid="{00000000-0005-0000-0000-0000C17D0000}"/>
    <cellStyle name="Percent 81" xfId="26925" xr:uid="{00000000-0005-0000-0000-0000C27D0000}"/>
    <cellStyle name="Percent 82" xfId="26926" xr:uid="{00000000-0005-0000-0000-0000C37D0000}"/>
    <cellStyle name="Percent 83" xfId="26927" xr:uid="{00000000-0005-0000-0000-0000C47D0000}"/>
    <cellStyle name="Percent 84" xfId="26928" xr:uid="{00000000-0005-0000-0000-0000C57D0000}"/>
    <cellStyle name="Percent 85" xfId="26929" xr:uid="{00000000-0005-0000-0000-0000C67D0000}"/>
    <cellStyle name="Percent 86" xfId="26930" xr:uid="{00000000-0005-0000-0000-0000C77D0000}"/>
    <cellStyle name="Percent 87" xfId="26931" xr:uid="{00000000-0005-0000-0000-0000C87D0000}"/>
    <cellStyle name="Percent 88" xfId="26932" xr:uid="{00000000-0005-0000-0000-0000C97D0000}"/>
    <cellStyle name="Percent 89" xfId="26933" xr:uid="{00000000-0005-0000-0000-0000CA7D0000}"/>
    <cellStyle name="Percent 9" xfId="26934" xr:uid="{00000000-0005-0000-0000-0000CB7D0000}"/>
    <cellStyle name="Percent 9 2" xfId="26935" xr:uid="{00000000-0005-0000-0000-0000CC7D0000}"/>
    <cellStyle name="Percent 9 3" xfId="26936" xr:uid="{00000000-0005-0000-0000-0000CD7D0000}"/>
    <cellStyle name="Percent 90" xfId="26937" xr:uid="{00000000-0005-0000-0000-0000CE7D0000}"/>
    <cellStyle name="Percent 91" xfId="26938" xr:uid="{00000000-0005-0000-0000-0000CF7D0000}"/>
    <cellStyle name="Percent 92" xfId="26939" xr:uid="{00000000-0005-0000-0000-0000D07D0000}"/>
    <cellStyle name="Percent 93" xfId="26940" xr:uid="{00000000-0005-0000-0000-0000D17D0000}"/>
    <cellStyle name="Percent 94" xfId="26941" xr:uid="{00000000-0005-0000-0000-0000D27D0000}"/>
    <cellStyle name="Percent 95" xfId="26942" xr:uid="{00000000-0005-0000-0000-0000D37D0000}"/>
    <cellStyle name="Percent 96" xfId="26943" xr:uid="{00000000-0005-0000-0000-0000D47D0000}"/>
    <cellStyle name="Percent 97" xfId="26944" xr:uid="{00000000-0005-0000-0000-0000D57D0000}"/>
    <cellStyle name="Percent 98" xfId="26945" xr:uid="{00000000-0005-0000-0000-0000D67D0000}"/>
    <cellStyle name="Percent 99" xfId="26946" xr:uid="{00000000-0005-0000-0000-0000D77D0000}"/>
    <cellStyle name="Percent_### (초절전 l 제출 008) (올엠피)(○○원룸 2개동(각 15세대) 신축) 07.05.18  ((제출 15.838.310))" xfId="3872" xr:uid="{00000000-0005-0000-0000-0000D87D0000}"/>
    <cellStyle name="PrePop Currency (0)" xfId="26947" xr:uid="{00000000-0005-0000-0000-0000D97D0000}"/>
    <cellStyle name="PrePop Currency (2)" xfId="26948" xr:uid="{00000000-0005-0000-0000-0000DA7D0000}"/>
    <cellStyle name="PrePop Units (0)" xfId="26949" xr:uid="{00000000-0005-0000-0000-0000DB7D0000}"/>
    <cellStyle name="PrePop Units (1)" xfId="26950" xr:uid="{00000000-0005-0000-0000-0000DC7D0000}"/>
    <cellStyle name="PrePop Units (2)" xfId="26951" xr:uid="{00000000-0005-0000-0000-0000DD7D0000}"/>
    <cellStyle name="Released" xfId="26952" xr:uid="{00000000-0005-0000-0000-0000DE7D0000}"/>
    <cellStyle name="Released 2" xfId="26953" xr:uid="{00000000-0005-0000-0000-0000DF7D0000}"/>
    <cellStyle name="Released 2 2" xfId="26954" xr:uid="{00000000-0005-0000-0000-0000E07D0000}"/>
    <cellStyle name="Released 3" xfId="26955" xr:uid="{00000000-0005-0000-0000-0000E17D0000}"/>
    <cellStyle name="Released 3 2" xfId="26956" xr:uid="{00000000-0005-0000-0000-0000E27D0000}"/>
    <cellStyle name="Released 3 2 2" xfId="26957" xr:uid="{00000000-0005-0000-0000-0000E37D0000}"/>
    <cellStyle name="Released 3 2 3" xfId="26958" xr:uid="{00000000-0005-0000-0000-0000E47D0000}"/>
    <cellStyle name="Released 3 3" xfId="26959" xr:uid="{00000000-0005-0000-0000-0000E57D0000}"/>
    <cellStyle name="Released 3 3 2" xfId="26960" xr:uid="{00000000-0005-0000-0000-0000E67D0000}"/>
    <cellStyle name="Released 3 3 3" xfId="26961" xr:uid="{00000000-0005-0000-0000-0000E77D0000}"/>
    <cellStyle name="Released 3 4" xfId="26962" xr:uid="{00000000-0005-0000-0000-0000E87D0000}"/>
    <cellStyle name="Released 4" xfId="26963" xr:uid="{00000000-0005-0000-0000-0000E97D0000}"/>
    <cellStyle name="Released 4 2" xfId="26964" xr:uid="{00000000-0005-0000-0000-0000EA7D0000}"/>
    <cellStyle name="Released 4 2 2" xfId="26965" xr:uid="{00000000-0005-0000-0000-0000EB7D0000}"/>
    <cellStyle name="Released 4 2 3" xfId="26966" xr:uid="{00000000-0005-0000-0000-0000EC7D0000}"/>
    <cellStyle name="Released 4 3" xfId="26967" xr:uid="{00000000-0005-0000-0000-0000ED7D0000}"/>
    <cellStyle name="Released 4 3 2" xfId="26968" xr:uid="{00000000-0005-0000-0000-0000EE7D0000}"/>
    <cellStyle name="Released 4 3 3" xfId="26969" xr:uid="{00000000-0005-0000-0000-0000EF7D0000}"/>
    <cellStyle name="Released 4 4" xfId="26970" xr:uid="{00000000-0005-0000-0000-0000F07D0000}"/>
    <cellStyle name="Released 5" xfId="26971" xr:uid="{00000000-0005-0000-0000-0000F17D0000}"/>
    <cellStyle name="Released 5 2" xfId="26972" xr:uid="{00000000-0005-0000-0000-0000F27D0000}"/>
    <cellStyle name="Released 5 2 2" xfId="26973" xr:uid="{00000000-0005-0000-0000-0000F37D0000}"/>
    <cellStyle name="Released 5 2 3" xfId="26974" xr:uid="{00000000-0005-0000-0000-0000F47D0000}"/>
    <cellStyle name="Released 5 3" xfId="26975" xr:uid="{00000000-0005-0000-0000-0000F57D0000}"/>
    <cellStyle name="Released 5 3 2" xfId="26976" xr:uid="{00000000-0005-0000-0000-0000F67D0000}"/>
    <cellStyle name="Released 5 3 3" xfId="26977" xr:uid="{00000000-0005-0000-0000-0000F77D0000}"/>
    <cellStyle name="Released 5 4" xfId="26978" xr:uid="{00000000-0005-0000-0000-0000F87D0000}"/>
    <cellStyle name="Released 6" xfId="26979" xr:uid="{00000000-0005-0000-0000-0000F97D0000}"/>
    <cellStyle name="Released 6 2" xfId="26980" xr:uid="{00000000-0005-0000-0000-0000FA7D0000}"/>
    <cellStyle name="Released 6 2 2" xfId="26981" xr:uid="{00000000-0005-0000-0000-0000FB7D0000}"/>
    <cellStyle name="Released 6 2 3" xfId="26982" xr:uid="{00000000-0005-0000-0000-0000FC7D0000}"/>
    <cellStyle name="Released 6 3" xfId="26983" xr:uid="{00000000-0005-0000-0000-0000FD7D0000}"/>
    <cellStyle name="Released 6 3 2" xfId="26984" xr:uid="{00000000-0005-0000-0000-0000FE7D0000}"/>
    <cellStyle name="Released 6 3 3" xfId="26985" xr:uid="{00000000-0005-0000-0000-0000FF7D0000}"/>
    <cellStyle name="Released 6 4" xfId="26986" xr:uid="{00000000-0005-0000-0000-0000007E0000}"/>
    <cellStyle name="Released 7" xfId="26987" xr:uid="{00000000-0005-0000-0000-0000017E0000}"/>
    <cellStyle name="Released 7 2" xfId="26988" xr:uid="{00000000-0005-0000-0000-0000027E0000}"/>
    <cellStyle name="Released 7 2 2" xfId="26989" xr:uid="{00000000-0005-0000-0000-0000037E0000}"/>
    <cellStyle name="Released 7 2 3" xfId="26990" xr:uid="{00000000-0005-0000-0000-0000047E0000}"/>
    <cellStyle name="Released 7 3" xfId="26991" xr:uid="{00000000-0005-0000-0000-0000057E0000}"/>
    <cellStyle name="Released 7 3 2" xfId="26992" xr:uid="{00000000-0005-0000-0000-0000067E0000}"/>
    <cellStyle name="Released 7 3 3" xfId="26993" xr:uid="{00000000-0005-0000-0000-0000077E0000}"/>
    <cellStyle name="Released 7 4" xfId="26994" xr:uid="{00000000-0005-0000-0000-0000087E0000}"/>
    <cellStyle name="RevList" xfId="2518" xr:uid="{00000000-0005-0000-0000-0000097E0000}"/>
    <cellStyle name="RevList 10" xfId="26995" xr:uid="{00000000-0005-0000-0000-00000A7E0000}"/>
    <cellStyle name="RevList 11" xfId="26996" xr:uid="{00000000-0005-0000-0000-00000B7E0000}"/>
    <cellStyle name="RevList 12" xfId="26997" xr:uid="{00000000-0005-0000-0000-00000C7E0000}"/>
    <cellStyle name="RevList 13" xfId="26998" xr:uid="{00000000-0005-0000-0000-00000D7E0000}"/>
    <cellStyle name="RevList 14" xfId="26999" xr:uid="{00000000-0005-0000-0000-00000E7E0000}"/>
    <cellStyle name="RevList 15" xfId="27000" xr:uid="{00000000-0005-0000-0000-00000F7E0000}"/>
    <cellStyle name="RevList 16" xfId="27001" xr:uid="{00000000-0005-0000-0000-0000107E0000}"/>
    <cellStyle name="RevList 17" xfId="27002" xr:uid="{00000000-0005-0000-0000-0000117E0000}"/>
    <cellStyle name="RevList 18" xfId="27003" xr:uid="{00000000-0005-0000-0000-0000127E0000}"/>
    <cellStyle name="RevList 19" xfId="27004" xr:uid="{00000000-0005-0000-0000-0000137E0000}"/>
    <cellStyle name="RevList 2" xfId="27005" xr:uid="{00000000-0005-0000-0000-0000147E0000}"/>
    <cellStyle name="RevList 2 2" xfId="27006" xr:uid="{00000000-0005-0000-0000-0000157E0000}"/>
    <cellStyle name="RevList 2 3" xfId="27007" xr:uid="{00000000-0005-0000-0000-0000167E0000}"/>
    <cellStyle name="RevList 2 4" xfId="27008" xr:uid="{00000000-0005-0000-0000-0000177E0000}"/>
    <cellStyle name="RevList 2 5" xfId="27009" xr:uid="{00000000-0005-0000-0000-0000187E0000}"/>
    <cellStyle name="RevList 2 6" xfId="27010" xr:uid="{00000000-0005-0000-0000-0000197E0000}"/>
    <cellStyle name="RevList 2 7" xfId="27011" xr:uid="{00000000-0005-0000-0000-00001A7E0000}"/>
    <cellStyle name="RevList 20" xfId="27012" xr:uid="{00000000-0005-0000-0000-00001B7E0000}"/>
    <cellStyle name="RevList 21" xfId="27013" xr:uid="{00000000-0005-0000-0000-00001C7E0000}"/>
    <cellStyle name="RevList 22" xfId="27014" xr:uid="{00000000-0005-0000-0000-00001D7E0000}"/>
    <cellStyle name="RevList 23" xfId="27015" xr:uid="{00000000-0005-0000-0000-00001E7E0000}"/>
    <cellStyle name="RevList 24" xfId="27016" xr:uid="{00000000-0005-0000-0000-00001F7E0000}"/>
    <cellStyle name="RevList 25" xfId="27017" xr:uid="{00000000-0005-0000-0000-0000207E0000}"/>
    <cellStyle name="RevList 3" xfId="27018" xr:uid="{00000000-0005-0000-0000-0000217E0000}"/>
    <cellStyle name="RevList 4" xfId="27019" xr:uid="{00000000-0005-0000-0000-0000227E0000}"/>
    <cellStyle name="RevList 5" xfId="27020" xr:uid="{00000000-0005-0000-0000-0000237E0000}"/>
    <cellStyle name="RevList 6" xfId="27021" xr:uid="{00000000-0005-0000-0000-0000247E0000}"/>
    <cellStyle name="RevList 7" xfId="27022" xr:uid="{00000000-0005-0000-0000-0000257E0000}"/>
    <cellStyle name="RevList 8" xfId="27023" xr:uid="{00000000-0005-0000-0000-0000267E0000}"/>
    <cellStyle name="RevList 9" xfId="27024" xr:uid="{00000000-0005-0000-0000-0000277E0000}"/>
    <cellStyle name="rld Wide" xfId="3873" xr:uid="{00000000-0005-0000-0000-0000287E0000}"/>
    <cellStyle name="sh" xfId="3874" xr:uid="{00000000-0005-0000-0000-0000297E0000}"/>
    <cellStyle name="Sheet Title" xfId="27025" xr:uid="{00000000-0005-0000-0000-00002A7E0000}"/>
    <cellStyle name="SHIM" xfId="27026" xr:uid="{00000000-0005-0000-0000-00002B7E0000}"/>
    <cellStyle name="ssh" xfId="3875" xr:uid="{00000000-0005-0000-0000-00002C7E0000}"/>
    <cellStyle name="_x0001__x0002_ƨƬ_x0007__x000d_ǒǓ _x000d_ǜǜ_x000d__x000d_ǪǪ_x0007__x0007__x0005__x0005__x0010__x0001_ဠ" xfId="2519" xr:uid="{00000000-0005-0000-0000-00002D7E0000}"/>
    <cellStyle name="_x0001__x0002_ƨƬ_x0007__x000d_ǒǓ _x000d_ǜǜ_x000d__x000d_ǪǪ_x0007__x0007__x0005__x0005__x0010__x0001_ဠ 2" xfId="27027" xr:uid="{00000000-0005-0000-0000-00002E7E0000}"/>
    <cellStyle name="_x0001__x0002_ƨƬ_x0007__x000d_ǒǓ _x000d_ǜǜ_x000d__x000d_ǪǪ_x0007__x0007__x0005__x0005__x0010__x0001_ဠ 3" xfId="27028" xr:uid="{00000000-0005-0000-0000-00002F7E0000}"/>
    <cellStyle name="_x0001__x0002_ƨƬ_x0007__x000d_ǒǓ_x0009__x000d_ǜǜ_x000d__x000d_ǪǪ_x0007__x0007__x0005__x0005__x0010__x0001_ဠ" xfId="2520" xr:uid="{00000000-0005-0000-0000-0000307E0000}"/>
    <cellStyle name="_x0001__x0002_ƨƬ_x0007__x000d_ǒǓ_x0009__x000d_ǜǜ_x000d__x000d_ǪǪ_x0007__x0007__x0005__x0005__x0010__x0001_ဠ 2" xfId="27029" xr:uid="{00000000-0005-0000-0000-0000317E0000}"/>
    <cellStyle name="_x0001__x0002_ƨƬ_x0007__x000d_ǒǓ_x0009__x000d_ǜǜ_x000d__x000d_ǪǪ_x0007__x0007__x0005__x0005__x0010__x0001_ဠ 3" xfId="27030" xr:uid="{00000000-0005-0000-0000-0000327E0000}"/>
    <cellStyle name="STANDARD" xfId="2521" xr:uid="{00000000-0005-0000-0000-0000337E0000}"/>
    <cellStyle name="STANDARD 10" xfId="27031" xr:uid="{00000000-0005-0000-0000-0000347E0000}"/>
    <cellStyle name="STANDARD 11" xfId="27032" xr:uid="{00000000-0005-0000-0000-0000357E0000}"/>
    <cellStyle name="STANDARD 12" xfId="27033" xr:uid="{00000000-0005-0000-0000-0000367E0000}"/>
    <cellStyle name="STANDARD 13" xfId="27034" xr:uid="{00000000-0005-0000-0000-0000377E0000}"/>
    <cellStyle name="STANDARD 14" xfId="27035" xr:uid="{00000000-0005-0000-0000-0000387E0000}"/>
    <cellStyle name="STANDARD 15" xfId="27036" xr:uid="{00000000-0005-0000-0000-0000397E0000}"/>
    <cellStyle name="STANDARD 16" xfId="27037" xr:uid="{00000000-0005-0000-0000-00003A7E0000}"/>
    <cellStyle name="STANDARD 17" xfId="27038" xr:uid="{00000000-0005-0000-0000-00003B7E0000}"/>
    <cellStyle name="STANDARD 18" xfId="27039" xr:uid="{00000000-0005-0000-0000-00003C7E0000}"/>
    <cellStyle name="STANDARD 19" xfId="27040" xr:uid="{00000000-0005-0000-0000-00003D7E0000}"/>
    <cellStyle name="STANDARD 2" xfId="27041" xr:uid="{00000000-0005-0000-0000-00003E7E0000}"/>
    <cellStyle name="STANDARD 2 2" xfId="27042" xr:uid="{00000000-0005-0000-0000-00003F7E0000}"/>
    <cellStyle name="STANDARD 2 3" xfId="27043" xr:uid="{00000000-0005-0000-0000-0000407E0000}"/>
    <cellStyle name="STANDARD 2 4" xfId="27044" xr:uid="{00000000-0005-0000-0000-0000417E0000}"/>
    <cellStyle name="STANDARD 2 5" xfId="27045" xr:uid="{00000000-0005-0000-0000-0000427E0000}"/>
    <cellStyle name="STANDARD 2 6" xfId="27046" xr:uid="{00000000-0005-0000-0000-0000437E0000}"/>
    <cellStyle name="STANDARD 2 7" xfId="27047" xr:uid="{00000000-0005-0000-0000-0000447E0000}"/>
    <cellStyle name="STANDARD 20" xfId="27048" xr:uid="{00000000-0005-0000-0000-0000457E0000}"/>
    <cellStyle name="STANDARD 21" xfId="27049" xr:uid="{00000000-0005-0000-0000-0000467E0000}"/>
    <cellStyle name="STANDARD 22" xfId="27050" xr:uid="{00000000-0005-0000-0000-0000477E0000}"/>
    <cellStyle name="STANDARD 23" xfId="27051" xr:uid="{00000000-0005-0000-0000-0000487E0000}"/>
    <cellStyle name="STANDARD 24" xfId="27052" xr:uid="{00000000-0005-0000-0000-0000497E0000}"/>
    <cellStyle name="STANDARD 25" xfId="27053" xr:uid="{00000000-0005-0000-0000-00004A7E0000}"/>
    <cellStyle name="STANDARD 26" xfId="27054" xr:uid="{00000000-0005-0000-0000-00004B7E0000}"/>
    <cellStyle name="STANDARD 27" xfId="27055" xr:uid="{00000000-0005-0000-0000-00004C7E0000}"/>
    <cellStyle name="STANDARD 28" xfId="27056" xr:uid="{00000000-0005-0000-0000-00004D7E0000}"/>
    <cellStyle name="STANDARD 29" xfId="27057" xr:uid="{00000000-0005-0000-0000-00004E7E0000}"/>
    <cellStyle name="STANDARD 3" xfId="27058" xr:uid="{00000000-0005-0000-0000-00004F7E0000}"/>
    <cellStyle name="STANDARD 30" xfId="27059" xr:uid="{00000000-0005-0000-0000-0000507E0000}"/>
    <cellStyle name="STANDARD 31" xfId="27060" xr:uid="{00000000-0005-0000-0000-0000517E0000}"/>
    <cellStyle name="STANDARD 32" xfId="27061" xr:uid="{00000000-0005-0000-0000-0000527E0000}"/>
    <cellStyle name="STANDARD 4" xfId="27062" xr:uid="{00000000-0005-0000-0000-0000537E0000}"/>
    <cellStyle name="STANDARD 5" xfId="27063" xr:uid="{00000000-0005-0000-0000-0000547E0000}"/>
    <cellStyle name="STANDARD 6" xfId="27064" xr:uid="{00000000-0005-0000-0000-0000557E0000}"/>
    <cellStyle name="STANDARD 7" xfId="27065" xr:uid="{00000000-0005-0000-0000-0000567E0000}"/>
    <cellStyle name="STANDARD 8" xfId="27066" xr:uid="{00000000-0005-0000-0000-0000577E0000}"/>
    <cellStyle name="STANDARD 9" xfId="27067" xr:uid="{00000000-0005-0000-0000-0000587E0000}"/>
    <cellStyle name="STD" xfId="2522" xr:uid="{00000000-0005-0000-0000-0000597E0000}"/>
    <cellStyle name="STD 10" xfId="27068" xr:uid="{00000000-0005-0000-0000-00005A7E0000}"/>
    <cellStyle name="STD 11" xfId="27069" xr:uid="{00000000-0005-0000-0000-00005B7E0000}"/>
    <cellStyle name="STD 12" xfId="27070" xr:uid="{00000000-0005-0000-0000-00005C7E0000}"/>
    <cellStyle name="STD 13" xfId="27071" xr:uid="{00000000-0005-0000-0000-00005D7E0000}"/>
    <cellStyle name="STD 14" xfId="27072" xr:uid="{00000000-0005-0000-0000-00005E7E0000}"/>
    <cellStyle name="STD 15" xfId="27073" xr:uid="{00000000-0005-0000-0000-00005F7E0000}"/>
    <cellStyle name="STD 16" xfId="27074" xr:uid="{00000000-0005-0000-0000-0000607E0000}"/>
    <cellStyle name="STD 17" xfId="27075" xr:uid="{00000000-0005-0000-0000-0000617E0000}"/>
    <cellStyle name="STD 18" xfId="27076" xr:uid="{00000000-0005-0000-0000-0000627E0000}"/>
    <cellStyle name="STD 19" xfId="27077" xr:uid="{00000000-0005-0000-0000-0000637E0000}"/>
    <cellStyle name="STD 2" xfId="27078" xr:uid="{00000000-0005-0000-0000-0000647E0000}"/>
    <cellStyle name="STD 2 2" xfId="27079" xr:uid="{00000000-0005-0000-0000-0000657E0000}"/>
    <cellStyle name="STD 2 3" xfId="27080" xr:uid="{00000000-0005-0000-0000-0000667E0000}"/>
    <cellStyle name="STD 2 4" xfId="27081" xr:uid="{00000000-0005-0000-0000-0000677E0000}"/>
    <cellStyle name="STD 2 5" xfId="27082" xr:uid="{00000000-0005-0000-0000-0000687E0000}"/>
    <cellStyle name="STD 2 6" xfId="27083" xr:uid="{00000000-0005-0000-0000-0000697E0000}"/>
    <cellStyle name="STD 2 7" xfId="27084" xr:uid="{00000000-0005-0000-0000-00006A7E0000}"/>
    <cellStyle name="STD 20" xfId="27085" xr:uid="{00000000-0005-0000-0000-00006B7E0000}"/>
    <cellStyle name="STD 21" xfId="27086" xr:uid="{00000000-0005-0000-0000-00006C7E0000}"/>
    <cellStyle name="STD 22" xfId="27087" xr:uid="{00000000-0005-0000-0000-00006D7E0000}"/>
    <cellStyle name="STD 23" xfId="27088" xr:uid="{00000000-0005-0000-0000-00006E7E0000}"/>
    <cellStyle name="STD 24" xfId="27089" xr:uid="{00000000-0005-0000-0000-00006F7E0000}"/>
    <cellStyle name="STD 25" xfId="27090" xr:uid="{00000000-0005-0000-0000-0000707E0000}"/>
    <cellStyle name="STD 26" xfId="27091" xr:uid="{00000000-0005-0000-0000-0000717E0000}"/>
    <cellStyle name="STD 27" xfId="27092" xr:uid="{00000000-0005-0000-0000-0000727E0000}"/>
    <cellStyle name="STD 28" xfId="27093" xr:uid="{00000000-0005-0000-0000-0000737E0000}"/>
    <cellStyle name="STD 29" xfId="27094" xr:uid="{00000000-0005-0000-0000-0000747E0000}"/>
    <cellStyle name="STD 3" xfId="27095" xr:uid="{00000000-0005-0000-0000-0000757E0000}"/>
    <cellStyle name="STD 30" xfId="27096" xr:uid="{00000000-0005-0000-0000-0000767E0000}"/>
    <cellStyle name="STD 31" xfId="27097" xr:uid="{00000000-0005-0000-0000-0000777E0000}"/>
    <cellStyle name="STD 32" xfId="27098" xr:uid="{00000000-0005-0000-0000-0000787E0000}"/>
    <cellStyle name="STD 4" xfId="27099" xr:uid="{00000000-0005-0000-0000-0000797E0000}"/>
    <cellStyle name="STD 5" xfId="27100" xr:uid="{00000000-0005-0000-0000-00007A7E0000}"/>
    <cellStyle name="STD 6" xfId="27101" xr:uid="{00000000-0005-0000-0000-00007B7E0000}"/>
    <cellStyle name="STD 7" xfId="27102" xr:uid="{00000000-0005-0000-0000-00007C7E0000}"/>
    <cellStyle name="STD 8" xfId="27103" xr:uid="{00000000-0005-0000-0000-00007D7E0000}"/>
    <cellStyle name="STD 9" xfId="27104" xr:uid="{00000000-0005-0000-0000-00007E7E0000}"/>
    <cellStyle name="subhead" xfId="2523" xr:uid="{00000000-0005-0000-0000-00007F7E0000}"/>
    <cellStyle name="subhead 10" xfId="27105" xr:uid="{00000000-0005-0000-0000-0000807E0000}"/>
    <cellStyle name="subhead 11" xfId="27106" xr:uid="{00000000-0005-0000-0000-0000817E0000}"/>
    <cellStyle name="subhead 12" xfId="27107" xr:uid="{00000000-0005-0000-0000-0000827E0000}"/>
    <cellStyle name="subhead 13" xfId="27108" xr:uid="{00000000-0005-0000-0000-0000837E0000}"/>
    <cellStyle name="subhead 14" xfId="27109" xr:uid="{00000000-0005-0000-0000-0000847E0000}"/>
    <cellStyle name="subhead 15" xfId="27110" xr:uid="{00000000-0005-0000-0000-0000857E0000}"/>
    <cellStyle name="subhead 16" xfId="27111" xr:uid="{00000000-0005-0000-0000-0000867E0000}"/>
    <cellStyle name="subhead 17" xfId="27112" xr:uid="{00000000-0005-0000-0000-0000877E0000}"/>
    <cellStyle name="subhead 18" xfId="27113" xr:uid="{00000000-0005-0000-0000-0000887E0000}"/>
    <cellStyle name="subhead 19" xfId="27114" xr:uid="{00000000-0005-0000-0000-0000897E0000}"/>
    <cellStyle name="subhead 2" xfId="27115" xr:uid="{00000000-0005-0000-0000-00008A7E0000}"/>
    <cellStyle name="subhead 2 2" xfId="27116" xr:uid="{00000000-0005-0000-0000-00008B7E0000}"/>
    <cellStyle name="subhead 2 3" xfId="27117" xr:uid="{00000000-0005-0000-0000-00008C7E0000}"/>
    <cellStyle name="subhead 2 4" xfId="27118" xr:uid="{00000000-0005-0000-0000-00008D7E0000}"/>
    <cellStyle name="subhead 2 5" xfId="27119" xr:uid="{00000000-0005-0000-0000-00008E7E0000}"/>
    <cellStyle name="subhead 2 6" xfId="27120" xr:uid="{00000000-0005-0000-0000-00008F7E0000}"/>
    <cellStyle name="subhead 2 7" xfId="27121" xr:uid="{00000000-0005-0000-0000-0000907E0000}"/>
    <cellStyle name="subhead 20" xfId="27122" xr:uid="{00000000-0005-0000-0000-0000917E0000}"/>
    <cellStyle name="subhead 21" xfId="27123" xr:uid="{00000000-0005-0000-0000-0000927E0000}"/>
    <cellStyle name="subhead 22" xfId="27124" xr:uid="{00000000-0005-0000-0000-0000937E0000}"/>
    <cellStyle name="subhead 23" xfId="27125" xr:uid="{00000000-0005-0000-0000-0000947E0000}"/>
    <cellStyle name="subhead 24" xfId="27126" xr:uid="{00000000-0005-0000-0000-0000957E0000}"/>
    <cellStyle name="subhead 25" xfId="27127" xr:uid="{00000000-0005-0000-0000-0000967E0000}"/>
    <cellStyle name="subhead 26" xfId="27128" xr:uid="{00000000-0005-0000-0000-0000977E0000}"/>
    <cellStyle name="subhead 27" xfId="27129" xr:uid="{00000000-0005-0000-0000-0000987E0000}"/>
    <cellStyle name="subhead 28" xfId="27130" xr:uid="{00000000-0005-0000-0000-0000997E0000}"/>
    <cellStyle name="subhead 29" xfId="27131" xr:uid="{00000000-0005-0000-0000-00009A7E0000}"/>
    <cellStyle name="subhead 3" xfId="27132" xr:uid="{00000000-0005-0000-0000-00009B7E0000}"/>
    <cellStyle name="subhead 30" xfId="27133" xr:uid="{00000000-0005-0000-0000-00009C7E0000}"/>
    <cellStyle name="subhead 4" xfId="27134" xr:uid="{00000000-0005-0000-0000-00009D7E0000}"/>
    <cellStyle name="subhead 5" xfId="27135" xr:uid="{00000000-0005-0000-0000-00009E7E0000}"/>
    <cellStyle name="subhead 6" xfId="27136" xr:uid="{00000000-0005-0000-0000-00009F7E0000}"/>
    <cellStyle name="subhead 7" xfId="27137" xr:uid="{00000000-0005-0000-0000-0000A07E0000}"/>
    <cellStyle name="subhead 8" xfId="27138" xr:uid="{00000000-0005-0000-0000-0000A17E0000}"/>
    <cellStyle name="subhead 9" xfId="27139" xr:uid="{00000000-0005-0000-0000-0000A27E0000}"/>
    <cellStyle name="Subtotal" xfId="2524" xr:uid="{00000000-0005-0000-0000-0000A37E0000}"/>
    <cellStyle name="Subtotal 10" xfId="27140" xr:uid="{00000000-0005-0000-0000-0000A47E0000}"/>
    <cellStyle name="Subtotal 11" xfId="27141" xr:uid="{00000000-0005-0000-0000-0000A57E0000}"/>
    <cellStyle name="Subtotal 12" xfId="27142" xr:uid="{00000000-0005-0000-0000-0000A67E0000}"/>
    <cellStyle name="Subtotal 13" xfId="27143" xr:uid="{00000000-0005-0000-0000-0000A77E0000}"/>
    <cellStyle name="Subtotal 14" xfId="27144" xr:uid="{00000000-0005-0000-0000-0000A87E0000}"/>
    <cellStyle name="Subtotal 15" xfId="27145" xr:uid="{00000000-0005-0000-0000-0000A97E0000}"/>
    <cellStyle name="Subtotal 16" xfId="27146" xr:uid="{00000000-0005-0000-0000-0000AA7E0000}"/>
    <cellStyle name="Subtotal 17" xfId="27147" xr:uid="{00000000-0005-0000-0000-0000AB7E0000}"/>
    <cellStyle name="Subtotal 18" xfId="27148" xr:uid="{00000000-0005-0000-0000-0000AC7E0000}"/>
    <cellStyle name="Subtotal 19" xfId="27149" xr:uid="{00000000-0005-0000-0000-0000AD7E0000}"/>
    <cellStyle name="Subtotal 2" xfId="27150" xr:uid="{00000000-0005-0000-0000-0000AE7E0000}"/>
    <cellStyle name="Subtotal 2 2" xfId="27151" xr:uid="{00000000-0005-0000-0000-0000AF7E0000}"/>
    <cellStyle name="Subtotal 2 3" xfId="27152" xr:uid="{00000000-0005-0000-0000-0000B07E0000}"/>
    <cellStyle name="Subtotal 2 4" xfId="27153" xr:uid="{00000000-0005-0000-0000-0000B17E0000}"/>
    <cellStyle name="Subtotal 2 5" xfId="27154" xr:uid="{00000000-0005-0000-0000-0000B27E0000}"/>
    <cellStyle name="Subtotal 2 6" xfId="27155" xr:uid="{00000000-0005-0000-0000-0000B37E0000}"/>
    <cellStyle name="Subtotal 2 7" xfId="27156" xr:uid="{00000000-0005-0000-0000-0000B47E0000}"/>
    <cellStyle name="Subtotal 20" xfId="27157" xr:uid="{00000000-0005-0000-0000-0000B57E0000}"/>
    <cellStyle name="Subtotal 21" xfId="27158" xr:uid="{00000000-0005-0000-0000-0000B67E0000}"/>
    <cellStyle name="Subtotal 22" xfId="27159" xr:uid="{00000000-0005-0000-0000-0000B77E0000}"/>
    <cellStyle name="Subtotal 23" xfId="27160" xr:uid="{00000000-0005-0000-0000-0000B87E0000}"/>
    <cellStyle name="Subtotal 24" xfId="27161" xr:uid="{00000000-0005-0000-0000-0000B97E0000}"/>
    <cellStyle name="Subtotal 25" xfId="27162" xr:uid="{00000000-0005-0000-0000-0000BA7E0000}"/>
    <cellStyle name="Subtotal 3" xfId="27163" xr:uid="{00000000-0005-0000-0000-0000BB7E0000}"/>
    <cellStyle name="Subtotal 4" xfId="27164" xr:uid="{00000000-0005-0000-0000-0000BC7E0000}"/>
    <cellStyle name="Subtotal 5" xfId="27165" xr:uid="{00000000-0005-0000-0000-0000BD7E0000}"/>
    <cellStyle name="Subtotal 6" xfId="27166" xr:uid="{00000000-0005-0000-0000-0000BE7E0000}"/>
    <cellStyle name="Subtotal 7" xfId="27167" xr:uid="{00000000-0005-0000-0000-0000BF7E0000}"/>
    <cellStyle name="Subtotal 8" xfId="27168" xr:uid="{00000000-0005-0000-0000-0000C07E0000}"/>
    <cellStyle name="Subtotal 9" xfId="27169" xr:uid="{00000000-0005-0000-0000-0000C17E0000}"/>
    <cellStyle name="T" xfId="3876" xr:uid="{00000000-0005-0000-0000-0000C27E0000}"/>
    <cellStyle name="testtitle" xfId="3877" xr:uid="{00000000-0005-0000-0000-0000C37E0000}"/>
    <cellStyle name="testtitle 10" xfId="27170" xr:uid="{00000000-0005-0000-0000-0000C47E0000}"/>
    <cellStyle name="testtitle 11" xfId="27171" xr:uid="{00000000-0005-0000-0000-0000C57E0000}"/>
    <cellStyle name="testtitle 12" xfId="27172" xr:uid="{00000000-0005-0000-0000-0000C67E0000}"/>
    <cellStyle name="testtitle 13" xfId="27173" xr:uid="{00000000-0005-0000-0000-0000C77E0000}"/>
    <cellStyle name="testtitle 14" xfId="27174" xr:uid="{00000000-0005-0000-0000-0000C87E0000}"/>
    <cellStyle name="testtitle 15" xfId="27175" xr:uid="{00000000-0005-0000-0000-0000C97E0000}"/>
    <cellStyle name="testtitle 16" xfId="27176" xr:uid="{00000000-0005-0000-0000-0000CA7E0000}"/>
    <cellStyle name="testtitle 17" xfId="27177" xr:uid="{00000000-0005-0000-0000-0000CB7E0000}"/>
    <cellStyle name="testtitle 18" xfId="27178" xr:uid="{00000000-0005-0000-0000-0000CC7E0000}"/>
    <cellStyle name="testtitle 19" xfId="27179" xr:uid="{00000000-0005-0000-0000-0000CD7E0000}"/>
    <cellStyle name="testtitle 2" xfId="27180" xr:uid="{00000000-0005-0000-0000-0000CE7E0000}"/>
    <cellStyle name="testtitle 2 2" xfId="27181" xr:uid="{00000000-0005-0000-0000-0000CF7E0000}"/>
    <cellStyle name="testtitle 2 3" xfId="27182" xr:uid="{00000000-0005-0000-0000-0000D07E0000}"/>
    <cellStyle name="testtitle 2 4" xfId="27183" xr:uid="{00000000-0005-0000-0000-0000D17E0000}"/>
    <cellStyle name="testtitle 2 5" xfId="27184" xr:uid="{00000000-0005-0000-0000-0000D27E0000}"/>
    <cellStyle name="testtitle 2 6" xfId="27185" xr:uid="{00000000-0005-0000-0000-0000D37E0000}"/>
    <cellStyle name="testtitle 2 7" xfId="27186" xr:uid="{00000000-0005-0000-0000-0000D47E0000}"/>
    <cellStyle name="testtitle 20" xfId="27187" xr:uid="{00000000-0005-0000-0000-0000D57E0000}"/>
    <cellStyle name="testtitle 21" xfId="27188" xr:uid="{00000000-0005-0000-0000-0000D67E0000}"/>
    <cellStyle name="testtitle 22" xfId="27189" xr:uid="{00000000-0005-0000-0000-0000D77E0000}"/>
    <cellStyle name="testtitle 23" xfId="27190" xr:uid="{00000000-0005-0000-0000-0000D87E0000}"/>
    <cellStyle name="testtitle 3" xfId="27191" xr:uid="{00000000-0005-0000-0000-0000D97E0000}"/>
    <cellStyle name="testtitle 4" xfId="27192" xr:uid="{00000000-0005-0000-0000-0000DA7E0000}"/>
    <cellStyle name="testtitle 5" xfId="27193" xr:uid="{00000000-0005-0000-0000-0000DB7E0000}"/>
    <cellStyle name="testtitle 6" xfId="27194" xr:uid="{00000000-0005-0000-0000-0000DC7E0000}"/>
    <cellStyle name="testtitle 7" xfId="27195" xr:uid="{00000000-0005-0000-0000-0000DD7E0000}"/>
    <cellStyle name="testtitle 8" xfId="27196" xr:uid="{00000000-0005-0000-0000-0000DE7E0000}"/>
    <cellStyle name="testtitle 9" xfId="27197" xr:uid="{00000000-0005-0000-0000-0000DF7E0000}"/>
    <cellStyle name="Text Indent A" xfId="27198" xr:uid="{00000000-0005-0000-0000-0000E07E0000}"/>
    <cellStyle name="Text Indent B" xfId="27199" xr:uid="{00000000-0005-0000-0000-0000E17E0000}"/>
    <cellStyle name="Text Indent C" xfId="27200" xr:uid="{00000000-0005-0000-0000-0000E27E0000}"/>
    <cellStyle name="Title" xfId="2525" xr:uid="{00000000-0005-0000-0000-0000E37E0000}"/>
    <cellStyle name="title [1]" xfId="2526" xr:uid="{00000000-0005-0000-0000-0000E47E0000}"/>
    <cellStyle name="title [1] 10" xfId="27201" xr:uid="{00000000-0005-0000-0000-0000E57E0000}"/>
    <cellStyle name="title [1] 11" xfId="27202" xr:uid="{00000000-0005-0000-0000-0000E67E0000}"/>
    <cellStyle name="title [1] 12" xfId="27203" xr:uid="{00000000-0005-0000-0000-0000E77E0000}"/>
    <cellStyle name="title [1] 13" xfId="27204" xr:uid="{00000000-0005-0000-0000-0000E87E0000}"/>
    <cellStyle name="title [1] 14" xfId="27205" xr:uid="{00000000-0005-0000-0000-0000E97E0000}"/>
    <cellStyle name="title [1] 15" xfId="27206" xr:uid="{00000000-0005-0000-0000-0000EA7E0000}"/>
    <cellStyle name="title [1] 16" xfId="27207" xr:uid="{00000000-0005-0000-0000-0000EB7E0000}"/>
    <cellStyle name="title [1] 17" xfId="27208" xr:uid="{00000000-0005-0000-0000-0000EC7E0000}"/>
    <cellStyle name="title [1] 18" xfId="27209" xr:uid="{00000000-0005-0000-0000-0000ED7E0000}"/>
    <cellStyle name="title [1] 19" xfId="27210" xr:uid="{00000000-0005-0000-0000-0000EE7E0000}"/>
    <cellStyle name="title [1] 2" xfId="27211" xr:uid="{00000000-0005-0000-0000-0000EF7E0000}"/>
    <cellStyle name="title [1] 2 2" xfId="27212" xr:uid="{00000000-0005-0000-0000-0000F07E0000}"/>
    <cellStyle name="title [1] 2 3" xfId="27213" xr:uid="{00000000-0005-0000-0000-0000F17E0000}"/>
    <cellStyle name="title [1] 2 4" xfId="27214" xr:uid="{00000000-0005-0000-0000-0000F27E0000}"/>
    <cellStyle name="title [1] 2 5" xfId="27215" xr:uid="{00000000-0005-0000-0000-0000F37E0000}"/>
    <cellStyle name="title [1] 2 6" xfId="27216" xr:uid="{00000000-0005-0000-0000-0000F47E0000}"/>
    <cellStyle name="title [1] 2 7" xfId="27217" xr:uid="{00000000-0005-0000-0000-0000F57E0000}"/>
    <cellStyle name="title [1] 20" xfId="27218" xr:uid="{00000000-0005-0000-0000-0000F67E0000}"/>
    <cellStyle name="title [1] 21" xfId="27219" xr:uid="{00000000-0005-0000-0000-0000F77E0000}"/>
    <cellStyle name="title [1] 22" xfId="27220" xr:uid="{00000000-0005-0000-0000-0000F87E0000}"/>
    <cellStyle name="title [1] 23" xfId="27221" xr:uid="{00000000-0005-0000-0000-0000F97E0000}"/>
    <cellStyle name="title [1] 24" xfId="27222" xr:uid="{00000000-0005-0000-0000-0000FA7E0000}"/>
    <cellStyle name="title [1] 25" xfId="27223" xr:uid="{00000000-0005-0000-0000-0000FB7E0000}"/>
    <cellStyle name="title [1] 26" xfId="27224" xr:uid="{00000000-0005-0000-0000-0000FC7E0000}"/>
    <cellStyle name="title [1] 27" xfId="27225" xr:uid="{00000000-0005-0000-0000-0000FD7E0000}"/>
    <cellStyle name="title [1] 28" xfId="27226" xr:uid="{00000000-0005-0000-0000-0000FE7E0000}"/>
    <cellStyle name="title [1] 29" xfId="27227" xr:uid="{00000000-0005-0000-0000-0000FF7E0000}"/>
    <cellStyle name="title [1] 3" xfId="27228" xr:uid="{00000000-0005-0000-0000-0000007F0000}"/>
    <cellStyle name="title [1] 30" xfId="27229" xr:uid="{00000000-0005-0000-0000-0000017F0000}"/>
    <cellStyle name="title [1] 31" xfId="27230" xr:uid="{00000000-0005-0000-0000-0000027F0000}"/>
    <cellStyle name="title [1] 32" xfId="27231" xr:uid="{00000000-0005-0000-0000-0000037F0000}"/>
    <cellStyle name="title [1] 4" xfId="27232" xr:uid="{00000000-0005-0000-0000-0000047F0000}"/>
    <cellStyle name="title [1] 5" xfId="27233" xr:uid="{00000000-0005-0000-0000-0000057F0000}"/>
    <cellStyle name="title [1] 6" xfId="27234" xr:uid="{00000000-0005-0000-0000-0000067F0000}"/>
    <cellStyle name="title [1] 7" xfId="27235" xr:uid="{00000000-0005-0000-0000-0000077F0000}"/>
    <cellStyle name="title [1] 8" xfId="27236" xr:uid="{00000000-0005-0000-0000-0000087F0000}"/>
    <cellStyle name="title [1] 9" xfId="27237" xr:uid="{00000000-0005-0000-0000-0000097F0000}"/>
    <cellStyle name="title [2]" xfId="2527" xr:uid="{00000000-0005-0000-0000-00000A7F0000}"/>
    <cellStyle name="title [2] 10" xfId="27238" xr:uid="{00000000-0005-0000-0000-00000B7F0000}"/>
    <cellStyle name="title [2] 11" xfId="27239" xr:uid="{00000000-0005-0000-0000-00000C7F0000}"/>
    <cellStyle name="title [2] 12" xfId="27240" xr:uid="{00000000-0005-0000-0000-00000D7F0000}"/>
    <cellStyle name="title [2] 13" xfId="27241" xr:uid="{00000000-0005-0000-0000-00000E7F0000}"/>
    <cellStyle name="title [2] 14" xfId="27242" xr:uid="{00000000-0005-0000-0000-00000F7F0000}"/>
    <cellStyle name="title [2] 15" xfId="27243" xr:uid="{00000000-0005-0000-0000-0000107F0000}"/>
    <cellStyle name="title [2] 16" xfId="27244" xr:uid="{00000000-0005-0000-0000-0000117F0000}"/>
    <cellStyle name="title [2] 17" xfId="27245" xr:uid="{00000000-0005-0000-0000-0000127F0000}"/>
    <cellStyle name="title [2] 18" xfId="27246" xr:uid="{00000000-0005-0000-0000-0000137F0000}"/>
    <cellStyle name="title [2] 19" xfId="27247" xr:uid="{00000000-0005-0000-0000-0000147F0000}"/>
    <cellStyle name="title [2] 2" xfId="27248" xr:uid="{00000000-0005-0000-0000-0000157F0000}"/>
    <cellStyle name="title [2] 2 2" xfId="27249" xr:uid="{00000000-0005-0000-0000-0000167F0000}"/>
    <cellStyle name="title [2] 2 3" xfId="27250" xr:uid="{00000000-0005-0000-0000-0000177F0000}"/>
    <cellStyle name="title [2] 2 4" xfId="27251" xr:uid="{00000000-0005-0000-0000-0000187F0000}"/>
    <cellStyle name="title [2] 2 5" xfId="27252" xr:uid="{00000000-0005-0000-0000-0000197F0000}"/>
    <cellStyle name="title [2] 2 6" xfId="27253" xr:uid="{00000000-0005-0000-0000-00001A7F0000}"/>
    <cellStyle name="title [2] 2 7" xfId="27254" xr:uid="{00000000-0005-0000-0000-00001B7F0000}"/>
    <cellStyle name="title [2] 20" xfId="27255" xr:uid="{00000000-0005-0000-0000-00001C7F0000}"/>
    <cellStyle name="title [2] 21" xfId="27256" xr:uid="{00000000-0005-0000-0000-00001D7F0000}"/>
    <cellStyle name="title [2] 22" xfId="27257" xr:uid="{00000000-0005-0000-0000-00001E7F0000}"/>
    <cellStyle name="title [2] 23" xfId="27258" xr:uid="{00000000-0005-0000-0000-00001F7F0000}"/>
    <cellStyle name="title [2] 24" xfId="27259" xr:uid="{00000000-0005-0000-0000-0000207F0000}"/>
    <cellStyle name="title [2] 25" xfId="27260" xr:uid="{00000000-0005-0000-0000-0000217F0000}"/>
    <cellStyle name="title [2] 26" xfId="27261" xr:uid="{00000000-0005-0000-0000-0000227F0000}"/>
    <cellStyle name="title [2] 27" xfId="27262" xr:uid="{00000000-0005-0000-0000-0000237F0000}"/>
    <cellStyle name="title [2] 28" xfId="27263" xr:uid="{00000000-0005-0000-0000-0000247F0000}"/>
    <cellStyle name="title [2] 29" xfId="27264" xr:uid="{00000000-0005-0000-0000-0000257F0000}"/>
    <cellStyle name="title [2] 3" xfId="27265" xr:uid="{00000000-0005-0000-0000-0000267F0000}"/>
    <cellStyle name="title [2] 30" xfId="27266" xr:uid="{00000000-0005-0000-0000-0000277F0000}"/>
    <cellStyle name="title [2] 31" xfId="27267" xr:uid="{00000000-0005-0000-0000-0000287F0000}"/>
    <cellStyle name="title [2] 32" xfId="27268" xr:uid="{00000000-0005-0000-0000-0000297F0000}"/>
    <cellStyle name="title [2] 4" xfId="27269" xr:uid="{00000000-0005-0000-0000-00002A7F0000}"/>
    <cellStyle name="title [2] 5" xfId="27270" xr:uid="{00000000-0005-0000-0000-00002B7F0000}"/>
    <cellStyle name="title [2] 6" xfId="27271" xr:uid="{00000000-0005-0000-0000-00002C7F0000}"/>
    <cellStyle name="title [2] 7" xfId="27272" xr:uid="{00000000-0005-0000-0000-00002D7F0000}"/>
    <cellStyle name="title [2] 8" xfId="27273" xr:uid="{00000000-0005-0000-0000-00002E7F0000}"/>
    <cellStyle name="title [2] 9" xfId="27274" xr:uid="{00000000-0005-0000-0000-00002F7F0000}"/>
    <cellStyle name="TITLE 10" xfId="27275" xr:uid="{00000000-0005-0000-0000-0000307F0000}"/>
    <cellStyle name="TITLE 11" xfId="27276" xr:uid="{00000000-0005-0000-0000-0000317F0000}"/>
    <cellStyle name="TITLE 12" xfId="27277" xr:uid="{00000000-0005-0000-0000-0000327F0000}"/>
    <cellStyle name="TITLE 13" xfId="27278" xr:uid="{00000000-0005-0000-0000-0000337F0000}"/>
    <cellStyle name="TITLE 14" xfId="27279" xr:uid="{00000000-0005-0000-0000-0000347F0000}"/>
    <cellStyle name="TITLE 15" xfId="27280" xr:uid="{00000000-0005-0000-0000-0000357F0000}"/>
    <cellStyle name="TITLE 16" xfId="27281" xr:uid="{00000000-0005-0000-0000-0000367F0000}"/>
    <cellStyle name="TITLE 17" xfId="27282" xr:uid="{00000000-0005-0000-0000-0000377F0000}"/>
    <cellStyle name="TITLE 18" xfId="27283" xr:uid="{00000000-0005-0000-0000-0000387F0000}"/>
    <cellStyle name="TITLE 19" xfId="27284" xr:uid="{00000000-0005-0000-0000-0000397F0000}"/>
    <cellStyle name="TITLE 2" xfId="27285" xr:uid="{00000000-0005-0000-0000-00003A7F0000}"/>
    <cellStyle name="TITLE 2 2" xfId="27286" xr:uid="{00000000-0005-0000-0000-00003B7F0000}"/>
    <cellStyle name="TITLE 2 3" xfId="27287" xr:uid="{00000000-0005-0000-0000-00003C7F0000}"/>
    <cellStyle name="TITLE 2 4" xfId="27288" xr:uid="{00000000-0005-0000-0000-00003D7F0000}"/>
    <cellStyle name="TITLE 2 5" xfId="27289" xr:uid="{00000000-0005-0000-0000-00003E7F0000}"/>
    <cellStyle name="TITLE 2 6" xfId="27290" xr:uid="{00000000-0005-0000-0000-00003F7F0000}"/>
    <cellStyle name="TITLE 2 7" xfId="27291" xr:uid="{00000000-0005-0000-0000-0000407F0000}"/>
    <cellStyle name="TITLE 20" xfId="27292" xr:uid="{00000000-0005-0000-0000-0000417F0000}"/>
    <cellStyle name="TITLE 21" xfId="27293" xr:uid="{00000000-0005-0000-0000-0000427F0000}"/>
    <cellStyle name="TITLE 22" xfId="27294" xr:uid="{00000000-0005-0000-0000-0000437F0000}"/>
    <cellStyle name="TITLE 23" xfId="27295" xr:uid="{00000000-0005-0000-0000-0000447F0000}"/>
    <cellStyle name="TITLE 24" xfId="27296" xr:uid="{00000000-0005-0000-0000-0000457F0000}"/>
    <cellStyle name="TITLE 25" xfId="27297" xr:uid="{00000000-0005-0000-0000-0000467F0000}"/>
    <cellStyle name="TITLE 26" xfId="27298" xr:uid="{00000000-0005-0000-0000-0000477F0000}"/>
    <cellStyle name="TITLE 27" xfId="27299" xr:uid="{00000000-0005-0000-0000-0000487F0000}"/>
    <cellStyle name="TITLE 28" xfId="27300" xr:uid="{00000000-0005-0000-0000-0000497F0000}"/>
    <cellStyle name="TITLE 29" xfId="27301" xr:uid="{00000000-0005-0000-0000-00004A7F0000}"/>
    <cellStyle name="TITLE 3" xfId="27302" xr:uid="{00000000-0005-0000-0000-00004B7F0000}"/>
    <cellStyle name="TITLE 30" xfId="27303" xr:uid="{00000000-0005-0000-0000-00004C7F0000}"/>
    <cellStyle name="TITLE 31" xfId="27304" xr:uid="{00000000-0005-0000-0000-00004D7F0000}"/>
    <cellStyle name="TITLE 32" xfId="27305" xr:uid="{00000000-0005-0000-0000-00004E7F0000}"/>
    <cellStyle name="TITLE 33" xfId="27306" xr:uid="{00000000-0005-0000-0000-00004F7F0000}"/>
    <cellStyle name="TITLE 34" xfId="27307" xr:uid="{00000000-0005-0000-0000-0000507F0000}"/>
    <cellStyle name="TITLE 35" xfId="27308" xr:uid="{00000000-0005-0000-0000-0000517F0000}"/>
    <cellStyle name="TITLE 36" xfId="27309" xr:uid="{00000000-0005-0000-0000-0000527F0000}"/>
    <cellStyle name="Title 37" xfId="27310" xr:uid="{00000000-0005-0000-0000-0000537F0000}"/>
    <cellStyle name="TITLE 4" xfId="27311" xr:uid="{00000000-0005-0000-0000-0000547F0000}"/>
    <cellStyle name="TITLE 5" xfId="27312" xr:uid="{00000000-0005-0000-0000-0000557F0000}"/>
    <cellStyle name="TITLE 6" xfId="27313" xr:uid="{00000000-0005-0000-0000-0000567F0000}"/>
    <cellStyle name="TITLE 7" xfId="27314" xr:uid="{00000000-0005-0000-0000-0000577F0000}"/>
    <cellStyle name="TITLE 8" xfId="27315" xr:uid="{00000000-0005-0000-0000-0000587F0000}"/>
    <cellStyle name="TITLE 9" xfId="27316" xr:uid="{00000000-0005-0000-0000-0000597F0000}"/>
    <cellStyle name="TON" xfId="27317" xr:uid="{00000000-0005-0000-0000-00005A7F0000}"/>
    <cellStyle name="TON 10" xfId="27318" xr:uid="{00000000-0005-0000-0000-00005B7F0000}"/>
    <cellStyle name="TON 11" xfId="27319" xr:uid="{00000000-0005-0000-0000-00005C7F0000}"/>
    <cellStyle name="TON 12" xfId="27320" xr:uid="{00000000-0005-0000-0000-00005D7F0000}"/>
    <cellStyle name="TON 13" xfId="27321" xr:uid="{00000000-0005-0000-0000-00005E7F0000}"/>
    <cellStyle name="TON 14" xfId="27322" xr:uid="{00000000-0005-0000-0000-00005F7F0000}"/>
    <cellStyle name="TON 15" xfId="27323" xr:uid="{00000000-0005-0000-0000-0000607F0000}"/>
    <cellStyle name="TON 16" xfId="27324" xr:uid="{00000000-0005-0000-0000-0000617F0000}"/>
    <cellStyle name="TON 17" xfId="27325" xr:uid="{00000000-0005-0000-0000-0000627F0000}"/>
    <cellStyle name="TON 18" xfId="27326" xr:uid="{00000000-0005-0000-0000-0000637F0000}"/>
    <cellStyle name="TON 19" xfId="27327" xr:uid="{00000000-0005-0000-0000-0000647F0000}"/>
    <cellStyle name="TON 2" xfId="27328" xr:uid="{00000000-0005-0000-0000-0000657F0000}"/>
    <cellStyle name="TON 2 2" xfId="27329" xr:uid="{00000000-0005-0000-0000-0000667F0000}"/>
    <cellStyle name="TON 2 3" xfId="27330" xr:uid="{00000000-0005-0000-0000-0000677F0000}"/>
    <cellStyle name="TON 2 4" xfId="27331" xr:uid="{00000000-0005-0000-0000-0000687F0000}"/>
    <cellStyle name="TON 2 5" xfId="27332" xr:uid="{00000000-0005-0000-0000-0000697F0000}"/>
    <cellStyle name="TON 2 6" xfId="27333" xr:uid="{00000000-0005-0000-0000-00006A7F0000}"/>
    <cellStyle name="TON 2 7" xfId="27334" xr:uid="{00000000-0005-0000-0000-00006B7F0000}"/>
    <cellStyle name="TON 20" xfId="27335" xr:uid="{00000000-0005-0000-0000-00006C7F0000}"/>
    <cellStyle name="TON 21" xfId="27336" xr:uid="{00000000-0005-0000-0000-00006D7F0000}"/>
    <cellStyle name="TON 3" xfId="27337" xr:uid="{00000000-0005-0000-0000-00006E7F0000}"/>
    <cellStyle name="TON 4" xfId="27338" xr:uid="{00000000-0005-0000-0000-00006F7F0000}"/>
    <cellStyle name="TON 5" xfId="27339" xr:uid="{00000000-0005-0000-0000-0000707F0000}"/>
    <cellStyle name="TON 6" xfId="27340" xr:uid="{00000000-0005-0000-0000-0000717F0000}"/>
    <cellStyle name="TON 7" xfId="27341" xr:uid="{00000000-0005-0000-0000-0000727F0000}"/>
    <cellStyle name="TON 8" xfId="27342" xr:uid="{00000000-0005-0000-0000-0000737F0000}"/>
    <cellStyle name="TON 9" xfId="27343" xr:uid="{00000000-0005-0000-0000-0000747F0000}"/>
    <cellStyle name="Ton/set" xfId="27344" xr:uid="{00000000-0005-0000-0000-0000757F0000}"/>
    <cellStyle name="Ton/set 10" xfId="27345" xr:uid="{00000000-0005-0000-0000-0000767F0000}"/>
    <cellStyle name="Ton/set 11" xfId="27346" xr:uid="{00000000-0005-0000-0000-0000777F0000}"/>
    <cellStyle name="Ton/set 12" xfId="27347" xr:uid="{00000000-0005-0000-0000-0000787F0000}"/>
    <cellStyle name="Ton/set 13" xfId="27348" xr:uid="{00000000-0005-0000-0000-0000797F0000}"/>
    <cellStyle name="Ton/set 14" xfId="27349" xr:uid="{00000000-0005-0000-0000-00007A7F0000}"/>
    <cellStyle name="Ton/set 15" xfId="27350" xr:uid="{00000000-0005-0000-0000-00007B7F0000}"/>
    <cellStyle name="Ton/set 16" xfId="27351" xr:uid="{00000000-0005-0000-0000-00007C7F0000}"/>
    <cellStyle name="Ton/set 17" xfId="27352" xr:uid="{00000000-0005-0000-0000-00007D7F0000}"/>
    <cellStyle name="Ton/set 18" xfId="27353" xr:uid="{00000000-0005-0000-0000-00007E7F0000}"/>
    <cellStyle name="Ton/set 19" xfId="27354" xr:uid="{00000000-0005-0000-0000-00007F7F0000}"/>
    <cellStyle name="Ton/set 2" xfId="27355" xr:uid="{00000000-0005-0000-0000-0000807F0000}"/>
    <cellStyle name="Ton/set 2 2" xfId="27356" xr:uid="{00000000-0005-0000-0000-0000817F0000}"/>
    <cellStyle name="Ton/set 2 3" xfId="27357" xr:uid="{00000000-0005-0000-0000-0000827F0000}"/>
    <cellStyle name="Ton/set 2 4" xfId="27358" xr:uid="{00000000-0005-0000-0000-0000837F0000}"/>
    <cellStyle name="Ton/set 2 5" xfId="27359" xr:uid="{00000000-0005-0000-0000-0000847F0000}"/>
    <cellStyle name="Ton/set 2 6" xfId="27360" xr:uid="{00000000-0005-0000-0000-0000857F0000}"/>
    <cellStyle name="Ton/set 2 7" xfId="27361" xr:uid="{00000000-0005-0000-0000-0000867F0000}"/>
    <cellStyle name="Ton/set 20" xfId="27362" xr:uid="{00000000-0005-0000-0000-0000877F0000}"/>
    <cellStyle name="Ton/set 21" xfId="27363" xr:uid="{00000000-0005-0000-0000-0000887F0000}"/>
    <cellStyle name="Ton/set 3" xfId="27364" xr:uid="{00000000-0005-0000-0000-0000897F0000}"/>
    <cellStyle name="Ton/set 4" xfId="27365" xr:uid="{00000000-0005-0000-0000-00008A7F0000}"/>
    <cellStyle name="Ton/set 5" xfId="27366" xr:uid="{00000000-0005-0000-0000-00008B7F0000}"/>
    <cellStyle name="Ton/set 6" xfId="27367" xr:uid="{00000000-0005-0000-0000-00008C7F0000}"/>
    <cellStyle name="Ton/set 7" xfId="27368" xr:uid="{00000000-0005-0000-0000-00008D7F0000}"/>
    <cellStyle name="Ton/set 8" xfId="27369" xr:uid="{00000000-0005-0000-0000-00008E7F0000}"/>
    <cellStyle name="Ton/set 9" xfId="27370" xr:uid="{00000000-0005-0000-0000-00008F7F0000}"/>
    <cellStyle name="Ton/대" xfId="27371" xr:uid="{00000000-0005-0000-0000-0000907F0000}"/>
    <cellStyle name="Ton/대 10" xfId="27372" xr:uid="{00000000-0005-0000-0000-0000917F0000}"/>
    <cellStyle name="Ton/대 11" xfId="27373" xr:uid="{00000000-0005-0000-0000-0000927F0000}"/>
    <cellStyle name="Ton/대 12" xfId="27374" xr:uid="{00000000-0005-0000-0000-0000937F0000}"/>
    <cellStyle name="Ton/대 13" xfId="27375" xr:uid="{00000000-0005-0000-0000-0000947F0000}"/>
    <cellStyle name="Ton/대 14" xfId="27376" xr:uid="{00000000-0005-0000-0000-0000957F0000}"/>
    <cellStyle name="Ton/대 15" xfId="27377" xr:uid="{00000000-0005-0000-0000-0000967F0000}"/>
    <cellStyle name="Ton/대 16" xfId="27378" xr:uid="{00000000-0005-0000-0000-0000977F0000}"/>
    <cellStyle name="Ton/대 17" xfId="27379" xr:uid="{00000000-0005-0000-0000-0000987F0000}"/>
    <cellStyle name="Ton/대 18" xfId="27380" xr:uid="{00000000-0005-0000-0000-0000997F0000}"/>
    <cellStyle name="Ton/대 19" xfId="27381" xr:uid="{00000000-0005-0000-0000-00009A7F0000}"/>
    <cellStyle name="Ton/대 2" xfId="27382" xr:uid="{00000000-0005-0000-0000-00009B7F0000}"/>
    <cellStyle name="Ton/대 2 2" xfId="27383" xr:uid="{00000000-0005-0000-0000-00009C7F0000}"/>
    <cellStyle name="Ton/대 2 3" xfId="27384" xr:uid="{00000000-0005-0000-0000-00009D7F0000}"/>
    <cellStyle name="Ton/대 2 4" xfId="27385" xr:uid="{00000000-0005-0000-0000-00009E7F0000}"/>
    <cellStyle name="Ton/대 2 5" xfId="27386" xr:uid="{00000000-0005-0000-0000-00009F7F0000}"/>
    <cellStyle name="Ton/대 2 6" xfId="27387" xr:uid="{00000000-0005-0000-0000-0000A07F0000}"/>
    <cellStyle name="Ton/대 2 7" xfId="27388" xr:uid="{00000000-0005-0000-0000-0000A17F0000}"/>
    <cellStyle name="Ton/대 20" xfId="27389" xr:uid="{00000000-0005-0000-0000-0000A27F0000}"/>
    <cellStyle name="Ton/대 21" xfId="27390" xr:uid="{00000000-0005-0000-0000-0000A37F0000}"/>
    <cellStyle name="Ton/대 3" xfId="27391" xr:uid="{00000000-0005-0000-0000-0000A47F0000}"/>
    <cellStyle name="Ton/대 4" xfId="27392" xr:uid="{00000000-0005-0000-0000-0000A57F0000}"/>
    <cellStyle name="Ton/대 5" xfId="27393" xr:uid="{00000000-0005-0000-0000-0000A67F0000}"/>
    <cellStyle name="Ton/대 6" xfId="27394" xr:uid="{00000000-0005-0000-0000-0000A77F0000}"/>
    <cellStyle name="Ton/대 7" xfId="27395" xr:uid="{00000000-0005-0000-0000-0000A87F0000}"/>
    <cellStyle name="Ton/대 8" xfId="27396" xr:uid="{00000000-0005-0000-0000-0000A97F0000}"/>
    <cellStyle name="Ton/대 9" xfId="27397" xr:uid="{00000000-0005-0000-0000-0000AA7F0000}"/>
    <cellStyle name="Total" xfId="2528" xr:uid="{00000000-0005-0000-0000-0000AB7F0000}"/>
    <cellStyle name="Total 10" xfId="27398" xr:uid="{00000000-0005-0000-0000-0000AC7F0000}"/>
    <cellStyle name="Total 10 2" xfId="27399" xr:uid="{00000000-0005-0000-0000-0000AD7F0000}"/>
    <cellStyle name="Total 10 3" xfId="27400" xr:uid="{00000000-0005-0000-0000-0000AE7F0000}"/>
    <cellStyle name="Total 11" xfId="27401" xr:uid="{00000000-0005-0000-0000-0000AF7F0000}"/>
    <cellStyle name="Total 11 2" xfId="27402" xr:uid="{00000000-0005-0000-0000-0000B07F0000}"/>
    <cellStyle name="Total 11 3" xfId="27403" xr:uid="{00000000-0005-0000-0000-0000B17F0000}"/>
    <cellStyle name="Total 12" xfId="27404" xr:uid="{00000000-0005-0000-0000-0000B27F0000}"/>
    <cellStyle name="Total 12 2" xfId="27405" xr:uid="{00000000-0005-0000-0000-0000B37F0000}"/>
    <cellStyle name="Total 12 3" xfId="27406" xr:uid="{00000000-0005-0000-0000-0000B47F0000}"/>
    <cellStyle name="Total 13" xfId="27407" xr:uid="{00000000-0005-0000-0000-0000B57F0000}"/>
    <cellStyle name="Total 13 2" xfId="27408" xr:uid="{00000000-0005-0000-0000-0000B67F0000}"/>
    <cellStyle name="Total 13 3" xfId="27409" xr:uid="{00000000-0005-0000-0000-0000B77F0000}"/>
    <cellStyle name="Total 14" xfId="27410" xr:uid="{00000000-0005-0000-0000-0000B87F0000}"/>
    <cellStyle name="Total 14 2" xfId="27411" xr:uid="{00000000-0005-0000-0000-0000B97F0000}"/>
    <cellStyle name="Total 14 3" xfId="27412" xr:uid="{00000000-0005-0000-0000-0000BA7F0000}"/>
    <cellStyle name="Total 15" xfId="27413" xr:uid="{00000000-0005-0000-0000-0000BB7F0000}"/>
    <cellStyle name="Total 15 2" xfId="27414" xr:uid="{00000000-0005-0000-0000-0000BC7F0000}"/>
    <cellStyle name="Total 15 3" xfId="27415" xr:uid="{00000000-0005-0000-0000-0000BD7F0000}"/>
    <cellStyle name="Total 16" xfId="27416" xr:uid="{00000000-0005-0000-0000-0000BE7F0000}"/>
    <cellStyle name="Total 16 2" xfId="27417" xr:uid="{00000000-0005-0000-0000-0000BF7F0000}"/>
    <cellStyle name="Total 16 3" xfId="27418" xr:uid="{00000000-0005-0000-0000-0000C07F0000}"/>
    <cellStyle name="Total 17" xfId="27419" xr:uid="{00000000-0005-0000-0000-0000C17F0000}"/>
    <cellStyle name="Total 17 2" xfId="27420" xr:uid="{00000000-0005-0000-0000-0000C27F0000}"/>
    <cellStyle name="Total 17 3" xfId="27421" xr:uid="{00000000-0005-0000-0000-0000C37F0000}"/>
    <cellStyle name="Total 18" xfId="27422" xr:uid="{00000000-0005-0000-0000-0000C47F0000}"/>
    <cellStyle name="Total 18 2" xfId="27423" xr:uid="{00000000-0005-0000-0000-0000C57F0000}"/>
    <cellStyle name="Total 18 3" xfId="27424" xr:uid="{00000000-0005-0000-0000-0000C67F0000}"/>
    <cellStyle name="Total 19" xfId="27425" xr:uid="{00000000-0005-0000-0000-0000C77F0000}"/>
    <cellStyle name="Total 19 2" xfId="27426" xr:uid="{00000000-0005-0000-0000-0000C87F0000}"/>
    <cellStyle name="Total 19 3" xfId="27427" xr:uid="{00000000-0005-0000-0000-0000C97F0000}"/>
    <cellStyle name="Total 2" xfId="2529" xr:uid="{00000000-0005-0000-0000-0000CA7F0000}"/>
    <cellStyle name="Total 2 2" xfId="27428" xr:uid="{00000000-0005-0000-0000-0000CB7F0000}"/>
    <cellStyle name="Total 2 3" xfId="27429" xr:uid="{00000000-0005-0000-0000-0000CC7F0000}"/>
    <cellStyle name="Total 2 4" xfId="27430" xr:uid="{00000000-0005-0000-0000-0000CD7F0000}"/>
    <cellStyle name="Total 20" xfId="27431" xr:uid="{00000000-0005-0000-0000-0000CE7F0000}"/>
    <cellStyle name="Total 20 2" xfId="27432" xr:uid="{00000000-0005-0000-0000-0000CF7F0000}"/>
    <cellStyle name="Total 20 3" xfId="27433" xr:uid="{00000000-0005-0000-0000-0000D07F0000}"/>
    <cellStyle name="Total 21" xfId="27434" xr:uid="{00000000-0005-0000-0000-0000D17F0000}"/>
    <cellStyle name="Total 21 2" xfId="27435" xr:uid="{00000000-0005-0000-0000-0000D27F0000}"/>
    <cellStyle name="Total 21 3" xfId="27436" xr:uid="{00000000-0005-0000-0000-0000D37F0000}"/>
    <cellStyle name="Total 22" xfId="27437" xr:uid="{00000000-0005-0000-0000-0000D47F0000}"/>
    <cellStyle name="Total 22 2" xfId="27438" xr:uid="{00000000-0005-0000-0000-0000D57F0000}"/>
    <cellStyle name="Total 22 3" xfId="27439" xr:uid="{00000000-0005-0000-0000-0000D67F0000}"/>
    <cellStyle name="Total 23" xfId="27440" xr:uid="{00000000-0005-0000-0000-0000D77F0000}"/>
    <cellStyle name="Total 23 2" xfId="27441" xr:uid="{00000000-0005-0000-0000-0000D87F0000}"/>
    <cellStyle name="Total 23 3" xfId="27442" xr:uid="{00000000-0005-0000-0000-0000D97F0000}"/>
    <cellStyle name="Total 24" xfId="27443" xr:uid="{00000000-0005-0000-0000-0000DA7F0000}"/>
    <cellStyle name="Total 24 2" xfId="27444" xr:uid="{00000000-0005-0000-0000-0000DB7F0000}"/>
    <cellStyle name="Total 24 3" xfId="27445" xr:uid="{00000000-0005-0000-0000-0000DC7F0000}"/>
    <cellStyle name="Total 25" xfId="27446" xr:uid="{00000000-0005-0000-0000-0000DD7F0000}"/>
    <cellStyle name="Total 25 2" xfId="27447" xr:uid="{00000000-0005-0000-0000-0000DE7F0000}"/>
    <cellStyle name="Total 25 3" xfId="27448" xr:uid="{00000000-0005-0000-0000-0000DF7F0000}"/>
    <cellStyle name="Total 26" xfId="27449" xr:uid="{00000000-0005-0000-0000-0000E07F0000}"/>
    <cellStyle name="Total 26 2" xfId="27450" xr:uid="{00000000-0005-0000-0000-0000E17F0000}"/>
    <cellStyle name="Total 26 3" xfId="27451" xr:uid="{00000000-0005-0000-0000-0000E27F0000}"/>
    <cellStyle name="Total 27" xfId="27452" xr:uid="{00000000-0005-0000-0000-0000E37F0000}"/>
    <cellStyle name="Total 27 2" xfId="27453" xr:uid="{00000000-0005-0000-0000-0000E47F0000}"/>
    <cellStyle name="Total 27 3" xfId="27454" xr:uid="{00000000-0005-0000-0000-0000E57F0000}"/>
    <cellStyle name="Total 28" xfId="27455" xr:uid="{00000000-0005-0000-0000-0000E67F0000}"/>
    <cellStyle name="Total 28 2" xfId="27456" xr:uid="{00000000-0005-0000-0000-0000E77F0000}"/>
    <cellStyle name="Total 28 3" xfId="27457" xr:uid="{00000000-0005-0000-0000-0000E87F0000}"/>
    <cellStyle name="Total 29" xfId="27458" xr:uid="{00000000-0005-0000-0000-0000E97F0000}"/>
    <cellStyle name="Total 29 2" xfId="27459" xr:uid="{00000000-0005-0000-0000-0000EA7F0000}"/>
    <cellStyle name="Total 29 3" xfId="27460" xr:uid="{00000000-0005-0000-0000-0000EB7F0000}"/>
    <cellStyle name="Total 3" xfId="27461" xr:uid="{00000000-0005-0000-0000-0000EC7F0000}"/>
    <cellStyle name="Total 3 2" xfId="27462" xr:uid="{00000000-0005-0000-0000-0000ED7F0000}"/>
    <cellStyle name="Total 3 3" xfId="27463" xr:uid="{00000000-0005-0000-0000-0000EE7F0000}"/>
    <cellStyle name="Total 30" xfId="27464" xr:uid="{00000000-0005-0000-0000-0000EF7F0000}"/>
    <cellStyle name="Total 30 2" xfId="27465" xr:uid="{00000000-0005-0000-0000-0000F07F0000}"/>
    <cellStyle name="Total 30 3" xfId="27466" xr:uid="{00000000-0005-0000-0000-0000F17F0000}"/>
    <cellStyle name="Total 31" xfId="27467" xr:uid="{00000000-0005-0000-0000-0000F27F0000}"/>
    <cellStyle name="Total 31 2" xfId="27468" xr:uid="{00000000-0005-0000-0000-0000F37F0000}"/>
    <cellStyle name="Total 31 3" xfId="27469" xr:uid="{00000000-0005-0000-0000-0000F47F0000}"/>
    <cellStyle name="Total 32" xfId="27470" xr:uid="{00000000-0005-0000-0000-0000F57F0000}"/>
    <cellStyle name="Total 32 2" xfId="27471" xr:uid="{00000000-0005-0000-0000-0000F67F0000}"/>
    <cellStyle name="Total 32 3" xfId="27472" xr:uid="{00000000-0005-0000-0000-0000F77F0000}"/>
    <cellStyle name="Total 33" xfId="27473" xr:uid="{00000000-0005-0000-0000-0000F87F0000}"/>
    <cellStyle name="Total 33 2" xfId="27474" xr:uid="{00000000-0005-0000-0000-0000F97F0000}"/>
    <cellStyle name="Total 33 3" xfId="27475" xr:uid="{00000000-0005-0000-0000-0000FA7F0000}"/>
    <cellStyle name="Total 34" xfId="27476" xr:uid="{00000000-0005-0000-0000-0000FB7F0000}"/>
    <cellStyle name="Total 34 2" xfId="27477" xr:uid="{00000000-0005-0000-0000-0000FC7F0000}"/>
    <cellStyle name="Total 34 3" xfId="27478" xr:uid="{00000000-0005-0000-0000-0000FD7F0000}"/>
    <cellStyle name="Total 35" xfId="27479" xr:uid="{00000000-0005-0000-0000-0000FE7F0000}"/>
    <cellStyle name="Total 35 2" xfId="27480" xr:uid="{00000000-0005-0000-0000-0000FF7F0000}"/>
    <cellStyle name="Total 35 3" xfId="27481" xr:uid="{00000000-0005-0000-0000-000000800000}"/>
    <cellStyle name="Total 36" xfId="27482" xr:uid="{00000000-0005-0000-0000-000001800000}"/>
    <cellStyle name="Total 36 2" xfId="27483" xr:uid="{00000000-0005-0000-0000-000002800000}"/>
    <cellStyle name="Total 36 3" xfId="27484" xr:uid="{00000000-0005-0000-0000-000003800000}"/>
    <cellStyle name="Total 37" xfId="27485" xr:uid="{00000000-0005-0000-0000-000004800000}"/>
    <cellStyle name="Total 37 2" xfId="27486" xr:uid="{00000000-0005-0000-0000-000005800000}"/>
    <cellStyle name="Total 37 3" xfId="27487" xr:uid="{00000000-0005-0000-0000-000006800000}"/>
    <cellStyle name="Total 38" xfId="27488" xr:uid="{00000000-0005-0000-0000-000007800000}"/>
    <cellStyle name="Total 38 2" xfId="27489" xr:uid="{00000000-0005-0000-0000-000008800000}"/>
    <cellStyle name="Total 38 3" xfId="27490" xr:uid="{00000000-0005-0000-0000-000009800000}"/>
    <cellStyle name="Total 39" xfId="27491" xr:uid="{00000000-0005-0000-0000-00000A800000}"/>
    <cellStyle name="Total 39 2" xfId="27492" xr:uid="{00000000-0005-0000-0000-00000B800000}"/>
    <cellStyle name="Total 39 3" xfId="27493" xr:uid="{00000000-0005-0000-0000-00000C800000}"/>
    <cellStyle name="Total 4" xfId="27494" xr:uid="{00000000-0005-0000-0000-00000D800000}"/>
    <cellStyle name="Total 4 2" xfId="27495" xr:uid="{00000000-0005-0000-0000-00000E800000}"/>
    <cellStyle name="Total 4 3" xfId="27496" xr:uid="{00000000-0005-0000-0000-00000F800000}"/>
    <cellStyle name="Total 40" xfId="27497" xr:uid="{00000000-0005-0000-0000-000010800000}"/>
    <cellStyle name="Total 41" xfId="27498" xr:uid="{00000000-0005-0000-0000-000011800000}"/>
    <cellStyle name="Total 42" xfId="27499" xr:uid="{00000000-0005-0000-0000-000012800000}"/>
    <cellStyle name="Total 43" xfId="27500" xr:uid="{00000000-0005-0000-0000-000013800000}"/>
    <cellStyle name="Total 44" xfId="27501" xr:uid="{00000000-0005-0000-0000-000014800000}"/>
    <cellStyle name="Total 45" xfId="27502" xr:uid="{00000000-0005-0000-0000-000015800000}"/>
    <cellStyle name="Total 46" xfId="27503" xr:uid="{00000000-0005-0000-0000-000016800000}"/>
    <cellStyle name="Total 47" xfId="27504" xr:uid="{00000000-0005-0000-0000-000017800000}"/>
    <cellStyle name="Total 48" xfId="27505" xr:uid="{00000000-0005-0000-0000-000018800000}"/>
    <cellStyle name="Total 49" xfId="27506" xr:uid="{00000000-0005-0000-0000-000019800000}"/>
    <cellStyle name="Total 5" xfId="27507" xr:uid="{00000000-0005-0000-0000-00001A800000}"/>
    <cellStyle name="Total 5 2" xfId="27508" xr:uid="{00000000-0005-0000-0000-00001B800000}"/>
    <cellStyle name="Total 5 3" xfId="27509" xr:uid="{00000000-0005-0000-0000-00001C800000}"/>
    <cellStyle name="Total 50" xfId="27510" xr:uid="{00000000-0005-0000-0000-00001D800000}"/>
    <cellStyle name="Total 51" xfId="27511" xr:uid="{00000000-0005-0000-0000-00001E800000}"/>
    <cellStyle name="Total 52" xfId="27512" xr:uid="{00000000-0005-0000-0000-00001F800000}"/>
    <cellStyle name="Total 53" xfId="27513" xr:uid="{00000000-0005-0000-0000-000020800000}"/>
    <cellStyle name="Total 54" xfId="27514" xr:uid="{00000000-0005-0000-0000-000021800000}"/>
    <cellStyle name="Total 55" xfId="27515" xr:uid="{00000000-0005-0000-0000-000022800000}"/>
    <cellStyle name="Total 56" xfId="27516" xr:uid="{00000000-0005-0000-0000-000023800000}"/>
    <cellStyle name="Total 57" xfId="27517" xr:uid="{00000000-0005-0000-0000-000024800000}"/>
    <cellStyle name="Total 58" xfId="27518" xr:uid="{00000000-0005-0000-0000-000025800000}"/>
    <cellStyle name="Total 59" xfId="27519" xr:uid="{00000000-0005-0000-0000-000026800000}"/>
    <cellStyle name="Total 6" xfId="27520" xr:uid="{00000000-0005-0000-0000-000027800000}"/>
    <cellStyle name="Total 6 2" xfId="27521" xr:uid="{00000000-0005-0000-0000-000028800000}"/>
    <cellStyle name="Total 6 3" xfId="27522" xr:uid="{00000000-0005-0000-0000-000029800000}"/>
    <cellStyle name="Total 60" xfId="27523" xr:uid="{00000000-0005-0000-0000-00002A800000}"/>
    <cellStyle name="Total 61" xfId="27524" xr:uid="{00000000-0005-0000-0000-00002B800000}"/>
    <cellStyle name="Total 7" xfId="27525" xr:uid="{00000000-0005-0000-0000-00002C800000}"/>
    <cellStyle name="Total 7 2" xfId="27526" xr:uid="{00000000-0005-0000-0000-00002D800000}"/>
    <cellStyle name="Total 7 3" xfId="27527" xr:uid="{00000000-0005-0000-0000-00002E800000}"/>
    <cellStyle name="Total 8" xfId="27528" xr:uid="{00000000-0005-0000-0000-00002F800000}"/>
    <cellStyle name="Total 8 2" xfId="27529" xr:uid="{00000000-0005-0000-0000-000030800000}"/>
    <cellStyle name="Total 8 3" xfId="27530" xr:uid="{00000000-0005-0000-0000-000031800000}"/>
    <cellStyle name="Total 9" xfId="27531" xr:uid="{00000000-0005-0000-0000-000032800000}"/>
    <cellStyle name="Total 9 2" xfId="27532" xr:uid="{00000000-0005-0000-0000-000033800000}"/>
    <cellStyle name="Total 9 3" xfId="27533" xr:uid="{00000000-0005-0000-0000-000034800000}"/>
    <cellStyle name="TPH/대" xfId="27534" xr:uid="{00000000-0005-0000-0000-000035800000}"/>
    <cellStyle name="TPH/대 10" xfId="27535" xr:uid="{00000000-0005-0000-0000-000036800000}"/>
    <cellStyle name="TPH/대 11" xfId="27536" xr:uid="{00000000-0005-0000-0000-000037800000}"/>
    <cellStyle name="TPH/대 12" xfId="27537" xr:uid="{00000000-0005-0000-0000-000038800000}"/>
    <cellStyle name="TPH/대 13" xfId="27538" xr:uid="{00000000-0005-0000-0000-000039800000}"/>
    <cellStyle name="TPH/대 14" xfId="27539" xr:uid="{00000000-0005-0000-0000-00003A800000}"/>
    <cellStyle name="TPH/대 15" xfId="27540" xr:uid="{00000000-0005-0000-0000-00003B800000}"/>
    <cellStyle name="TPH/대 16" xfId="27541" xr:uid="{00000000-0005-0000-0000-00003C800000}"/>
    <cellStyle name="TPH/대 17" xfId="27542" xr:uid="{00000000-0005-0000-0000-00003D800000}"/>
    <cellStyle name="TPH/대 18" xfId="27543" xr:uid="{00000000-0005-0000-0000-00003E800000}"/>
    <cellStyle name="TPH/대 19" xfId="27544" xr:uid="{00000000-0005-0000-0000-00003F800000}"/>
    <cellStyle name="TPH/대 2" xfId="27545" xr:uid="{00000000-0005-0000-0000-000040800000}"/>
    <cellStyle name="TPH/대 2 2" xfId="27546" xr:uid="{00000000-0005-0000-0000-000041800000}"/>
    <cellStyle name="TPH/대 2 3" xfId="27547" xr:uid="{00000000-0005-0000-0000-000042800000}"/>
    <cellStyle name="TPH/대 2 4" xfId="27548" xr:uid="{00000000-0005-0000-0000-000043800000}"/>
    <cellStyle name="TPH/대 2 5" xfId="27549" xr:uid="{00000000-0005-0000-0000-000044800000}"/>
    <cellStyle name="TPH/대 2 6" xfId="27550" xr:uid="{00000000-0005-0000-0000-000045800000}"/>
    <cellStyle name="TPH/대 2 7" xfId="27551" xr:uid="{00000000-0005-0000-0000-000046800000}"/>
    <cellStyle name="TPH/대 20" xfId="27552" xr:uid="{00000000-0005-0000-0000-000047800000}"/>
    <cellStyle name="TPH/대 21" xfId="27553" xr:uid="{00000000-0005-0000-0000-000048800000}"/>
    <cellStyle name="TPH/대 3" xfId="27554" xr:uid="{00000000-0005-0000-0000-000049800000}"/>
    <cellStyle name="TPH/대 4" xfId="27555" xr:uid="{00000000-0005-0000-0000-00004A800000}"/>
    <cellStyle name="TPH/대 5" xfId="27556" xr:uid="{00000000-0005-0000-0000-00004B800000}"/>
    <cellStyle name="TPH/대 6" xfId="27557" xr:uid="{00000000-0005-0000-0000-00004C800000}"/>
    <cellStyle name="TPH/대 7" xfId="27558" xr:uid="{00000000-0005-0000-0000-00004D800000}"/>
    <cellStyle name="TPH/대 8" xfId="27559" xr:uid="{00000000-0005-0000-0000-00004E800000}"/>
    <cellStyle name="TPH/대 9" xfId="27560" xr:uid="{00000000-0005-0000-0000-00004F800000}"/>
    <cellStyle name="UM" xfId="2530" xr:uid="{00000000-0005-0000-0000-000050800000}"/>
    <cellStyle name="UM 10" xfId="27561" xr:uid="{00000000-0005-0000-0000-000051800000}"/>
    <cellStyle name="UM 11" xfId="27562" xr:uid="{00000000-0005-0000-0000-000052800000}"/>
    <cellStyle name="UM 12" xfId="27563" xr:uid="{00000000-0005-0000-0000-000053800000}"/>
    <cellStyle name="UM 13" xfId="27564" xr:uid="{00000000-0005-0000-0000-000054800000}"/>
    <cellStyle name="UM 14" xfId="27565" xr:uid="{00000000-0005-0000-0000-000055800000}"/>
    <cellStyle name="UM 15" xfId="27566" xr:uid="{00000000-0005-0000-0000-000056800000}"/>
    <cellStyle name="UM 16" xfId="27567" xr:uid="{00000000-0005-0000-0000-000057800000}"/>
    <cellStyle name="UM 17" xfId="27568" xr:uid="{00000000-0005-0000-0000-000058800000}"/>
    <cellStyle name="UM 18" xfId="27569" xr:uid="{00000000-0005-0000-0000-000059800000}"/>
    <cellStyle name="UM 19" xfId="27570" xr:uid="{00000000-0005-0000-0000-00005A800000}"/>
    <cellStyle name="UM 2" xfId="27571" xr:uid="{00000000-0005-0000-0000-00005B800000}"/>
    <cellStyle name="UM 2 2" xfId="27572" xr:uid="{00000000-0005-0000-0000-00005C800000}"/>
    <cellStyle name="UM 2 3" xfId="27573" xr:uid="{00000000-0005-0000-0000-00005D800000}"/>
    <cellStyle name="UM 2 4" xfId="27574" xr:uid="{00000000-0005-0000-0000-00005E800000}"/>
    <cellStyle name="UM 2 5" xfId="27575" xr:uid="{00000000-0005-0000-0000-00005F800000}"/>
    <cellStyle name="UM 2 6" xfId="27576" xr:uid="{00000000-0005-0000-0000-000060800000}"/>
    <cellStyle name="UM 2 7" xfId="27577" xr:uid="{00000000-0005-0000-0000-000061800000}"/>
    <cellStyle name="UM 20" xfId="27578" xr:uid="{00000000-0005-0000-0000-000062800000}"/>
    <cellStyle name="UM 21" xfId="27579" xr:uid="{00000000-0005-0000-0000-000063800000}"/>
    <cellStyle name="UM 22" xfId="27580" xr:uid="{00000000-0005-0000-0000-000064800000}"/>
    <cellStyle name="UM 23" xfId="27581" xr:uid="{00000000-0005-0000-0000-000065800000}"/>
    <cellStyle name="UM 3" xfId="27582" xr:uid="{00000000-0005-0000-0000-000066800000}"/>
    <cellStyle name="UM 4" xfId="27583" xr:uid="{00000000-0005-0000-0000-000067800000}"/>
    <cellStyle name="UM 5" xfId="27584" xr:uid="{00000000-0005-0000-0000-000068800000}"/>
    <cellStyle name="UM 6" xfId="27585" xr:uid="{00000000-0005-0000-0000-000069800000}"/>
    <cellStyle name="UM 7" xfId="27586" xr:uid="{00000000-0005-0000-0000-00006A800000}"/>
    <cellStyle name="UM 8" xfId="27587" xr:uid="{00000000-0005-0000-0000-00006B800000}"/>
    <cellStyle name="UM 9" xfId="27588" xr:uid="{00000000-0005-0000-0000-00006C800000}"/>
    <cellStyle name="Unprot" xfId="2531" xr:uid="{00000000-0005-0000-0000-00006D800000}"/>
    <cellStyle name="Unprot$" xfId="2532" xr:uid="{00000000-0005-0000-0000-00006E800000}"/>
    <cellStyle name="Unprotect" xfId="2533" xr:uid="{00000000-0005-0000-0000-00006F800000}"/>
    <cellStyle name="W?rung [0]_Ausdruck RUND (D)" xfId="2534" xr:uid="{00000000-0005-0000-0000-000070800000}"/>
    <cellStyle name="W?rung_Ausdruck RUND (D)" xfId="2535" xr:uid="{00000000-0005-0000-0000-000071800000}"/>
    <cellStyle name="Warning Text" xfId="27589" xr:uid="{00000000-0005-0000-0000-000072800000}"/>
    <cellStyle name="μU¿¡ ¿A´A CIAIÆU¸μAⓒ" xfId="27590" xr:uid="{00000000-0005-0000-0000-000073800000}"/>
    <cellStyle name="μU¿¡ ¿A´A CIAIÆU¸μAⓒ 2" xfId="27591" xr:uid="{00000000-0005-0000-0000-000074800000}"/>
    <cellStyle name="μU¿¡ ¿A´A CIAIÆU¸μAⓒ 3" xfId="27592" xr:uid="{00000000-0005-0000-0000-000075800000}"/>
    <cellStyle name="ଃਁȋ⤂Ā飰ˠ" xfId="27593" xr:uid="{00000000-0005-0000-0000-000076800000}"/>
    <cellStyle name="_x0010__x0001_ဠ" xfId="2536" xr:uid="{00000000-0005-0000-0000-000077800000}"/>
    <cellStyle name="_x0010__x0001_ဠ 2" xfId="27594" xr:uid="{00000000-0005-0000-0000-000078800000}"/>
    <cellStyle name="_x0010__x0001_ဠ 2 2" xfId="27595" xr:uid="{00000000-0005-0000-0000-000079800000}"/>
    <cellStyle name="_x0010__x0001_ဠ 3" xfId="27596" xr:uid="{00000000-0005-0000-0000-00007A800000}"/>
    <cellStyle name="_x0010__x0001_ဠ 4" xfId="27597" xr:uid="{00000000-0005-0000-0000-00007B800000}"/>
    <cellStyle name="|?ドE" xfId="2070" xr:uid="{00000000-0005-0000-0000-00007C800000}"/>
    <cellStyle name="|?ドE 10" xfId="27598" xr:uid="{00000000-0005-0000-0000-00007D800000}"/>
    <cellStyle name="|?ドE 11" xfId="27599" xr:uid="{00000000-0005-0000-0000-00007E800000}"/>
    <cellStyle name="|?ドE 12" xfId="27600" xr:uid="{00000000-0005-0000-0000-00007F800000}"/>
    <cellStyle name="|?ドE 13" xfId="27601" xr:uid="{00000000-0005-0000-0000-000080800000}"/>
    <cellStyle name="|?ドE 14" xfId="27602" xr:uid="{00000000-0005-0000-0000-000081800000}"/>
    <cellStyle name="|?ドE 15" xfId="27603" xr:uid="{00000000-0005-0000-0000-000082800000}"/>
    <cellStyle name="|?ドE 16" xfId="27604" xr:uid="{00000000-0005-0000-0000-000083800000}"/>
    <cellStyle name="|?ドE 17" xfId="27605" xr:uid="{00000000-0005-0000-0000-000084800000}"/>
    <cellStyle name="|?ドE 18" xfId="27606" xr:uid="{00000000-0005-0000-0000-000085800000}"/>
    <cellStyle name="|?ドE 19" xfId="27607" xr:uid="{00000000-0005-0000-0000-000086800000}"/>
    <cellStyle name="|?ドE 2" xfId="27608" xr:uid="{00000000-0005-0000-0000-000087800000}"/>
    <cellStyle name="|?ドE 2 2" xfId="27609" xr:uid="{00000000-0005-0000-0000-000088800000}"/>
    <cellStyle name="|?ドE 2 3" xfId="27610" xr:uid="{00000000-0005-0000-0000-000089800000}"/>
    <cellStyle name="|?ドE 2 4" xfId="27611" xr:uid="{00000000-0005-0000-0000-00008A800000}"/>
    <cellStyle name="|?ドE 2 5" xfId="27612" xr:uid="{00000000-0005-0000-0000-00008B800000}"/>
    <cellStyle name="|?ドE 2 6" xfId="27613" xr:uid="{00000000-0005-0000-0000-00008C800000}"/>
    <cellStyle name="|?ドE 2 7" xfId="27614" xr:uid="{00000000-0005-0000-0000-00008D800000}"/>
    <cellStyle name="|?ドE 20" xfId="27615" xr:uid="{00000000-0005-0000-0000-00008E800000}"/>
    <cellStyle name="|?ドE 21" xfId="27616" xr:uid="{00000000-0005-0000-0000-00008F800000}"/>
    <cellStyle name="|?ドE 22" xfId="27617" xr:uid="{00000000-0005-0000-0000-000090800000}"/>
    <cellStyle name="|?ドE 23" xfId="27618" xr:uid="{00000000-0005-0000-0000-000091800000}"/>
    <cellStyle name="|?ドE 3" xfId="27619" xr:uid="{00000000-0005-0000-0000-000092800000}"/>
    <cellStyle name="|?ドE 4" xfId="27620" xr:uid="{00000000-0005-0000-0000-000093800000}"/>
    <cellStyle name="|?ドE 5" xfId="27621" xr:uid="{00000000-0005-0000-0000-000094800000}"/>
    <cellStyle name="|?ドE 6" xfId="27622" xr:uid="{00000000-0005-0000-0000-000095800000}"/>
    <cellStyle name="|?ドE 7" xfId="27623" xr:uid="{00000000-0005-0000-0000-000096800000}"/>
    <cellStyle name="|?ドE 8" xfId="27624" xr:uid="{00000000-0005-0000-0000-000097800000}"/>
    <cellStyle name="|?ドE 9" xfId="27625" xr:uid="{00000000-0005-0000-0000-000098800000}"/>
    <cellStyle name="화 [0]_총괄표(수정)" xfId="27626" xr:uid="{00000000-0005-0000-0000-000099800000}"/>
    <cellStyle name="" xfId="27627" xr:uid="{00000000-0005-0000-0000-00009A800000}"/>
    <cellStyle name=" 10" xfId="27628" xr:uid="{00000000-0005-0000-0000-00009B800000}"/>
    <cellStyle name=" 11" xfId="27629" xr:uid="{00000000-0005-0000-0000-00009C800000}"/>
    <cellStyle name=" 12" xfId="27630" xr:uid="{00000000-0005-0000-0000-00009D800000}"/>
    <cellStyle name=" 13" xfId="27631" xr:uid="{00000000-0005-0000-0000-00009E800000}"/>
    <cellStyle name=" 14" xfId="27632" xr:uid="{00000000-0005-0000-0000-00009F800000}"/>
    <cellStyle name=" 15" xfId="27633" xr:uid="{00000000-0005-0000-0000-0000A0800000}"/>
    <cellStyle name=" 16" xfId="27634" xr:uid="{00000000-0005-0000-0000-0000A1800000}"/>
    <cellStyle name=" 17" xfId="27635" xr:uid="{00000000-0005-0000-0000-0000A2800000}"/>
    <cellStyle name=" 18" xfId="27636" xr:uid="{00000000-0005-0000-0000-0000A3800000}"/>
    <cellStyle name=" 19" xfId="27637" xr:uid="{00000000-0005-0000-0000-0000A4800000}"/>
    <cellStyle name=" 2" xfId="27638" xr:uid="{00000000-0005-0000-0000-0000A5800000}"/>
    <cellStyle name=" 2 2" xfId="27639" xr:uid="{00000000-0005-0000-0000-0000A6800000}"/>
    <cellStyle name=" 2 3" xfId="27640" xr:uid="{00000000-0005-0000-0000-0000A7800000}"/>
    <cellStyle name=" 2 4" xfId="27641" xr:uid="{00000000-0005-0000-0000-0000A8800000}"/>
    <cellStyle name=" 2 5" xfId="27642" xr:uid="{00000000-0005-0000-0000-0000A9800000}"/>
    <cellStyle name=" 2 6" xfId="27643" xr:uid="{00000000-0005-0000-0000-0000AA800000}"/>
    <cellStyle name=" 2 7" xfId="27644" xr:uid="{00000000-0005-0000-0000-0000AB800000}"/>
    <cellStyle name=" 20" xfId="27645" xr:uid="{00000000-0005-0000-0000-0000AC800000}"/>
    <cellStyle name=" 21" xfId="27646" xr:uid="{00000000-0005-0000-0000-0000AD800000}"/>
    <cellStyle name=" 3" xfId="27647" xr:uid="{00000000-0005-0000-0000-0000AE800000}"/>
    <cellStyle name=" 4" xfId="27648" xr:uid="{00000000-0005-0000-0000-0000AF800000}"/>
    <cellStyle name=" 5" xfId="27649" xr:uid="{00000000-0005-0000-0000-0000B0800000}"/>
    <cellStyle name=" 6" xfId="27650" xr:uid="{00000000-0005-0000-0000-0000B1800000}"/>
    <cellStyle name=" 7" xfId="27651" xr:uid="{00000000-0005-0000-0000-0000B2800000}"/>
    <cellStyle name=" 8" xfId="27652" xr:uid="{00000000-0005-0000-0000-0000B3800000}"/>
    <cellStyle name=" 9" xfId="27653" xr:uid="{00000000-0005-0000-0000-0000B4800000}"/>
    <cellStyle name="가운데" xfId="27654" xr:uid="{00000000-0005-0000-0000-0000B5800000}"/>
    <cellStyle name="강조색1 10" xfId="27655" xr:uid="{00000000-0005-0000-0000-0000B6800000}"/>
    <cellStyle name="강조색1 11" xfId="27656" xr:uid="{00000000-0005-0000-0000-0000B7800000}"/>
    <cellStyle name="강조색1 12" xfId="27657" xr:uid="{00000000-0005-0000-0000-0000B8800000}"/>
    <cellStyle name="강조색1 13" xfId="27658" xr:uid="{00000000-0005-0000-0000-0000B9800000}"/>
    <cellStyle name="강조색1 14" xfId="27659" xr:uid="{00000000-0005-0000-0000-0000BA800000}"/>
    <cellStyle name="강조색1 15" xfId="27660" xr:uid="{00000000-0005-0000-0000-0000BB800000}"/>
    <cellStyle name="강조색1 16" xfId="27661" xr:uid="{00000000-0005-0000-0000-0000BC800000}"/>
    <cellStyle name="강조색1 17" xfId="27662" xr:uid="{00000000-0005-0000-0000-0000BD800000}"/>
    <cellStyle name="강조색1 18" xfId="27663" xr:uid="{00000000-0005-0000-0000-0000BE800000}"/>
    <cellStyle name="강조색1 19" xfId="27664" xr:uid="{00000000-0005-0000-0000-0000BF800000}"/>
    <cellStyle name="강조색1 2" xfId="27665" xr:uid="{00000000-0005-0000-0000-0000C0800000}"/>
    <cellStyle name="강조색1 2 10" xfId="27666" xr:uid="{00000000-0005-0000-0000-0000C1800000}"/>
    <cellStyle name="강조색1 2 11" xfId="27667" xr:uid="{00000000-0005-0000-0000-0000C2800000}"/>
    <cellStyle name="강조색1 2 12" xfId="27668" xr:uid="{00000000-0005-0000-0000-0000C3800000}"/>
    <cellStyle name="강조색1 2 13" xfId="27669" xr:uid="{00000000-0005-0000-0000-0000C4800000}"/>
    <cellStyle name="강조색1 2 14" xfId="27670" xr:uid="{00000000-0005-0000-0000-0000C5800000}"/>
    <cellStyle name="강조색1 2 15" xfId="27671" xr:uid="{00000000-0005-0000-0000-0000C6800000}"/>
    <cellStyle name="강조색1 2 16" xfId="27672" xr:uid="{00000000-0005-0000-0000-0000C7800000}"/>
    <cellStyle name="강조색1 2 17" xfId="27673" xr:uid="{00000000-0005-0000-0000-0000C8800000}"/>
    <cellStyle name="강조색1 2 18" xfId="27674" xr:uid="{00000000-0005-0000-0000-0000C9800000}"/>
    <cellStyle name="강조색1 2 19" xfId="27675" xr:uid="{00000000-0005-0000-0000-0000CA800000}"/>
    <cellStyle name="강조색1 2 2" xfId="27676" xr:uid="{00000000-0005-0000-0000-0000CB800000}"/>
    <cellStyle name="강조색1 2 2 2" xfId="27677" xr:uid="{00000000-0005-0000-0000-0000CC800000}"/>
    <cellStyle name="강조색1 2 2 3" xfId="27678" xr:uid="{00000000-0005-0000-0000-0000CD800000}"/>
    <cellStyle name="강조색1 2 20" xfId="27679" xr:uid="{00000000-0005-0000-0000-0000CE800000}"/>
    <cellStyle name="강조색1 2 21" xfId="27680" xr:uid="{00000000-0005-0000-0000-0000CF800000}"/>
    <cellStyle name="강조색1 2 22" xfId="27681" xr:uid="{00000000-0005-0000-0000-0000D0800000}"/>
    <cellStyle name="강조색1 2 23" xfId="27682" xr:uid="{00000000-0005-0000-0000-0000D1800000}"/>
    <cellStyle name="강조색1 2 24" xfId="27683" xr:uid="{00000000-0005-0000-0000-0000D2800000}"/>
    <cellStyle name="강조색1 2 25" xfId="27684" xr:uid="{00000000-0005-0000-0000-0000D3800000}"/>
    <cellStyle name="강조색1 2 26" xfId="27685" xr:uid="{00000000-0005-0000-0000-0000D4800000}"/>
    <cellStyle name="강조색1 2 27" xfId="27686" xr:uid="{00000000-0005-0000-0000-0000D5800000}"/>
    <cellStyle name="강조색1 2 28" xfId="27687" xr:uid="{00000000-0005-0000-0000-0000D6800000}"/>
    <cellStyle name="강조색1 2 29" xfId="27688" xr:uid="{00000000-0005-0000-0000-0000D7800000}"/>
    <cellStyle name="강조색1 2 3" xfId="27689" xr:uid="{00000000-0005-0000-0000-0000D8800000}"/>
    <cellStyle name="강조색1 2 3 2" xfId="27690" xr:uid="{00000000-0005-0000-0000-0000D9800000}"/>
    <cellStyle name="강조색1 2 3 3" xfId="27691" xr:uid="{00000000-0005-0000-0000-0000DA800000}"/>
    <cellStyle name="강조색1 2 30" xfId="27692" xr:uid="{00000000-0005-0000-0000-0000DB800000}"/>
    <cellStyle name="강조색1 2 31" xfId="27693" xr:uid="{00000000-0005-0000-0000-0000DC800000}"/>
    <cellStyle name="강조색1 2 4" xfId="27694" xr:uid="{00000000-0005-0000-0000-0000DD800000}"/>
    <cellStyle name="강조색1 2 4 2" xfId="27695" xr:uid="{00000000-0005-0000-0000-0000DE800000}"/>
    <cellStyle name="강조색1 2 4 3" xfId="27696" xr:uid="{00000000-0005-0000-0000-0000DF800000}"/>
    <cellStyle name="강조색1 2 5" xfId="27697" xr:uid="{00000000-0005-0000-0000-0000E0800000}"/>
    <cellStyle name="강조색1 2 6" xfId="27698" xr:uid="{00000000-0005-0000-0000-0000E1800000}"/>
    <cellStyle name="강조색1 2 7" xfId="27699" xr:uid="{00000000-0005-0000-0000-0000E2800000}"/>
    <cellStyle name="강조색1 2 8" xfId="27700" xr:uid="{00000000-0005-0000-0000-0000E3800000}"/>
    <cellStyle name="강조색1 2 9" xfId="27701" xr:uid="{00000000-0005-0000-0000-0000E4800000}"/>
    <cellStyle name="강조색1 20" xfId="27702" xr:uid="{00000000-0005-0000-0000-0000E5800000}"/>
    <cellStyle name="강조색1 21" xfId="27703" xr:uid="{00000000-0005-0000-0000-0000E6800000}"/>
    <cellStyle name="강조색1 22" xfId="27704" xr:uid="{00000000-0005-0000-0000-0000E7800000}"/>
    <cellStyle name="강조색1 23" xfId="27705" xr:uid="{00000000-0005-0000-0000-0000E8800000}"/>
    <cellStyle name="강조색1 24" xfId="27706" xr:uid="{00000000-0005-0000-0000-0000E9800000}"/>
    <cellStyle name="강조색1 25" xfId="27707" xr:uid="{00000000-0005-0000-0000-0000EA800000}"/>
    <cellStyle name="강조색1 26" xfId="27708" xr:uid="{00000000-0005-0000-0000-0000EB800000}"/>
    <cellStyle name="강조색1 27" xfId="27709" xr:uid="{00000000-0005-0000-0000-0000EC800000}"/>
    <cellStyle name="강조색1 28" xfId="27710" xr:uid="{00000000-0005-0000-0000-0000ED800000}"/>
    <cellStyle name="강조색1 29" xfId="27711" xr:uid="{00000000-0005-0000-0000-0000EE800000}"/>
    <cellStyle name="강조색1 3" xfId="27712" xr:uid="{00000000-0005-0000-0000-0000EF800000}"/>
    <cellStyle name="강조색1 3 2" xfId="27713" xr:uid="{00000000-0005-0000-0000-0000F0800000}"/>
    <cellStyle name="강조색1 3 3" xfId="27714" xr:uid="{00000000-0005-0000-0000-0000F1800000}"/>
    <cellStyle name="강조색1 3 4" xfId="27715" xr:uid="{00000000-0005-0000-0000-0000F2800000}"/>
    <cellStyle name="강조색1 3 5" xfId="27716" xr:uid="{00000000-0005-0000-0000-0000F3800000}"/>
    <cellStyle name="강조색1 3 6" xfId="27717" xr:uid="{00000000-0005-0000-0000-0000F4800000}"/>
    <cellStyle name="강조색1 30" xfId="27718" xr:uid="{00000000-0005-0000-0000-0000F5800000}"/>
    <cellStyle name="강조색1 31" xfId="27719" xr:uid="{00000000-0005-0000-0000-0000F6800000}"/>
    <cellStyle name="강조색1 32" xfId="27720" xr:uid="{00000000-0005-0000-0000-0000F7800000}"/>
    <cellStyle name="강조색1 33" xfId="27721" xr:uid="{00000000-0005-0000-0000-0000F8800000}"/>
    <cellStyle name="강조색1 34" xfId="27722" xr:uid="{00000000-0005-0000-0000-0000F9800000}"/>
    <cellStyle name="강조색1 35" xfId="27723" xr:uid="{00000000-0005-0000-0000-0000FA800000}"/>
    <cellStyle name="강조색1 36" xfId="27724" xr:uid="{00000000-0005-0000-0000-0000FB800000}"/>
    <cellStyle name="강조색1 37" xfId="27725" xr:uid="{00000000-0005-0000-0000-0000FC800000}"/>
    <cellStyle name="강조색1 38" xfId="27726" xr:uid="{00000000-0005-0000-0000-0000FD800000}"/>
    <cellStyle name="강조색1 39" xfId="27727" xr:uid="{00000000-0005-0000-0000-0000FE800000}"/>
    <cellStyle name="강조색1 4" xfId="27728" xr:uid="{00000000-0005-0000-0000-0000FF800000}"/>
    <cellStyle name="강조색1 4 2" xfId="27729" xr:uid="{00000000-0005-0000-0000-000000810000}"/>
    <cellStyle name="강조색1 4 3" xfId="27730" xr:uid="{00000000-0005-0000-0000-000001810000}"/>
    <cellStyle name="강조색1 4 4" xfId="27731" xr:uid="{00000000-0005-0000-0000-000002810000}"/>
    <cellStyle name="강조색1 4 5" xfId="27732" xr:uid="{00000000-0005-0000-0000-000003810000}"/>
    <cellStyle name="강조색1 40" xfId="27733" xr:uid="{00000000-0005-0000-0000-000004810000}"/>
    <cellStyle name="강조색1 41" xfId="27734" xr:uid="{00000000-0005-0000-0000-000005810000}"/>
    <cellStyle name="강조색1 42" xfId="27735" xr:uid="{00000000-0005-0000-0000-000006810000}"/>
    <cellStyle name="강조색1 43" xfId="27736" xr:uid="{00000000-0005-0000-0000-000007810000}"/>
    <cellStyle name="강조색1 44" xfId="27737" xr:uid="{00000000-0005-0000-0000-000008810000}"/>
    <cellStyle name="강조색1 45" xfId="27738" xr:uid="{00000000-0005-0000-0000-000009810000}"/>
    <cellStyle name="강조색1 46" xfId="27739" xr:uid="{00000000-0005-0000-0000-00000A810000}"/>
    <cellStyle name="강조색1 47" xfId="27740" xr:uid="{00000000-0005-0000-0000-00000B810000}"/>
    <cellStyle name="강조색1 48" xfId="27741" xr:uid="{00000000-0005-0000-0000-00000C810000}"/>
    <cellStyle name="강조색1 49" xfId="27742" xr:uid="{00000000-0005-0000-0000-00000D810000}"/>
    <cellStyle name="강조색1 5" xfId="27743" xr:uid="{00000000-0005-0000-0000-00000E810000}"/>
    <cellStyle name="강조색1 5 2" xfId="27744" xr:uid="{00000000-0005-0000-0000-00000F810000}"/>
    <cellStyle name="강조색1 5 3" xfId="27745" xr:uid="{00000000-0005-0000-0000-000010810000}"/>
    <cellStyle name="강조색1 5 4" xfId="27746" xr:uid="{00000000-0005-0000-0000-000011810000}"/>
    <cellStyle name="강조색1 5 5" xfId="27747" xr:uid="{00000000-0005-0000-0000-000012810000}"/>
    <cellStyle name="강조색1 6" xfId="27748" xr:uid="{00000000-0005-0000-0000-000013810000}"/>
    <cellStyle name="강조색1 6 2" xfId="27749" xr:uid="{00000000-0005-0000-0000-000014810000}"/>
    <cellStyle name="강조색1 6 3" xfId="27750" xr:uid="{00000000-0005-0000-0000-000015810000}"/>
    <cellStyle name="강조색1 6 4" xfId="27751" xr:uid="{00000000-0005-0000-0000-000016810000}"/>
    <cellStyle name="강조색1 6 5" xfId="27752" xr:uid="{00000000-0005-0000-0000-000017810000}"/>
    <cellStyle name="강조색1 7" xfId="27753" xr:uid="{00000000-0005-0000-0000-000018810000}"/>
    <cellStyle name="강조색1 7 2" xfId="27754" xr:uid="{00000000-0005-0000-0000-000019810000}"/>
    <cellStyle name="강조색1 7 3" xfId="27755" xr:uid="{00000000-0005-0000-0000-00001A810000}"/>
    <cellStyle name="강조색1 7 4" xfId="27756" xr:uid="{00000000-0005-0000-0000-00001B810000}"/>
    <cellStyle name="강조색1 7 5" xfId="27757" xr:uid="{00000000-0005-0000-0000-00001C810000}"/>
    <cellStyle name="강조색1 8" xfId="27758" xr:uid="{00000000-0005-0000-0000-00001D810000}"/>
    <cellStyle name="강조색1 9" xfId="27759" xr:uid="{00000000-0005-0000-0000-00001E810000}"/>
    <cellStyle name="강조색2 10" xfId="27760" xr:uid="{00000000-0005-0000-0000-00001F810000}"/>
    <cellStyle name="강조색2 11" xfId="27761" xr:uid="{00000000-0005-0000-0000-000020810000}"/>
    <cellStyle name="강조색2 12" xfId="27762" xr:uid="{00000000-0005-0000-0000-000021810000}"/>
    <cellStyle name="강조색2 13" xfId="27763" xr:uid="{00000000-0005-0000-0000-000022810000}"/>
    <cellStyle name="강조색2 14" xfId="27764" xr:uid="{00000000-0005-0000-0000-000023810000}"/>
    <cellStyle name="강조색2 15" xfId="27765" xr:uid="{00000000-0005-0000-0000-000024810000}"/>
    <cellStyle name="강조색2 16" xfId="27766" xr:uid="{00000000-0005-0000-0000-000025810000}"/>
    <cellStyle name="강조색2 17" xfId="27767" xr:uid="{00000000-0005-0000-0000-000026810000}"/>
    <cellStyle name="강조색2 18" xfId="27768" xr:uid="{00000000-0005-0000-0000-000027810000}"/>
    <cellStyle name="강조색2 19" xfId="27769" xr:uid="{00000000-0005-0000-0000-000028810000}"/>
    <cellStyle name="강조색2 2" xfId="27770" xr:uid="{00000000-0005-0000-0000-000029810000}"/>
    <cellStyle name="강조색2 2 10" xfId="27771" xr:uid="{00000000-0005-0000-0000-00002A810000}"/>
    <cellStyle name="강조색2 2 11" xfId="27772" xr:uid="{00000000-0005-0000-0000-00002B810000}"/>
    <cellStyle name="강조색2 2 12" xfId="27773" xr:uid="{00000000-0005-0000-0000-00002C810000}"/>
    <cellStyle name="강조색2 2 13" xfId="27774" xr:uid="{00000000-0005-0000-0000-00002D810000}"/>
    <cellStyle name="강조색2 2 14" xfId="27775" xr:uid="{00000000-0005-0000-0000-00002E810000}"/>
    <cellStyle name="강조색2 2 15" xfId="27776" xr:uid="{00000000-0005-0000-0000-00002F810000}"/>
    <cellStyle name="강조색2 2 16" xfId="27777" xr:uid="{00000000-0005-0000-0000-000030810000}"/>
    <cellStyle name="강조색2 2 17" xfId="27778" xr:uid="{00000000-0005-0000-0000-000031810000}"/>
    <cellStyle name="강조색2 2 18" xfId="27779" xr:uid="{00000000-0005-0000-0000-000032810000}"/>
    <cellStyle name="강조색2 2 19" xfId="27780" xr:uid="{00000000-0005-0000-0000-000033810000}"/>
    <cellStyle name="강조색2 2 2" xfId="27781" xr:uid="{00000000-0005-0000-0000-000034810000}"/>
    <cellStyle name="강조색2 2 2 2" xfId="27782" xr:uid="{00000000-0005-0000-0000-000035810000}"/>
    <cellStyle name="강조색2 2 2 3" xfId="27783" xr:uid="{00000000-0005-0000-0000-000036810000}"/>
    <cellStyle name="강조색2 2 20" xfId="27784" xr:uid="{00000000-0005-0000-0000-000037810000}"/>
    <cellStyle name="강조색2 2 21" xfId="27785" xr:uid="{00000000-0005-0000-0000-000038810000}"/>
    <cellStyle name="강조색2 2 22" xfId="27786" xr:uid="{00000000-0005-0000-0000-000039810000}"/>
    <cellStyle name="강조색2 2 23" xfId="27787" xr:uid="{00000000-0005-0000-0000-00003A810000}"/>
    <cellStyle name="강조색2 2 24" xfId="27788" xr:uid="{00000000-0005-0000-0000-00003B810000}"/>
    <cellStyle name="강조색2 2 25" xfId="27789" xr:uid="{00000000-0005-0000-0000-00003C810000}"/>
    <cellStyle name="강조색2 2 26" xfId="27790" xr:uid="{00000000-0005-0000-0000-00003D810000}"/>
    <cellStyle name="강조색2 2 27" xfId="27791" xr:uid="{00000000-0005-0000-0000-00003E810000}"/>
    <cellStyle name="강조색2 2 28" xfId="27792" xr:uid="{00000000-0005-0000-0000-00003F810000}"/>
    <cellStyle name="강조색2 2 29" xfId="27793" xr:uid="{00000000-0005-0000-0000-000040810000}"/>
    <cellStyle name="강조색2 2 3" xfId="27794" xr:uid="{00000000-0005-0000-0000-000041810000}"/>
    <cellStyle name="강조색2 2 3 2" xfId="27795" xr:uid="{00000000-0005-0000-0000-000042810000}"/>
    <cellStyle name="강조색2 2 3 3" xfId="27796" xr:uid="{00000000-0005-0000-0000-000043810000}"/>
    <cellStyle name="강조색2 2 30" xfId="27797" xr:uid="{00000000-0005-0000-0000-000044810000}"/>
    <cellStyle name="강조색2 2 31" xfId="27798" xr:uid="{00000000-0005-0000-0000-000045810000}"/>
    <cellStyle name="강조색2 2 4" xfId="27799" xr:uid="{00000000-0005-0000-0000-000046810000}"/>
    <cellStyle name="강조색2 2 4 2" xfId="27800" xr:uid="{00000000-0005-0000-0000-000047810000}"/>
    <cellStyle name="강조색2 2 4 3" xfId="27801" xr:uid="{00000000-0005-0000-0000-000048810000}"/>
    <cellStyle name="강조색2 2 5" xfId="27802" xr:uid="{00000000-0005-0000-0000-000049810000}"/>
    <cellStyle name="강조색2 2 6" xfId="27803" xr:uid="{00000000-0005-0000-0000-00004A810000}"/>
    <cellStyle name="강조색2 2 7" xfId="27804" xr:uid="{00000000-0005-0000-0000-00004B810000}"/>
    <cellStyle name="강조색2 2 8" xfId="27805" xr:uid="{00000000-0005-0000-0000-00004C810000}"/>
    <cellStyle name="강조색2 2 9" xfId="27806" xr:uid="{00000000-0005-0000-0000-00004D810000}"/>
    <cellStyle name="강조색2 20" xfId="27807" xr:uid="{00000000-0005-0000-0000-00004E810000}"/>
    <cellStyle name="강조색2 21" xfId="27808" xr:uid="{00000000-0005-0000-0000-00004F810000}"/>
    <cellStyle name="강조색2 22" xfId="27809" xr:uid="{00000000-0005-0000-0000-000050810000}"/>
    <cellStyle name="강조색2 23" xfId="27810" xr:uid="{00000000-0005-0000-0000-000051810000}"/>
    <cellStyle name="강조색2 24" xfId="27811" xr:uid="{00000000-0005-0000-0000-000052810000}"/>
    <cellStyle name="강조색2 25" xfId="27812" xr:uid="{00000000-0005-0000-0000-000053810000}"/>
    <cellStyle name="강조색2 26" xfId="27813" xr:uid="{00000000-0005-0000-0000-000054810000}"/>
    <cellStyle name="강조색2 27" xfId="27814" xr:uid="{00000000-0005-0000-0000-000055810000}"/>
    <cellStyle name="강조색2 28" xfId="27815" xr:uid="{00000000-0005-0000-0000-000056810000}"/>
    <cellStyle name="강조색2 29" xfId="27816" xr:uid="{00000000-0005-0000-0000-000057810000}"/>
    <cellStyle name="강조색2 3" xfId="27817" xr:uid="{00000000-0005-0000-0000-000058810000}"/>
    <cellStyle name="강조색2 3 2" xfId="27818" xr:uid="{00000000-0005-0000-0000-000059810000}"/>
    <cellStyle name="강조색2 3 3" xfId="27819" xr:uid="{00000000-0005-0000-0000-00005A810000}"/>
    <cellStyle name="강조색2 3 4" xfId="27820" xr:uid="{00000000-0005-0000-0000-00005B810000}"/>
    <cellStyle name="강조색2 3 5" xfId="27821" xr:uid="{00000000-0005-0000-0000-00005C810000}"/>
    <cellStyle name="강조색2 30" xfId="27822" xr:uid="{00000000-0005-0000-0000-00005D810000}"/>
    <cellStyle name="강조색2 31" xfId="27823" xr:uid="{00000000-0005-0000-0000-00005E810000}"/>
    <cellStyle name="강조색2 32" xfId="27824" xr:uid="{00000000-0005-0000-0000-00005F810000}"/>
    <cellStyle name="강조색2 33" xfId="27825" xr:uid="{00000000-0005-0000-0000-000060810000}"/>
    <cellStyle name="강조색2 34" xfId="27826" xr:uid="{00000000-0005-0000-0000-000061810000}"/>
    <cellStyle name="강조색2 35" xfId="27827" xr:uid="{00000000-0005-0000-0000-000062810000}"/>
    <cellStyle name="강조색2 36" xfId="27828" xr:uid="{00000000-0005-0000-0000-000063810000}"/>
    <cellStyle name="강조색2 37" xfId="27829" xr:uid="{00000000-0005-0000-0000-000064810000}"/>
    <cellStyle name="강조색2 38" xfId="27830" xr:uid="{00000000-0005-0000-0000-000065810000}"/>
    <cellStyle name="강조색2 39" xfId="27831" xr:uid="{00000000-0005-0000-0000-000066810000}"/>
    <cellStyle name="강조색2 4" xfId="27832" xr:uid="{00000000-0005-0000-0000-000067810000}"/>
    <cellStyle name="강조색2 4 2" xfId="27833" xr:uid="{00000000-0005-0000-0000-000068810000}"/>
    <cellStyle name="강조색2 4 3" xfId="27834" xr:uid="{00000000-0005-0000-0000-000069810000}"/>
    <cellStyle name="강조색2 4 4" xfId="27835" xr:uid="{00000000-0005-0000-0000-00006A810000}"/>
    <cellStyle name="강조색2 4 5" xfId="27836" xr:uid="{00000000-0005-0000-0000-00006B810000}"/>
    <cellStyle name="강조색2 40" xfId="27837" xr:uid="{00000000-0005-0000-0000-00006C810000}"/>
    <cellStyle name="강조색2 41" xfId="27838" xr:uid="{00000000-0005-0000-0000-00006D810000}"/>
    <cellStyle name="강조색2 42" xfId="27839" xr:uid="{00000000-0005-0000-0000-00006E810000}"/>
    <cellStyle name="강조색2 43" xfId="27840" xr:uid="{00000000-0005-0000-0000-00006F810000}"/>
    <cellStyle name="강조색2 44" xfId="27841" xr:uid="{00000000-0005-0000-0000-000070810000}"/>
    <cellStyle name="강조색2 45" xfId="27842" xr:uid="{00000000-0005-0000-0000-000071810000}"/>
    <cellStyle name="강조색2 46" xfId="27843" xr:uid="{00000000-0005-0000-0000-000072810000}"/>
    <cellStyle name="강조색2 47" xfId="27844" xr:uid="{00000000-0005-0000-0000-000073810000}"/>
    <cellStyle name="강조색2 48" xfId="27845" xr:uid="{00000000-0005-0000-0000-000074810000}"/>
    <cellStyle name="강조색2 5" xfId="27846" xr:uid="{00000000-0005-0000-0000-000075810000}"/>
    <cellStyle name="강조색2 5 2" xfId="27847" xr:uid="{00000000-0005-0000-0000-000076810000}"/>
    <cellStyle name="강조색2 5 3" xfId="27848" xr:uid="{00000000-0005-0000-0000-000077810000}"/>
    <cellStyle name="강조색2 5 4" xfId="27849" xr:uid="{00000000-0005-0000-0000-000078810000}"/>
    <cellStyle name="강조색2 5 5" xfId="27850" xr:uid="{00000000-0005-0000-0000-000079810000}"/>
    <cellStyle name="강조색2 6" xfId="27851" xr:uid="{00000000-0005-0000-0000-00007A810000}"/>
    <cellStyle name="강조색2 6 2" xfId="27852" xr:uid="{00000000-0005-0000-0000-00007B810000}"/>
    <cellStyle name="강조색2 6 3" xfId="27853" xr:uid="{00000000-0005-0000-0000-00007C810000}"/>
    <cellStyle name="강조색2 6 4" xfId="27854" xr:uid="{00000000-0005-0000-0000-00007D810000}"/>
    <cellStyle name="강조색2 6 5" xfId="27855" xr:uid="{00000000-0005-0000-0000-00007E810000}"/>
    <cellStyle name="강조색2 7" xfId="27856" xr:uid="{00000000-0005-0000-0000-00007F810000}"/>
    <cellStyle name="강조색2 7 2" xfId="27857" xr:uid="{00000000-0005-0000-0000-000080810000}"/>
    <cellStyle name="강조색2 7 3" xfId="27858" xr:uid="{00000000-0005-0000-0000-000081810000}"/>
    <cellStyle name="강조색2 7 4" xfId="27859" xr:uid="{00000000-0005-0000-0000-000082810000}"/>
    <cellStyle name="강조색2 7 5" xfId="27860" xr:uid="{00000000-0005-0000-0000-000083810000}"/>
    <cellStyle name="강조색2 8" xfId="27861" xr:uid="{00000000-0005-0000-0000-000084810000}"/>
    <cellStyle name="강조색2 9" xfId="27862" xr:uid="{00000000-0005-0000-0000-000085810000}"/>
    <cellStyle name="강조색3 10" xfId="27863" xr:uid="{00000000-0005-0000-0000-000086810000}"/>
    <cellStyle name="강조색3 11" xfId="27864" xr:uid="{00000000-0005-0000-0000-000087810000}"/>
    <cellStyle name="강조색3 12" xfId="27865" xr:uid="{00000000-0005-0000-0000-000088810000}"/>
    <cellStyle name="강조색3 13" xfId="27866" xr:uid="{00000000-0005-0000-0000-000089810000}"/>
    <cellStyle name="강조색3 14" xfId="27867" xr:uid="{00000000-0005-0000-0000-00008A810000}"/>
    <cellStyle name="강조색3 15" xfId="27868" xr:uid="{00000000-0005-0000-0000-00008B810000}"/>
    <cellStyle name="강조색3 16" xfId="27869" xr:uid="{00000000-0005-0000-0000-00008C810000}"/>
    <cellStyle name="강조색3 17" xfId="27870" xr:uid="{00000000-0005-0000-0000-00008D810000}"/>
    <cellStyle name="강조색3 18" xfId="27871" xr:uid="{00000000-0005-0000-0000-00008E810000}"/>
    <cellStyle name="강조색3 19" xfId="27872" xr:uid="{00000000-0005-0000-0000-00008F810000}"/>
    <cellStyle name="강조색3 2" xfId="27873" xr:uid="{00000000-0005-0000-0000-000090810000}"/>
    <cellStyle name="강조색3 2 10" xfId="27874" xr:uid="{00000000-0005-0000-0000-000091810000}"/>
    <cellStyle name="강조색3 2 11" xfId="27875" xr:uid="{00000000-0005-0000-0000-000092810000}"/>
    <cellStyle name="강조색3 2 12" xfId="27876" xr:uid="{00000000-0005-0000-0000-000093810000}"/>
    <cellStyle name="강조색3 2 13" xfId="27877" xr:uid="{00000000-0005-0000-0000-000094810000}"/>
    <cellStyle name="강조색3 2 14" xfId="27878" xr:uid="{00000000-0005-0000-0000-000095810000}"/>
    <cellStyle name="강조색3 2 15" xfId="27879" xr:uid="{00000000-0005-0000-0000-000096810000}"/>
    <cellStyle name="강조색3 2 16" xfId="27880" xr:uid="{00000000-0005-0000-0000-000097810000}"/>
    <cellStyle name="강조색3 2 17" xfId="27881" xr:uid="{00000000-0005-0000-0000-000098810000}"/>
    <cellStyle name="강조색3 2 18" xfId="27882" xr:uid="{00000000-0005-0000-0000-000099810000}"/>
    <cellStyle name="강조색3 2 19" xfId="27883" xr:uid="{00000000-0005-0000-0000-00009A810000}"/>
    <cellStyle name="강조색3 2 2" xfId="27884" xr:uid="{00000000-0005-0000-0000-00009B810000}"/>
    <cellStyle name="강조색3 2 2 2" xfId="27885" xr:uid="{00000000-0005-0000-0000-00009C810000}"/>
    <cellStyle name="강조색3 2 2 3" xfId="27886" xr:uid="{00000000-0005-0000-0000-00009D810000}"/>
    <cellStyle name="강조색3 2 20" xfId="27887" xr:uid="{00000000-0005-0000-0000-00009E810000}"/>
    <cellStyle name="강조색3 2 21" xfId="27888" xr:uid="{00000000-0005-0000-0000-00009F810000}"/>
    <cellStyle name="강조색3 2 22" xfId="27889" xr:uid="{00000000-0005-0000-0000-0000A0810000}"/>
    <cellStyle name="강조색3 2 23" xfId="27890" xr:uid="{00000000-0005-0000-0000-0000A1810000}"/>
    <cellStyle name="강조색3 2 24" xfId="27891" xr:uid="{00000000-0005-0000-0000-0000A2810000}"/>
    <cellStyle name="강조색3 2 25" xfId="27892" xr:uid="{00000000-0005-0000-0000-0000A3810000}"/>
    <cellStyle name="강조색3 2 26" xfId="27893" xr:uid="{00000000-0005-0000-0000-0000A4810000}"/>
    <cellStyle name="강조색3 2 27" xfId="27894" xr:uid="{00000000-0005-0000-0000-0000A5810000}"/>
    <cellStyle name="강조색3 2 28" xfId="27895" xr:uid="{00000000-0005-0000-0000-0000A6810000}"/>
    <cellStyle name="강조색3 2 29" xfId="27896" xr:uid="{00000000-0005-0000-0000-0000A7810000}"/>
    <cellStyle name="강조색3 2 3" xfId="27897" xr:uid="{00000000-0005-0000-0000-0000A8810000}"/>
    <cellStyle name="강조색3 2 3 2" xfId="27898" xr:uid="{00000000-0005-0000-0000-0000A9810000}"/>
    <cellStyle name="강조색3 2 3 3" xfId="27899" xr:uid="{00000000-0005-0000-0000-0000AA810000}"/>
    <cellStyle name="강조색3 2 30" xfId="27900" xr:uid="{00000000-0005-0000-0000-0000AB810000}"/>
    <cellStyle name="강조색3 2 31" xfId="27901" xr:uid="{00000000-0005-0000-0000-0000AC810000}"/>
    <cellStyle name="강조색3 2 4" xfId="27902" xr:uid="{00000000-0005-0000-0000-0000AD810000}"/>
    <cellStyle name="강조색3 2 4 2" xfId="27903" xr:uid="{00000000-0005-0000-0000-0000AE810000}"/>
    <cellStyle name="강조색3 2 4 3" xfId="27904" xr:uid="{00000000-0005-0000-0000-0000AF810000}"/>
    <cellStyle name="강조색3 2 5" xfId="27905" xr:uid="{00000000-0005-0000-0000-0000B0810000}"/>
    <cellStyle name="강조색3 2 6" xfId="27906" xr:uid="{00000000-0005-0000-0000-0000B1810000}"/>
    <cellStyle name="강조색3 2 7" xfId="27907" xr:uid="{00000000-0005-0000-0000-0000B2810000}"/>
    <cellStyle name="강조색3 2 8" xfId="27908" xr:uid="{00000000-0005-0000-0000-0000B3810000}"/>
    <cellStyle name="강조색3 2 9" xfId="27909" xr:uid="{00000000-0005-0000-0000-0000B4810000}"/>
    <cellStyle name="강조색3 20" xfId="27910" xr:uid="{00000000-0005-0000-0000-0000B5810000}"/>
    <cellStyle name="강조색3 21" xfId="27911" xr:uid="{00000000-0005-0000-0000-0000B6810000}"/>
    <cellStyle name="강조색3 22" xfId="27912" xr:uid="{00000000-0005-0000-0000-0000B7810000}"/>
    <cellStyle name="강조색3 23" xfId="27913" xr:uid="{00000000-0005-0000-0000-0000B8810000}"/>
    <cellStyle name="강조색3 24" xfId="27914" xr:uid="{00000000-0005-0000-0000-0000B9810000}"/>
    <cellStyle name="강조색3 25" xfId="27915" xr:uid="{00000000-0005-0000-0000-0000BA810000}"/>
    <cellStyle name="강조색3 26" xfId="27916" xr:uid="{00000000-0005-0000-0000-0000BB810000}"/>
    <cellStyle name="강조색3 27" xfId="27917" xr:uid="{00000000-0005-0000-0000-0000BC810000}"/>
    <cellStyle name="강조색3 28" xfId="27918" xr:uid="{00000000-0005-0000-0000-0000BD810000}"/>
    <cellStyle name="강조색3 29" xfId="27919" xr:uid="{00000000-0005-0000-0000-0000BE810000}"/>
    <cellStyle name="강조색3 3" xfId="27920" xr:uid="{00000000-0005-0000-0000-0000BF810000}"/>
    <cellStyle name="강조색3 3 2" xfId="27921" xr:uid="{00000000-0005-0000-0000-0000C0810000}"/>
    <cellStyle name="강조색3 3 3" xfId="27922" xr:uid="{00000000-0005-0000-0000-0000C1810000}"/>
    <cellStyle name="강조색3 3 4" xfId="27923" xr:uid="{00000000-0005-0000-0000-0000C2810000}"/>
    <cellStyle name="강조색3 3 5" xfId="27924" xr:uid="{00000000-0005-0000-0000-0000C3810000}"/>
    <cellStyle name="강조색3 30" xfId="27925" xr:uid="{00000000-0005-0000-0000-0000C4810000}"/>
    <cellStyle name="강조색3 31" xfId="27926" xr:uid="{00000000-0005-0000-0000-0000C5810000}"/>
    <cellStyle name="강조색3 32" xfId="27927" xr:uid="{00000000-0005-0000-0000-0000C6810000}"/>
    <cellStyle name="강조색3 33" xfId="27928" xr:uid="{00000000-0005-0000-0000-0000C7810000}"/>
    <cellStyle name="강조색3 34" xfId="27929" xr:uid="{00000000-0005-0000-0000-0000C8810000}"/>
    <cellStyle name="강조색3 35" xfId="27930" xr:uid="{00000000-0005-0000-0000-0000C9810000}"/>
    <cellStyle name="강조색3 36" xfId="27931" xr:uid="{00000000-0005-0000-0000-0000CA810000}"/>
    <cellStyle name="강조색3 37" xfId="27932" xr:uid="{00000000-0005-0000-0000-0000CB810000}"/>
    <cellStyle name="강조색3 38" xfId="27933" xr:uid="{00000000-0005-0000-0000-0000CC810000}"/>
    <cellStyle name="강조색3 39" xfId="27934" xr:uid="{00000000-0005-0000-0000-0000CD810000}"/>
    <cellStyle name="강조색3 4" xfId="27935" xr:uid="{00000000-0005-0000-0000-0000CE810000}"/>
    <cellStyle name="강조색3 4 2" xfId="27936" xr:uid="{00000000-0005-0000-0000-0000CF810000}"/>
    <cellStyle name="강조색3 4 3" xfId="27937" xr:uid="{00000000-0005-0000-0000-0000D0810000}"/>
    <cellStyle name="강조색3 4 4" xfId="27938" xr:uid="{00000000-0005-0000-0000-0000D1810000}"/>
    <cellStyle name="강조색3 4 5" xfId="27939" xr:uid="{00000000-0005-0000-0000-0000D2810000}"/>
    <cellStyle name="강조색3 40" xfId="27940" xr:uid="{00000000-0005-0000-0000-0000D3810000}"/>
    <cellStyle name="강조색3 41" xfId="27941" xr:uid="{00000000-0005-0000-0000-0000D4810000}"/>
    <cellStyle name="강조색3 42" xfId="27942" xr:uid="{00000000-0005-0000-0000-0000D5810000}"/>
    <cellStyle name="강조색3 43" xfId="27943" xr:uid="{00000000-0005-0000-0000-0000D6810000}"/>
    <cellStyle name="강조색3 44" xfId="27944" xr:uid="{00000000-0005-0000-0000-0000D7810000}"/>
    <cellStyle name="강조색3 45" xfId="27945" xr:uid="{00000000-0005-0000-0000-0000D8810000}"/>
    <cellStyle name="강조색3 46" xfId="27946" xr:uid="{00000000-0005-0000-0000-0000D9810000}"/>
    <cellStyle name="강조색3 47" xfId="27947" xr:uid="{00000000-0005-0000-0000-0000DA810000}"/>
    <cellStyle name="강조색3 48" xfId="27948" xr:uid="{00000000-0005-0000-0000-0000DB810000}"/>
    <cellStyle name="강조색3 5" xfId="27949" xr:uid="{00000000-0005-0000-0000-0000DC810000}"/>
    <cellStyle name="강조색3 5 2" xfId="27950" xr:uid="{00000000-0005-0000-0000-0000DD810000}"/>
    <cellStyle name="강조색3 5 3" xfId="27951" xr:uid="{00000000-0005-0000-0000-0000DE810000}"/>
    <cellStyle name="강조색3 5 4" xfId="27952" xr:uid="{00000000-0005-0000-0000-0000DF810000}"/>
    <cellStyle name="강조색3 5 5" xfId="27953" xr:uid="{00000000-0005-0000-0000-0000E0810000}"/>
    <cellStyle name="강조색3 6" xfId="27954" xr:uid="{00000000-0005-0000-0000-0000E1810000}"/>
    <cellStyle name="강조색3 6 2" xfId="27955" xr:uid="{00000000-0005-0000-0000-0000E2810000}"/>
    <cellStyle name="강조색3 6 3" xfId="27956" xr:uid="{00000000-0005-0000-0000-0000E3810000}"/>
    <cellStyle name="강조색3 6 4" xfId="27957" xr:uid="{00000000-0005-0000-0000-0000E4810000}"/>
    <cellStyle name="강조색3 6 5" xfId="27958" xr:uid="{00000000-0005-0000-0000-0000E5810000}"/>
    <cellStyle name="강조색3 7" xfId="27959" xr:uid="{00000000-0005-0000-0000-0000E6810000}"/>
    <cellStyle name="강조색3 7 2" xfId="27960" xr:uid="{00000000-0005-0000-0000-0000E7810000}"/>
    <cellStyle name="강조색3 7 3" xfId="27961" xr:uid="{00000000-0005-0000-0000-0000E8810000}"/>
    <cellStyle name="강조색3 7 4" xfId="27962" xr:uid="{00000000-0005-0000-0000-0000E9810000}"/>
    <cellStyle name="강조색3 7 5" xfId="27963" xr:uid="{00000000-0005-0000-0000-0000EA810000}"/>
    <cellStyle name="강조색3 8" xfId="27964" xr:uid="{00000000-0005-0000-0000-0000EB810000}"/>
    <cellStyle name="강조색3 9" xfId="27965" xr:uid="{00000000-0005-0000-0000-0000EC810000}"/>
    <cellStyle name="강조색4 10" xfId="27966" xr:uid="{00000000-0005-0000-0000-0000ED810000}"/>
    <cellStyle name="강조색4 11" xfId="27967" xr:uid="{00000000-0005-0000-0000-0000EE810000}"/>
    <cellStyle name="강조색4 12" xfId="27968" xr:uid="{00000000-0005-0000-0000-0000EF810000}"/>
    <cellStyle name="강조색4 13" xfId="27969" xr:uid="{00000000-0005-0000-0000-0000F0810000}"/>
    <cellStyle name="강조색4 14" xfId="27970" xr:uid="{00000000-0005-0000-0000-0000F1810000}"/>
    <cellStyle name="강조색4 15" xfId="27971" xr:uid="{00000000-0005-0000-0000-0000F2810000}"/>
    <cellStyle name="강조색4 16" xfId="27972" xr:uid="{00000000-0005-0000-0000-0000F3810000}"/>
    <cellStyle name="강조색4 17" xfId="27973" xr:uid="{00000000-0005-0000-0000-0000F4810000}"/>
    <cellStyle name="강조색4 18" xfId="27974" xr:uid="{00000000-0005-0000-0000-0000F5810000}"/>
    <cellStyle name="강조색4 19" xfId="27975" xr:uid="{00000000-0005-0000-0000-0000F6810000}"/>
    <cellStyle name="강조색4 2" xfId="27976" xr:uid="{00000000-0005-0000-0000-0000F7810000}"/>
    <cellStyle name="강조색4 2 10" xfId="27977" xr:uid="{00000000-0005-0000-0000-0000F8810000}"/>
    <cellStyle name="강조색4 2 11" xfId="27978" xr:uid="{00000000-0005-0000-0000-0000F9810000}"/>
    <cellStyle name="강조색4 2 12" xfId="27979" xr:uid="{00000000-0005-0000-0000-0000FA810000}"/>
    <cellStyle name="강조색4 2 13" xfId="27980" xr:uid="{00000000-0005-0000-0000-0000FB810000}"/>
    <cellStyle name="강조색4 2 14" xfId="27981" xr:uid="{00000000-0005-0000-0000-0000FC810000}"/>
    <cellStyle name="강조색4 2 15" xfId="27982" xr:uid="{00000000-0005-0000-0000-0000FD810000}"/>
    <cellStyle name="강조색4 2 16" xfId="27983" xr:uid="{00000000-0005-0000-0000-0000FE810000}"/>
    <cellStyle name="강조색4 2 17" xfId="27984" xr:uid="{00000000-0005-0000-0000-0000FF810000}"/>
    <cellStyle name="강조색4 2 18" xfId="27985" xr:uid="{00000000-0005-0000-0000-000000820000}"/>
    <cellStyle name="강조색4 2 19" xfId="27986" xr:uid="{00000000-0005-0000-0000-000001820000}"/>
    <cellStyle name="강조색4 2 2" xfId="27987" xr:uid="{00000000-0005-0000-0000-000002820000}"/>
    <cellStyle name="강조색4 2 20" xfId="27988" xr:uid="{00000000-0005-0000-0000-000003820000}"/>
    <cellStyle name="강조색4 2 21" xfId="27989" xr:uid="{00000000-0005-0000-0000-000004820000}"/>
    <cellStyle name="강조색4 2 22" xfId="27990" xr:uid="{00000000-0005-0000-0000-000005820000}"/>
    <cellStyle name="강조색4 2 23" xfId="27991" xr:uid="{00000000-0005-0000-0000-000006820000}"/>
    <cellStyle name="강조색4 2 24" xfId="27992" xr:uid="{00000000-0005-0000-0000-000007820000}"/>
    <cellStyle name="강조색4 2 25" xfId="27993" xr:uid="{00000000-0005-0000-0000-000008820000}"/>
    <cellStyle name="강조색4 2 26" xfId="27994" xr:uid="{00000000-0005-0000-0000-000009820000}"/>
    <cellStyle name="강조색4 2 27" xfId="27995" xr:uid="{00000000-0005-0000-0000-00000A820000}"/>
    <cellStyle name="강조색4 2 28" xfId="27996" xr:uid="{00000000-0005-0000-0000-00000B820000}"/>
    <cellStyle name="강조색4 2 29" xfId="27997" xr:uid="{00000000-0005-0000-0000-00000C820000}"/>
    <cellStyle name="강조색4 2 3" xfId="27998" xr:uid="{00000000-0005-0000-0000-00000D820000}"/>
    <cellStyle name="강조색4 2 30" xfId="27999" xr:uid="{00000000-0005-0000-0000-00000E820000}"/>
    <cellStyle name="강조색4 2 31" xfId="34152" xr:uid="{00000000-0005-0000-0000-00000F820000}"/>
    <cellStyle name="강조색4 2 4" xfId="28000" xr:uid="{00000000-0005-0000-0000-000010820000}"/>
    <cellStyle name="강조색4 2 5" xfId="28001" xr:uid="{00000000-0005-0000-0000-000011820000}"/>
    <cellStyle name="강조색4 2 6" xfId="28002" xr:uid="{00000000-0005-0000-0000-000012820000}"/>
    <cellStyle name="강조색4 2 7" xfId="28003" xr:uid="{00000000-0005-0000-0000-000013820000}"/>
    <cellStyle name="강조색4 2 8" xfId="28004" xr:uid="{00000000-0005-0000-0000-000014820000}"/>
    <cellStyle name="강조색4 2 9" xfId="28005" xr:uid="{00000000-0005-0000-0000-000015820000}"/>
    <cellStyle name="강조색4 20" xfId="28006" xr:uid="{00000000-0005-0000-0000-000016820000}"/>
    <cellStyle name="강조색4 21" xfId="28007" xr:uid="{00000000-0005-0000-0000-000017820000}"/>
    <cellStyle name="강조색4 22" xfId="28008" xr:uid="{00000000-0005-0000-0000-000018820000}"/>
    <cellStyle name="강조색4 23" xfId="28009" xr:uid="{00000000-0005-0000-0000-000019820000}"/>
    <cellStyle name="강조색4 24" xfId="28010" xr:uid="{00000000-0005-0000-0000-00001A820000}"/>
    <cellStyle name="강조색4 25" xfId="28011" xr:uid="{00000000-0005-0000-0000-00001B820000}"/>
    <cellStyle name="강조색4 26" xfId="28012" xr:uid="{00000000-0005-0000-0000-00001C820000}"/>
    <cellStyle name="강조색4 27" xfId="28013" xr:uid="{00000000-0005-0000-0000-00001D820000}"/>
    <cellStyle name="강조색4 28" xfId="28014" xr:uid="{00000000-0005-0000-0000-00001E820000}"/>
    <cellStyle name="강조색4 29" xfId="28015" xr:uid="{00000000-0005-0000-0000-00001F820000}"/>
    <cellStyle name="강조색4 3" xfId="28016" xr:uid="{00000000-0005-0000-0000-000020820000}"/>
    <cellStyle name="강조색4 3 2" xfId="28017" xr:uid="{00000000-0005-0000-0000-000021820000}"/>
    <cellStyle name="강조색4 3 3" xfId="28018" xr:uid="{00000000-0005-0000-0000-000022820000}"/>
    <cellStyle name="강조색4 30" xfId="28019" xr:uid="{00000000-0005-0000-0000-000023820000}"/>
    <cellStyle name="강조색4 31" xfId="28020" xr:uid="{00000000-0005-0000-0000-000024820000}"/>
    <cellStyle name="강조색4 32" xfId="28021" xr:uid="{00000000-0005-0000-0000-000025820000}"/>
    <cellStyle name="강조색4 33" xfId="28022" xr:uid="{00000000-0005-0000-0000-000026820000}"/>
    <cellStyle name="강조색4 34" xfId="28023" xr:uid="{00000000-0005-0000-0000-000027820000}"/>
    <cellStyle name="강조색4 35" xfId="28024" xr:uid="{00000000-0005-0000-0000-000028820000}"/>
    <cellStyle name="강조색4 36" xfId="28025" xr:uid="{00000000-0005-0000-0000-000029820000}"/>
    <cellStyle name="강조색4 37" xfId="28026" xr:uid="{00000000-0005-0000-0000-00002A820000}"/>
    <cellStyle name="강조색4 38" xfId="28027" xr:uid="{00000000-0005-0000-0000-00002B820000}"/>
    <cellStyle name="강조색4 39" xfId="28028" xr:uid="{00000000-0005-0000-0000-00002C820000}"/>
    <cellStyle name="강조색4 4" xfId="28029" xr:uid="{00000000-0005-0000-0000-00002D820000}"/>
    <cellStyle name="강조색4 40" xfId="28030" xr:uid="{00000000-0005-0000-0000-00002E820000}"/>
    <cellStyle name="강조색4 41" xfId="28031" xr:uid="{00000000-0005-0000-0000-00002F820000}"/>
    <cellStyle name="강조색4 42" xfId="28032" xr:uid="{00000000-0005-0000-0000-000030820000}"/>
    <cellStyle name="강조색4 43" xfId="28033" xr:uid="{00000000-0005-0000-0000-000031820000}"/>
    <cellStyle name="강조색4 44" xfId="28034" xr:uid="{00000000-0005-0000-0000-000032820000}"/>
    <cellStyle name="강조색4 45" xfId="28035" xr:uid="{00000000-0005-0000-0000-000033820000}"/>
    <cellStyle name="강조색4 46" xfId="28036" xr:uid="{00000000-0005-0000-0000-000034820000}"/>
    <cellStyle name="강조색4 47" xfId="28037" xr:uid="{00000000-0005-0000-0000-000035820000}"/>
    <cellStyle name="강조색4 48" xfId="28038" xr:uid="{00000000-0005-0000-0000-000036820000}"/>
    <cellStyle name="강조색4 49" xfId="28039" xr:uid="{00000000-0005-0000-0000-000037820000}"/>
    <cellStyle name="강조색4 5" xfId="28040" xr:uid="{00000000-0005-0000-0000-000038820000}"/>
    <cellStyle name="강조색4 6" xfId="28041" xr:uid="{00000000-0005-0000-0000-000039820000}"/>
    <cellStyle name="강조색4 7" xfId="28042" xr:uid="{00000000-0005-0000-0000-00003A820000}"/>
    <cellStyle name="강조색4 8" xfId="28043" xr:uid="{00000000-0005-0000-0000-00003B820000}"/>
    <cellStyle name="강조색4 9" xfId="28044" xr:uid="{00000000-0005-0000-0000-00003C820000}"/>
    <cellStyle name="강조색5 10" xfId="28045" xr:uid="{00000000-0005-0000-0000-00003D820000}"/>
    <cellStyle name="강조색5 11" xfId="28046" xr:uid="{00000000-0005-0000-0000-00003E820000}"/>
    <cellStyle name="강조색5 12" xfId="28047" xr:uid="{00000000-0005-0000-0000-00003F820000}"/>
    <cellStyle name="강조색5 13" xfId="28048" xr:uid="{00000000-0005-0000-0000-000040820000}"/>
    <cellStyle name="강조색5 14" xfId="28049" xr:uid="{00000000-0005-0000-0000-000041820000}"/>
    <cellStyle name="강조색5 15" xfId="28050" xr:uid="{00000000-0005-0000-0000-000042820000}"/>
    <cellStyle name="강조색5 16" xfId="28051" xr:uid="{00000000-0005-0000-0000-000043820000}"/>
    <cellStyle name="강조색5 17" xfId="28052" xr:uid="{00000000-0005-0000-0000-000044820000}"/>
    <cellStyle name="강조색5 18" xfId="28053" xr:uid="{00000000-0005-0000-0000-000045820000}"/>
    <cellStyle name="강조색5 19" xfId="28054" xr:uid="{00000000-0005-0000-0000-000046820000}"/>
    <cellStyle name="강조색5 2" xfId="28055" xr:uid="{00000000-0005-0000-0000-000047820000}"/>
    <cellStyle name="강조색5 2 10" xfId="28056" xr:uid="{00000000-0005-0000-0000-000048820000}"/>
    <cellStyle name="강조색5 2 11" xfId="28057" xr:uid="{00000000-0005-0000-0000-000049820000}"/>
    <cellStyle name="강조색5 2 12" xfId="28058" xr:uid="{00000000-0005-0000-0000-00004A820000}"/>
    <cellStyle name="강조색5 2 13" xfId="28059" xr:uid="{00000000-0005-0000-0000-00004B820000}"/>
    <cellStyle name="강조색5 2 14" xfId="28060" xr:uid="{00000000-0005-0000-0000-00004C820000}"/>
    <cellStyle name="강조색5 2 15" xfId="28061" xr:uid="{00000000-0005-0000-0000-00004D820000}"/>
    <cellStyle name="강조색5 2 16" xfId="28062" xr:uid="{00000000-0005-0000-0000-00004E820000}"/>
    <cellStyle name="강조색5 2 17" xfId="28063" xr:uid="{00000000-0005-0000-0000-00004F820000}"/>
    <cellStyle name="강조색5 2 18" xfId="28064" xr:uid="{00000000-0005-0000-0000-000050820000}"/>
    <cellStyle name="강조색5 2 19" xfId="28065" xr:uid="{00000000-0005-0000-0000-000051820000}"/>
    <cellStyle name="강조색5 2 2" xfId="28066" xr:uid="{00000000-0005-0000-0000-000052820000}"/>
    <cellStyle name="강조색5 2 20" xfId="28067" xr:uid="{00000000-0005-0000-0000-000053820000}"/>
    <cellStyle name="강조색5 2 21" xfId="28068" xr:uid="{00000000-0005-0000-0000-000054820000}"/>
    <cellStyle name="강조색5 2 22" xfId="28069" xr:uid="{00000000-0005-0000-0000-000055820000}"/>
    <cellStyle name="강조색5 2 23" xfId="28070" xr:uid="{00000000-0005-0000-0000-000056820000}"/>
    <cellStyle name="강조색5 2 24" xfId="28071" xr:uid="{00000000-0005-0000-0000-000057820000}"/>
    <cellStyle name="강조색5 2 25" xfId="28072" xr:uid="{00000000-0005-0000-0000-000058820000}"/>
    <cellStyle name="강조색5 2 26" xfId="28073" xr:uid="{00000000-0005-0000-0000-000059820000}"/>
    <cellStyle name="강조색5 2 27" xfId="28074" xr:uid="{00000000-0005-0000-0000-00005A820000}"/>
    <cellStyle name="강조색5 2 28" xfId="28075" xr:uid="{00000000-0005-0000-0000-00005B820000}"/>
    <cellStyle name="강조색5 2 29" xfId="28076" xr:uid="{00000000-0005-0000-0000-00005C820000}"/>
    <cellStyle name="강조색5 2 3" xfId="28077" xr:uid="{00000000-0005-0000-0000-00005D820000}"/>
    <cellStyle name="강조색5 2 30" xfId="34153" xr:uid="{00000000-0005-0000-0000-00005E820000}"/>
    <cellStyle name="강조색5 2 4" xfId="28078" xr:uid="{00000000-0005-0000-0000-00005F820000}"/>
    <cellStyle name="강조색5 2 5" xfId="28079" xr:uid="{00000000-0005-0000-0000-000060820000}"/>
    <cellStyle name="강조색5 2 6" xfId="28080" xr:uid="{00000000-0005-0000-0000-000061820000}"/>
    <cellStyle name="강조색5 2 7" xfId="28081" xr:uid="{00000000-0005-0000-0000-000062820000}"/>
    <cellStyle name="강조색5 2 8" xfId="28082" xr:uid="{00000000-0005-0000-0000-000063820000}"/>
    <cellStyle name="강조색5 2 9" xfId="28083" xr:uid="{00000000-0005-0000-0000-000064820000}"/>
    <cellStyle name="강조색5 20" xfId="28084" xr:uid="{00000000-0005-0000-0000-000065820000}"/>
    <cellStyle name="강조색5 21" xfId="28085" xr:uid="{00000000-0005-0000-0000-000066820000}"/>
    <cellStyle name="강조색5 22" xfId="28086" xr:uid="{00000000-0005-0000-0000-000067820000}"/>
    <cellStyle name="강조색5 23" xfId="28087" xr:uid="{00000000-0005-0000-0000-000068820000}"/>
    <cellStyle name="강조색5 24" xfId="28088" xr:uid="{00000000-0005-0000-0000-000069820000}"/>
    <cellStyle name="강조색5 25" xfId="28089" xr:uid="{00000000-0005-0000-0000-00006A820000}"/>
    <cellStyle name="강조색5 26" xfId="28090" xr:uid="{00000000-0005-0000-0000-00006B820000}"/>
    <cellStyle name="강조색5 27" xfId="28091" xr:uid="{00000000-0005-0000-0000-00006C820000}"/>
    <cellStyle name="강조색5 28" xfId="28092" xr:uid="{00000000-0005-0000-0000-00006D820000}"/>
    <cellStyle name="강조색5 29" xfId="28093" xr:uid="{00000000-0005-0000-0000-00006E820000}"/>
    <cellStyle name="강조색5 3" xfId="28094" xr:uid="{00000000-0005-0000-0000-00006F820000}"/>
    <cellStyle name="강조색5 30" xfId="28095" xr:uid="{00000000-0005-0000-0000-000070820000}"/>
    <cellStyle name="강조색5 31" xfId="28096" xr:uid="{00000000-0005-0000-0000-000071820000}"/>
    <cellStyle name="강조색5 32" xfId="28097" xr:uid="{00000000-0005-0000-0000-000072820000}"/>
    <cellStyle name="강조색5 33" xfId="28098" xr:uid="{00000000-0005-0000-0000-000073820000}"/>
    <cellStyle name="강조색5 34" xfId="28099" xr:uid="{00000000-0005-0000-0000-000074820000}"/>
    <cellStyle name="강조색5 35" xfId="28100" xr:uid="{00000000-0005-0000-0000-000075820000}"/>
    <cellStyle name="강조색5 36" xfId="28101" xr:uid="{00000000-0005-0000-0000-000076820000}"/>
    <cellStyle name="강조색5 37" xfId="28102" xr:uid="{00000000-0005-0000-0000-000077820000}"/>
    <cellStyle name="강조색5 38" xfId="28103" xr:uid="{00000000-0005-0000-0000-000078820000}"/>
    <cellStyle name="강조색5 39" xfId="28104" xr:uid="{00000000-0005-0000-0000-000079820000}"/>
    <cellStyle name="강조색5 4" xfId="28105" xr:uid="{00000000-0005-0000-0000-00007A820000}"/>
    <cellStyle name="강조색5 40" xfId="28106" xr:uid="{00000000-0005-0000-0000-00007B820000}"/>
    <cellStyle name="강조색5 41" xfId="28107" xr:uid="{00000000-0005-0000-0000-00007C820000}"/>
    <cellStyle name="강조색5 42" xfId="28108" xr:uid="{00000000-0005-0000-0000-00007D820000}"/>
    <cellStyle name="강조색5 43" xfId="28109" xr:uid="{00000000-0005-0000-0000-00007E820000}"/>
    <cellStyle name="강조색5 44" xfId="28110" xr:uid="{00000000-0005-0000-0000-00007F820000}"/>
    <cellStyle name="강조색5 45" xfId="28111" xr:uid="{00000000-0005-0000-0000-000080820000}"/>
    <cellStyle name="강조색5 46" xfId="28112" xr:uid="{00000000-0005-0000-0000-000081820000}"/>
    <cellStyle name="강조색5 47" xfId="28113" xr:uid="{00000000-0005-0000-0000-000082820000}"/>
    <cellStyle name="강조색5 48" xfId="28114" xr:uid="{00000000-0005-0000-0000-000083820000}"/>
    <cellStyle name="강조색5 5" xfId="28115" xr:uid="{00000000-0005-0000-0000-000084820000}"/>
    <cellStyle name="강조색5 6" xfId="28116" xr:uid="{00000000-0005-0000-0000-000085820000}"/>
    <cellStyle name="강조색5 7" xfId="28117" xr:uid="{00000000-0005-0000-0000-000086820000}"/>
    <cellStyle name="강조색5 8" xfId="28118" xr:uid="{00000000-0005-0000-0000-000087820000}"/>
    <cellStyle name="강조색5 9" xfId="28119" xr:uid="{00000000-0005-0000-0000-000088820000}"/>
    <cellStyle name="강조색6 10" xfId="28120" xr:uid="{00000000-0005-0000-0000-000089820000}"/>
    <cellStyle name="강조색6 11" xfId="28121" xr:uid="{00000000-0005-0000-0000-00008A820000}"/>
    <cellStyle name="강조색6 12" xfId="28122" xr:uid="{00000000-0005-0000-0000-00008B820000}"/>
    <cellStyle name="강조색6 13" xfId="28123" xr:uid="{00000000-0005-0000-0000-00008C820000}"/>
    <cellStyle name="강조색6 14" xfId="28124" xr:uid="{00000000-0005-0000-0000-00008D820000}"/>
    <cellStyle name="강조색6 15" xfId="28125" xr:uid="{00000000-0005-0000-0000-00008E820000}"/>
    <cellStyle name="강조색6 16" xfId="28126" xr:uid="{00000000-0005-0000-0000-00008F820000}"/>
    <cellStyle name="강조색6 17" xfId="28127" xr:uid="{00000000-0005-0000-0000-000090820000}"/>
    <cellStyle name="강조색6 18" xfId="28128" xr:uid="{00000000-0005-0000-0000-000091820000}"/>
    <cellStyle name="강조색6 19" xfId="28129" xr:uid="{00000000-0005-0000-0000-000092820000}"/>
    <cellStyle name="강조색6 2" xfId="28130" xr:uid="{00000000-0005-0000-0000-000093820000}"/>
    <cellStyle name="강조색6 2 10" xfId="28131" xr:uid="{00000000-0005-0000-0000-000094820000}"/>
    <cellStyle name="강조색6 2 11" xfId="28132" xr:uid="{00000000-0005-0000-0000-000095820000}"/>
    <cellStyle name="강조색6 2 12" xfId="28133" xr:uid="{00000000-0005-0000-0000-000096820000}"/>
    <cellStyle name="강조색6 2 13" xfId="28134" xr:uid="{00000000-0005-0000-0000-000097820000}"/>
    <cellStyle name="강조색6 2 14" xfId="28135" xr:uid="{00000000-0005-0000-0000-000098820000}"/>
    <cellStyle name="강조색6 2 15" xfId="28136" xr:uid="{00000000-0005-0000-0000-000099820000}"/>
    <cellStyle name="강조색6 2 16" xfId="28137" xr:uid="{00000000-0005-0000-0000-00009A820000}"/>
    <cellStyle name="강조색6 2 17" xfId="28138" xr:uid="{00000000-0005-0000-0000-00009B820000}"/>
    <cellStyle name="강조색6 2 18" xfId="28139" xr:uid="{00000000-0005-0000-0000-00009C820000}"/>
    <cellStyle name="강조색6 2 19" xfId="28140" xr:uid="{00000000-0005-0000-0000-00009D820000}"/>
    <cellStyle name="강조색6 2 2" xfId="28141" xr:uid="{00000000-0005-0000-0000-00009E820000}"/>
    <cellStyle name="강조색6 2 2 2" xfId="28142" xr:uid="{00000000-0005-0000-0000-00009F820000}"/>
    <cellStyle name="강조색6 2 2 3" xfId="28143" xr:uid="{00000000-0005-0000-0000-0000A0820000}"/>
    <cellStyle name="강조색6 2 20" xfId="28144" xr:uid="{00000000-0005-0000-0000-0000A1820000}"/>
    <cellStyle name="강조색6 2 21" xfId="28145" xr:uid="{00000000-0005-0000-0000-0000A2820000}"/>
    <cellStyle name="강조색6 2 22" xfId="28146" xr:uid="{00000000-0005-0000-0000-0000A3820000}"/>
    <cellStyle name="강조색6 2 23" xfId="28147" xr:uid="{00000000-0005-0000-0000-0000A4820000}"/>
    <cellStyle name="강조색6 2 24" xfId="28148" xr:uid="{00000000-0005-0000-0000-0000A5820000}"/>
    <cellStyle name="강조색6 2 25" xfId="28149" xr:uid="{00000000-0005-0000-0000-0000A6820000}"/>
    <cellStyle name="강조색6 2 26" xfId="28150" xr:uid="{00000000-0005-0000-0000-0000A7820000}"/>
    <cellStyle name="강조색6 2 27" xfId="28151" xr:uid="{00000000-0005-0000-0000-0000A8820000}"/>
    <cellStyle name="강조색6 2 28" xfId="28152" xr:uid="{00000000-0005-0000-0000-0000A9820000}"/>
    <cellStyle name="강조색6 2 29" xfId="28153" xr:uid="{00000000-0005-0000-0000-0000AA820000}"/>
    <cellStyle name="강조색6 2 3" xfId="28154" xr:uid="{00000000-0005-0000-0000-0000AB820000}"/>
    <cellStyle name="강조색6 2 3 2" xfId="28155" xr:uid="{00000000-0005-0000-0000-0000AC820000}"/>
    <cellStyle name="강조색6 2 3 3" xfId="28156" xr:uid="{00000000-0005-0000-0000-0000AD820000}"/>
    <cellStyle name="강조색6 2 30" xfId="28157" xr:uid="{00000000-0005-0000-0000-0000AE820000}"/>
    <cellStyle name="강조색6 2 31" xfId="28158" xr:uid="{00000000-0005-0000-0000-0000AF820000}"/>
    <cellStyle name="강조색6 2 4" xfId="28159" xr:uid="{00000000-0005-0000-0000-0000B0820000}"/>
    <cellStyle name="강조색6 2 4 2" xfId="28160" xr:uid="{00000000-0005-0000-0000-0000B1820000}"/>
    <cellStyle name="강조색6 2 4 3" xfId="28161" xr:uid="{00000000-0005-0000-0000-0000B2820000}"/>
    <cellStyle name="강조색6 2 5" xfId="28162" xr:uid="{00000000-0005-0000-0000-0000B3820000}"/>
    <cellStyle name="강조색6 2 6" xfId="28163" xr:uid="{00000000-0005-0000-0000-0000B4820000}"/>
    <cellStyle name="강조색6 2 7" xfId="28164" xr:uid="{00000000-0005-0000-0000-0000B5820000}"/>
    <cellStyle name="강조색6 2 8" xfId="28165" xr:uid="{00000000-0005-0000-0000-0000B6820000}"/>
    <cellStyle name="강조색6 2 9" xfId="28166" xr:uid="{00000000-0005-0000-0000-0000B7820000}"/>
    <cellStyle name="강조색6 20" xfId="28167" xr:uid="{00000000-0005-0000-0000-0000B8820000}"/>
    <cellStyle name="강조색6 21" xfId="28168" xr:uid="{00000000-0005-0000-0000-0000B9820000}"/>
    <cellStyle name="강조색6 22" xfId="28169" xr:uid="{00000000-0005-0000-0000-0000BA820000}"/>
    <cellStyle name="강조색6 23" xfId="28170" xr:uid="{00000000-0005-0000-0000-0000BB820000}"/>
    <cellStyle name="강조색6 24" xfId="28171" xr:uid="{00000000-0005-0000-0000-0000BC820000}"/>
    <cellStyle name="강조색6 25" xfId="28172" xr:uid="{00000000-0005-0000-0000-0000BD820000}"/>
    <cellStyle name="강조색6 26" xfId="28173" xr:uid="{00000000-0005-0000-0000-0000BE820000}"/>
    <cellStyle name="강조색6 27" xfId="28174" xr:uid="{00000000-0005-0000-0000-0000BF820000}"/>
    <cellStyle name="강조색6 28" xfId="28175" xr:uid="{00000000-0005-0000-0000-0000C0820000}"/>
    <cellStyle name="강조색6 29" xfId="28176" xr:uid="{00000000-0005-0000-0000-0000C1820000}"/>
    <cellStyle name="강조색6 3" xfId="28177" xr:uid="{00000000-0005-0000-0000-0000C2820000}"/>
    <cellStyle name="강조색6 3 2" xfId="28178" xr:uid="{00000000-0005-0000-0000-0000C3820000}"/>
    <cellStyle name="강조색6 3 3" xfId="28179" xr:uid="{00000000-0005-0000-0000-0000C4820000}"/>
    <cellStyle name="강조색6 3 4" xfId="28180" xr:uid="{00000000-0005-0000-0000-0000C5820000}"/>
    <cellStyle name="강조색6 3 5" xfId="28181" xr:uid="{00000000-0005-0000-0000-0000C6820000}"/>
    <cellStyle name="강조색6 30" xfId="28182" xr:uid="{00000000-0005-0000-0000-0000C7820000}"/>
    <cellStyle name="강조색6 31" xfId="28183" xr:uid="{00000000-0005-0000-0000-0000C8820000}"/>
    <cellStyle name="강조색6 32" xfId="28184" xr:uid="{00000000-0005-0000-0000-0000C9820000}"/>
    <cellStyle name="강조색6 33" xfId="28185" xr:uid="{00000000-0005-0000-0000-0000CA820000}"/>
    <cellStyle name="강조색6 34" xfId="28186" xr:uid="{00000000-0005-0000-0000-0000CB820000}"/>
    <cellStyle name="강조색6 35" xfId="28187" xr:uid="{00000000-0005-0000-0000-0000CC820000}"/>
    <cellStyle name="강조색6 36" xfId="28188" xr:uid="{00000000-0005-0000-0000-0000CD820000}"/>
    <cellStyle name="강조색6 37" xfId="28189" xr:uid="{00000000-0005-0000-0000-0000CE820000}"/>
    <cellStyle name="강조색6 38" xfId="28190" xr:uid="{00000000-0005-0000-0000-0000CF820000}"/>
    <cellStyle name="강조색6 39" xfId="28191" xr:uid="{00000000-0005-0000-0000-0000D0820000}"/>
    <cellStyle name="강조색6 4" xfId="28192" xr:uid="{00000000-0005-0000-0000-0000D1820000}"/>
    <cellStyle name="강조색6 4 2" xfId="28193" xr:uid="{00000000-0005-0000-0000-0000D2820000}"/>
    <cellStyle name="강조색6 4 3" xfId="28194" xr:uid="{00000000-0005-0000-0000-0000D3820000}"/>
    <cellStyle name="강조색6 4 4" xfId="28195" xr:uid="{00000000-0005-0000-0000-0000D4820000}"/>
    <cellStyle name="강조색6 4 5" xfId="28196" xr:uid="{00000000-0005-0000-0000-0000D5820000}"/>
    <cellStyle name="강조색6 40" xfId="28197" xr:uid="{00000000-0005-0000-0000-0000D6820000}"/>
    <cellStyle name="강조색6 41" xfId="28198" xr:uid="{00000000-0005-0000-0000-0000D7820000}"/>
    <cellStyle name="강조색6 42" xfId="28199" xr:uid="{00000000-0005-0000-0000-0000D8820000}"/>
    <cellStyle name="강조색6 43" xfId="28200" xr:uid="{00000000-0005-0000-0000-0000D9820000}"/>
    <cellStyle name="강조색6 44" xfId="28201" xr:uid="{00000000-0005-0000-0000-0000DA820000}"/>
    <cellStyle name="강조색6 45" xfId="28202" xr:uid="{00000000-0005-0000-0000-0000DB820000}"/>
    <cellStyle name="강조색6 46" xfId="28203" xr:uid="{00000000-0005-0000-0000-0000DC820000}"/>
    <cellStyle name="강조색6 47" xfId="28204" xr:uid="{00000000-0005-0000-0000-0000DD820000}"/>
    <cellStyle name="강조색6 48" xfId="28205" xr:uid="{00000000-0005-0000-0000-0000DE820000}"/>
    <cellStyle name="강조색6 5" xfId="28206" xr:uid="{00000000-0005-0000-0000-0000DF820000}"/>
    <cellStyle name="강조색6 5 2" xfId="28207" xr:uid="{00000000-0005-0000-0000-0000E0820000}"/>
    <cellStyle name="강조색6 5 3" xfId="28208" xr:uid="{00000000-0005-0000-0000-0000E1820000}"/>
    <cellStyle name="강조색6 5 4" xfId="28209" xr:uid="{00000000-0005-0000-0000-0000E2820000}"/>
    <cellStyle name="강조색6 5 5" xfId="28210" xr:uid="{00000000-0005-0000-0000-0000E3820000}"/>
    <cellStyle name="강조색6 6" xfId="28211" xr:uid="{00000000-0005-0000-0000-0000E4820000}"/>
    <cellStyle name="강조색6 6 2" xfId="28212" xr:uid="{00000000-0005-0000-0000-0000E5820000}"/>
    <cellStyle name="강조색6 6 3" xfId="28213" xr:uid="{00000000-0005-0000-0000-0000E6820000}"/>
    <cellStyle name="강조색6 6 4" xfId="28214" xr:uid="{00000000-0005-0000-0000-0000E7820000}"/>
    <cellStyle name="강조색6 6 5" xfId="28215" xr:uid="{00000000-0005-0000-0000-0000E8820000}"/>
    <cellStyle name="강조색6 7" xfId="28216" xr:uid="{00000000-0005-0000-0000-0000E9820000}"/>
    <cellStyle name="강조색6 7 2" xfId="28217" xr:uid="{00000000-0005-0000-0000-0000EA820000}"/>
    <cellStyle name="강조색6 7 3" xfId="28218" xr:uid="{00000000-0005-0000-0000-0000EB820000}"/>
    <cellStyle name="강조색6 7 4" xfId="28219" xr:uid="{00000000-0005-0000-0000-0000EC820000}"/>
    <cellStyle name="강조색6 7 5" xfId="28220" xr:uid="{00000000-0005-0000-0000-0000ED820000}"/>
    <cellStyle name="강조색6 8" xfId="28221" xr:uid="{00000000-0005-0000-0000-0000EE820000}"/>
    <cellStyle name="강조색6 9" xfId="28222" xr:uid="{00000000-0005-0000-0000-0000EF820000}"/>
    <cellStyle name="개" xfId="28223" xr:uid="{00000000-0005-0000-0000-0000F0820000}"/>
    <cellStyle name="개_02-포장-1" xfId="28224" xr:uid="{00000000-0005-0000-0000-0000F1820000}"/>
    <cellStyle name="개소" xfId="28225" xr:uid="{00000000-0005-0000-0000-0000F2820000}"/>
    <cellStyle name="거래명세표" xfId="28226" xr:uid="{00000000-0005-0000-0000-0000F3820000}"/>
    <cellStyle name="견적" xfId="3878" xr:uid="{00000000-0005-0000-0000-0000F4820000}"/>
    <cellStyle name="경고문 10" xfId="28227" xr:uid="{00000000-0005-0000-0000-0000F5820000}"/>
    <cellStyle name="경고문 11" xfId="28228" xr:uid="{00000000-0005-0000-0000-0000F6820000}"/>
    <cellStyle name="경고문 12" xfId="28229" xr:uid="{00000000-0005-0000-0000-0000F7820000}"/>
    <cellStyle name="경고문 13" xfId="28230" xr:uid="{00000000-0005-0000-0000-0000F8820000}"/>
    <cellStyle name="경고문 14" xfId="28231" xr:uid="{00000000-0005-0000-0000-0000F9820000}"/>
    <cellStyle name="경고문 15" xfId="28232" xr:uid="{00000000-0005-0000-0000-0000FA820000}"/>
    <cellStyle name="경고문 16" xfId="28233" xr:uid="{00000000-0005-0000-0000-0000FB820000}"/>
    <cellStyle name="경고문 17" xfId="28234" xr:uid="{00000000-0005-0000-0000-0000FC820000}"/>
    <cellStyle name="경고문 18" xfId="28235" xr:uid="{00000000-0005-0000-0000-0000FD820000}"/>
    <cellStyle name="경고문 19" xfId="28236" xr:uid="{00000000-0005-0000-0000-0000FE820000}"/>
    <cellStyle name="경고문 2" xfId="28237" xr:uid="{00000000-0005-0000-0000-0000FF820000}"/>
    <cellStyle name="경고문 2 10" xfId="28238" xr:uid="{00000000-0005-0000-0000-000000830000}"/>
    <cellStyle name="경고문 2 11" xfId="28239" xr:uid="{00000000-0005-0000-0000-000001830000}"/>
    <cellStyle name="경고문 2 12" xfId="28240" xr:uid="{00000000-0005-0000-0000-000002830000}"/>
    <cellStyle name="경고문 2 13" xfId="28241" xr:uid="{00000000-0005-0000-0000-000003830000}"/>
    <cellStyle name="경고문 2 14" xfId="28242" xr:uid="{00000000-0005-0000-0000-000004830000}"/>
    <cellStyle name="경고문 2 15" xfId="28243" xr:uid="{00000000-0005-0000-0000-000005830000}"/>
    <cellStyle name="경고문 2 16" xfId="28244" xr:uid="{00000000-0005-0000-0000-000006830000}"/>
    <cellStyle name="경고문 2 17" xfId="28245" xr:uid="{00000000-0005-0000-0000-000007830000}"/>
    <cellStyle name="경고문 2 18" xfId="28246" xr:uid="{00000000-0005-0000-0000-000008830000}"/>
    <cellStyle name="경고문 2 19" xfId="28247" xr:uid="{00000000-0005-0000-0000-000009830000}"/>
    <cellStyle name="경고문 2 2" xfId="28248" xr:uid="{00000000-0005-0000-0000-00000A830000}"/>
    <cellStyle name="경고문 2 20" xfId="28249" xr:uid="{00000000-0005-0000-0000-00000B830000}"/>
    <cellStyle name="경고문 2 21" xfId="28250" xr:uid="{00000000-0005-0000-0000-00000C830000}"/>
    <cellStyle name="경고문 2 22" xfId="28251" xr:uid="{00000000-0005-0000-0000-00000D830000}"/>
    <cellStyle name="경고문 2 23" xfId="28252" xr:uid="{00000000-0005-0000-0000-00000E830000}"/>
    <cellStyle name="경고문 2 24" xfId="28253" xr:uid="{00000000-0005-0000-0000-00000F830000}"/>
    <cellStyle name="경고문 2 25" xfId="28254" xr:uid="{00000000-0005-0000-0000-000010830000}"/>
    <cellStyle name="경고문 2 26" xfId="28255" xr:uid="{00000000-0005-0000-0000-000011830000}"/>
    <cellStyle name="경고문 2 27" xfId="28256" xr:uid="{00000000-0005-0000-0000-000012830000}"/>
    <cellStyle name="경고문 2 28" xfId="28257" xr:uid="{00000000-0005-0000-0000-000013830000}"/>
    <cellStyle name="경고문 2 29" xfId="28258" xr:uid="{00000000-0005-0000-0000-000014830000}"/>
    <cellStyle name="경고문 2 3" xfId="28259" xr:uid="{00000000-0005-0000-0000-000015830000}"/>
    <cellStyle name="경고문 2 30" xfId="34154" xr:uid="{00000000-0005-0000-0000-000016830000}"/>
    <cellStyle name="경고문 2 4" xfId="28260" xr:uid="{00000000-0005-0000-0000-000017830000}"/>
    <cellStyle name="경고문 2 5" xfId="28261" xr:uid="{00000000-0005-0000-0000-000018830000}"/>
    <cellStyle name="경고문 2 6" xfId="28262" xr:uid="{00000000-0005-0000-0000-000019830000}"/>
    <cellStyle name="경고문 2 7" xfId="28263" xr:uid="{00000000-0005-0000-0000-00001A830000}"/>
    <cellStyle name="경고문 2 8" xfId="28264" xr:uid="{00000000-0005-0000-0000-00001B830000}"/>
    <cellStyle name="경고문 2 9" xfId="28265" xr:uid="{00000000-0005-0000-0000-00001C830000}"/>
    <cellStyle name="경고문 20" xfId="28266" xr:uid="{00000000-0005-0000-0000-00001D830000}"/>
    <cellStyle name="경고문 21" xfId="28267" xr:uid="{00000000-0005-0000-0000-00001E830000}"/>
    <cellStyle name="경고문 22" xfId="28268" xr:uid="{00000000-0005-0000-0000-00001F830000}"/>
    <cellStyle name="경고문 23" xfId="28269" xr:uid="{00000000-0005-0000-0000-000020830000}"/>
    <cellStyle name="경고문 24" xfId="28270" xr:uid="{00000000-0005-0000-0000-000021830000}"/>
    <cellStyle name="경고문 25" xfId="28271" xr:uid="{00000000-0005-0000-0000-000022830000}"/>
    <cellStyle name="경고문 26" xfId="28272" xr:uid="{00000000-0005-0000-0000-000023830000}"/>
    <cellStyle name="경고문 27" xfId="28273" xr:uid="{00000000-0005-0000-0000-000024830000}"/>
    <cellStyle name="경고문 28" xfId="28274" xr:uid="{00000000-0005-0000-0000-000025830000}"/>
    <cellStyle name="경고문 29" xfId="28275" xr:uid="{00000000-0005-0000-0000-000026830000}"/>
    <cellStyle name="경고문 3" xfId="28276" xr:uid="{00000000-0005-0000-0000-000027830000}"/>
    <cellStyle name="경고문 30" xfId="28277" xr:uid="{00000000-0005-0000-0000-000028830000}"/>
    <cellStyle name="경고문 31" xfId="28278" xr:uid="{00000000-0005-0000-0000-000029830000}"/>
    <cellStyle name="경고문 32" xfId="28279" xr:uid="{00000000-0005-0000-0000-00002A830000}"/>
    <cellStyle name="경고문 33" xfId="28280" xr:uid="{00000000-0005-0000-0000-00002B830000}"/>
    <cellStyle name="경고문 34" xfId="28281" xr:uid="{00000000-0005-0000-0000-00002C830000}"/>
    <cellStyle name="경고문 35" xfId="28282" xr:uid="{00000000-0005-0000-0000-00002D830000}"/>
    <cellStyle name="경고문 36" xfId="28283" xr:uid="{00000000-0005-0000-0000-00002E830000}"/>
    <cellStyle name="경고문 37" xfId="28284" xr:uid="{00000000-0005-0000-0000-00002F830000}"/>
    <cellStyle name="경고문 38" xfId="28285" xr:uid="{00000000-0005-0000-0000-000030830000}"/>
    <cellStyle name="경고문 39" xfId="28286" xr:uid="{00000000-0005-0000-0000-000031830000}"/>
    <cellStyle name="경고문 4" xfId="28287" xr:uid="{00000000-0005-0000-0000-000032830000}"/>
    <cellStyle name="경고문 40" xfId="28288" xr:uid="{00000000-0005-0000-0000-000033830000}"/>
    <cellStyle name="경고문 41" xfId="28289" xr:uid="{00000000-0005-0000-0000-000034830000}"/>
    <cellStyle name="경고문 42" xfId="28290" xr:uid="{00000000-0005-0000-0000-000035830000}"/>
    <cellStyle name="경고문 43" xfId="28291" xr:uid="{00000000-0005-0000-0000-000036830000}"/>
    <cellStyle name="경고문 44" xfId="28292" xr:uid="{00000000-0005-0000-0000-000037830000}"/>
    <cellStyle name="경고문 45" xfId="28293" xr:uid="{00000000-0005-0000-0000-000038830000}"/>
    <cellStyle name="경고문 46" xfId="28294" xr:uid="{00000000-0005-0000-0000-000039830000}"/>
    <cellStyle name="경고문 47" xfId="28295" xr:uid="{00000000-0005-0000-0000-00003A830000}"/>
    <cellStyle name="경고문 48" xfId="28296" xr:uid="{00000000-0005-0000-0000-00003B830000}"/>
    <cellStyle name="경고문 5" xfId="28297" xr:uid="{00000000-0005-0000-0000-00003C830000}"/>
    <cellStyle name="경고문 6" xfId="28298" xr:uid="{00000000-0005-0000-0000-00003D830000}"/>
    <cellStyle name="경고문 7" xfId="28299" xr:uid="{00000000-0005-0000-0000-00003E830000}"/>
    <cellStyle name="경고문 8" xfId="28300" xr:uid="{00000000-0005-0000-0000-00003F830000}"/>
    <cellStyle name="경고문 9" xfId="28301" xr:uid="{00000000-0005-0000-0000-000040830000}"/>
    <cellStyle name="계산 10" xfId="28302" xr:uid="{00000000-0005-0000-0000-000041830000}"/>
    <cellStyle name="계산 10 2" xfId="34155" xr:uid="{00000000-0005-0000-0000-000042830000}"/>
    <cellStyle name="계산 11" xfId="28303" xr:uid="{00000000-0005-0000-0000-000043830000}"/>
    <cellStyle name="계산 11 2" xfId="34156" xr:uid="{00000000-0005-0000-0000-000044830000}"/>
    <cellStyle name="계산 12" xfId="28304" xr:uid="{00000000-0005-0000-0000-000045830000}"/>
    <cellStyle name="계산 12 2" xfId="34157" xr:uid="{00000000-0005-0000-0000-000046830000}"/>
    <cellStyle name="계산 13" xfId="28305" xr:uid="{00000000-0005-0000-0000-000047830000}"/>
    <cellStyle name="계산 13 2" xfId="34158" xr:uid="{00000000-0005-0000-0000-000048830000}"/>
    <cellStyle name="계산 14" xfId="28306" xr:uid="{00000000-0005-0000-0000-000049830000}"/>
    <cellStyle name="계산 14 2" xfId="34159" xr:uid="{00000000-0005-0000-0000-00004A830000}"/>
    <cellStyle name="계산 15" xfId="28307" xr:uid="{00000000-0005-0000-0000-00004B830000}"/>
    <cellStyle name="계산 15 2" xfId="34160" xr:uid="{00000000-0005-0000-0000-00004C830000}"/>
    <cellStyle name="계산 16" xfId="28308" xr:uid="{00000000-0005-0000-0000-00004D830000}"/>
    <cellStyle name="계산 16 2" xfId="28309" xr:uid="{00000000-0005-0000-0000-00004E830000}"/>
    <cellStyle name="계산 17" xfId="28310" xr:uid="{00000000-0005-0000-0000-00004F830000}"/>
    <cellStyle name="계산 17 2" xfId="28311" xr:uid="{00000000-0005-0000-0000-000050830000}"/>
    <cellStyle name="계산 18" xfId="28312" xr:uid="{00000000-0005-0000-0000-000051830000}"/>
    <cellStyle name="계산 18 2" xfId="28313" xr:uid="{00000000-0005-0000-0000-000052830000}"/>
    <cellStyle name="계산 19" xfId="28314" xr:uid="{00000000-0005-0000-0000-000053830000}"/>
    <cellStyle name="계산 19 2" xfId="28315" xr:uid="{00000000-0005-0000-0000-000054830000}"/>
    <cellStyle name="계산 2" xfId="28316" xr:uid="{00000000-0005-0000-0000-000055830000}"/>
    <cellStyle name="계산 2 10" xfId="28317" xr:uid="{00000000-0005-0000-0000-000056830000}"/>
    <cellStyle name="계산 2 10 2" xfId="28318" xr:uid="{00000000-0005-0000-0000-000057830000}"/>
    <cellStyle name="계산 2 10 2 2" xfId="28319" xr:uid="{00000000-0005-0000-0000-000058830000}"/>
    <cellStyle name="계산 2 10 2 3" xfId="28320" xr:uid="{00000000-0005-0000-0000-000059830000}"/>
    <cellStyle name="계산 2 10 3" xfId="28321" xr:uid="{00000000-0005-0000-0000-00005A830000}"/>
    <cellStyle name="계산 2 10 3 2" xfId="28322" xr:uid="{00000000-0005-0000-0000-00005B830000}"/>
    <cellStyle name="계산 2 10 3 3" xfId="28323" xr:uid="{00000000-0005-0000-0000-00005C830000}"/>
    <cellStyle name="계산 2 10 4" xfId="28324" xr:uid="{00000000-0005-0000-0000-00005D830000}"/>
    <cellStyle name="계산 2 10 5" xfId="28325" xr:uid="{00000000-0005-0000-0000-00005E830000}"/>
    <cellStyle name="계산 2 10 6" xfId="28326" xr:uid="{00000000-0005-0000-0000-00005F830000}"/>
    <cellStyle name="계산 2 11" xfId="28327" xr:uid="{00000000-0005-0000-0000-000060830000}"/>
    <cellStyle name="계산 2 11 2" xfId="28328" xr:uid="{00000000-0005-0000-0000-000061830000}"/>
    <cellStyle name="계산 2 11 3" xfId="28329" xr:uid="{00000000-0005-0000-0000-000062830000}"/>
    <cellStyle name="계산 2 11 4" xfId="28330" xr:uid="{00000000-0005-0000-0000-000063830000}"/>
    <cellStyle name="계산 2 11 5" xfId="28331" xr:uid="{00000000-0005-0000-0000-000064830000}"/>
    <cellStyle name="계산 2 12" xfId="28332" xr:uid="{00000000-0005-0000-0000-000065830000}"/>
    <cellStyle name="계산 2 12 2" xfId="28333" xr:uid="{00000000-0005-0000-0000-000066830000}"/>
    <cellStyle name="계산 2 12 3" xfId="28334" xr:uid="{00000000-0005-0000-0000-000067830000}"/>
    <cellStyle name="계산 2 12 4" xfId="28335" xr:uid="{00000000-0005-0000-0000-000068830000}"/>
    <cellStyle name="계산 2 12 5" xfId="28336" xr:uid="{00000000-0005-0000-0000-000069830000}"/>
    <cellStyle name="계산 2 13" xfId="28337" xr:uid="{00000000-0005-0000-0000-00006A830000}"/>
    <cellStyle name="계산 2 13 2" xfId="28338" xr:uid="{00000000-0005-0000-0000-00006B830000}"/>
    <cellStyle name="계산 2 13 3" xfId="28339" xr:uid="{00000000-0005-0000-0000-00006C830000}"/>
    <cellStyle name="계산 2 14" xfId="28340" xr:uid="{00000000-0005-0000-0000-00006D830000}"/>
    <cellStyle name="계산 2 14 2" xfId="34161" xr:uid="{00000000-0005-0000-0000-00006E830000}"/>
    <cellStyle name="계산 2 15" xfId="28341" xr:uid="{00000000-0005-0000-0000-00006F830000}"/>
    <cellStyle name="계산 2 15 2" xfId="34162" xr:uid="{00000000-0005-0000-0000-000070830000}"/>
    <cellStyle name="계산 2 16" xfId="28342" xr:uid="{00000000-0005-0000-0000-000071830000}"/>
    <cellStyle name="계산 2 16 2" xfId="34163" xr:uid="{00000000-0005-0000-0000-000072830000}"/>
    <cellStyle name="계산 2 17" xfId="28343" xr:uid="{00000000-0005-0000-0000-000073830000}"/>
    <cellStyle name="계산 2 17 2" xfId="34164" xr:uid="{00000000-0005-0000-0000-000074830000}"/>
    <cellStyle name="계산 2 18" xfId="28344" xr:uid="{00000000-0005-0000-0000-000075830000}"/>
    <cellStyle name="계산 2 18 2" xfId="34165" xr:uid="{00000000-0005-0000-0000-000076830000}"/>
    <cellStyle name="계산 2 19" xfId="28345" xr:uid="{00000000-0005-0000-0000-000077830000}"/>
    <cellStyle name="계산 2 19 2" xfId="34166" xr:uid="{00000000-0005-0000-0000-000078830000}"/>
    <cellStyle name="계산 2 2" xfId="28346" xr:uid="{00000000-0005-0000-0000-000079830000}"/>
    <cellStyle name="계산 2 2 2" xfId="28347" xr:uid="{00000000-0005-0000-0000-00007A830000}"/>
    <cellStyle name="계산 2 2 2 2" xfId="28348" xr:uid="{00000000-0005-0000-0000-00007B830000}"/>
    <cellStyle name="계산 2 2 2 3" xfId="28349" xr:uid="{00000000-0005-0000-0000-00007C830000}"/>
    <cellStyle name="계산 2 2 3" xfId="28350" xr:uid="{00000000-0005-0000-0000-00007D830000}"/>
    <cellStyle name="계산 2 2 3 2" xfId="28351" xr:uid="{00000000-0005-0000-0000-00007E830000}"/>
    <cellStyle name="계산 2 2 3 3" xfId="28352" xr:uid="{00000000-0005-0000-0000-00007F830000}"/>
    <cellStyle name="계산 2 2 4" xfId="28353" xr:uid="{00000000-0005-0000-0000-000080830000}"/>
    <cellStyle name="계산 2 2 5" xfId="28354" xr:uid="{00000000-0005-0000-0000-000081830000}"/>
    <cellStyle name="계산 2 2 6" xfId="28355" xr:uid="{00000000-0005-0000-0000-000082830000}"/>
    <cellStyle name="계산 2 20" xfId="28356" xr:uid="{00000000-0005-0000-0000-000083830000}"/>
    <cellStyle name="계산 2 20 2" xfId="34167" xr:uid="{00000000-0005-0000-0000-000084830000}"/>
    <cellStyle name="계산 2 21" xfId="28357" xr:uid="{00000000-0005-0000-0000-000085830000}"/>
    <cellStyle name="계산 2 21 2" xfId="34168" xr:uid="{00000000-0005-0000-0000-000086830000}"/>
    <cellStyle name="계산 2 22" xfId="28358" xr:uid="{00000000-0005-0000-0000-000087830000}"/>
    <cellStyle name="계산 2 22 2" xfId="34169" xr:uid="{00000000-0005-0000-0000-000088830000}"/>
    <cellStyle name="계산 2 23" xfId="28359" xr:uid="{00000000-0005-0000-0000-000089830000}"/>
    <cellStyle name="계산 2 23 2" xfId="34170" xr:uid="{00000000-0005-0000-0000-00008A830000}"/>
    <cellStyle name="계산 2 24" xfId="28360" xr:uid="{00000000-0005-0000-0000-00008B830000}"/>
    <cellStyle name="계산 2 24 2" xfId="34171" xr:uid="{00000000-0005-0000-0000-00008C830000}"/>
    <cellStyle name="계산 2 25" xfId="28361" xr:uid="{00000000-0005-0000-0000-00008D830000}"/>
    <cellStyle name="계산 2 25 2" xfId="34172" xr:uid="{00000000-0005-0000-0000-00008E830000}"/>
    <cellStyle name="계산 2 26" xfId="28362" xr:uid="{00000000-0005-0000-0000-00008F830000}"/>
    <cellStyle name="계산 2 26 2" xfId="34173" xr:uid="{00000000-0005-0000-0000-000090830000}"/>
    <cellStyle name="계산 2 27" xfId="28363" xr:uid="{00000000-0005-0000-0000-000091830000}"/>
    <cellStyle name="계산 2 27 2" xfId="34174" xr:uid="{00000000-0005-0000-0000-000092830000}"/>
    <cellStyle name="계산 2 28" xfId="28364" xr:uid="{00000000-0005-0000-0000-000093830000}"/>
    <cellStyle name="계산 2 28 2" xfId="34175" xr:uid="{00000000-0005-0000-0000-000094830000}"/>
    <cellStyle name="계산 2 29" xfId="28365" xr:uid="{00000000-0005-0000-0000-000095830000}"/>
    <cellStyle name="계산 2 29 2" xfId="34176" xr:uid="{00000000-0005-0000-0000-000096830000}"/>
    <cellStyle name="계산 2 3" xfId="28366" xr:uid="{00000000-0005-0000-0000-000097830000}"/>
    <cellStyle name="계산 2 3 2" xfId="28367" xr:uid="{00000000-0005-0000-0000-000098830000}"/>
    <cellStyle name="계산 2 3 2 2" xfId="28368" xr:uid="{00000000-0005-0000-0000-000099830000}"/>
    <cellStyle name="계산 2 3 2 3" xfId="28369" xr:uid="{00000000-0005-0000-0000-00009A830000}"/>
    <cellStyle name="계산 2 3 3" xfId="28370" xr:uid="{00000000-0005-0000-0000-00009B830000}"/>
    <cellStyle name="계산 2 3 3 2" xfId="28371" xr:uid="{00000000-0005-0000-0000-00009C830000}"/>
    <cellStyle name="계산 2 3 3 3" xfId="28372" xr:uid="{00000000-0005-0000-0000-00009D830000}"/>
    <cellStyle name="계산 2 3 4" xfId="28373" xr:uid="{00000000-0005-0000-0000-00009E830000}"/>
    <cellStyle name="계산 2 3 5" xfId="28374" xr:uid="{00000000-0005-0000-0000-00009F830000}"/>
    <cellStyle name="계산 2 3 6" xfId="28375" xr:uid="{00000000-0005-0000-0000-0000A0830000}"/>
    <cellStyle name="계산 2 30" xfId="28376" xr:uid="{00000000-0005-0000-0000-0000A1830000}"/>
    <cellStyle name="계산 2 31" xfId="28377" xr:uid="{00000000-0005-0000-0000-0000A2830000}"/>
    <cellStyle name="계산 2 32" xfId="34177" xr:uid="{00000000-0005-0000-0000-0000A3830000}"/>
    <cellStyle name="계산 2 4" xfId="28378" xr:uid="{00000000-0005-0000-0000-0000A4830000}"/>
    <cellStyle name="계산 2 4 2" xfId="28379" xr:uid="{00000000-0005-0000-0000-0000A5830000}"/>
    <cellStyle name="계산 2 4 2 2" xfId="28380" xr:uid="{00000000-0005-0000-0000-0000A6830000}"/>
    <cellStyle name="계산 2 4 2 3" xfId="28381" xr:uid="{00000000-0005-0000-0000-0000A7830000}"/>
    <cellStyle name="계산 2 4 3" xfId="28382" xr:uid="{00000000-0005-0000-0000-0000A8830000}"/>
    <cellStyle name="계산 2 4 3 2" xfId="28383" xr:uid="{00000000-0005-0000-0000-0000A9830000}"/>
    <cellStyle name="계산 2 4 3 3" xfId="28384" xr:uid="{00000000-0005-0000-0000-0000AA830000}"/>
    <cellStyle name="계산 2 4 4" xfId="28385" xr:uid="{00000000-0005-0000-0000-0000AB830000}"/>
    <cellStyle name="계산 2 4 5" xfId="28386" xr:uid="{00000000-0005-0000-0000-0000AC830000}"/>
    <cellStyle name="계산 2 4 6" xfId="28387" xr:uid="{00000000-0005-0000-0000-0000AD830000}"/>
    <cellStyle name="계산 2 5" xfId="28388" xr:uid="{00000000-0005-0000-0000-0000AE830000}"/>
    <cellStyle name="계산 2 5 2" xfId="28389" xr:uid="{00000000-0005-0000-0000-0000AF830000}"/>
    <cellStyle name="계산 2 5 2 2" xfId="28390" xr:uid="{00000000-0005-0000-0000-0000B0830000}"/>
    <cellStyle name="계산 2 5 2 3" xfId="28391" xr:uid="{00000000-0005-0000-0000-0000B1830000}"/>
    <cellStyle name="계산 2 5 3" xfId="28392" xr:uid="{00000000-0005-0000-0000-0000B2830000}"/>
    <cellStyle name="계산 2 5 3 2" xfId="28393" xr:uid="{00000000-0005-0000-0000-0000B3830000}"/>
    <cellStyle name="계산 2 5 3 3" xfId="28394" xr:uid="{00000000-0005-0000-0000-0000B4830000}"/>
    <cellStyle name="계산 2 5 4" xfId="28395" xr:uid="{00000000-0005-0000-0000-0000B5830000}"/>
    <cellStyle name="계산 2 5 5" xfId="28396" xr:uid="{00000000-0005-0000-0000-0000B6830000}"/>
    <cellStyle name="계산 2 5 6" xfId="28397" xr:uid="{00000000-0005-0000-0000-0000B7830000}"/>
    <cellStyle name="계산 2 6" xfId="28398" xr:uid="{00000000-0005-0000-0000-0000B8830000}"/>
    <cellStyle name="계산 2 6 2" xfId="28399" xr:uid="{00000000-0005-0000-0000-0000B9830000}"/>
    <cellStyle name="계산 2 6 2 2" xfId="28400" xr:uid="{00000000-0005-0000-0000-0000BA830000}"/>
    <cellStyle name="계산 2 6 2 3" xfId="28401" xr:uid="{00000000-0005-0000-0000-0000BB830000}"/>
    <cellStyle name="계산 2 6 3" xfId="28402" xr:uid="{00000000-0005-0000-0000-0000BC830000}"/>
    <cellStyle name="계산 2 6 3 2" xfId="28403" xr:uid="{00000000-0005-0000-0000-0000BD830000}"/>
    <cellStyle name="계산 2 6 3 3" xfId="28404" xr:uid="{00000000-0005-0000-0000-0000BE830000}"/>
    <cellStyle name="계산 2 6 4" xfId="28405" xr:uid="{00000000-0005-0000-0000-0000BF830000}"/>
    <cellStyle name="계산 2 6 5" xfId="28406" xr:uid="{00000000-0005-0000-0000-0000C0830000}"/>
    <cellStyle name="계산 2 6 6" xfId="28407" xr:uid="{00000000-0005-0000-0000-0000C1830000}"/>
    <cellStyle name="계산 2 7" xfId="28408" xr:uid="{00000000-0005-0000-0000-0000C2830000}"/>
    <cellStyle name="계산 2 7 2" xfId="28409" xr:uid="{00000000-0005-0000-0000-0000C3830000}"/>
    <cellStyle name="계산 2 7 2 2" xfId="28410" xr:uid="{00000000-0005-0000-0000-0000C4830000}"/>
    <cellStyle name="계산 2 7 2 3" xfId="28411" xr:uid="{00000000-0005-0000-0000-0000C5830000}"/>
    <cellStyle name="계산 2 7 3" xfId="28412" xr:uid="{00000000-0005-0000-0000-0000C6830000}"/>
    <cellStyle name="계산 2 7 3 2" xfId="28413" xr:uid="{00000000-0005-0000-0000-0000C7830000}"/>
    <cellStyle name="계산 2 7 3 3" xfId="28414" xr:uid="{00000000-0005-0000-0000-0000C8830000}"/>
    <cellStyle name="계산 2 7 4" xfId="28415" xr:uid="{00000000-0005-0000-0000-0000C9830000}"/>
    <cellStyle name="계산 2 7 5" xfId="28416" xr:uid="{00000000-0005-0000-0000-0000CA830000}"/>
    <cellStyle name="계산 2 7 6" xfId="28417" xr:uid="{00000000-0005-0000-0000-0000CB830000}"/>
    <cellStyle name="계산 2 8" xfId="28418" xr:uid="{00000000-0005-0000-0000-0000CC830000}"/>
    <cellStyle name="계산 2 8 2" xfId="28419" xr:uid="{00000000-0005-0000-0000-0000CD830000}"/>
    <cellStyle name="계산 2 8 2 2" xfId="28420" xr:uid="{00000000-0005-0000-0000-0000CE830000}"/>
    <cellStyle name="계산 2 8 2 3" xfId="28421" xr:uid="{00000000-0005-0000-0000-0000CF830000}"/>
    <cellStyle name="계산 2 8 3" xfId="28422" xr:uid="{00000000-0005-0000-0000-0000D0830000}"/>
    <cellStyle name="계산 2 8 3 2" xfId="28423" xr:uid="{00000000-0005-0000-0000-0000D1830000}"/>
    <cellStyle name="계산 2 8 3 3" xfId="28424" xr:uid="{00000000-0005-0000-0000-0000D2830000}"/>
    <cellStyle name="계산 2 8 4" xfId="28425" xr:uid="{00000000-0005-0000-0000-0000D3830000}"/>
    <cellStyle name="계산 2 8 5" xfId="28426" xr:uid="{00000000-0005-0000-0000-0000D4830000}"/>
    <cellStyle name="계산 2 8 6" xfId="28427" xr:uid="{00000000-0005-0000-0000-0000D5830000}"/>
    <cellStyle name="계산 2 9" xfId="28428" xr:uid="{00000000-0005-0000-0000-0000D6830000}"/>
    <cellStyle name="계산 2 9 2" xfId="28429" xr:uid="{00000000-0005-0000-0000-0000D7830000}"/>
    <cellStyle name="계산 2 9 2 2" xfId="28430" xr:uid="{00000000-0005-0000-0000-0000D8830000}"/>
    <cellStyle name="계산 2 9 2 3" xfId="28431" xr:uid="{00000000-0005-0000-0000-0000D9830000}"/>
    <cellStyle name="계산 2 9 3" xfId="28432" xr:uid="{00000000-0005-0000-0000-0000DA830000}"/>
    <cellStyle name="계산 2 9 3 2" xfId="28433" xr:uid="{00000000-0005-0000-0000-0000DB830000}"/>
    <cellStyle name="계산 2 9 3 3" xfId="28434" xr:uid="{00000000-0005-0000-0000-0000DC830000}"/>
    <cellStyle name="계산 2 9 4" xfId="28435" xr:uid="{00000000-0005-0000-0000-0000DD830000}"/>
    <cellStyle name="계산 2 9 5" xfId="28436" xr:uid="{00000000-0005-0000-0000-0000DE830000}"/>
    <cellStyle name="계산 2 9 6" xfId="28437" xr:uid="{00000000-0005-0000-0000-0000DF830000}"/>
    <cellStyle name="계산 20" xfId="28438" xr:uid="{00000000-0005-0000-0000-0000E0830000}"/>
    <cellStyle name="계산 20 2" xfId="28439" xr:uid="{00000000-0005-0000-0000-0000E1830000}"/>
    <cellStyle name="계산 21" xfId="28440" xr:uid="{00000000-0005-0000-0000-0000E2830000}"/>
    <cellStyle name="계산 21 2" xfId="28441" xr:uid="{00000000-0005-0000-0000-0000E3830000}"/>
    <cellStyle name="계산 22" xfId="28442" xr:uid="{00000000-0005-0000-0000-0000E4830000}"/>
    <cellStyle name="계산 22 2" xfId="28443" xr:uid="{00000000-0005-0000-0000-0000E5830000}"/>
    <cellStyle name="계산 23" xfId="28444" xr:uid="{00000000-0005-0000-0000-0000E6830000}"/>
    <cellStyle name="계산 23 2" xfId="28445" xr:uid="{00000000-0005-0000-0000-0000E7830000}"/>
    <cellStyle name="계산 24" xfId="28446" xr:uid="{00000000-0005-0000-0000-0000E8830000}"/>
    <cellStyle name="계산 24 2" xfId="28447" xr:uid="{00000000-0005-0000-0000-0000E9830000}"/>
    <cellStyle name="계산 25" xfId="28448" xr:uid="{00000000-0005-0000-0000-0000EA830000}"/>
    <cellStyle name="계산 25 2" xfId="28449" xr:uid="{00000000-0005-0000-0000-0000EB830000}"/>
    <cellStyle name="계산 26" xfId="28450" xr:uid="{00000000-0005-0000-0000-0000EC830000}"/>
    <cellStyle name="계산 26 2" xfId="28451" xr:uid="{00000000-0005-0000-0000-0000ED830000}"/>
    <cellStyle name="계산 27" xfId="28452" xr:uid="{00000000-0005-0000-0000-0000EE830000}"/>
    <cellStyle name="계산 27 2" xfId="28453" xr:uid="{00000000-0005-0000-0000-0000EF830000}"/>
    <cellStyle name="계산 28" xfId="28454" xr:uid="{00000000-0005-0000-0000-0000F0830000}"/>
    <cellStyle name="계산 28 2" xfId="28455" xr:uid="{00000000-0005-0000-0000-0000F1830000}"/>
    <cellStyle name="계산 29" xfId="28456" xr:uid="{00000000-0005-0000-0000-0000F2830000}"/>
    <cellStyle name="계산 29 2" xfId="28457" xr:uid="{00000000-0005-0000-0000-0000F3830000}"/>
    <cellStyle name="계산 3" xfId="28458" xr:uid="{00000000-0005-0000-0000-0000F4830000}"/>
    <cellStyle name="계산 3 10" xfId="28459" xr:uid="{00000000-0005-0000-0000-0000F5830000}"/>
    <cellStyle name="계산 3 10 2" xfId="28460" xr:uid="{00000000-0005-0000-0000-0000F6830000}"/>
    <cellStyle name="계산 3 10 2 2" xfId="28461" xr:uid="{00000000-0005-0000-0000-0000F7830000}"/>
    <cellStyle name="계산 3 10 2 3" xfId="28462" xr:uid="{00000000-0005-0000-0000-0000F8830000}"/>
    <cellStyle name="계산 3 10 3" xfId="28463" xr:uid="{00000000-0005-0000-0000-0000F9830000}"/>
    <cellStyle name="계산 3 10 3 2" xfId="28464" xr:uid="{00000000-0005-0000-0000-0000FA830000}"/>
    <cellStyle name="계산 3 10 3 3" xfId="28465" xr:uid="{00000000-0005-0000-0000-0000FB830000}"/>
    <cellStyle name="계산 3 10 4" xfId="28466" xr:uid="{00000000-0005-0000-0000-0000FC830000}"/>
    <cellStyle name="계산 3 11" xfId="28467" xr:uid="{00000000-0005-0000-0000-0000FD830000}"/>
    <cellStyle name="계산 3 11 2" xfId="28468" xr:uid="{00000000-0005-0000-0000-0000FE830000}"/>
    <cellStyle name="계산 3 11 3" xfId="28469" xr:uid="{00000000-0005-0000-0000-0000FF830000}"/>
    <cellStyle name="계산 3 12" xfId="28470" xr:uid="{00000000-0005-0000-0000-000000840000}"/>
    <cellStyle name="계산 3 12 2" xfId="28471" xr:uid="{00000000-0005-0000-0000-000001840000}"/>
    <cellStyle name="계산 3 12 3" xfId="28472" xr:uid="{00000000-0005-0000-0000-000002840000}"/>
    <cellStyle name="계산 3 13" xfId="28473" xr:uid="{00000000-0005-0000-0000-000003840000}"/>
    <cellStyle name="계산 3 14" xfId="28474" xr:uid="{00000000-0005-0000-0000-000004840000}"/>
    <cellStyle name="계산 3 15" xfId="28475" xr:uid="{00000000-0005-0000-0000-000005840000}"/>
    <cellStyle name="계산 3 2" xfId="28476" xr:uid="{00000000-0005-0000-0000-000006840000}"/>
    <cellStyle name="계산 3 2 2" xfId="28477" xr:uid="{00000000-0005-0000-0000-000007840000}"/>
    <cellStyle name="계산 3 2 2 2" xfId="28478" xr:uid="{00000000-0005-0000-0000-000008840000}"/>
    <cellStyle name="계산 3 2 2 3" xfId="28479" xr:uid="{00000000-0005-0000-0000-000009840000}"/>
    <cellStyle name="계산 3 2 3" xfId="28480" xr:uid="{00000000-0005-0000-0000-00000A840000}"/>
    <cellStyle name="계산 3 2 3 2" xfId="28481" xr:uid="{00000000-0005-0000-0000-00000B840000}"/>
    <cellStyle name="계산 3 2 3 3" xfId="28482" xr:uid="{00000000-0005-0000-0000-00000C840000}"/>
    <cellStyle name="계산 3 2 4" xfId="28483" xr:uid="{00000000-0005-0000-0000-00000D840000}"/>
    <cellStyle name="계산 3 3" xfId="28484" xr:uid="{00000000-0005-0000-0000-00000E840000}"/>
    <cellStyle name="계산 3 3 2" xfId="28485" xr:uid="{00000000-0005-0000-0000-00000F840000}"/>
    <cellStyle name="계산 3 3 2 2" xfId="28486" xr:uid="{00000000-0005-0000-0000-000010840000}"/>
    <cellStyle name="계산 3 3 2 3" xfId="28487" xr:uid="{00000000-0005-0000-0000-000011840000}"/>
    <cellStyle name="계산 3 3 3" xfId="28488" xr:uid="{00000000-0005-0000-0000-000012840000}"/>
    <cellStyle name="계산 3 3 3 2" xfId="28489" xr:uid="{00000000-0005-0000-0000-000013840000}"/>
    <cellStyle name="계산 3 3 3 3" xfId="28490" xr:uid="{00000000-0005-0000-0000-000014840000}"/>
    <cellStyle name="계산 3 3 4" xfId="28491" xr:uid="{00000000-0005-0000-0000-000015840000}"/>
    <cellStyle name="계산 3 4" xfId="28492" xr:uid="{00000000-0005-0000-0000-000016840000}"/>
    <cellStyle name="계산 3 4 2" xfId="28493" xr:uid="{00000000-0005-0000-0000-000017840000}"/>
    <cellStyle name="계산 3 4 2 2" xfId="28494" xr:uid="{00000000-0005-0000-0000-000018840000}"/>
    <cellStyle name="계산 3 4 2 3" xfId="28495" xr:uid="{00000000-0005-0000-0000-000019840000}"/>
    <cellStyle name="계산 3 4 3" xfId="28496" xr:uid="{00000000-0005-0000-0000-00001A840000}"/>
    <cellStyle name="계산 3 4 3 2" xfId="28497" xr:uid="{00000000-0005-0000-0000-00001B840000}"/>
    <cellStyle name="계산 3 4 3 3" xfId="28498" xr:uid="{00000000-0005-0000-0000-00001C840000}"/>
    <cellStyle name="계산 3 4 4" xfId="28499" xr:uid="{00000000-0005-0000-0000-00001D840000}"/>
    <cellStyle name="계산 3 5" xfId="28500" xr:uid="{00000000-0005-0000-0000-00001E840000}"/>
    <cellStyle name="계산 3 5 2" xfId="28501" xr:uid="{00000000-0005-0000-0000-00001F840000}"/>
    <cellStyle name="계산 3 5 2 2" xfId="28502" xr:uid="{00000000-0005-0000-0000-000020840000}"/>
    <cellStyle name="계산 3 5 2 3" xfId="28503" xr:uid="{00000000-0005-0000-0000-000021840000}"/>
    <cellStyle name="계산 3 5 3" xfId="28504" xr:uid="{00000000-0005-0000-0000-000022840000}"/>
    <cellStyle name="계산 3 5 3 2" xfId="28505" xr:uid="{00000000-0005-0000-0000-000023840000}"/>
    <cellStyle name="계산 3 5 3 3" xfId="28506" xr:uid="{00000000-0005-0000-0000-000024840000}"/>
    <cellStyle name="계산 3 5 4" xfId="28507" xr:uid="{00000000-0005-0000-0000-000025840000}"/>
    <cellStyle name="계산 3 6" xfId="28508" xr:uid="{00000000-0005-0000-0000-000026840000}"/>
    <cellStyle name="계산 3 6 2" xfId="28509" xr:uid="{00000000-0005-0000-0000-000027840000}"/>
    <cellStyle name="계산 3 6 2 2" xfId="28510" xr:uid="{00000000-0005-0000-0000-000028840000}"/>
    <cellStyle name="계산 3 6 2 3" xfId="28511" xr:uid="{00000000-0005-0000-0000-000029840000}"/>
    <cellStyle name="계산 3 6 3" xfId="28512" xr:uid="{00000000-0005-0000-0000-00002A840000}"/>
    <cellStyle name="계산 3 6 3 2" xfId="28513" xr:uid="{00000000-0005-0000-0000-00002B840000}"/>
    <cellStyle name="계산 3 6 3 3" xfId="28514" xr:uid="{00000000-0005-0000-0000-00002C840000}"/>
    <cellStyle name="계산 3 6 4" xfId="28515" xr:uid="{00000000-0005-0000-0000-00002D840000}"/>
    <cellStyle name="계산 3 7" xfId="28516" xr:uid="{00000000-0005-0000-0000-00002E840000}"/>
    <cellStyle name="계산 3 7 2" xfId="28517" xr:uid="{00000000-0005-0000-0000-00002F840000}"/>
    <cellStyle name="계산 3 7 2 2" xfId="28518" xr:uid="{00000000-0005-0000-0000-000030840000}"/>
    <cellStyle name="계산 3 7 2 3" xfId="28519" xr:uid="{00000000-0005-0000-0000-000031840000}"/>
    <cellStyle name="계산 3 7 3" xfId="28520" xr:uid="{00000000-0005-0000-0000-000032840000}"/>
    <cellStyle name="계산 3 7 3 2" xfId="28521" xr:uid="{00000000-0005-0000-0000-000033840000}"/>
    <cellStyle name="계산 3 7 3 3" xfId="28522" xr:uid="{00000000-0005-0000-0000-000034840000}"/>
    <cellStyle name="계산 3 7 4" xfId="28523" xr:uid="{00000000-0005-0000-0000-000035840000}"/>
    <cellStyle name="계산 3 8" xfId="28524" xr:uid="{00000000-0005-0000-0000-000036840000}"/>
    <cellStyle name="계산 3 8 2" xfId="28525" xr:uid="{00000000-0005-0000-0000-000037840000}"/>
    <cellStyle name="계산 3 8 2 2" xfId="28526" xr:uid="{00000000-0005-0000-0000-000038840000}"/>
    <cellStyle name="계산 3 8 2 3" xfId="28527" xr:uid="{00000000-0005-0000-0000-000039840000}"/>
    <cellStyle name="계산 3 8 3" xfId="28528" xr:uid="{00000000-0005-0000-0000-00003A840000}"/>
    <cellStyle name="계산 3 8 3 2" xfId="28529" xr:uid="{00000000-0005-0000-0000-00003B840000}"/>
    <cellStyle name="계산 3 8 3 3" xfId="28530" xr:uid="{00000000-0005-0000-0000-00003C840000}"/>
    <cellStyle name="계산 3 8 4" xfId="28531" xr:uid="{00000000-0005-0000-0000-00003D840000}"/>
    <cellStyle name="계산 3 9" xfId="28532" xr:uid="{00000000-0005-0000-0000-00003E840000}"/>
    <cellStyle name="계산 3 9 2" xfId="28533" xr:uid="{00000000-0005-0000-0000-00003F840000}"/>
    <cellStyle name="계산 3 9 2 2" xfId="28534" xr:uid="{00000000-0005-0000-0000-000040840000}"/>
    <cellStyle name="계산 3 9 2 3" xfId="28535" xr:uid="{00000000-0005-0000-0000-000041840000}"/>
    <cellStyle name="계산 3 9 3" xfId="28536" xr:uid="{00000000-0005-0000-0000-000042840000}"/>
    <cellStyle name="계산 3 9 3 2" xfId="28537" xr:uid="{00000000-0005-0000-0000-000043840000}"/>
    <cellStyle name="계산 3 9 3 3" xfId="28538" xr:uid="{00000000-0005-0000-0000-000044840000}"/>
    <cellStyle name="계산 3 9 4" xfId="28539" xr:uid="{00000000-0005-0000-0000-000045840000}"/>
    <cellStyle name="계산 30" xfId="28540" xr:uid="{00000000-0005-0000-0000-000046840000}"/>
    <cellStyle name="계산 30 2" xfId="28541" xr:uid="{00000000-0005-0000-0000-000047840000}"/>
    <cellStyle name="계산 31" xfId="28542" xr:uid="{00000000-0005-0000-0000-000048840000}"/>
    <cellStyle name="계산 31 2" xfId="28543" xr:uid="{00000000-0005-0000-0000-000049840000}"/>
    <cellStyle name="계산 32" xfId="28544" xr:uid="{00000000-0005-0000-0000-00004A840000}"/>
    <cellStyle name="계산 32 2" xfId="28545" xr:uid="{00000000-0005-0000-0000-00004B840000}"/>
    <cellStyle name="계산 33" xfId="28546" xr:uid="{00000000-0005-0000-0000-00004C840000}"/>
    <cellStyle name="계산 33 2" xfId="28547" xr:uid="{00000000-0005-0000-0000-00004D840000}"/>
    <cellStyle name="계산 34" xfId="28548" xr:uid="{00000000-0005-0000-0000-00004E840000}"/>
    <cellStyle name="계산 34 2" xfId="28549" xr:uid="{00000000-0005-0000-0000-00004F840000}"/>
    <cellStyle name="계산 35" xfId="28550" xr:uid="{00000000-0005-0000-0000-000050840000}"/>
    <cellStyle name="계산 35 2" xfId="28551" xr:uid="{00000000-0005-0000-0000-000051840000}"/>
    <cellStyle name="계산 36" xfId="28552" xr:uid="{00000000-0005-0000-0000-000052840000}"/>
    <cellStyle name="계산 36 2" xfId="28553" xr:uid="{00000000-0005-0000-0000-000053840000}"/>
    <cellStyle name="계산 37" xfId="28554" xr:uid="{00000000-0005-0000-0000-000054840000}"/>
    <cellStyle name="계산 37 2" xfId="28555" xr:uid="{00000000-0005-0000-0000-000055840000}"/>
    <cellStyle name="계산 38" xfId="28556" xr:uid="{00000000-0005-0000-0000-000056840000}"/>
    <cellStyle name="계산 38 2" xfId="28557" xr:uid="{00000000-0005-0000-0000-000057840000}"/>
    <cellStyle name="계산 39" xfId="28558" xr:uid="{00000000-0005-0000-0000-000058840000}"/>
    <cellStyle name="계산 39 2" xfId="28559" xr:uid="{00000000-0005-0000-0000-000059840000}"/>
    <cellStyle name="계산 4" xfId="28560" xr:uid="{00000000-0005-0000-0000-00005A840000}"/>
    <cellStyle name="계산 4 2" xfId="28561" xr:uid="{00000000-0005-0000-0000-00005B840000}"/>
    <cellStyle name="계산 4 2 2" xfId="28562" xr:uid="{00000000-0005-0000-0000-00005C840000}"/>
    <cellStyle name="계산 4 2 2 2" xfId="28563" xr:uid="{00000000-0005-0000-0000-00005D840000}"/>
    <cellStyle name="계산 4 2 2 3" xfId="28564" xr:uid="{00000000-0005-0000-0000-00005E840000}"/>
    <cellStyle name="계산 4 2 3" xfId="28565" xr:uid="{00000000-0005-0000-0000-00005F840000}"/>
    <cellStyle name="계산 4 2 3 2" xfId="28566" xr:uid="{00000000-0005-0000-0000-000060840000}"/>
    <cellStyle name="계산 4 2 3 3" xfId="28567" xr:uid="{00000000-0005-0000-0000-000061840000}"/>
    <cellStyle name="계산 4 2 4" xfId="28568" xr:uid="{00000000-0005-0000-0000-000062840000}"/>
    <cellStyle name="계산 4 3" xfId="28569" xr:uid="{00000000-0005-0000-0000-000063840000}"/>
    <cellStyle name="계산 4 3 2" xfId="28570" xr:uid="{00000000-0005-0000-0000-000064840000}"/>
    <cellStyle name="계산 4 3 2 2" xfId="28571" xr:uid="{00000000-0005-0000-0000-000065840000}"/>
    <cellStyle name="계산 4 3 2 3" xfId="28572" xr:uid="{00000000-0005-0000-0000-000066840000}"/>
    <cellStyle name="계산 4 3 3" xfId="28573" xr:uid="{00000000-0005-0000-0000-000067840000}"/>
    <cellStyle name="계산 4 3 3 2" xfId="28574" xr:uid="{00000000-0005-0000-0000-000068840000}"/>
    <cellStyle name="계산 4 3 3 3" xfId="28575" xr:uid="{00000000-0005-0000-0000-000069840000}"/>
    <cellStyle name="계산 4 3 4" xfId="28576" xr:uid="{00000000-0005-0000-0000-00006A840000}"/>
    <cellStyle name="계산 4 4" xfId="28577" xr:uid="{00000000-0005-0000-0000-00006B840000}"/>
    <cellStyle name="계산 4 4 2" xfId="28578" xr:uid="{00000000-0005-0000-0000-00006C840000}"/>
    <cellStyle name="계산 4 4 3" xfId="28579" xr:uid="{00000000-0005-0000-0000-00006D840000}"/>
    <cellStyle name="계산 4 5" xfId="28580" xr:uid="{00000000-0005-0000-0000-00006E840000}"/>
    <cellStyle name="계산 4 5 2" xfId="28581" xr:uid="{00000000-0005-0000-0000-00006F840000}"/>
    <cellStyle name="계산 4 5 3" xfId="28582" xr:uid="{00000000-0005-0000-0000-000070840000}"/>
    <cellStyle name="계산 4 6" xfId="28583" xr:uid="{00000000-0005-0000-0000-000071840000}"/>
    <cellStyle name="계산 4 7" xfId="28584" xr:uid="{00000000-0005-0000-0000-000072840000}"/>
    <cellStyle name="계산 4 8" xfId="28585" xr:uid="{00000000-0005-0000-0000-000073840000}"/>
    <cellStyle name="계산 40" xfId="28586" xr:uid="{00000000-0005-0000-0000-000074840000}"/>
    <cellStyle name="계산 40 2" xfId="28587" xr:uid="{00000000-0005-0000-0000-000075840000}"/>
    <cellStyle name="계산 41" xfId="28588" xr:uid="{00000000-0005-0000-0000-000076840000}"/>
    <cellStyle name="계산 41 2" xfId="28589" xr:uid="{00000000-0005-0000-0000-000077840000}"/>
    <cellStyle name="계산 42" xfId="28590" xr:uid="{00000000-0005-0000-0000-000078840000}"/>
    <cellStyle name="계산 42 2" xfId="28591" xr:uid="{00000000-0005-0000-0000-000079840000}"/>
    <cellStyle name="계산 43" xfId="28592" xr:uid="{00000000-0005-0000-0000-00007A840000}"/>
    <cellStyle name="계산 43 2" xfId="28593" xr:uid="{00000000-0005-0000-0000-00007B840000}"/>
    <cellStyle name="계산 44" xfId="28594" xr:uid="{00000000-0005-0000-0000-00007C840000}"/>
    <cellStyle name="계산 44 2" xfId="28595" xr:uid="{00000000-0005-0000-0000-00007D840000}"/>
    <cellStyle name="계산 45" xfId="28596" xr:uid="{00000000-0005-0000-0000-00007E840000}"/>
    <cellStyle name="계산 45 2" xfId="28597" xr:uid="{00000000-0005-0000-0000-00007F840000}"/>
    <cellStyle name="계산 46" xfId="28598" xr:uid="{00000000-0005-0000-0000-000080840000}"/>
    <cellStyle name="계산 46 2" xfId="28599" xr:uid="{00000000-0005-0000-0000-000081840000}"/>
    <cellStyle name="계산 47" xfId="28600" xr:uid="{00000000-0005-0000-0000-000082840000}"/>
    <cellStyle name="계산 47 2" xfId="28601" xr:uid="{00000000-0005-0000-0000-000083840000}"/>
    <cellStyle name="계산 48" xfId="28602" xr:uid="{00000000-0005-0000-0000-000084840000}"/>
    <cellStyle name="계산 49" xfId="28603" xr:uid="{00000000-0005-0000-0000-000085840000}"/>
    <cellStyle name="계산 5" xfId="28604" xr:uid="{00000000-0005-0000-0000-000086840000}"/>
    <cellStyle name="계산 5 2" xfId="28605" xr:uid="{00000000-0005-0000-0000-000087840000}"/>
    <cellStyle name="계산 5 2 2" xfId="28606" xr:uid="{00000000-0005-0000-0000-000088840000}"/>
    <cellStyle name="계산 5 2 2 2" xfId="28607" xr:uid="{00000000-0005-0000-0000-000089840000}"/>
    <cellStyle name="계산 5 2 2 3" xfId="28608" xr:uid="{00000000-0005-0000-0000-00008A840000}"/>
    <cellStyle name="계산 5 2 3" xfId="28609" xr:uid="{00000000-0005-0000-0000-00008B840000}"/>
    <cellStyle name="계산 5 2 3 2" xfId="28610" xr:uid="{00000000-0005-0000-0000-00008C840000}"/>
    <cellStyle name="계산 5 2 3 3" xfId="28611" xr:uid="{00000000-0005-0000-0000-00008D840000}"/>
    <cellStyle name="계산 5 2 4" xfId="28612" xr:uid="{00000000-0005-0000-0000-00008E840000}"/>
    <cellStyle name="계산 5 3" xfId="28613" xr:uid="{00000000-0005-0000-0000-00008F840000}"/>
    <cellStyle name="계산 5 3 2" xfId="28614" xr:uid="{00000000-0005-0000-0000-000090840000}"/>
    <cellStyle name="계산 5 3 2 2" xfId="28615" xr:uid="{00000000-0005-0000-0000-000091840000}"/>
    <cellStyle name="계산 5 3 2 3" xfId="28616" xr:uid="{00000000-0005-0000-0000-000092840000}"/>
    <cellStyle name="계산 5 3 3" xfId="28617" xr:uid="{00000000-0005-0000-0000-000093840000}"/>
    <cellStyle name="계산 5 3 3 2" xfId="28618" xr:uid="{00000000-0005-0000-0000-000094840000}"/>
    <cellStyle name="계산 5 3 3 3" xfId="28619" xr:uid="{00000000-0005-0000-0000-000095840000}"/>
    <cellStyle name="계산 5 3 4" xfId="28620" xr:uid="{00000000-0005-0000-0000-000096840000}"/>
    <cellStyle name="계산 5 4" xfId="28621" xr:uid="{00000000-0005-0000-0000-000097840000}"/>
    <cellStyle name="계산 5 4 2" xfId="28622" xr:uid="{00000000-0005-0000-0000-000098840000}"/>
    <cellStyle name="계산 5 4 3" xfId="28623" xr:uid="{00000000-0005-0000-0000-000099840000}"/>
    <cellStyle name="계산 5 5" xfId="28624" xr:uid="{00000000-0005-0000-0000-00009A840000}"/>
    <cellStyle name="계산 5 5 2" xfId="28625" xr:uid="{00000000-0005-0000-0000-00009B840000}"/>
    <cellStyle name="계산 5 5 3" xfId="28626" xr:uid="{00000000-0005-0000-0000-00009C840000}"/>
    <cellStyle name="계산 5 6" xfId="28627" xr:uid="{00000000-0005-0000-0000-00009D840000}"/>
    <cellStyle name="계산 5 7" xfId="28628" xr:uid="{00000000-0005-0000-0000-00009E840000}"/>
    <cellStyle name="계산 5 8" xfId="28629" xr:uid="{00000000-0005-0000-0000-00009F840000}"/>
    <cellStyle name="계산 6" xfId="28630" xr:uid="{00000000-0005-0000-0000-0000A0840000}"/>
    <cellStyle name="계산 6 2" xfId="28631" xr:uid="{00000000-0005-0000-0000-0000A1840000}"/>
    <cellStyle name="계산 6 2 2" xfId="28632" xr:uid="{00000000-0005-0000-0000-0000A2840000}"/>
    <cellStyle name="계산 6 2 2 2" xfId="28633" xr:uid="{00000000-0005-0000-0000-0000A3840000}"/>
    <cellStyle name="계산 6 2 2 3" xfId="28634" xr:uid="{00000000-0005-0000-0000-0000A4840000}"/>
    <cellStyle name="계산 6 2 3" xfId="28635" xr:uid="{00000000-0005-0000-0000-0000A5840000}"/>
    <cellStyle name="계산 6 2 3 2" xfId="28636" xr:uid="{00000000-0005-0000-0000-0000A6840000}"/>
    <cellStyle name="계산 6 2 3 3" xfId="28637" xr:uid="{00000000-0005-0000-0000-0000A7840000}"/>
    <cellStyle name="계산 6 2 4" xfId="28638" xr:uid="{00000000-0005-0000-0000-0000A8840000}"/>
    <cellStyle name="계산 6 3" xfId="28639" xr:uid="{00000000-0005-0000-0000-0000A9840000}"/>
    <cellStyle name="계산 6 3 2" xfId="28640" xr:uid="{00000000-0005-0000-0000-0000AA840000}"/>
    <cellStyle name="계산 6 3 2 2" xfId="28641" xr:uid="{00000000-0005-0000-0000-0000AB840000}"/>
    <cellStyle name="계산 6 3 2 3" xfId="28642" xr:uid="{00000000-0005-0000-0000-0000AC840000}"/>
    <cellStyle name="계산 6 3 3" xfId="28643" xr:uid="{00000000-0005-0000-0000-0000AD840000}"/>
    <cellStyle name="계산 6 3 3 2" xfId="28644" xr:uid="{00000000-0005-0000-0000-0000AE840000}"/>
    <cellStyle name="계산 6 3 3 3" xfId="28645" xr:uid="{00000000-0005-0000-0000-0000AF840000}"/>
    <cellStyle name="계산 6 3 4" xfId="28646" xr:uid="{00000000-0005-0000-0000-0000B0840000}"/>
    <cellStyle name="계산 6 4" xfId="28647" xr:uid="{00000000-0005-0000-0000-0000B1840000}"/>
    <cellStyle name="계산 6 4 2" xfId="28648" xr:uid="{00000000-0005-0000-0000-0000B2840000}"/>
    <cellStyle name="계산 6 4 3" xfId="28649" xr:uid="{00000000-0005-0000-0000-0000B3840000}"/>
    <cellStyle name="계산 6 5" xfId="28650" xr:uid="{00000000-0005-0000-0000-0000B4840000}"/>
    <cellStyle name="계산 6 5 2" xfId="28651" xr:uid="{00000000-0005-0000-0000-0000B5840000}"/>
    <cellStyle name="계산 6 5 3" xfId="28652" xr:uid="{00000000-0005-0000-0000-0000B6840000}"/>
    <cellStyle name="계산 6 6" xfId="28653" xr:uid="{00000000-0005-0000-0000-0000B7840000}"/>
    <cellStyle name="계산 6 7" xfId="28654" xr:uid="{00000000-0005-0000-0000-0000B8840000}"/>
    <cellStyle name="계산 6 8" xfId="28655" xr:uid="{00000000-0005-0000-0000-0000B9840000}"/>
    <cellStyle name="계산 7" xfId="28656" xr:uid="{00000000-0005-0000-0000-0000BA840000}"/>
    <cellStyle name="계산 7 2" xfId="28657" xr:uid="{00000000-0005-0000-0000-0000BB840000}"/>
    <cellStyle name="계산 7 2 2" xfId="28658" xr:uid="{00000000-0005-0000-0000-0000BC840000}"/>
    <cellStyle name="계산 7 2 2 2" xfId="28659" xr:uid="{00000000-0005-0000-0000-0000BD840000}"/>
    <cellStyle name="계산 7 2 2 3" xfId="28660" xr:uid="{00000000-0005-0000-0000-0000BE840000}"/>
    <cellStyle name="계산 7 2 3" xfId="28661" xr:uid="{00000000-0005-0000-0000-0000BF840000}"/>
    <cellStyle name="계산 7 2 3 2" xfId="28662" xr:uid="{00000000-0005-0000-0000-0000C0840000}"/>
    <cellStyle name="계산 7 2 3 3" xfId="28663" xr:uid="{00000000-0005-0000-0000-0000C1840000}"/>
    <cellStyle name="계산 7 2 4" xfId="28664" xr:uid="{00000000-0005-0000-0000-0000C2840000}"/>
    <cellStyle name="계산 7 3" xfId="28665" xr:uid="{00000000-0005-0000-0000-0000C3840000}"/>
    <cellStyle name="계산 7 3 2" xfId="28666" xr:uid="{00000000-0005-0000-0000-0000C4840000}"/>
    <cellStyle name="계산 7 3 2 2" xfId="28667" xr:uid="{00000000-0005-0000-0000-0000C5840000}"/>
    <cellStyle name="계산 7 3 2 3" xfId="28668" xr:uid="{00000000-0005-0000-0000-0000C6840000}"/>
    <cellStyle name="계산 7 3 3" xfId="28669" xr:uid="{00000000-0005-0000-0000-0000C7840000}"/>
    <cellStyle name="계산 7 3 3 2" xfId="28670" xr:uid="{00000000-0005-0000-0000-0000C8840000}"/>
    <cellStyle name="계산 7 3 3 3" xfId="28671" xr:uid="{00000000-0005-0000-0000-0000C9840000}"/>
    <cellStyle name="계산 7 3 4" xfId="28672" xr:uid="{00000000-0005-0000-0000-0000CA840000}"/>
    <cellStyle name="계산 7 4" xfId="28673" xr:uid="{00000000-0005-0000-0000-0000CB840000}"/>
    <cellStyle name="계산 7 4 2" xfId="28674" xr:uid="{00000000-0005-0000-0000-0000CC840000}"/>
    <cellStyle name="계산 7 4 3" xfId="28675" xr:uid="{00000000-0005-0000-0000-0000CD840000}"/>
    <cellStyle name="계산 7 5" xfId="28676" xr:uid="{00000000-0005-0000-0000-0000CE840000}"/>
    <cellStyle name="계산 7 5 2" xfId="28677" xr:uid="{00000000-0005-0000-0000-0000CF840000}"/>
    <cellStyle name="계산 7 5 3" xfId="28678" xr:uid="{00000000-0005-0000-0000-0000D0840000}"/>
    <cellStyle name="계산 7 6" xfId="28679" xr:uid="{00000000-0005-0000-0000-0000D1840000}"/>
    <cellStyle name="계산 7 7" xfId="28680" xr:uid="{00000000-0005-0000-0000-0000D2840000}"/>
    <cellStyle name="계산 7 8" xfId="28681" xr:uid="{00000000-0005-0000-0000-0000D3840000}"/>
    <cellStyle name="계산 8" xfId="28682" xr:uid="{00000000-0005-0000-0000-0000D4840000}"/>
    <cellStyle name="계산 8 2" xfId="34178" xr:uid="{00000000-0005-0000-0000-0000D5840000}"/>
    <cellStyle name="계산 9" xfId="28683" xr:uid="{00000000-0005-0000-0000-0000D6840000}"/>
    <cellStyle name="계산 9 2" xfId="34179" xr:uid="{00000000-0005-0000-0000-0000D7840000}"/>
    <cellStyle name="고정소숫점" xfId="1278" xr:uid="{00000000-0005-0000-0000-0000D8840000}"/>
    <cellStyle name="고정소숫점 10" xfId="28684" xr:uid="{00000000-0005-0000-0000-0000D9840000}"/>
    <cellStyle name="고정소숫점 10 2" xfId="28685" xr:uid="{00000000-0005-0000-0000-0000DA840000}"/>
    <cellStyle name="고정소숫점 11" xfId="28686" xr:uid="{00000000-0005-0000-0000-0000DB840000}"/>
    <cellStyle name="고정소숫점 11 2" xfId="28687" xr:uid="{00000000-0005-0000-0000-0000DC840000}"/>
    <cellStyle name="고정소숫점 12" xfId="28688" xr:uid="{00000000-0005-0000-0000-0000DD840000}"/>
    <cellStyle name="고정소숫점 12 2" xfId="28689" xr:uid="{00000000-0005-0000-0000-0000DE840000}"/>
    <cellStyle name="고정소숫점 13" xfId="28690" xr:uid="{00000000-0005-0000-0000-0000DF840000}"/>
    <cellStyle name="고정소숫점 13 2" xfId="28691" xr:uid="{00000000-0005-0000-0000-0000E0840000}"/>
    <cellStyle name="고정소숫점 14" xfId="28692" xr:uid="{00000000-0005-0000-0000-0000E1840000}"/>
    <cellStyle name="고정소숫점 14 2" xfId="28693" xr:uid="{00000000-0005-0000-0000-0000E2840000}"/>
    <cellStyle name="고정소숫점 15" xfId="28694" xr:uid="{00000000-0005-0000-0000-0000E3840000}"/>
    <cellStyle name="고정소숫점 15 2" xfId="28695" xr:uid="{00000000-0005-0000-0000-0000E4840000}"/>
    <cellStyle name="고정소숫점 16" xfId="28696" xr:uid="{00000000-0005-0000-0000-0000E5840000}"/>
    <cellStyle name="고정소숫점 16 2" xfId="28697" xr:uid="{00000000-0005-0000-0000-0000E6840000}"/>
    <cellStyle name="고정소숫점 17" xfId="28698" xr:uid="{00000000-0005-0000-0000-0000E7840000}"/>
    <cellStyle name="고정소숫점 17 2" xfId="28699" xr:uid="{00000000-0005-0000-0000-0000E8840000}"/>
    <cellStyle name="고정소숫점 18" xfId="28700" xr:uid="{00000000-0005-0000-0000-0000E9840000}"/>
    <cellStyle name="고정소숫점 18 2" xfId="28701" xr:uid="{00000000-0005-0000-0000-0000EA840000}"/>
    <cellStyle name="고정소숫점 19" xfId="28702" xr:uid="{00000000-0005-0000-0000-0000EB840000}"/>
    <cellStyle name="고정소숫점 19 2" xfId="28703" xr:uid="{00000000-0005-0000-0000-0000EC840000}"/>
    <cellStyle name="고정소숫점 2" xfId="1279" xr:uid="{00000000-0005-0000-0000-0000ED840000}"/>
    <cellStyle name="고정소숫점 2 2" xfId="28704" xr:uid="{00000000-0005-0000-0000-0000EE840000}"/>
    <cellStyle name="고정소숫점 2 3" xfId="28705" xr:uid="{00000000-0005-0000-0000-0000EF840000}"/>
    <cellStyle name="고정소숫점 20" xfId="28706" xr:uid="{00000000-0005-0000-0000-0000F0840000}"/>
    <cellStyle name="고정소숫점 20 2" xfId="28707" xr:uid="{00000000-0005-0000-0000-0000F1840000}"/>
    <cellStyle name="고정소숫점 21" xfId="28708" xr:uid="{00000000-0005-0000-0000-0000F2840000}"/>
    <cellStyle name="고정소숫점 21 2" xfId="28709" xr:uid="{00000000-0005-0000-0000-0000F3840000}"/>
    <cellStyle name="고정소숫점 22" xfId="28710" xr:uid="{00000000-0005-0000-0000-0000F4840000}"/>
    <cellStyle name="고정소숫점 22 2" xfId="28711" xr:uid="{00000000-0005-0000-0000-0000F5840000}"/>
    <cellStyle name="고정소숫점 23" xfId="28712" xr:uid="{00000000-0005-0000-0000-0000F6840000}"/>
    <cellStyle name="고정소숫점 23 2" xfId="28713" xr:uid="{00000000-0005-0000-0000-0000F7840000}"/>
    <cellStyle name="고정소숫점 24" xfId="28714" xr:uid="{00000000-0005-0000-0000-0000F8840000}"/>
    <cellStyle name="고정소숫점 24 2" xfId="28715" xr:uid="{00000000-0005-0000-0000-0000F9840000}"/>
    <cellStyle name="고정소숫점 25" xfId="28716" xr:uid="{00000000-0005-0000-0000-0000FA840000}"/>
    <cellStyle name="고정소숫점 25 2" xfId="28717" xr:uid="{00000000-0005-0000-0000-0000FB840000}"/>
    <cellStyle name="고정소숫점 26" xfId="28718" xr:uid="{00000000-0005-0000-0000-0000FC840000}"/>
    <cellStyle name="고정소숫점 26 2" xfId="28719" xr:uid="{00000000-0005-0000-0000-0000FD840000}"/>
    <cellStyle name="고정소숫점 27" xfId="28720" xr:uid="{00000000-0005-0000-0000-0000FE840000}"/>
    <cellStyle name="고정소숫점 27 2" xfId="28721" xr:uid="{00000000-0005-0000-0000-0000FF840000}"/>
    <cellStyle name="고정소숫점 28" xfId="28722" xr:uid="{00000000-0005-0000-0000-000000850000}"/>
    <cellStyle name="고정소숫점 28 2" xfId="28723" xr:uid="{00000000-0005-0000-0000-000001850000}"/>
    <cellStyle name="고정소숫점 29" xfId="28724" xr:uid="{00000000-0005-0000-0000-000002850000}"/>
    <cellStyle name="고정소숫점 29 2" xfId="28725" xr:uid="{00000000-0005-0000-0000-000003850000}"/>
    <cellStyle name="고정소숫점 3" xfId="28726" xr:uid="{00000000-0005-0000-0000-000004850000}"/>
    <cellStyle name="고정소숫점 3 2" xfId="28727" xr:uid="{00000000-0005-0000-0000-000005850000}"/>
    <cellStyle name="고정소숫점 3 3" xfId="28728" xr:uid="{00000000-0005-0000-0000-000006850000}"/>
    <cellStyle name="고정소숫점 30" xfId="28729" xr:uid="{00000000-0005-0000-0000-000007850000}"/>
    <cellStyle name="고정소숫점 30 2" xfId="28730" xr:uid="{00000000-0005-0000-0000-000008850000}"/>
    <cellStyle name="고정소숫점 31" xfId="28731" xr:uid="{00000000-0005-0000-0000-000009850000}"/>
    <cellStyle name="고정소숫점 31 2" xfId="28732" xr:uid="{00000000-0005-0000-0000-00000A850000}"/>
    <cellStyle name="고정소숫점 32" xfId="28733" xr:uid="{00000000-0005-0000-0000-00000B850000}"/>
    <cellStyle name="고정소숫점 32 2" xfId="28734" xr:uid="{00000000-0005-0000-0000-00000C850000}"/>
    <cellStyle name="고정소숫점 33" xfId="28735" xr:uid="{00000000-0005-0000-0000-00000D850000}"/>
    <cellStyle name="고정소숫점 33 2" xfId="28736" xr:uid="{00000000-0005-0000-0000-00000E850000}"/>
    <cellStyle name="고정소숫점 34" xfId="28737" xr:uid="{00000000-0005-0000-0000-00000F850000}"/>
    <cellStyle name="고정소숫점 34 2" xfId="28738" xr:uid="{00000000-0005-0000-0000-000010850000}"/>
    <cellStyle name="고정소숫점 35" xfId="28739" xr:uid="{00000000-0005-0000-0000-000011850000}"/>
    <cellStyle name="고정소숫점 35 2" xfId="28740" xr:uid="{00000000-0005-0000-0000-000012850000}"/>
    <cellStyle name="고정소숫점 36" xfId="28741" xr:uid="{00000000-0005-0000-0000-000013850000}"/>
    <cellStyle name="고정소숫점 36 2" xfId="28742" xr:uid="{00000000-0005-0000-0000-000014850000}"/>
    <cellStyle name="고정소숫점 37" xfId="28743" xr:uid="{00000000-0005-0000-0000-000015850000}"/>
    <cellStyle name="고정소숫점 37 2" xfId="28744" xr:uid="{00000000-0005-0000-0000-000016850000}"/>
    <cellStyle name="고정소숫점 38" xfId="28745" xr:uid="{00000000-0005-0000-0000-000017850000}"/>
    <cellStyle name="고정소숫점 38 2" xfId="28746" xr:uid="{00000000-0005-0000-0000-000018850000}"/>
    <cellStyle name="고정소숫점 39" xfId="28747" xr:uid="{00000000-0005-0000-0000-000019850000}"/>
    <cellStyle name="고정소숫점 39 2" xfId="28748" xr:uid="{00000000-0005-0000-0000-00001A850000}"/>
    <cellStyle name="고정소숫점 4" xfId="28749" xr:uid="{00000000-0005-0000-0000-00001B850000}"/>
    <cellStyle name="고정소숫점 4 2" xfId="28750" xr:uid="{00000000-0005-0000-0000-00001C850000}"/>
    <cellStyle name="고정소숫점 4 3" xfId="28751" xr:uid="{00000000-0005-0000-0000-00001D850000}"/>
    <cellStyle name="고정소숫점 40" xfId="28752" xr:uid="{00000000-0005-0000-0000-00001E850000}"/>
    <cellStyle name="고정소숫점 40 2" xfId="28753" xr:uid="{00000000-0005-0000-0000-00001F850000}"/>
    <cellStyle name="고정소숫점 41" xfId="28754" xr:uid="{00000000-0005-0000-0000-000020850000}"/>
    <cellStyle name="고정소숫점 41 2" xfId="28755" xr:uid="{00000000-0005-0000-0000-000021850000}"/>
    <cellStyle name="고정소숫점 42" xfId="28756" xr:uid="{00000000-0005-0000-0000-000022850000}"/>
    <cellStyle name="고정소숫점 42 2" xfId="28757" xr:uid="{00000000-0005-0000-0000-000023850000}"/>
    <cellStyle name="고정소숫점 43" xfId="28758" xr:uid="{00000000-0005-0000-0000-000024850000}"/>
    <cellStyle name="고정소숫점 43 2" xfId="28759" xr:uid="{00000000-0005-0000-0000-000025850000}"/>
    <cellStyle name="고정소숫점 44" xfId="28760" xr:uid="{00000000-0005-0000-0000-000026850000}"/>
    <cellStyle name="고정소숫점 44 2" xfId="28761" xr:uid="{00000000-0005-0000-0000-000027850000}"/>
    <cellStyle name="고정소숫점 45" xfId="28762" xr:uid="{00000000-0005-0000-0000-000028850000}"/>
    <cellStyle name="고정소숫점 45 2" xfId="28763" xr:uid="{00000000-0005-0000-0000-000029850000}"/>
    <cellStyle name="고정소숫점 46" xfId="28764" xr:uid="{00000000-0005-0000-0000-00002A850000}"/>
    <cellStyle name="고정소숫점 46 2" xfId="28765" xr:uid="{00000000-0005-0000-0000-00002B850000}"/>
    <cellStyle name="고정소숫점 47" xfId="28766" xr:uid="{00000000-0005-0000-0000-00002C850000}"/>
    <cellStyle name="고정소숫점 48" xfId="28767" xr:uid="{00000000-0005-0000-0000-00002D850000}"/>
    <cellStyle name="고정소숫점 49" xfId="28768" xr:uid="{00000000-0005-0000-0000-00002E850000}"/>
    <cellStyle name="고정소숫점 5" xfId="28769" xr:uid="{00000000-0005-0000-0000-00002F850000}"/>
    <cellStyle name="고정소숫점 5 2" xfId="28770" xr:uid="{00000000-0005-0000-0000-000030850000}"/>
    <cellStyle name="고정소숫점 5 3" xfId="28771" xr:uid="{00000000-0005-0000-0000-000031850000}"/>
    <cellStyle name="고정소숫점 50" xfId="28772" xr:uid="{00000000-0005-0000-0000-000032850000}"/>
    <cellStyle name="고정소숫점 51" xfId="28773" xr:uid="{00000000-0005-0000-0000-000033850000}"/>
    <cellStyle name="고정소숫점 52" xfId="28774" xr:uid="{00000000-0005-0000-0000-000034850000}"/>
    <cellStyle name="고정소숫점 53" xfId="28775" xr:uid="{00000000-0005-0000-0000-000035850000}"/>
    <cellStyle name="고정소숫점 54" xfId="28776" xr:uid="{00000000-0005-0000-0000-000036850000}"/>
    <cellStyle name="고정소숫점 55" xfId="28777" xr:uid="{00000000-0005-0000-0000-000037850000}"/>
    <cellStyle name="고정소숫점 56" xfId="28778" xr:uid="{00000000-0005-0000-0000-000038850000}"/>
    <cellStyle name="고정소숫점 57" xfId="28779" xr:uid="{00000000-0005-0000-0000-000039850000}"/>
    <cellStyle name="고정소숫점 58" xfId="28780" xr:uid="{00000000-0005-0000-0000-00003A850000}"/>
    <cellStyle name="고정소숫점 59" xfId="28781" xr:uid="{00000000-0005-0000-0000-00003B850000}"/>
    <cellStyle name="고정소숫점 6" xfId="28782" xr:uid="{00000000-0005-0000-0000-00003C850000}"/>
    <cellStyle name="고정소숫점 6 2" xfId="28783" xr:uid="{00000000-0005-0000-0000-00003D850000}"/>
    <cellStyle name="고정소숫점 6 3" xfId="28784" xr:uid="{00000000-0005-0000-0000-00003E850000}"/>
    <cellStyle name="고정소숫점 60" xfId="28785" xr:uid="{00000000-0005-0000-0000-00003F850000}"/>
    <cellStyle name="고정소숫점 61" xfId="28786" xr:uid="{00000000-0005-0000-0000-000040850000}"/>
    <cellStyle name="고정소숫점 62" xfId="28787" xr:uid="{00000000-0005-0000-0000-000041850000}"/>
    <cellStyle name="고정소숫점 63" xfId="28788" xr:uid="{00000000-0005-0000-0000-000042850000}"/>
    <cellStyle name="고정소숫점 64" xfId="28789" xr:uid="{00000000-0005-0000-0000-000043850000}"/>
    <cellStyle name="고정소숫점 65" xfId="28790" xr:uid="{00000000-0005-0000-0000-000044850000}"/>
    <cellStyle name="고정소숫점 7" xfId="28791" xr:uid="{00000000-0005-0000-0000-000045850000}"/>
    <cellStyle name="고정소숫점 8" xfId="28792" xr:uid="{00000000-0005-0000-0000-000046850000}"/>
    <cellStyle name="고정소숫점 8 2" xfId="28793" xr:uid="{00000000-0005-0000-0000-000047850000}"/>
    <cellStyle name="고정소숫점 9" xfId="28794" xr:uid="{00000000-0005-0000-0000-000048850000}"/>
    <cellStyle name="고정소숫점 9 2" xfId="28795" xr:uid="{00000000-0005-0000-0000-000049850000}"/>
    <cellStyle name="고정출력1" xfId="1280" xr:uid="{00000000-0005-0000-0000-00004A850000}"/>
    <cellStyle name="고정출력1 10" xfId="28796" xr:uid="{00000000-0005-0000-0000-00004B850000}"/>
    <cellStyle name="고정출력1 11" xfId="28797" xr:uid="{00000000-0005-0000-0000-00004C850000}"/>
    <cellStyle name="고정출력1 12" xfId="28798" xr:uid="{00000000-0005-0000-0000-00004D850000}"/>
    <cellStyle name="고정출력1 13" xfId="28799" xr:uid="{00000000-0005-0000-0000-00004E850000}"/>
    <cellStyle name="고정출력1 14" xfId="28800" xr:uid="{00000000-0005-0000-0000-00004F850000}"/>
    <cellStyle name="고정출력1 15" xfId="28801" xr:uid="{00000000-0005-0000-0000-000050850000}"/>
    <cellStyle name="고정출력1 16" xfId="28802" xr:uid="{00000000-0005-0000-0000-000051850000}"/>
    <cellStyle name="고정출력1 17" xfId="28803" xr:uid="{00000000-0005-0000-0000-000052850000}"/>
    <cellStyle name="고정출력1 18" xfId="28804" xr:uid="{00000000-0005-0000-0000-000053850000}"/>
    <cellStyle name="고정출력1 19" xfId="28805" xr:uid="{00000000-0005-0000-0000-000054850000}"/>
    <cellStyle name="고정출력1 2" xfId="28806" xr:uid="{00000000-0005-0000-0000-000055850000}"/>
    <cellStyle name="고정출력1 2 2" xfId="28807" xr:uid="{00000000-0005-0000-0000-000056850000}"/>
    <cellStyle name="고정출력1 2 3" xfId="28808" xr:uid="{00000000-0005-0000-0000-000057850000}"/>
    <cellStyle name="고정출력1 20" xfId="28809" xr:uid="{00000000-0005-0000-0000-000058850000}"/>
    <cellStyle name="고정출력1 21" xfId="28810" xr:uid="{00000000-0005-0000-0000-000059850000}"/>
    <cellStyle name="고정출력1 22" xfId="28811" xr:uid="{00000000-0005-0000-0000-00005A850000}"/>
    <cellStyle name="고정출력1 23" xfId="28812" xr:uid="{00000000-0005-0000-0000-00005B850000}"/>
    <cellStyle name="고정출력1 24" xfId="28813" xr:uid="{00000000-0005-0000-0000-00005C850000}"/>
    <cellStyle name="고정출력1 25" xfId="28814" xr:uid="{00000000-0005-0000-0000-00005D850000}"/>
    <cellStyle name="고정출력1 26" xfId="28815" xr:uid="{00000000-0005-0000-0000-00005E850000}"/>
    <cellStyle name="고정출력1 27" xfId="28816" xr:uid="{00000000-0005-0000-0000-00005F850000}"/>
    <cellStyle name="고정출력1 28" xfId="28817" xr:uid="{00000000-0005-0000-0000-000060850000}"/>
    <cellStyle name="고정출력1 29" xfId="28818" xr:uid="{00000000-0005-0000-0000-000061850000}"/>
    <cellStyle name="고정출력1 3" xfId="28819" xr:uid="{00000000-0005-0000-0000-000062850000}"/>
    <cellStyle name="고정출력1 3 2" xfId="28820" xr:uid="{00000000-0005-0000-0000-000063850000}"/>
    <cellStyle name="고정출력1 3 3" xfId="28821" xr:uid="{00000000-0005-0000-0000-000064850000}"/>
    <cellStyle name="고정출력1 30" xfId="28822" xr:uid="{00000000-0005-0000-0000-000065850000}"/>
    <cellStyle name="고정출력1 31" xfId="28823" xr:uid="{00000000-0005-0000-0000-000066850000}"/>
    <cellStyle name="고정출력1 32" xfId="28824" xr:uid="{00000000-0005-0000-0000-000067850000}"/>
    <cellStyle name="고정출력1 33" xfId="28825" xr:uid="{00000000-0005-0000-0000-000068850000}"/>
    <cellStyle name="고정출력1 34" xfId="28826" xr:uid="{00000000-0005-0000-0000-000069850000}"/>
    <cellStyle name="고정출력1 35" xfId="28827" xr:uid="{00000000-0005-0000-0000-00006A850000}"/>
    <cellStyle name="고정출력1 36" xfId="28828" xr:uid="{00000000-0005-0000-0000-00006B850000}"/>
    <cellStyle name="고정출력1 37" xfId="28829" xr:uid="{00000000-0005-0000-0000-00006C850000}"/>
    <cellStyle name="고정출력1 38" xfId="28830" xr:uid="{00000000-0005-0000-0000-00006D850000}"/>
    <cellStyle name="고정출력1 39" xfId="28831" xr:uid="{00000000-0005-0000-0000-00006E850000}"/>
    <cellStyle name="고정출력1 4" xfId="28832" xr:uid="{00000000-0005-0000-0000-00006F850000}"/>
    <cellStyle name="고정출력1 40" xfId="28833" xr:uid="{00000000-0005-0000-0000-000070850000}"/>
    <cellStyle name="고정출력1 41" xfId="28834" xr:uid="{00000000-0005-0000-0000-000071850000}"/>
    <cellStyle name="고정출력1 42" xfId="28835" xr:uid="{00000000-0005-0000-0000-000072850000}"/>
    <cellStyle name="고정출력1 43" xfId="28836" xr:uid="{00000000-0005-0000-0000-000073850000}"/>
    <cellStyle name="고정출력1 44" xfId="28837" xr:uid="{00000000-0005-0000-0000-000074850000}"/>
    <cellStyle name="고정출력1 45" xfId="28838" xr:uid="{00000000-0005-0000-0000-000075850000}"/>
    <cellStyle name="고정출력1 46" xfId="28839" xr:uid="{00000000-0005-0000-0000-000076850000}"/>
    <cellStyle name="고정출력1 46 2" xfId="28840" xr:uid="{00000000-0005-0000-0000-000077850000}"/>
    <cellStyle name="고정출력1 47" xfId="28841" xr:uid="{00000000-0005-0000-0000-000078850000}"/>
    <cellStyle name="고정출력1 48" xfId="28842" xr:uid="{00000000-0005-0000-0000-000079850000}"/>
    <cellStyle name="고정출력1 49" xfId="28843" xr:uid="{00000000-0005-0000-0000-00007A850000}"/>
    <cellStyle name="고정출력1 5" xfId="28844" xr:uid="{00000000-0005-0000-0000-00007B850000}"/>
    <cellStyle name="고정출력1 50" xfId="28845" xr:uid="{00000000-0005-0000-0000-00007C850000}"/>
    <cellStyle name="고정출력1 51" xfId="28846" xr:uid="{00000000-0005-0000-0000-00007D850000}"/>
    <cellStyle name="고정출력1 52" xfId="28847" xr:uid="{00000000-0005-0000-0000-00007E850000}"/>
    <cellStyle name="고정출력1 53" xfId="28848" xr:uid="{00000000-0005-0000-0000-00007F850000}"/>
    <cellStyle name="고정출력1 54" xfId="28849" xr:uid="{00000000-0005-0000-0000-000080850000}"/>
    <cellStyle name="고정출력1 55" xfId="28850" xr:uid="{00000000-0005-0000-0000-000081850000}"/>
    <cellStyle name="고정출력1 56" xfId="28851" xr:uid="{00000000-0005-0000-0000-000082850000}"/>
    <cellStyle name="고정출력1 57" xfId="28852" xr:uid="{00000000-0005-0000-0000-000083850000}"/>
    <cellStyle name="고정출력1 58" xfId="28853" xr:uid="{00000000-0005-0000-0000-000084850000}"/>
    <cellStyle name="고정출력1 59" xfId="28854" xr:uid="{00000000-0005-0000-0000-000085850000}"/>
    <cellStyle name="고정출력1 6" xfId="28855" xr:uid="{00000000-0005-0000-0000-000086850000}"/>
    <cellStyle name="고정출력1 60" xfId="28856" xr:uid="{00000000-0005-0000-0000-000087850000}"/>
    <cellStyle name="고정출력1 61" xfId="28857" xr:uid="{00000000-0005-0000-0000-000088850000}"/>
    <cellStyle name="고정출력1 62" xfId="28858" xr:uid="{00000000-0005-0000-0000-000089850000}"/>
    <cellStyle name="고정출력1 63" xfId="28859" xr:uid="{00000000-0005-0000-0000-00008A850000}"/>
    <cellStyle name="고정출력1 64" xfId="28860" xr:uid="{00000000-0005-0000-0000-00008B850000}"/>
    <cellStyle name="고정출력1 7" xfId="28861" xr:uid="{00000000-0005-0000-0000-00008C850000}"/>
    <cellStyle name="고정출력1 8" xfId="28862" xr:uid="{00000000-0005-0000-0000-00008D850000}"/>
    <cellStyle name="고정출력1 9" xfId="28863" xr:uid="{00000000-0005-0000-0000-00008E850000}"/>
    <cellStyle name="고정출력2" xfId="1281" xr:uid="{00000000-0005-0000-0000-00008F850000}"/>
    <cellStyle name="고정출력2 10" xfId="28864" xr:uid="{00000000-0005-0000-0000-000090850000}"/>
    <cellStyle name="고정출력2 11" xfId="28865" xr:uid="{00000000-0005-0000-0000-000091850000}"/>
    <cellStyle name="고정출력2 12" xfId="28866" xr:uid="{00000000-0005-0000-0000-000092850000}"/>
    <cellStyle name="고정출력2 13" xfId="28867" xr:uid="{00000000-0005-0000-0000-000093850000}"/>
    <cellStyle name="고정출력2 14" xfId="28868" xr:uid="{00000000-0005-0000-0000-000094850000}"/>
    <cellStyle name="고정출력2 15" xfId="28869" xr:uid="{00000000-0005-0000-0000-000095850000}"/>
    <cellStyle name="고정출력2 16" xfId="28870" xr:uid="{00000000-0005-0000-0000-000096850000}"/>
    <cellStyle name="고정출력2 17" xfId="28871" xr:uid="{00000000-0005-0000-0000-000097850000}"/>
    <cellStyle name="고정출력2 18" xfId="28872" xr:uid="{00000000-0005-0000-0000-000098850000}"/>
    <cellStyle name="고정출력2 19" xfId="28873" xr:uid="{00000000-0005-0000-0000-000099850000}"/>
    <cellStyle name="고정출력2 2" xfId="28874" xr:uid="{00000000-0005-0000-0000-00009A850000}"/>
    <cellStyle name="고정출력2 2 2" xfId="28875" xr:uid="{00000000-0005-0000-0000-00009B850000}"/>
    <cellStyle name="고정출력2 2 3" xfId="28876" xr:uid="{00000000-0005-0000-0000-00009C850000}"/>
    <cellStyle name="고정출력2 20" xfId="28877" xr:uid="{00000000-0005-0000-0000-00009D850000}"/>
    <cellStyle name="고정출력2 21" xfId="28878" xr:uid="{00000000-0005-0000-0000-00009E850000}"/>
    <cellStyle name="고정출력2 22" xfId="28879" xr:uid="{00000000-0005-0000-0000-00009F850000}"/>
    <cellStyle name="고정출력2 23" xfId="28880" xr:uid="{00000000-0005-0000-0000-0000A0850000}"/>
    <cellStyle name="고정출력2 24" xfId="28881" xr:uid="{00000000-0005-0000-0000-0000A1850000}"/>
    <cellStyle name="고정출력2 25" xfId="28882" xr:uid="{00000000-0005-0000-0000-0000A2850000}"/>
    <cellStyle name="고정출력2 26" xfId="28883" xr:uid="{00000000-0005-0000-0000-0000A3850000}"/>
    <cellStyle name="고정출력2 27" xfId="28884" xr:uid="{00000000-0005-0000-0000-0000A4850000}"/>
    <cellStyle name="고정출력2 28" xfId="28885" xr:uid="{00000000-0005-0000-0000-0000A5850000}"/>
    <cellStyle name="고정출력2 29" xfId="28886" xr:uid="{00000000-0005-0000-0000-0000A6850000}"/>
    <cellStyle name="고정출력2 3" xfId="28887" xr:uid="{00000000-0005-0000-0000-0000A7850000}"/>
    <cellStyle name="고정출력2 3 2" xfId="28888" xr:uid="{00000000-0005-0000-0000-0000A8850000}"/>
    <cellStyle name="고정출력2 3 3" xfId="28889" xr:uid="{00000000-0005-0000-0000-0000A9850000}"/>
    <cellStyle name="고정출력2 30" xfId="28890" xr:uid="{00000000-0005-0000-0000-0000AA850000}"/>
    <cellStyle name="고정출력2 31" xfId="28891" xr:uid="{00000000-0005-0000-0000-0000AB850000}"/>
    <cellStyle name="고정출력2 32" xfId="28892" xr:uid="{00000000-0005-0000-0000-0000AC850000}"/>
    <cellStyle name="고정출력2 33" xfId="28893" xr:uid="{00000000-0005-0000-0000-0000AD850000}"/>
    <cellStyle name="고정출력2 34" xfId="28894" xr:uid="{00000000-0005-0000-0000-0000AE850000}"/>
    <cellStyle name="고정출력2 35" xfId="28895" xr:uid="{00000000-0005-0000-0000-0000AF850000}"/>
    <cellStyle name="고정출력2 36" xfId="28896" xr:uid="{00000000-0005-0000-0000-0000B0850000}"/>
    <cellStyle name="고정출력2 37" xfId="28897" xr:uid="{00000000-0005-0000-0000-0000B1850000}"/>
    <cellStyle name="고정출력2 38" xfId="28898" xr:uid="{00000000-0005-0000-0000-0000B2850000}"/>
    <cellStyle name="고정출력2 39" xfId="28899" xr:uid="{00000000-0005-0000-0000-0000B3850000}"/>
    <cellStyle name="고정출력2 4" xfId="28900" xr:uid="{00000000-0005-0000-0000-0000B4850000}"/>
    <cellStyle name="고정출력2 40" xfId="28901" xr:uid="{00000000-0005-0000-0000-0000B5850000}"/>
    <cellStyle name="고정출력2 41" xfId="28902" xr:uid="{00000000-0005-0000-0000-0000B6850000}"/>
    <cellStyle name="고정출력2 42" xfId="28903" xr:uid="{00000000-0005-0000-0000-0000B7850000}"/>
    <cellStyle name="고정출력2 43" xfId="28904" xr:uid="{00000000-0005-0000-0000-0000B8850000}"/>
    <cellStyle name="고정출력2 44" xfId="28905" xr:uid="{00000000-0005-0000-0000-0000B9850000}"/>
    <cellStyle name="고정출력2 45" xfId="28906" xr:uid="{00000000-0005-0000-0000-0000BA850000}"/>
    <cellStyle name="고정출력2 46" xfId="28907" xr:uid="{00000000-0005-0000-0000-0000BB850000}"/>
    <cellStyle name="고정출력2 46 2" xfId="28908" xr:uid="{00000000-0005-0000-0000-0000BC850000}"/>
    <cellStyle name="고정출력2 47" xfId="28909" xr:uid="{00000000-0005-0000-0000-0000BD850000}"/>
    <cellStyle name="고정출력2 48" xfId="28910" xr:uid="{00000000-0005-0000-0000-0000BE850000}"/>
    <cellStyle name="고정출력2 49" xfId="28911" xr:uid="{00000000-0005-0000-0000-0000BF850000}"/>
    <cellStyle name="고정출력2 5" xfId="28912" xr:uid="{00000000-0005-0000-0000-0000C0850000}"/>
    <cellStyle name="고정출력2 50" xfId="28913" xr:uid="{00000000-0005-0000-0000-0000C1850000}"/>
    <cellStyle name="고정출력2 51" xfId="28914" xr:uid="{00000000-0005-0000-0000-0000C2850000}"/>
    <cellStyle name="고정출력2 52" xfId="28915" xr:uid="{00000000-0005-0000-0000-0000C3850000}"/>
    <cellStyle name="고정출력2 53" xfId="28916" xr:uid="{00000000-0005-0000-0000-0000C4850000}"/>
    <cellStyle name="고정출력2 54" xfId="28917" xr:uid="{00000000-0005-0000-0000-0000C5850000}"/>
    <cellStyle name="고정출력2 55" xfId="28918" xr:uid="{00000000-0005-0000-0000-0000C6850000}"/>
    <cellStyle name="고정출력2 56" xfId="28919" xr:uid="{00000000-0005-0000-0000-0000C7850000}"/>
    <cellStyle name="고정출력2 57" xfId="28920" xr:uid="{00000000-0005-0000-0000-0000C8850000}"/>
    <cellStyle name="고정출력2 58" xfId="28921" xr:uid="{00000000-0005-0000-0000-0000C9850000}"/>
    <cellStyle name="고정출력2 59" xfId="28922" xr:uid="{00000000-0005-0000-0000-0000CA850000}"/>
    <cellStyle name="고정출력2 6" xfId="28923" xr:uid="{00000000-0005-0000-0000-0000CB850000}"/>
    <cellStyle name="고정출력2 60" xfId="28924" xr:uid="{00000000-0005-0000-0000-0000CC850000}"/>
    <cellStyle name="고정출력2 61" xfId="28925" xr:uid="{00000000-0005-0000-0000-0000CD850000}"/>
    <cellStyle name="고정출력2 62" xfId="28926" xr:uid="{00000000-0005-0000-0000-0000CE850000}"/>
    <cellStyle name="고정출력2 63" xfId="28927" xr:uid="{00000000-0005-0000-0000-0000CF850000}"/>
    <cellStyle name="고정출력2 64" xfId="28928" xr:uid="{00000000-0005-0000-0000-0000D0850000}"/>
    <cellStyle name="고정출력2 7" xfId="28929" xr:uid="{00000000-0005-0000-0000-0000D1850000}"/>
    <cellStyle name="고정출력2 8" xfId="28930" xr:uid="{00000000-0005-0000-0000-0000D2850000}"/>
    <cellStyle name="고정출력2 9" xfId="28931" xr:uid="{00000000-0005-0000-0000-0000D3850000}"/>
    <cellStyle name="공사원가계산서(조경)" xfId="3879" xr:uid="{00000000-0005-0000-0000-0000D4850000}"/>
    <cellStyle name="공종" xfId="3880" xr:uid="{00000000-0005-0000-0000-0000D5850000}"/>
    <cellStyle name="공종 2" xfId="28932" xr:uid="{00000000-0005-0000-0000-0000D6850000}"/>
    <cellStyle name="공종 3" xfId="28933" xr:uid="{00000000-0005-0000-0000-0000D7850000}"/>
    <cellStyle name="괘선" xfId="28934" xr:uid="{00000000-0005-0000-0000-0000D8850000}"/>
    <cellStyle name="괘선1" xfId="28935" xr:uid="{00000000-0005-0000-0000-0000D9850000}"/>
    <cellStyle name="咬訌裝?INCOM1" xfId="3881" xr:uid="{00000000-0005-0000-0000-0000DA850000}"/>
    <cellStyle name="咬訌裝?INCOM1 2" xfId="28936" xr:uid="{00000000-0005-0000-0000-0000DB850000}"/>
    <cellStyle name="咬訌裝?INCOM1 3" xfId="28937" xr:uid="{00000000-0005-0000-0000-0000DC850000}"/>
    <cellStyle name="咬訌裝?INCOM1 4" xfId="28938" xr:uid="{00000000-0005-0000-0000-0000DD850000}"/>
    <cellStyle name="咬訌裝?INCOM10" xfId="3882" xr:uid="{00000000-0005-0000-0000-0000DE850000}"/>
    <cellStyle name="咬訌裝?INCOM10 2" xfId="28939" xr:uid="{00000000-0005-0000-0000-0000DF850000}"/>
    <cellStyle name="咬訌裝?INCOM10 3" xfId="28940" xr:uid="{00000000-0005-0000-0000-0000E0850000}"/>
    <cellStyle name="咬訌裝?INCOM10 4" xfId="28941" xr:uid="{00000000-0005-0000-0000-0000E1850000}"/>
    <cellStyle name="咬訌裝?INCOM2" xfId="3883" xr:uid="{00000000-0005-0000-0000-0000E2850000}"/>
    <cellStyle name="咬訌裝?INCOM2 2" xfId="28942" xr:uid="{00000000-0005-0000-0000-0000E3850000}"/>
    <cellStyle name="咬訌裝?INCOM2 3" xfId="28943" xr:uid="{00000000-0005-0000-0000-0000E4850000}"/>
    <cellStyle name="咬訌裝?INCOM2 4" xfId="28944" xr:uid="{00000000-0005-0000-0000-0000E5850000}"/>
    <cellStyle name="咬訌裝?INCOM3" xfId="3884" xr:uid="{00000000-0005-0000-0000-0000E6850000}"/>
    <cellStyle name="咬訌裝?INCOM3 2" xfId="28945" xr:uid="{00000000-0005-0000-0000-0000E7850000}"/>
    <cellStyle name="咬訌裝?INCOM3 3" xfId="28946" xr:uid="{00000000-0005-0000-0000-0000E8850000}"/>
    <cellStyle name="咬訌裝?INCOM3 4" xfId="28947" xr:uid="{00000000-0005-0000-0000-0000E9850000}"/>
    <cellStyle name="咬訌裝?INCOM4" xfId="3885" xr:uid="{00000000-0005-0000-0000-0000EA850000}"/>
    <cellStyle name="咬訌裝?INCOM4 2" xfId="28948" xr:uid="{00000000-0005-0000-0000-0000EB850000}"/>
    <cellStyle name="咬訌裝?INCOM4 3" xfId="28949" xr:uid="{00000000-0005-0000-0000-0000EC850000}"/>
    <cellStyle name="咬訌裝?INCOM4 4" xfId="28950" xr:uid="{00000000-0005-0000-0000-0000ED850000}"/>
    <cellStyle name="咬訌裝?INCOM5" xfId="3886" xr:uid="{00000000-0005-0000-0000-0000EE850000}"/>
    <cellStyle name="咬訌裝?INCOM5 2" xfId="28951" xr:uid="{00000000-0005-0000-0000-0000EF850000}"/>
    <cellStyle name="咬訌裝?INCOM5 3" xfId="28952" xr:uid="{00000000-0005-0000-0000-0000F0850000}"/>
    <cellStyle name="咬訌裝?INCOM5 4" xfId="28953" xr:uid="{00000000-0005-0000-0000-0000F1850000}"/>
    <cellStyle name="咬訌裝?INCOM6" xfId="3887" xr:uid="{00000000-0005-0000-0000-0000F2850000}"/>
    <cellStyle name="咬訌裝?INCOM6 2" xfId="28954" xr:uid="{00000000-0005-0000-0000-0000F3850000}"/>
    <cellStyle name="咬訌裝?INCOM6 3" xfId="28955" xr:uid="{00000000-0005-0000-0000-0000F4850000}"/>
    <cellStyle name="咬訌裝?INCOM6 4" xfId="28956" xr:uid="{00000000-0005-0000-0000-0000F5850000}"/>
    <cellStyle name="咬訌裝?INCOM7" xfId="3888" xr:uid="{00000000-0005-0000-0000-0000F6850000}"/>
    <cellStyle name="咬訌裝?INCOM7 2" xfId="28957" xr:uid="{00000000-0005-0000-0000-0000F7850000}"/>
    <cellStyle name="咬訌裝?INCOM7 3" xfId="28958" xr:uid="{00000000-0005-0000-0000-0000F8850000}"/>
    <cellStyle name="咬訌裝?INCOM7 4" xfId="28959" xr:uid="{00000000-0005-0000-0000-0000F9850000}"/>
    <cellStyle name="咬訌裝?INCOM8" xfId="3889" xr:uid="{00000000-0005-0000-0000-0000FA850000}"/>
    <cellStyle name="咬訌裝?INCOM8 2" xfId="28960" xr:uid="{00000000-0005-0000-0000-0000FB850000}"/>
    <cellStyle name="咬訌裝?INCOM8 3" xfId="28961" xr:uid="{00000000-0005-0000-0000-0000FC850000}"/>
    <cellStyle name="咬訌裝?INCOM8 4" xfId="28962" xr:uid="{00000000-0005-0000-0000-0000FD850000}"/>
    <cellStyle name="咬訌裝?INCOM9" xfId="3890" xr:uid="{00000000-0005-0000-0000-0000FE850000}"/>
    <cellStyle name="咬訌裝?INCOM9 2" xfId="28963" xr:uid="{00000000-0005-0000-0000-0000FF850000}"/>
    <cellStyle name="咬訌裝?INCOM9 3" xfId="28964" xr:uid="{00000000-0005-0000-0000-000000860000}"/>
    <cellStyle name="咬訌裝?INCOM9 4" xfId="28965" xr:uid="{00000000-0005-0000-0000-000001860000}"/>
    <cellStyle name="咬訌裝?PRIB11" xfId="3891" xr:uid="{00000000-0005-0000-0000-000002860000}"/>
    <cellStyle name="咬訌裝?PRIB11 2" xfId="28966" xr:uid="{00000000-0005-0000-0000-000003860000}"/>
    <cellStyle name="咬訌裝?PRIB11 3" xfId="28967" xr:uid="{00000000-0005-0000-0000-000004860000}"/>
    <cellStyle name="咬訌裝?PRIB11 4" xfId="28968" xr:uid="{00000000-0005-0000-0000-000005860000}"/>
    <cellStyle name="국종합건설" xfId="28969" xr:uid="{00000000-0005-0000-0000-000006860000}"/>
    <cellStyle name="굴림" xfId="28970" xr:uid="{00000000-0005-0000-0000-000007860000}"/>
    <cellStyle name="금액" xfId="1282" xr:uid="{00000000-0005-0000-0000-000008860000}"/>
    <cellStyle name="기계" xfId="3892" xr:uid="{00000000-0005-0000-0000-000009860000}"/>
    <cellStyle name="끼_x0001_?" xfId="1283" xr:uid="{00000000-0005-0000-0000-00000A860000}"/>
    <cellStyle name="끼_x0001_? 2" xfId="1284" xr:uid="{00000000-0005-0000-0000-00000B860000}"/>
    <cellStyle name="끼_x0001_? 3" xfId="28971" xr:uid="{00000000-0005-0000-0000-00000C860000}"/>
    <cellStyle name="나쁨 10" xfId="28972" xr:uid="{00000000-0005-0000-0000-00000D860000}"/>
    <cellStyle name="나쁨 11" xfId="28973" xr:uid="{00000000-0005-0000-0000-00000E860000}"/>
    <cellStyle name="나쁨 12" xfId="28974" xr:uid="{00000000-0005-0000-0000-00000F860000}"/>
    <cellStyle name="나쁨 13" xfId="28975" xr:uid="{00000000-0005-0000-0000-000010860000}"/>
    <cellStyle name="나쁨 14" xfId="28976" xr:uid="{00000000-0005-0000-0000-000011860000}"/>
    <cellStyle name="나쁨 15" xfId="28977" xr:uid="{00000000-0005-0000-0000-000012860000}"/>
    <cellStyle name="나쁨 16" xfId="28978" xr:uid="{00000000-0005-0000-0000-000013860000}"/>
    <cellStyle name="나쁨 17" xfId="28979" xr:uid="{00000000-0005-0000-0000-000014860000}"/>
    <cellStyle name="나쁨 18" xfId="28980" xr:uid="{00000000-0005-0000-0000-000015860000}"/>
    <cellStyle name="나쁨 19" xfId="28981" xr:uid="{00000000-0005-0000-0000-000016860000}"/>
    <cellStyle name="나쁨 2" xfId="28982" xr:uid="{00000000-0005-0000-0000-000017860000}"/>
    <cellStyle name="나쁨 2 10" xfId="28983" xr:uid="{00000000-0005-0000-0000-000018860000}"/>
    <cellStyle name="나쁨 2 11" xfId="28984" xr:uid="{00000000-0005-0000-0000-000019860000}"/>
    <cellStyle name="나쁨 2 12" xfId="28985" xr:uid="{00000000-0005-0000-0000-00001A860000}"/>
    <cellStyle name="나쁨 2 13" xfId="28986" xr:uid="{00000000-0005-0000-0000-00001B860000}"/>
    <cellStyle name="나쁨 2 14" xfId="28987" xr:uid="{00000000-0005-0000-0000-00001C860000}"/>
    <cellStyle name="나쁨 2 15" xfId="28988" xr:uid="{00000000-0005-0000-0000-00001D860000}"/>
    <cellStyle name="나쁨 2 16" xfId="28989" xr:uid="{00000000-0005-0000-0000-00001E860000}"/>
    <cellStyle name="나쁨 2 17" xfId="28990" xr:uid="{00000000-0005-0000-0000-00001F860000}"/>
    <cellStyle name="나쁨 2 18" xfId="28991" xr:uid="{00000000-0005-0000-0000-000020860000}"/>
    <cellStyle name="나쁨 2 19" xfId="28992" xr:uid="{00000000-0005-0000-0000-000021860000}"/>
    <cellStyle name="나쁨 2 2" xfId="28993" xr:uid="{00000000-0005-0000-0000-000022860000}"/>
    <cellStyle name="나쁨 2 2 2" xfId="28994" xr:uid="{00000000-0005-0000-0000-000023860000}"/>
    <cellStyle name="나쁨 2 2 3" xfId="28995" xr:uid="{00000000-0005-0000-0000-000024860000}"/>
    <cellStyle name="나쁨 2 20" xfId="28996" xr:uid="{00000000-0005-0000-0000-000025860000}"/>
    <cellStyle name="나쁨 2 21" xfId="28997" xr:uid="{00000000-0005-0000-0000-000026860000}"/>
    <cellStyle name="나쁨 2 22" xfId="28998" xr:uid="{00000000-0005-0000-0000-000027860000}"/>
    <cellStyle name="나쁨 2 23" xfId="28999" xr:uid="{00000000-0005-0000-0000-000028860000}"/>
    <cellStyle name="나쁨 2 24" xfId="29000" xr:uid="{00000000-0005-0000-0000-000029860000}"/>
    <cellStyle name="나쁨 2 25" xfId="29001" xr:uid="{00000000-0005-0000-0000-00002A860000}"/>
    <cellStyle name="나쁨 2 26" xfId="29002" xr:uid="{00000000-0005-0000-0000-00002B860000}"/>
    <cellStyle name="나쁨 2 27" xfId="29003" xr:uid="{00000000-0005-0000-0000-00002C860000}"/>
    <cellStyle name="나쁨 2 28" xfId="29004" xr:uid="{00000000-0005-0000-0000-00002D860000}"/>
    <cellStyle name="나쁨 2 29" xfId="29005" xr:uid="{00000000-0005-0000-0000-00002E860000}"/>
    <cellStyle name="나쁨 2 3" xfId="29006" xr:uid="{00000000-0005-0000-0000-00002F860000}"/>
    <cellStyle name="나쁨 2 3 2" xfId="29007" xr:uid="{00000000-0005-0000-0000-000030860000}"/>
    <cellStyle name="나쁨 2 3 3" xfId="29008" xr:uid="{00000000-0005-0000-0000-000031860000}"/>
    <cellStyle name="나쁨 2 30" xfId="29009" xr:uid="{00000000-0005-0000-0000-000032860000}"/>
    <cellStyle name="나쁨 2 31" xfId="29010" xr:uid="{00000000-0005-0000-0000-000033860000}"/>
    <cellStyle name="나쁨 2 4" xfId="29011" xr:uid="{00000000-0005-0000-0000-000034860000}"/>
    <cellStyle name="나쁨 2 4 2" xfId="29012" xr:uid="{00000000-0005-0000-0000-000035860000}"/>
    <cellStyle name="나쁨 2 4 3" xfId="29013" xr:uid="{00000000-0005-0000-0000-000036860000}"/>
    <cellStyle name="나쁨 2 5" xfId="29014" xr:uid="{00000000-0005-0000-0000-000037860000}"/>
    <cellStyle name="나쁨 2 6" xfId="29015" xr:uid="{00000000-0005-0000-0000-000038860000}"/>
    <cellStyle name="나쁨 2 7" xfId="29016" xr:uid="{00000000-0005-0000-0000-000039860000}"/>
    <cellStyle name="나쁨 2 8" xfId="29017" xr:uid="{00000000-0005-0000-0000-00003A860000}"/>
    <cellStyle name="나쁨 2 9" xfId="29018" xr:uid="{00000000-0005-0000-0000-00003B860000}"/>
    <cellStyle name="나쁨 20" xfId="29019" xr:uid="{00000000-0005-0000-0000-00003C860000}"/>
    <cellStyle name="나쁨 21" xfId="29020" xr:uid="{00000000-0005-0000-0000-00003D860000}"/>
    <cellStyle name="나쁨 22" xfId="29021" xr:uid="{00000000-0005-0000-0000-00003E860000}"/>
    <cellStyle name="나쁨 23" xfId="29022" xr:uid="{00000000-0005-0000-0000-00003F860000}"/>
    <cellStyle name="나쁨 24" xfId="29023" xr:uid="{00000000-0005-0000-0000-000040860000}"/>
    <cellStyle name="나쁨 25" xfId="29024" xr:uid="{00000000-0005-0000-0000-000041860000}"/>
    <cellStyle name="나쁨 26" xfId="29025" xr:uid="{00000000-0005-0000-0000-000042860000}"/>
    <cellStyle name="나쁨 27" xfId="29026" xr:uid="{00000000-0005-0000-0000-000043860000}"/>
    <cellStyle name="나쁨 28" xfId="29027" xr:uid="{00000000-0005-0000-0000-000044860000}"/>
    <cellStyle name="나쁨 29" xfId="29028" xr:uid="{00000000-0005-0000-0000-000045860000}"/>
    <cellStyle name="나쁨 3" xfId="29029" xr:uid="{00000000-0005-0000-0000-000046860000}"/>
    <cellStyle name="나쁨 3 2" xfId="29030" xr:uid="{00000000-0005-0000-0000-000047860000}"/>
    <cellStyle name="나쁨 3 3" xfId="29031" xr:uid="{00000000-0005-0000-0000-000048860000}"/>
    <cellStyle name="나쁨 3 4" xfId="29032" xr:uid="{00000000-0005-0000-0000-000049860000}"/>
    <cellStyle name="나쁨 3 5" xfId="29033" xr:uid="{00000000-0005-0000-0000-00004A860000}"/>
    <cellStyle name="나쁨 30" xfId="29034" xr:uid="{00000000-0005-0000-0000-00004B860000}"/>
    <cellStyle name="나쁨 31" xfId="29035" xr:uid="{00000000-0005-0000-0000-00004C860000}"/>
    <cellStyle name="나쁨 32" xfId="29036" xr:uid="{00000000-0005-0000-0000-00004D860000}"/>
    <cellStyle name="나쁨 33" xfId="29037" xr:uid="{00000000-0005-0000-0000-00004E860000}"/>
    <cellStyle name="나쁨 34" xfId="29038" xr:uid="{00000000-0005-0000-0000-00004F860000}"/>
    <cellStyle name="나쁨 35" xfId="29039" xr:uid="{00000000-0005-0000-0000-000050860000}"/>
    <cellStyle name="나쁨 36" xfId="29040" xr:uid="{00000000-0005-0000-0000-000051860000}"/>
    <cellStyle name="나쁨 37" xfId="29041" xr:uid="{00000000-0005-0000-0000-000052860000}"/>
    <cellStyle name="나쁨 38" xfId="29042" xr:uid="{00000000-0005-0000-0000-000053860000}"/>
    <cellStyle name="나쁨 39" xfId="29043" xr:uid="{00000000-0005-0000-0000-000054860000}"/>
    <cellStyle name="나쁨 4" xfId="29044" xr:uid="{00000000-0005-0000-0000-000055860000}"/>
    <cellStyle name="나쁨 4 2" xfId="29045" xr:uid="{00000000-0005-0000-0000-000056860000}"/>
    <cellStyle name="나쁨 4 3" xfId="29046" xr:uid="{00000000-0005-0000-0000-000057860000}"/>
    <cellStyle name="나쁨 4 4" xfId="29047" xr:uid="{00000000-0005-0000-0000-000058860000}"/>
    <cellStyle name="나쁨 4 5" xfId="29048" xr:uid="{00000000-0005-0000-0000-000059860000}"/>
    <cellStyle name="나쁨 40" xfId="29049" xr:uid="{00000000-0005-0000-0000-00005A860000}"/>
    <cellStyle name="나쁨 41" xfId="29050" xr:uid="{00000000-0005-0000-0000-00005B860000}"/>
    <cellStyle name="나쁨 42" xfId="29051" xr:uid="{00000000-0005-0000-0000-00005C860000}"/>
    <cellStyle name="나쁨 43" xfId="29052" xr:uid="{00000000-0005-0000-0000-00005D860000}"/>
    <cellStyle name="나쁨 44" xfId="29053" xr:uid="{00000000-0005-0000-0000-00005E860000}"/>
    <cellStyle name="나쁨 45" xfId="29054" xr:uid="{00000000-0005-0000-0000-00005F860000}"/>
    <cellStyle name="나쁨 46" xfId="29055" xr:uid="{00000000-0005-0000-0000-000060860000}"/>
    <cellStyle name="나쁨 47" xfId="29056" xr:uid="{00000000-0005-0000-0000-000061860000}"/>
    <cellStyle name="나쁨 48" xfId="29057" xr:uid="{00000000-0005-0000-0000-000062860000}"/>
    <cellStyle name="나쁨 5" xfId="29058" xr:uid="{00000000-0005-0000-0000-000063860000}"/>
    <cellStyle name="나쁨 5 2" xfId="29059" xr:uid="{00000000-0005-0000-0000-000064860000}"/>
    <cellStyle name="나쁨 5 3" xfId="29060" xr:uid="{00000000-0005-0000-0000-000065860000}"/>
    <cellStyle name="나쁨 5 4" xfId="29061" xr:uid="{00000000-0005-0000-0000-000066860000}"/>
    <cellStyle name="나쁨 5 5" xfId="29062" xr:uid="{00000000-0005-0000-0000-000067860000}"/>
    <cellStyle name="나쁨 6" xfId="29063" xr:uid="{00000000-0005-0000-0000-000068860000}"/>
    <cellStyle name="나쁨 6 2" xfId="29064" xr:uid="{00000000-0005-0000-0000-000069860000}"/>
    <cellStyle name="나쁨 6 3" xfId="29065" xr:uid="{00000000-0005-0000-0000-00006A860000}"/>
    <cellStyle name="나쁨 6 4" xfId="29066" xr:uid="{00000000-0005-0000-0000-00006B860000}"/>
    <cellStyle name="나쁨 6 5" xfId="29067" xr:uid="{00000000-0005-0000-0000-00006C860000}"/>
    <cellStyle name="나쁨 7" xfId="29068" xr:uid="{00000000-0005-0000-0000-00006D860000}"/>
    <cellStyle name="나쁨 7 2" xfId="29069" xr:uid="{00000000-0005-0000-0000-00006E860000}"/>
    <cellStyle name="나쁨 7 3" xfId="29070" xr:uid="{00000000-0005-0000-0000-00006F860000}"/>
    <cellStyle name="나쁨 7 4" xfId="29071" xr:uid="{00000000-0005-0000-0000-000070860000}"/>
    <cellStyle name="나쁨 7 5" xfId="29072" xr:uid="{00000000-0005-0000-0000-000071860000}"/>
    <cellStyle name="나쁨 8" xfId="29073" xr:uid="{00000000-0005-0000-0000-000072860000}"/>
    <cellStyle name="나쁨 9" xfId="29074" xr:uid="{00000000-0005-0000-0000-000073860000}"/>
    <cellStyle name="날짜" xfId="1285" xr:uid="{00000000-0005-0000-0000-000074860000}"/>
    <cellStyle name="날짜 2" xfId="29075" xr:uid="{00000000-0005-0000-0000-000075860000}"/>
    <cellStyle name="날짜 3" xfId="29076" xr:uid="{00000000-0005-0000-0000-000076860000}"/>
    <cellStyle name="남기옥" xfId="29077" xr:uid="{00000000-0005-0000-0000-000077860000}"/>
    <cellStyle name="내역" xfId="1286" xr:uid="{00000000-0005-0000-0000-000078860000}"/>
    <cellStyle name="내역서" xfId="1287" xr:uid="{00000000-0005-0000-0000-000079860000}"/>
    <cellStyle name="내역서 2" xfId="29078" xr:uid="{00000000-0005-0000-0000-00007A860000}"/>
    <cellStyle name="내역서 3" xfId="29079" xr:uid="{00000000-0005-0000-0000-00007B860000}"/>
    <cellStyle name="내역서 4" xfId="29080" xr:uid="{00000000-0005-0000-0000-00007C860000}"/>
    <cellStyle name="내역서 5" xfId="29081" xr:uid="{00000000-0005-0000-0000-00007D860000}"/>
    <cellStyle name="네모제목" xfId="3893" xr:uid="{00000000-0005-0000-0000-00007E860000}"/>
    <cellStyle name="네모제목 2" xfId="29082" xr:uid="{00000000-0005-0000-0000-00007F860000}"/>
    <cellStyle name="네모제목 3" xfId="29083" xr:uid="{00000000-0005-0000-0000-000080860000}"/>
    <cellStyle name="단위" xfId="1288" xr:uid="{00000000-0005-0000-0000-000081860000}"/>
    <cellStyle name="단위(원)" xfId="1289" xr:uid="{00000000-0005-0000-0000-000082860000}"/>
    <cellStyle name="달러" xfId="1290" xr:uid="{00000000-0005-0000-0000-000083860000}"/>
    <cellStyle name="달러 2" xfId="29084" xr:uid="{00000000-0005-0000-0000-000084860000}"/>
    <cellStyle name="달러 3" xfId="29085" xr:uid="{00000000-0005-0000-0000-000085860000}"/>
    <cellStyle name="'도급대비&quot;표준" xfId="29086" xr:uid="{00000000-0005-0000-0000-000086860000}"/>
    <cellStyle name="뒤에 오는 하이퍼링크" xfId="1291" xr:uid="{00000000-0005-0000-0000-000087860000}"/>
    <cellStyle name="뒤에 오는 하이퍼링크 10" xfId="29087" xr:uid="{00000000-0005-0000-0000-000088860000}"/>
    <cellStyle name="뒤에 오는 하이퍼링크 11" xfId="29088" xr:uid="{00000000-0005-0000-0000-000089860000}"/>
    <cellStyle name="뒤에 오는 하이퍼링크 12" xfId="29089" xr:uid="{00000000-0005-0000-0000-00008A860000}"/>
    <cellStyle name="뒤에 오는 하이퍼링크 13" xfId="29090" xr:uid="{00000000-0005-0000-0000-00008B860000}"/>
    <cellStyle name="뒤에 오는 하이퍼링크 2" xfId="29091" xr:uid="{00000000-0005-0000-0000-00008C860000}"/>
    <cellStyle name="뒤에 오는 하이퍼링크 2 2" xfId="29092" xr:uid="{00000000-0005-0000-0000-00008D860000}"/>
    <cellStyle name="뒤에 오는 하이퍼링크 2 3" xfId="29093" xr:uid="{00000000-0005-0000-0000-00008E860000}"/>
    <cellStyle name="뒤에 오는 하이퍼링크 3" xfId="29094" xr:uid="{00000000-0005-0000-0000-00008F860000}"/>
    <cellStyle name="뒤에 오는 하이퍼링크 4" xfId="29095" xr:uid="{00000000-0005-0000-0000-000090860000}"/>
    <cellStyle name="뒤에 오는 하이퍼링크 5" xfId="29096" xr:uid="{00000000-0005-0000-0000-000091860000}"/>
    <cellStyle name="뒤에 오는 하이퍼링크 6" xfId="29097" xr:uid="{00000000-0005-0000-0000-000092860000}"/>
    <cellStyle name="뒤에 오는 하이퍼링크 7" xfId="29098" xr:uid="{00000000-0005-0000-0000-000093860000}"/>
    <cellStyle name="뒤에 오는 하이퍼링크 8" xfId="29099" xr:uid="{00000000-0005-0000-0000-000094860000}"/>
    <cellStyle name="뒤에 오는 하이퍼링크 9" xfId="29100" xr:uid="{00000000-0005-0000-0000-000095860000}"/>
    <cellStyle name="뒤에 오는 하이퍼링크_1발사무실 별관1, 2층 전원보강공사" xfId="29101" xr:uid="{00000000-0005-0000-0000-000096860000}"/>
    <cellStyle name="똿떓죶Ø괻 [0.00]_PRODUCT DETAIL Q1" xfId="29102" xr:uid="{00000000-0005-0000-0000-000097860000}"/>
    <cellStyle name="똿떓죶Ø괻_PRODUCT DETAIL Q1" xfId="29103" xr:uid="{00000000-0005-0000-0000-000098860000}"/>
    <cellStyle name="똿뗦먛귟 [0.00]_laroux" xfId="1292" xr:uid="{00000000-0005-0000-0000-000099860000}"/>
    <cellStyle name="똿뗦먛귟_laroux" xfId="1293" xr:uid="{00000000-0005-0000-0000-00009A860000}"/>
    <cellStyle name="마이너스키" xfId="3894" xr:uid="{00000000-0005-0000-0000-00009B860000}"/>
    <cellStyle name="매" xfId="29104" xr:uid="{00000000-0005-0000-0000-00009C860000}"/>
    <cellStyle name="매_02-포장-1" xfId="29105" xr:uid="{00000000-0005-0000-0000-00009D860000}"/>
    <cellStyle name="메모 10" xfId="29106" xr:uid="{00000000-0005-0000-0000-00009E860000}"/>
    <cellStyle name="메모 10 2" xfId="34180" xr:uid="{00000000-0005-0000-0000-00009F860000}"/>
    <cellStyle name="메모 11" xfId="29107" xr:uid="{00000000-0005-0000-0000-0000A0860000}"/>
    <cellStyle name="메모 11 2" xfId="34181" xr:uid="{00000000-0005-0000-0000-0000A1860000}"/>
    <cellStyle name="메모 12" xfId="29108" xr:uid="{00000000-0005-0000-0000-0000A2860000}"/>
    <cellStyle name="메모 12 2" xfId="34182" xr:uid="{00000000-0005-0000-0000-0000A3860000}"/>
    <cellStyle name="메모 13" xfId="29109" xr:uid="{00000000-0005-0000-0000-0000A4860000}"/>
    <cellStyle name="메모 13 2" xfId="34183" xr:uid="{00000000-0005-0000-0000-0000A5860000}"/>
    <cellStyle name="메모 14" xfId="29110" xr:uid="{00000000-0005-0000-0000-0000A6860000}"/>
    <cellStyle name="메모 14 2" xfId="34184" xr:uid="{00000000-0005-0000-0000-0000A7860000}"/>
    <cellStyle name="메모 15" xfId="29111" xr:uid="{00000000-0005-0000-0000-0000A8860000}"/>
    <cellStyle name="메모 15 2" xfId="34185" xr:uid="{00000000-0005-0000-0000-0000A9860000}"/>
    <cellStyle name="메모 16" xfId="29112" xr:uid="{00000000-0005-0000-0000-0000AA860000}"/>
    <cellStyle name="메모 16 2" xfId="29113" xr:uid="{00000000-0005-0000-0000-0000AB860000}"/>
    <cellStyle name="메모 17" xfId="29114" xr:uid="{00000000-0005-0000-0000-0000AC860000}"/>
    <cellStyle name="메모 17 2" xfId="29115" xr:uid="{00000000-0005-0000-0000-0000AD860000}"/>
    <cellStyle name="메모 18" xfId="29116" xr:uid="{00000000-0005-0000-0000-0000AE860000}"/>
    <cellStyle name="메모 18 2" xfId="29117" xr:uid="{00000000-0005-0000-0000-0000AF860000}"/>
    <cellStyle name="메모 19" xfId="29118" xr:uid="{00000000-0005-0000-0000-0000B0860000}"/>
    <cellStyle name="메모 19 2" xfId="29119" xr:uid="{00000000-0005-0000-0000-0000B1860000}"/>
    <cellStyle name="메모 2" xfId="29120" xr:uid="{00000000-0005-0000-0000-0000B2860000}"/>
    <cellStyle name="메모 2 10" xfId="29121" xr:uid="{00000000-0005-0000-0000-0000B3860000}"/>
    <cellStyle name="메모 2 10 2" xfId="29122" xr:uid="{00000000-0005-0000-0000-0000B4860000}"/>
    <cellStyle name="메모 2 10 2 2" xfId="29123" xr:uid="{00000000-0005-0000-0000-0000B5860000}"/>
    <cellStyle name="메모 2 10 2 3" xfId="29124" xr:uid="{00000000-0005-0000-0000-0000B6860000}"/>
    <cellStyle name="메모 2 10 3" xfId="29125" xr:uid="{00000000-0005-0000-0000-0000B7860000}"/>
    <cellStyle name="메모 2 10 3 2" xfId="29126" xr:uid="{00000000-0005-0000-0000-0000B8860000}"/>
    <cellStyle name="메모 2 10 3 3" xfId="29127" xr:uid="{00000000-0005-0000-0000-0000B9860000}"/>
    <cellStyle name="메모 2 10 4" xfId="29128" xr:uid="{00000000-0005-0000-0000-0000BA860000}"/>
    <cellStyle name="메모 2 10 5" xfId="29129" xr:uid="{00000000-0005-0000-0000-0000BB860000}"/>
    <cellStyle name="메모 2 10 6" xfId="29130" xr:uid="{00000000-0005-0000-0000-0000BC860000}"/>
    <cellStyle name="메모 2 11" xfId="29131" xr:uid="{00000000-0005-0000-0000-0000BD860000}"/>
    <cellStyle name="메모 2 11 2" xfId="29132" xr:uid="{00000000-0005-0000-0000-0000BE860000}"/>
    <cellStyle name="메모 2 11 3" xfId="29133" xr:uid="{00000000-0005-0000-0000-0000BF860000}"/>
    <cellStyle name="메모 2 11 4" xfId="29134" xr:uid="{00000000-0005-0000-0000-0000C0860000}"/>
    <cellStyle name="메모 2 11 5" xfId="29135" xr:uid="{00000000-0005-0000-0000-0000C1860000}"/>
    <cellStyle name="메모 2 12" xfId="29136" xr:uid="{00000000-0005-0000-0000-0000C2860000}"/>
    <cellStyle name="메모 2 12 2" xfId="29137" xr:uid="{00000000-0005-0000-0000-0000C3860000}"/>
    <cellStyle name="메모 2 12 3" xfId="29138" xr:uid="{00000000-0005-0000-0000-0000C4860000}"/>
    <cellStyle name="메모 2 12 4" xfId="29139" xr:uid="{00000000-0005-0000-0000-0000C5860000}"/>
    <cellStyle name="메모 2 12 5" xfId="29140" xr:uid="{00000000-0005-0000-0000-0000C6860000}"/>
    <cellStyle name="메모 2 13" xfId="29141" xr:uid="{00000000-0005-0000-0000-0000C7860000}"/>
    <cellStyle name="메모 2 13 2" xfId="29142" xr:uid="{00000000-0005-0000-0000-0000C8860000}"/>
    <cellStyle name="메모 2 13 3" xfId="29143" xr:uid="{00000000-0005-0000-0000-0000C9860000}"/>
    <cellStyle name="메모 2 14" xfId="29144" xr:uid="{00000000-0005-0000-0000-0000CA860000}"/>
    <cellStyle name="메모 2 14 2" xfId="34186" xr:uid="{00000000-0005-0000-0000-0000CB860000}"/>
    <cellStyle name="메모 2 15" xfId="29145" xr:uid="{00000000-0005-0000-0000-0000CC860000}"/>
    <cellStyle name="메모 2 15 2" xfId="34187" xr:uid="{00000000-0005-0000-0000-0000CD860000}"/>
    <cellStyle name="메모 2 16" xfId="29146" xr:uid="{00000000-0005-0000-0000-0000CE860000}"/>
    <cellStyle name="메모 2 16 2" xfId="34188" xr:uid="{00000000-0005-0000-0000-0000CF860000}"/>
    <cellStyle name="메모 2 17" xfId="29147" xr:uid="{00000000-0005-0000-0000-0000D0860000}"/>
    <cellStyle name="메모 2 17 2" xfId="34189" xr:uid="{00000000-0005-0000-0000-0000D1860000}"/>
    <cellStyle name="메모 2 18" xfId="29148" xr:uid="{00000000-0005-0000-0000-0000D2860000}"/>
    <cellStyle name="메모 2 18 2" xfId="34190" xr:uid="{00000000-0005-0000-0000-0000D3860000}"/>
    <cellStyle name="메모 2 19" xfId="29149" xr:uid="{00000000-0005-0000-0000-0000D4860000}"/>
    <cellStyle name="메모 2 19 2" xfId="34191" xr:uid="{00000000-0005-0000-0000-0000D5860000}"/>
    <cellStyle name="메모 2 2" xfId="29150" xr:uid="{00000000-0005-0000-0000-0000D6860000}"/>
    <cellStyle name="메모 2 2 2" xfId="29151" xr:uid="{00000000-0005-0000-0000-0000D7860000}"/>
    <cellStyle name="메모 2 2 2 2" xfId="29152" xr:uid="{00000000-0005-0000-0000-0000D8860000}"/>
    <cellStyle name="메모 2 2 2 3" xfId="29153" xr:uid="{00000000-0005-0000-0000-0000D9860000}"/>
    <cellStyle name="메모 2 2 3" xfId="29154" xr:uid="{00000000-0005-0000-0000-0000DA860000}"/>
    <cellStyle name="메모 2 2 3 2" xfId="29155" xr:uid="{00000000-0005-0000-0000-0000DB860000}"/>
    <cellStyle name="메모 2 2 3 3" xfId="29156" xr:uid="{00000000-0005-0000-0000-0000DC860000}"/>
    <cellStyle name="메모 2 2 4" xfId="29157" xr:uid="{00000000-0005-0000-0000-0000DD860000}"/>
    <cellStyle name="메모 2 2 5" xfId="29158" xr:uid="{00000000-0005-0000-0000-0000DE860000}"/>
    <cellStyle name="메모 2 2 6" xfId="29159" xr:uid="{00000000-0005-0000-0000-0000DF860000}"/>
    <cellStyle name="메모 2 20" xfId="29160" xr:uid="{00000000-0005-0000-0000-0000E0860000}"/>
    <cellStyle name="메모 2 20 2" xfId="34192" xr:uid="{00000000-0005-0000-0000-0000E1860000}"/>
    <cellStyle name="메모 2 21" xfId="29161" xr:uid="{00000000-0005-0000-0000-0000E2860000}"/>
    <cellStyle name="메모 2 21 2" xfId="34193" xr:uid="{00000000-0005-0000-0000-0000E3860000}"/>
    <cellStyle name="메모 2 22" xfId="29162" xr:uid="{00000000-0005-0000-0000-0000E4860000}"/>
    <cellStyle name="메모 2 22 2" xfId="34194" xr:uid="{00000000-0005-0000-0000-0000E5860000}"/>
    <cellStyle name="메모 2 23" xfId="29163" xr:uid="{00000000-0005-0000-0000-0000E6860000}"/>
    <cellStyle name="메모 2 23 2" xfId="34195" xr:uid="{00000000-0005-0000-0000-0000E7860000}"/>
    <cellStyle name="메모 2 24" xfId="29164" xr:uid="{00000000-0005-0000-0000-0000E8860000}"/>
    <cellStyle name="메모 2 24 2" xfId="34196" xr:uid="{00000000-0005-0000-0000-0000E9860000}"/>
    <cellStyle name="메모 2 25" xfId="29165" xr:uid="{00000000-0005-0000-0000-0000EA860000}"/>
    <cellStyle name="메모 2 25 2" xfId="34197" xr:uid="{00000000-0005-0000-0000-0000EB860000}"/>
    <cellStyle name="메모 2 26" xfId="29166" xr:uid="{00000000-0005-0000-0000-0000EC860000}"/>
    <cellStyle name="메모 2 26 2" xfId="34198" xr:uid="{00000000-0005-0000-0000-0000ED860000}"/>
    <cellStyle name="메모 2 27" xfId="29167" xr:uid="{00000000-0005-0000-0000-0000EE860000}"/>
    <cellStyle name="메모 2 27 2" xfId="34199" xr:uid="{00000000-0005-0000-0000-0000EF860000}"/>
    <cellStyle name="메모 2 28" xfId="29168" xr:uid="{00000000-0005-0000-0000-0000F0860000}"/>
    <cellStyle name="메모 2 28 2" xfId="34200" xr:uid="{00000000-0005-0000-0000-0000F1860000}"/>
    <cellStyle name="메모 2 29" xfId="29169" xr:uid="{00000000-0005-0000-0000-0000F2860000}"/>
    <cellStyle name="메모 2 29 2" xfId="34201" xr:uid="{00000000-0005-0000-0000-0000F3860000}"/>
    <cellStyle name="메모 2 3" xfId="29170" xr:uid="{00000000-0005-0000-0000-0000F4860000}"/>
    <cellStyle name="메모 2 3 2" xfId="29171" xr:uid="{00000000-0005-0000-0000-0000F5860000}"/>
    <cellStyle name="메모 2 3 2 2" xfId="29172" xr:uid="{00000000-0005-0000-0000-0000F6860000}"/>
    <cellStyle name="메모 2 3 2 3" xfId="29173" xr:uid="{00000000-0005-0000-0000-0000F7860000}"/>
    <cellStyle name="메모 2 3 3" xfId="29174" xr:uid="{00000000-0005-0000-0000-0000F8860000}"/>
    <cellStyle name="메모 2 3 3 2" xfId="29175" xr:uid="{00000000-0005-0000-0000-0000F9860000}"/>
    <cellStyle name="메모 2 3 3 3" xfId="29176" xr:uid="{00000000-0005-0000-0000-0000FA860000}"/>
    <cellStyle name="메모 2 3 4" xfId="29177" xr:uid="{00000000-0005-0000-0000-0000FB860000}"/>
    <cellStyle name="메모 2 3 5" xfId="29178" xr:uid="{00000000-0005-0000-0000-0000FC860000}"/>
    <cellStyle name="메모 2 3 6" xfId="29179" xr:uid="{00000000-0005-0000-0000-0000FD860000}"/>
    <cellStyle name="메모 2 30" xfId="29180" xr:uid="{00000000-0005-0000-0000-0000FE860000}"/>
    <cellStyle name="메모 2 31" xfId="29181" xr:uid="{00000000-0005-0000-0000-0000FF860000}"/>
    <cellStyle name="메모 2 32" xfId="34202" xr:uid="{00000000-0005-0000-0000-000000870000}"/>
    <cellStyle name="메모 2 4" xfId="29182" xr:uid="{00000000-0005-0000-0000-000001870000}"/>
    <cellStyle name="메모 2 4 2" xfId="29183" xr:uid="{00000000-0005-0000-0000-000002870000}"/>
    <cellStyle name="메모 2 4 2 2" xfId="29184" xr:uid="{00000000-0005-0000-0000-000003870000}"/>
    <cellStyle name="메모 2 4 2 3" xfId="29185" xr:uid="{00000000-0005-0000-0000-000004870000}"/>
    <cellStyle name="메모 2 4 3" xfId="29186" xr:uid="{00000000-0005-0000-0000-000005870000}"/>
    <cellStyle name="메모 2 4 3 2" xfId="29187" xr:uid="{00000000-0005-0000-0000-000006870000}"/>
    <cellStyle name="메모 2 4 3 3" xfId="29188" xr:uid="{00000000-0005-0000-0000-000007870000}"/>
    <cellStyle name="메모 2 4 4" xfId="29189" xr:uid="{00000000-0005-0000-0000-000008870000}"/>
    <cellStyle name="메모 2 4 5" xfId="29190" xr:uid="{00000000-0005-0000-0000-000009870000}"/>
    <cellStyle name="메모 2 4 6" xfId="29191" xr:uid="{00000000-0005-0000-0000-00000A870000}"/>
    <cellStyle name="메모 2 5" xfId="29192" xr:uid="{00000000-0005-0000-0000-00000B870000}"/>
    <cellStyle name="메모 2 5 2" xfId="29193" xr:uid="{00000000-0005-0000-0000-00000C870000}"/>
    <cellStyle name="메모 2 5 2 2" xfId="29194" xr:uid="{00000000-0005-0000-0000-00000D870000}"/>
    <cellStyle name="메모 2 5 2 3" xfId="29195" xr:uid="{00000000-0005-0000-0000-00000E870000}"/>
    <cellStyle name="메모 2 5 3" xfId="29196" xr:uid="{00000000-0005-0000-0000-00000F870000}"/>
    <cellStyle name="메모 2 5 3 2" xfId="29197" xr:uid="{00000000-0005-0000-0000-000010870000}"/>
    <cellStyle name="메모 2 5 3 3" xfId="29198" xr:uid="{00000000-0005-0000-0000-000011870000}"/>
    <cellStyle name="메모 2 5 4" xfId="29199" xr:uid="{00000000-0005-0000-0000-000012870000}"/>
    <cellStyle name="메모 2 5 5" xfId="29200" xr:uid="{00000000-0005-0000-0000-000013870000}"/>
    <cellStyle name="메모 2 5 6" xfId="29201" xr:uid="{00000000-0005-0000-0000-000014870000}"/>
    <cellStyle name="메모 2 6" xfId="29202" xr:uid="{00000000-0005-0000-0000-000015870000}"/>
    <cellStyle name="메모 2 6 2" xfId="29203" xr:uid="{00000000-0005-0000-0000-000016870000}"/>
    <cellStyle name="메모 2 6 2 2" xfId="29204" xr:uid="{00000000-0005-0000-0000-000017870000}"/>
    <cellStyle name="메모 2 6 2 3" xfId="29205" xr:uid="{00000000-0005-0000-0000-000018870000}"/>
    <cellStyle name="메모 2 6 3" xfId="29206" xr:uid="{00000000-0005-0000-0000-000019870000}"/>
    <cellStyle name="메모 2 6 3 2" xfId="29207" xr:uid="{00000000-0005-0000-0000-00001A870000}"/>
    <cellStyle name="메모 2 6 3 3" xfId="29208" xr:uid="{00000000-0005-0000-0000-00001B870000}"/>
    <cellStyle name="메모 2 6 4" xfId="29209" xr:uid="{00000000-0005-0000-0000-00001C870000}"/>
    <cellStyle name="메모 2 6 5" xfId="29210" xr:uid="{00000000-0005-0000-0000-00001D870000}"/>
    <cellStyle name="메모 2 6 6" xfId="29211" xr:uid="{00000000-0005-0000-0000-00001E870000}"/>
    <cellStyle name="메모 2 7" xfId="29212" xr:uid="{00000000-0005-0000-0000-00001F870000}"/>
    <cellStyle name="메모 2 7 2" xfId="29213" xr:uid="{00000000-0005-0000-0000-000020870000}"/>
    <cellStyle name="메모 2 7 2 2" xfId="29214" xr:uid="{00000000-0005-0000-0000-000021870000}"/>
    <cellStyle name="메모 2 7 2 3" xfId="29215" xr:uid="{00000000-0005-0000-0000-000022870000}"/>
    <cellStyle name="메모 2 7 3" xfId="29216" xr:uid="{00000000-0005-0000-0000-000023870000}"/>
    <cellStyle name="메모 2 7 3 2" xfId="29217" xr:uid="{00000000-0005-0000-0000-000024870000}"/>
    <cellStyle name="메모 2 7 3 3" xfId="29218" xr:uid="{00000000-0005-0000-0000-000025870000}"/>
    <cellStyle name="메모 2 7 4" xfId="29219" xr:uid="{00000000-0005-0000-0000-000026870000}"/>
    <cellStyle name="메모 2 7 5" xfId="29220" xr:uid="{00000000-0005-0000-0000-000027870000}"/>
    <cellStyle name="메모 2 7 6" xfId="29221" xr:uid="{00000000-0005-0000-0000-000028870000}"/>
    <cellStyle name="메모 2 8" xfId="29222" xr:uid="{00000000-0005-0000-0000-000029870000}"/>
    <cellStyle name="메모 2 8 2" xfId="29223" xr:uid="{00000000-0005-0000-0000-00002A870000}"/>
    <cellStyle name="메모 2 8 2 2" xfId="29224" xr:uid="{00000000-0005-0000-0000-00002B870000}"/>
    <cellStyle name="메모 2 8 2 3" xfId="29225" xr:uid="{00000000-0005-0000-0000-00002C870000}"/>
    <cellStyle name="메모 2 8 3" xfId="29226" xr:uid="{00000000-0005-0000-0000-00002D870000}"/>
    <cellStyle name="메모 2 8 3 2" xfId="29227" xr:uid="{00000000-0005-0000-0000-00002E870000}"/>
    <cellStyle name="메모 2 8 3 3" xfId="29228" xr:uid="{00000000-0005-0000-0000-00002F870000}"/>
    <cellStyle name="메모 2 8 4" xfId="29229" xr:uid="{00000000-0005-0000-0000-000030870000}"/>
    <cellStyle name="메모 2 8 5" xfId="29230" xr:uid="{00000000-0005-0000-0000-000031870000}"/>
    <cellStyle name="메모 2 8 6" xfId="29231" xr:uid="{00000000-0005-0000-0000-000032870000}"/>
    <cellStyle name="메모 2 9" xfId="29232" xr:uid="{00000000-0005-0000-0000-000033870000}"/>
    <cellStyle name="메모 2 9 2" xfId="29233" xr:uid="{00000000-0005-0000-0000-000034870000}"/>
    <cellStyle name="메모 2 9 2 2" xfId="29234" xr:uid="{00000000-0005-0000-0000-000035870000}"/>
    <cellStyle name="메모 2 9 2 3" xfId="29235" xr:uid="{00000000-0005-0000-0000-000036870000}"/>
    <cellStyle name="메모 2 9 3" xfId="29236" xr:uid="{00000000-0005-0000-0000-000037870000}"/>
    <cellStyle name="메모 2 9 3 2" xfId="29237" xr:uid="{00000000-0005-0000-0000-000038870000}"/>
    <cellStyle name="메모 2 9 3 3" xfId="29238" xr:uid="{00000000-0005-0000-0000-000039870000}"/>
    <cellStyle name="메모 2 9 4" xfId="29239" xr:uid="{00000000-0005-0000-0000-00003A870000}"/>
    <cellStyle name="메모 2 9 5" xfId="29240" xr:uid="{00000000-0005-0000-0000-00003B870000}"/>
    <cellStyle name="메모 2 9 6" xfId="29241" xr:uid="{00000000-0005-0000-0000-00003C870000}"/>
    <cellStyle name="메모 20" xfId="29242" xr:uid="{00000000-0005-0000-0000-00003D870000}"/>
    <cellStyle name="메모 20 2" xfId="29243" xr:uid="{00000000-0005-0000-0000-00003E870000}"/>
    <cellStyle name="메모 21" xfId="29244" xr:uid="{00000000-0005-0000-0000-00003F870000}"/>
    <cellStyle name="메모 21 2" xfId="29245" xr:uid="{00000000-0005-0000-0000-000040870000}"/>
    <cellStyle name="메모 22" xfId="29246" xr:uid="{00000000-0005-0000-0000-000041870000}"/>
    <cellStyle name="메모 22 2" xfId="29247" xr:uid="{00000000-0005-0000-0000-000042870000}"/>
    <cellStyle name="메모 23" xfId="29248" xr:uid="{00000000-0005-0000-0000-000043870000}"/>
    <cellStyle name="메모 23 2" xfId="29249" xr:uid="{00000000-0005-0000-0000-000044870000}"/>
    <cellStyle name="메모 24" xfId="29250" xr:uid="{00000000-0005-0000-0000-000045870000}"/>
    <cellStyle name="메모 24 2" xfId="29251" xr:uid="{00000000-0005-0000-0000-000046870000}"/>
    <cellStyle name="메모 25" xfId="29252" xr:uid="{00000000-0005-0000-0000-000047870000}"/>
    <cellStyle name="메모 25 2" xfId="29253" xr:uid="{00000000-0005-0000-0000-000048870000}"/>
    <cellStyle name="메모 26" xfId="29254" xr:uid="{00000000-0005-0000-0000-000049870000}"/>
    <cellStyle name="메모 26 2" xfId="29255" xr:uid="{00000000-0005-0000-0000-00004A870000}"/>
    <cellStyle name="메모 27" xfId="29256" xr:uid="{00000000-0005-0000-0000-00004B870000}"/>
    <cellStyle name="메모 27 2" xfId="29257" xr:uid="{00000000-0005-0000-0000-00004C870000}"/>
    <cellStyle name="메모 28" xfId="29258" xr:uid="{00000000-0005-0000-0000-00004D870000}"/>
    <cellStyle name="메모 28 2" xfId="29259" xr:uid="{00000000-0005-0000-0000-00004E870000}"/>
    <cellStyle name="메모 29" xfId="29260" xr:uid="{00000000-0005-0000-0000-00004F870000}"/>
    <cellStyle name="메모 29 2" xfId="29261" xr:uid="{00000000-0005-0000-0000-000050870000}"/>
    <cellStyle name="메모 3" xfId="29262" xr:uid="{00000000-0005-0000-0000-000051870000}"/>
    <cellStyle name="메모 3 10" xfId="29263" xr:uid="{00000000-0005-0000-0000-000052870000}"/>
    <cellStyle name="메모 3 10 2" xfId="29264" xr:uid="{00000000-0005-0000-0000-000053870000}"/>
    <cellStyle name="메모 3 10 2 2" xfId="29265" xr:uid="{00000000-0005-0000-0000-000054870000}"/>
    <cellStyle name="메모 3 10 2 3" xfId="29266" xr:uid="{00000000-0005-0000-0000-000055870000}"/>
    <cellStyle name="메모 3 10 3" xfId="29267" xr:uid="{00000000-0005-0000-0000-000056870000}"/>
    <cellStyle name="메모 3 10 3 2" xfId="29268" xr:uid="{00000000-0005-0000-0000-000057870000}"/>
    <cellStyle name="메모 3 10 3 3" xfId="29269" xr:uid="{00000000-0005-0000-0000-000058870000}"/>
    <cellStyle name="메모 3 10 4" xfId="29270" xr:uid="{00000000-0005-0000-0000-000059870000}"/>
    <cellStyle name="메모 3 11" xfId="29271" xr:uid="{00000000-0005-0000-0000-00005A870000}"/>
    <cellStyle name="메모 3 11 2" xfId="29272" xr:uid="{00000000-0005-0000-0000-00005B870000}"/>
    <cellStyle name="메모 3 11 3" xfId="29273" xr:uid="{00000000-0005-0000-0000-00005C870000}"/>
    <cellStyle name="메모 3 12" xfId="29274" xr:uid="{00000000-0005-0000-0000-00005D870000}"/>
    <cellStyle name="메모 3 12 2" xfId="29275" xr:uid="{00000000-0005-0000-0000-00005E870000}"/>
    <cellStyle name="메모 3 12 3" xfId="29276" xr:uid="{00000000-0005-0000-0000-00005F870000}"/>
    <cellStyle name="메모 3 13" xfId="29277" xr:uid="{00000000-0005-0000-0000-000060870000}"/>
    <cellStyle name="메모 3 14" xfId="29278" xr:uid="{00000000-0005-0000-0000-000061870000}"/>
    <cellStyle name="메모 3 15" xfId="29279" xr:uid="{00000000-0005-0000-0000-000062870000}"/>
    <cellStyle name="메모 3 2" xfId="29280" xr:uid="{00000000-0005-0000-0000-000063870000}"/>
    <cellStyle name="메모 3 2 2" xfId="29281" xr:uid="{00000000-0005-0000-0000-000064870000}"/>
    <cellStyle name="메모 3 2 2 2" xfId="29282" xr:uid="{00000000-0005-0000-0000-000065870000}"/>
    <cellStyle name="메모 3 2 2 3" xfId="29283" xr:uid="{00000000-0005-0000-0000-000066870000}"/>
    <cellStyle name="메모 3 2 3" xfId="29284" xr:uid="{00000000-0005-0000-0000-000067870000}"/>
    <cellStyle name="메모 3 2 3 2" xfId="29285" xr:uid="{00000000-0005-0000-0000-000068870000}"/>
    <cellStyle name="메모 3 2 3 3" xfId="29286" xr:uid="{00000000-0005-0000-0000-000069870000}"/>
    <cellStyle name="메모 3 2 4" xfId="29287" xr:uid="{00000000-0005-0000-0000-00006A870000}"/>
    <cellStyle name="메모 3 3" xfId="29288" xr:uid="{00000000-0005-0000-0000-00006B870000}"/>
    <cellStyle name="메모 3 3 2" xfId="29289" xr:uid="{00000000-0005-0000-0000-00006C870000}"/>
    <cellStyle name="메모 3 3 2 2" xfId="29290" xr:uid="{00000000-0005-0000-0000-00006D870000}"/>
    <cellStyle name="메모 3 3 2 3" xfId="29291" xr:uid="{00000000-0005-0000-0000-00006E870000}"/>
    <cellStyle name="메모 3 3 3" xfId="29292" xr:uid="{00000000-0005-0000-0000-00006F870000}"/>
    <cellStyle name="메모 3 3 3 2" xfId="29293" xr:uid="{00000000-0005-0000-0000-000070870000}"/>
    <cellStyle name="메모 3 3 3 3" xfId="29294" xr:uid="{00000000-0005-0000-0000-000071870000}"/>
    <cellStyle name="메모 3 3 4" xfId="29295" xr:uid="{00000000-0005-0000-0000-000072870000}"/>
    <cellStyle name="메모 3 4" xfId="29296" xr:uid="{00000000-0005-0000-0000-000073870000}"/>
    <cellStyle name="메모 3 4 2" xfId="29297" xr:uid="{00000000-0005-0000-0000-000074870000}"/>
    <cellStyle name="메모 3 4 2 2" xfId="29298" xr:uid="{00000000-0005-0000-0000-000075870000}"/>
    <cellStyle name="메모 3 4 2 3" xfId="29299" xr:uid="{00000000-0005-0000-0000-000076870000}"/>
    <cellStyle name="메모 3 4 3" xfId="29300" xr:uid="{00000000-0005-0000-0000-000077870000}"/>
    <cellStyle name="메모 3 4 3 2" xfId="29301" xr:uid="{00000000-0005-0000-0000-000078870000}"/>
    <cellStyle name="메모 3 4 3 3" xfId="29302" xr:uid="{00000000-0005-0000-0000-000079870000}"/>
    <cellStyle name="메모 3 4 4" xfId="29303" xr:uid="{00000000-0005-0000-0000-00007A870000}"/>
    <cellStyle name="메모 3 5" xfId="29304" xr:uid="{00000000-0005-0000-0000-00007B870000}"/>
    <cellStyle name="메모 3 5 2" xfId="29305" xr:uid="{00000000-0005-0000-0000-00007C870000}"/>
    <cellStyle name="메모 3 5 2 2" xfId="29306" xr:uid="{00000000-0005-0000-0000-00007D870000}"/>
    <cellStyle name="메모 3 5 2 3" xfId="29307" xr:uid="{00000000-0005-0000-0000-00007E870000}"/>
    <cellStyle name="메모 3 5 3" xfId="29308" xr:uid="{00000000-0005-0000-0000-00007F870000}"/>
    <cellStyle name="메모 3 5 3 2" xfId="29309" xr:uid="{00000000-0005-0000-0000-000080870000}"/>
    <cellStyle name="메모 3 5 3 3" xfId="29310" xr:uid="{00000000-0005-0000-0000-000081870000}"/>
    <cellStyle name="메모 3 5 4" xfId="29311" xr:uid="{00000000-0005-0000-0000-000082870000}"/>
    <cellStyle name="메모 3 6" xfId="29312" xr:uid="{00000000-0005-0000-0000-000083870000}"/>
    <cellStyle name="메모 3 6 2" xfId="29313" xr:uid="{00000000-0005-0000-0000-000084870000}"/>
    <cellStyle name="메모 3 6 2 2" xfId="29314" xr:uid="{00000000-0005-0000-0000-000085870000}"/>
    <cellStyle name="메모 3 6 2 3" xfId="29315" xr:uid="{00000000-0005-0000-0000-000086870000}"/>
    <cellStyle name="메모 3 6 3" xfId="29316" xr:uid="{00000000-0005-0000-0000-000087870000}"/>
    <cellStyle name="메모 3 6 3 2" xfId="29317" xr:uid="{00000000-0005-0000-0000-000088870000}"/>
    <cellStyle name="메모 3 6 3 3" xfId="29318" xr:uid="{00000000-0005-0000-0000-000089870000}"/>
    <cellStyle name="메모 3 6 4" xfId="29319" xr:uid="{00000000-0005-0000-0000-00008A870000}"/>
    <cellStyle name="메모 3 7" xfId="29320" xr:uid="{00000000-0005-0000-0000-00008B870000}"/>
    <cellStyle name="메모 3 7 2" xfId="29321" xr:uid="{00000000-0005-0000-0000-00008C870000}"/>
    <cellStyle name="메모 3 7 2 2" xfId="29322" xr:uid="{00000000-0005-0000-0000-00008D870000}"/>
    <cellStyle name="메모 3 7 2 3" xfId="29323" xr:uid="{00000000-0005-0000-0000-00008E870000}"/>
    <cellStyle name="메모 3 7 3" xfId="29324" xr:uid="{00000000-0005-0000-0000-00008F870000}"/>
    <cellStyle name="메모 3 7 3 2" xfId="29325" xr:uid="{00000000-0005-0000-0000-000090870000}"/>
    <cellStyle name="메모 3 7 3 3" xfId="29326" xr:uid="{00000000-0005-0000-0000-000091870000}"/>
    <cellStyle name="메모 3 7 4" xfId="29327" xr:uid="{00000000-0005-0000-0000-000092870000}"/>
    <cellStyle name="메모 3 8" xfId="29328" xr:uid="{00000000-0005-0000-0000-000093870000}"/>
    <cellStyle name="메모 3 8 2" xfId="29329" xr:uid="{00000000-0005-0000-0000-000094870000}"/>
    <cellStyle name="메모 3 8 2 2" xfId="29330" xr:uid="{00000000-0005-0000-0000-000095870000}"/>
    <cellStyle name="메모 3 8 2 3" xfId="29331" xr:uid="{00000000-0005-0000-0000-000096870000}"/>
    <cellStyle name="메모 3 8 3" xfId="29332" xr:uid="{00000000-0005-0000-0000-000097870000}"/>
    <cellStyle name="메모 3 8 3 2" xfId="29333" xr:uid="{00000000-0005-0000-0000-000098870000}"/>
    <cellStyle name="메모 3 8 3 3" xfId="29334" xr:uid="{00000000-0005-0000-0000-000099870000}"/>
    <cellStyle name="메모 3 8 4" xfId="29335" xr:uid="{00000000-0005-0000-0000-00009A870000}"/>
    <cellStyle name="메모 3 9" xfId="29336" xr:uid="{00000000-0005-0000-0000-00009B870000}"/>
    <cellStyle name="메모 3 9 2" xfId="29337" xr:uid="{00000000-0005-0000-0000-00009C870000}"/>
    <cellStyle name="메모 3 9 2 2" xfId="29338" xr:uid="{00000000-0005-0000-0000-00009D870000}"/>
    <cellStyle name="메모 3 9 2 3" xfId="29339" xr:uid="{00000000-0005-0000-0000-00009E870000}"/>
    <cellStyle name="메모 3 9 3" xfId="29340" xr:uid="{00000000-0005-0000-0000-00009F870000}"/>
    <cellStyle name="메모 3 9 3 2" xfId="29341" xr:uid="{00000000-0005-0000-0000-0000A0870000}"/>
    <cellStyle name="메모 3 9 3 3" xfId="29342" xr:uid="{00000000-0005-0000-0000-0000A1870000}"/>
    <cellStyle name="메모 3 9 4" xfId="29343" xr:uid="{00000000-0005-0000-0000-0000A2870000}"/>
    <cellStyle name="메모 30" xfId="29344" xr:uid="{00000000-0005-0000-0000-0000A3870000}"/>
    <cellStyle name="메모 30 2" xfId="29345" xr:uid="{00000000-0005-0000-0000-0000A4870000}"/>
    <cellStyle name="메모 31" xfId="29346" xr:uid="{00000000-0005-0000-0000-0000A5870000}"/>
    <cellStyle name="메모 31 2" xfId="29347" xr:uid="{00000000-0005-0000-0000-0000A6870000}"/>
    <cellStyle name="메모 32" xfId="29348" xr:uid="{00000000-0005-0000-0000-0000A7870000}"/>
    <cellStyle name="메모 32 2" xfId="29349" xr:uid="{00000000-0005-0000-0000-0000A8870000}"/>
    <cellStyle name="메모 33" xfId="29350" xr:uid="{00000000-0005-0000-0000-0000A9870000}"/>
    <cellStyle name="메모 33 2" xfId="29351" xr:uid="{00000000-0005-0000-0000-0000AA870000}"/>
    <cellStyle name="메모 34" xfId="29352" xr:uid="{00000000-0005-0000-0000-0000AB870000}"/>
    <cellStyle name="메모 34 2" xfId="29353" xr:uid="{00000000-0005-0000-0000-0000AC870000}"/>
    <cellStyle name="메모 35" xfId="29354" xr:uid="{00000000-0005-0000-0000-0000AD870000}"/>
    <cellStyle name="메모 35 2" xfId="29355" xr:uid="{00000000-0005-0000-0000-0000AE870000}"/>
    <cellStyle name="메모 36" xfId="29356" xr:uid="{00000000-0005-0000-0000-0000AF870000}"/>
    <cellStyle name="메모 36 2" xfId="29357" xr:uid="{00000000-0005-0000-0000-0000B0870000}"/>
    <cellStyle name="메모 37" xfId="29358" xr:uid="{00000000-0005-0000-0000-0000B1870000}"/>
    <cellStyle name="메모 37 2" xfId="29359" xr:uid="{00000000-0005-0000-0000-0000B2870000}"/>
    <cellStyle name="메모 38" xfId="29360" xr:uid="{00000000-0005-0000-0000-0000B3870000}"/>
    <cellStyle name="메모 38 2" xfId="29361" xr:uid="{00000000-0005-0000-0000-0000B4870000}"/>
    <cellStyle name="메모 39" xfId="29362" xr:uid="{00000000-0005-0000-0000-0000B5870000}"/>
    <cellStyle name="메모 39 2" xfId="29363" xr:uid="{00000000-0005-0000-0000-0000B6870000}"/>
    <cellStyle name="메모 4" xfId="29364" xr:uid="{00000000-0005-0000-0000-0000B7870000}"/>
    <cellStyle name="메모 4 2" xfId="29365" xr:uid="{00000000-0005-0000-0000-0000B8870000}"/>
    <cellStyle name="메모 4 2 2" xfId="29366" xr:uid="{00000000-0005-0000-0000-0000B9870000}"/>
    <cellStyle name="메모 4 2 2 2" xfId="29367" xr:uid="{00000000-0005-0000-0000-0000BA870000}"/>
    <cellStyle name="메모 4 2 2 3" xfId="29368" xr:uid="{00000000-0005-0000-0000-0000BB870000}"/>
    <cellStyle name="메모 4 2 3" xfId="29369" xr:uid="{00000000-0005-0000-0000-0000BC870000}"/>
    <cellStyle name="메모 4 2 3 2" xfId="29370" xr:uid="{00000000-0005-0000-0000-0000BD870000}"/>
    <cellStyle name="메모 4 2 3 3" xfId="29371" xr:uid="{00000000-0005-0000-0000-0000BE870000}"/>
    <cellStyle name="메모 4 2 4" xfId="29372" xr:uid="{00000000-0005-0000-0000-0000BF870000}"/>
    <cellStyle name="메모 4 3" xfId="29373" xr:uid="{00000000-0005-0000-0000-0000C0870000}"/>
    <cellStyle name="메모 4 3 2" xfId="29374" xr:uid="{00000000-0005-0000-0000-0000C1870000}"/>
    <cellStyle name="메모 4 3 2 2" xfId="29375" xr:uid="{00000000-0005-0000-0000-0000C2870000}"/>
    <cellStyle name="메모 4 3 2 3" xfId="29376" xr:uid="{00000000-0005-0000-0000-0000C3870000}"/>
    <cellStyle name="메모 4 3 3" xfId="29377" xr:uid="{00000000-0005-0000-0000-0000C4870000}"/>
    <cellStyle name="메모 4 3 3 2" xfId="29378" xr:uid="{00000000-0005-0000-0000-0000C5870000}"/>
    <cellStyle name="메모 4 3 3 3" xfId="29379" xr:uid="{00000000-0005-0000-0000-0000C6870000}"/>
    <cellStyle name="메모 4 3 4" xfId="29380" xr:uid="{00000000-0005-0000-0000-0000C7870000}"/>
    <cellStyle name="메모 4 4" xfId="29381" xr:uid="{00000000-0005-0000-0000-0000C8870000}"/>
    <cellStyle name="메모 4 4 2" xfId="29382" xr:uid="{00000000-0005-0000-0000-0000C9870000}"/>
    <cellStyle name="메모 4 4 3" xfId="29383" xr:uid="{00000000-0005-0000-0000-0000CA870000}"/>
    <cellStyle name="메모 4 5" xfId="29384" xr:uid="{00000000-0005-0000-0000-0000CB870000}"/>
    <cellStyle name="메모 4 5 2" xfId="29385" xr:uid="{00000000-0005-0000-0000-0000CC870000}"/>
    <cellStyle name="메모 4 5 3" xfId="29386" xr:uid="{00000000-0005-0000-0000-0000CD870000}"/>
    <cellStyle name="메모 4 6" xfId="29387" xr:uid="{00000000-0005-0000-0000-0000CE870000}"/>
    <cellStyle name="메모 4 7" xfId="29388" xr:uid="{00000000-0005-0000-0000-0000CF870000}"/>
    <cellStyle name="메모 4 8" xfId="29389" xr:uid="{00000000-0005-0000-0000-0000D0870000}"/>
    <cellStyle name="메모 40" xfId="29390" xr:uid="{00000000-0005-0000-0000-0000D1870000}"/>
    <cellStyle name="메모 40 2" xfId="29391" xr:uid="{00000000-0005-0000-0000-0000D2870000}"/>
    <cellStyle name="메모 41" xfId="29392" xr:uid="{00000000-0005-0000-0000-0000D3870000}"/>
    <cellStyle name="메모 41 2" xfId="29393" xr:uid="{00000000-0005-0000-0000-0000D4870000}"/>
    <cellStyle name="메모 42" xfId="29394" xr:uid="{00000000-0005-0000-0000-0000D5870000}"/>
    <cellStyle name="메모 42 2" xfId="29395" xr:uid="{00000000-0005-0000-0000-0000D6870000}"/>
    <cellStyle name="메모 43" xfId="29396" xr:uid="{00000000-0005-0000-0000-0000D7870000}"/>
    <cellStyle name="메모 43 2" xfId="29397" xr:uid="{00000000-0005-0000-0000-0000D8870000}"/>
    <cellStyle name="메모 44" xfId="29398" xr:uid="{00000000-0005-0000-0000-0000D9870000}"/>
    <cellStyle name="메모 44 2" xfId="29399" xr:uid="{00000000-0005-0000-0000-0000DA870000}"/>
    <cellStyle name="메모 45" xfId="29400" xr:uid="{00000000-0005-0000-0000-0000DB870000}"/>
    <cellStyle name="메모 45 2" xfId="29401" xr:uid="{00000000-0005-0000-0000-0000DC870000}"/>
    <cellStyle name="메모 46" xfId="29402" xr:uid="{00000000-0005-0000-0000-0000DD870000}"/>
    <cellStyle name="메모 46 2" xfId="29403" xr:uid="{00000000-0005-0000-0000-0000DE870000}"/>
    <cellStyle name="메모 47" xfId="29404" xr:uid="{00000000-0005-0000-0000-0000DF870000}"/>
    <cellStyle name="메모 47 2" xfId="29405" xr:uid="{00000000-0005-0000-0000-0000E0870000}"/>
    <cellStyle name="메모 48" xfId="29406" xr:uid="{00000000-0005-0000-0000-0000E1870000}"/>
    <cellStyle name="메모 49" xfId="29407" xr:uid="{00000000-0005-0000-0000-0000E2870000}"/>
    <cellStyle name="메모 5" xfId="29408" xr:uid="{00000000-0005-0000-0000-0000E3870000}"/>
    <cellStyle name="메모 5 2" xfId="29409" xr:uid="{00000000-0005-0000-0000-0000E4870000}"/>
    <cellStyle name="메모 5 2 2" xfId="29410" xr:uid="{00000000-0005-0000-0000-0000E5870000}"/>
    <cellStyle name="메모 5 2 2 2" xfId="29411" xr:uid="{00000000-0005-0000-0000-0000E6870000}"/>
    <cellStyle name="메모 5 2 2 3" xfId="29412" xr:uid="{00000000-0005-0000-0000-0000E7870000}"/>
    <cellStyle name="메모 5 2 3" xfId="29413" xr:uid="{00000000-0005-0000-0000-0000E8870000}"/>
    <cellStyle name="메모 5 2 3 2" xfId="29414" xr:uid="{00000000-0005-0000-0000-0000E9870000}"/>
    <cellStyle name="메모 5 2 3 3" xfId="29415" xr:uid="{00000000-0005-0000-0000-0000EA870000}"/>
    <cellStyle name="메모 5 2 4" xfId="29416" xr:uid="{00000000-0005-0000-0000-0000EB870000}"/>
    <cellStyle name="메모 5 3" xfId="29417" xr:uid="{00000000-0005-0000-0000-0000EC870000}"/>
    <cellStyle name="메모 5 3 2" xfId="29418" xr:uid="{00000000-0005-0000-0000-0000ED870000}"/>
    <cellStyle name="메모 5 3 2 2" xfId="29419" xr:uid="{00000000-0005-0000-0000-0000EE870000}"/>
    <cellStyle name="메모 5 3 2 3" xfId="29420" xr:uid="{00000000-0005-0000-0000-0000EF870000}"/>
    <cellStyle name="메모 5 3 3" xfId="29421" xr:uid="{00000000-0005-0000-0000-0000F0870000}"/>
    <cellStyle name="메모 5 3 3 2" xfId="29422" xr:uid="{00000000-0005-0000-0000-0000F1870000}"/>
    <cellStyle name="메모 5 3 3 3" xfId="29423" xr:uid="{00000000-0005-0000-0000-0000F2870000}"/>
    <cellStyle name="메모 5 3 4" xfId="29424" xr:uid="{00000000-0005-0000-0000-0000F3870000}"/>
    <cellStyle name="메모 5 4" xfId="29425" xr:uid="{00000000-0005-0000-0000-0000F4870000}"/>
    <cellStyle name="메모 5 4 2" xfId="29426" xr:uid="{00000000-0005-0000-0000-0000F5870000}"/>
    <cellStyle name="메모 5 4 3" xfId="29427" xr:uid="{00000000-0005-0000-0000-0000F6870000}"/>
    <cellStyle name="메모 5 5" xfId="29428" xr:uid="{00000000-0005-0000-0000-0000F7870000}"/>
    <cellStyle name="메모 5 5 2" xfId="29429" xr:uid="{00000000-0005-0000-0000-0000F8870000}"/>
    <cellStyle name="메모 5 5 3" xfId="29430" xr:uid="{00000000-0005-0000-0000-0000F9870000}"/>
    <cellStyle name="메모 5 6" xfId="29431" xr:uid="{00000000-0005-0000-0000-0000FA870000}"/>
    <cellStyle name="메모 5 7" xfId="29432" xr:uid="{00000000-0005-0000-0000-0000FB870000}"/>
    <cellStyle name="메모 5 8" xfId="29433" xr:uid="{00000000-0005-0000-0000-0000FC870000}"/>
    <cellStyle name="메모 6" xfId="29434" xr:uid="{00000000-0005-0000-0000-0000FD870000}"/>
    <cellStyle name="메모 6 2" xfId="29435" xr:uid="{00000000-0005-0000-0000-0000FE870000}"/>
    <cellStyle name="메모 6 2 2" xfId="29436" xr:uid="{00000000-0005-0000-0000-0000FF870000}"/>
    <cellStyle name="메모 6 2 2 2" xfId="29437" xr:uid="{00000000-0005-0000-0000-000000880000}"/>
    <cellStyle name="메모 6 2 2 3" xfId="29438" xr:uid="{00000000-0005-0000-0000-000001880000}"/>
    <cellStyle name="메모 6 2 3" xfId="29439" xr:uid="{00000000-0005-0000-0000-000002880000}"/>
    <cellStyle name="메모 6 2 3 2" xfId="29440" xr:uid="{00000000-0005-0000-0000-000003880000}"/>
    <cellStyle name="메모 6 2 3 3" xfId="29441" xr:uid="{00000000-0005-0000-0000-000004880000}"/>
    <cellStyle name="메모 6 2 4" xfId="29442" xr:uid="{00000000-0005-0000-0000-000005880000}"/>
    <cellStyle name="메모 6 3" xfId="29443" xr:uid="{00000000-0005-0000-0000-000006880000}"/>
    <cellStyle name="메모 6 3 2" xfId="29444" xr:uid="{00000000-0005-0000-0000-000007880000}"/>
    <cellStyle name="메모 6 3 2 2" xfId="29445" xr:uid="{00000000-0005-0000-0000-000008880000}"/>
    <cellStyle name="메모 6 3 2 3" xfId="29446" xr:uid="{00000000-0005-0000-0000-000009880000}"/>
    <cellStyle name="메모 6 3 3" xfId="29447" xr:uid="{00000000-0005-0000-0000-00000A880000}"/>
    <cellStyle name="메모 6 3 3 2" xfId="29448" xr:uid="{00000000-0005-0000-0000-00000B880000}"/>
    <cellStyle name="메모 6 3 3 3" xfId="29449" xr:uid="{00000000-0005-0000-0000-00000C880000}"/>
    <cellStyle name="메모 6 3 4" xfId="29450" xr:uid="{00000000-0005-0000-0000-00000D880000}"/>
    <cellStyle name="메모 6 4" xfId="29451" xr:uid="{00000000-0005-0000-0000-00000E880000}"/>
    <cellStyle name="메모 6 4 2" xfId="29452" xr:uid="{00000000-0005-0000-0000-00000F880000}"/>
    <cellStyle name="메모 6 4 3" xfId="29453" xr:uid="{00000000-0005-0000-0000-000010880000}"/>
    <cellStyle name="메모 6 5" xfId="29454" xr:uid="{00000000-0005-0000-0000-000011880000}"/>
    <cellStyle name="메모 6 5 2" xfId="29455" xr:uid="{00000000-0005-0000-0000-000012880000}"/>
    <cellStyle name="메모 6 5 3" xfId="29456" xr:uid="{00000000-0005-0000-0000-000013880000}"/>
    <cellStyle name="메모 6 6" xfId="29457" xr:uid="{00000000-0005-0000-0000-000014880000}"/>
    <cellStyle name="메모 6 7" xfId="29458" xr:uid="{00000000-0005-0000-0000-000015880000}"/>
    <cellStyle name="메모 6 8" xfId="29459" xr:uid="{00000000-0005-0000-0000-000016880000}"/>
    <cellStyle name="메모 7" xfId="29460" xr:uid="{00000000-0005-0000-0000-000017880000}"/>
    <cellStyle name="메모 7 2" xfId="29461" xr:uid="{00000000-0005-0000-0000-000018880000}"/>
    <cellStyle name="메모 7 2 2" xfId="29462" xr:uid="{00000000-0005-0000-0000-000019880000}"/>
    <cellStyle name="메모 7 2 2 2" xfId="29463" xr:uid="{00000000-0005-0000-0000-00001A880000}"/>
    <cellStyle name="메모 7 2 2 3" xfId="29464" xr:uid="{00000000-0005-0000-0000-00001B880000}"/>
    <cellStyle name="메모 7 2 3" xfId="29465" xr:uid="{00000000-0005-0000-0000-00001C880000}"/>
    <cellStyle name="메모 7 2 3 2" xfId="29466" xr:uid="{00000000-0005-0000-0000-00001D880000}"/>
    <cellStyle name="메모 7 2 3 3" xfId="29467" xr:uid="{00000000-0005-0000-0000-00001E880000}"/>
    <cellStyle name="메모 7 2 4" xfId="29468" xr:uid="{00000000-0005-0000-0000-00001F880000}"/>
    <cellStyle name="메모 7 3" xfId="29469" xr:uid="{00000000-0005-0000-0000-000020880000}"/>
    <cellStyle name="메모 7 3 2" xfId="29470" xr:uid="{00000000-0005-0000-0000-000021880000}"/>
    <cellStyle name="메모 7 3 2 2" xfId="29471" xr:uid="{00000000-0005-0000-0000-000022880000}"/>
    <cellStyle name="메모 7 3 2 3" xfId="29472" xr:uid="{00000000-0005-0000-0000-000023880000}"/>
    <cellStyle name="메모 7 3 3" xfId="29473" xr:uid="{00000000-0005-0000-0000-000024880000}"/>
    <cellStyle name="메모 7 3 3 2" xfId="29474" xr:uid="{00000000-0005-0000-0000-000025880000}"/>
    <cellStyle name="메모 7 3 3 3" xfId="29475" xr:uid="{00000000-0005-0000-0000-000026880000}"/>
    <cellStyle name="메모 7 3 4" xfId="29476" xr:uid="{00000000-0005-0000-0000-000027880000}"/>
    <cellStyle name="메모 7 4" xfId="29477" xr:uid="{00000000-0005-0000-0000-000028880000}"/>
    <cellStyle name="메모 7 4 2" xfId="29478" xr:uid="{00000000-0005-0000-0000-000029880000}"/>
    <cellStyle name="메모 7 4 3" xfId="29479" xr:uid="{00000000-0005-0000-0000-00002A880000}"/>
    <cellStyle name="메모 7 5" xfId="29480" xr:uid="{00000000-0005-0000-0000-00002B880000}"/>
    <cellStyle name="메모 7 5 2" xfId="29481" xr:uid="{00000000-0005-0000-0000-00002C880000}"/>
    <cellStyle name="메모 7 5 3" xfId="29482" xr:uid="{00000000-0005-0000-0000-00002D880000}"/>
    <cellStyle name="메모 7 6" xfId="29483" xr:uid="{00000000-0005-0000-0000-00002E880000}"/>
    <cellStyle name="메모 7 7" xfId="29484" xr:uid="{00000000-0005-0000-0000-00002F880000}"/>
    <cellStyle name="메모 7 8" xfId="29485" xr:uid="{00000000-0005-0000-0000-000030880000}"/>
    <cellStyle name="메모 8" xfId="29486" xr:uid="{00000000-0005-0000-0000-000031880000}"/>
    <cellStyle name="메모 8 2" xfId="34203" xr:uid="{00000000-0005-0000-0000-000032880000}"/>
    <cellStyle name="메모 9" xfId="29487" xr:uid="{00000000-0005-0000-0000-000033880000}"/>
    <cellStyle name="메모 9 2" xfId="34204" xr:uid="{00000000-0005-0000-0000-000034880000}"/>
    <cellStyle name="묮뎋 [0.00]_PRODUCT DETAIL Q1" xfId="29488" xr:uid="{00000000-0005-0000-0000-000035880000}"/>
    <cellStyle name="묮뎋_PRODUCT DETAIL Q1" xfId="29489" xr:uid="{00000000-0005-0000-0000-000036880000}"/>
    <cellStyle name="물량" xfId="29490" xr:uid="{00000000-0005-0000-0000-000037880000}"/>
    <cellStyle name="믅됞 [0.00]_laroux" xfId="1294" xr:uid="{00000000-0005-0000-0000-000038880000}"/>
    <cellStyle name="믅됞_laroux" xfId="1295" xr:uid="{00000000-0005-0000-0000-000039880000}"/>
    <cellStyle name="배분" xfId="1296" xr:uid="{00000000-0005-0000-0000-00003A880000}"/>
    <cellStyle name="배분 2" xfId="29491" xr:uid="{00000000-0005-0000-0000-00003B880000}"/>
    <cellStyle name="배분 2 2" xfId="29492" xr:uid="{00000000-0005-0000-0000-00003C880000}"/>
    <cellStyle name="배분 2 3" xfId="29493" xr:uid="{00000000-0005-0000-0000-00003D880000}"/>
    <cellStyle name="배분 2 4" xfId="29494" xr:uid="{00000000-0005-0000-0000-00003E880000}"/>
    <cellStyle name="배분 2 5" xfId="29495" xr:uid="{00000000-0005-0000-0000-00003F880000}"/>
    <cellStyle name="배분 3" xfId="29496" xr:uid="{00000000-0005-0000-0000-000040880000}"/>
    <cellStyle name="배분 3 2" xfId="29497" xr:uid="{00000000-0005-0000-0000-000041880000}"/>
    <cellStyle name="배분 3 2 2" xfId="29498" xr:uid="{00000000-0005-0000-0000-000042880000}"/>
    <cellStyle name="배분 3 2 3" xfId="29499" xr:uid="{00000000-0005-0000-0000-000043880000}"/>
    <cellStyle name="배분 3 3" xfId="29500" xr:uid="{00000000-0005-0000-0000-000044880000}"/>
    <cellStyle name="배분 3 3 2" xfId="29501" xr:uid="{00000000-0005-0000-0000-000045880000}"/>
    <cellStyle name="배분 3 3 3" xfId="29502" xr:uid="{00000000-0005-0000-0000-000046880000}"/>
    <cellStyle name="배분 3 4" xfId="29503" xr:uid="{00000000-0005-0000-0000-000047880000}"/>
    <cellStyle name="배분 3 5" xfId="29504" xr:uid="{00000000-0005-0000-0000-000048880000}"/>
    <cellStyle name="배분 3 6" xfId="29505" xr:uid="{00000000-0005-0000-0000-000049880000}"/>
    <cellStyle name="배분 3 7" xfId="29506" xr:uid="{00000000-0005-0000-0000-00004A880000}"/>
    <cellStyle name="배분 4" xfId="29507" xr:uid="{00000000-0005-0000-0000-00004B880000}"/>
    <cellStyle name="배분 4 2" xfId="29508" xr:uid="{00000000-0005-0000-0000-00004C880000}"/>
    <cellStyle name="배분 4 2 2" xfId="29509" xr:uid="{00000000-0005-0000-0000-00004D880000}"/>
    <cellStyle name="배분 4 2 3" xfId="29510" xr:uid="{00000000-0005-0000-0000-00004E880000}"/>
    <cellStyle name="배분 4 3" xfId="29511" xr:uid="{00000000-0005-0000-0000-00004F880000}"/>
    <cellStyle name="배분 4 3 2" xfId="29512" xr:uid="{00000000-0005-0000-0000-000050880000}"/>
    <cellStyle name="배분 4 3 3" xfId="29513" xr:uid="{00000000-0005-0000-0000-000051880000}"/>
    <cellStyle name="배분 4 4" xfId="29514" xr:uid="{00000000-0005-0000-0000-000052880000}"/>
    <cellStyle name="배분 4 5" xfId="29515" xr:uid="{00000000-0005-0000-0000-000053880000}"/>
    <cellStyle name="배분 4 6" xfId="29516" xr:uid="{00000000-0005-0000-0000-000054880000}"/>
    <cellStyle name="배분 4 7" xfId="29517" xr:uid="{00000000-0005-0000-0000-000055880000}"/>
    <cellStyle name="배분 5" xfId="29518" xr:uid="{00000000-0005-0000-0000-000056880000}"/>
    <cellStyle name="배분 5 2" xfId="29519" xr:uid="{00000000-0005-0000-0000-000057880000}"/>
    <cellStyle name="배분 5 2 2" xfId="29520" xr:uid="{00000000-0005-0000-0000-000058880000}"/>
    <cellStyle name="배분 5 2 3" xfId="29521" xr:uid="{00000000-0005-0000-0000-000059880000}"/>
    <cellStyle name="배분 5 3" xfId="29522" xr:uid="{00000000-0005-0000-0000-00005A880000}"/>
    <cellStyle name="배분 5 3 2" xfId="29523" xr:uid="{00000000-0005-0000-0000-00005B880000}"/>
    <cellStyle name="배분 5 3 3" xfId="29524" xr:uid="{00000000-0005-0000-0000-00005C880000}"/>
    <cellStyle name="배분 5 4" xfId="29525" xr:uid="{00000000-0005-0000-0000-00005D880000}"/>
    <cellStyle name="배분 6" xfId="29526" xr:uid="{00000000-0005-0000-0000-00005E880000}"/>
    <cellStyle name="배분 6 2" xfId="29527" xr:uid="{00000000-0005-0000-0000-00005F880000}"/>
    <cellStyle name="배분 6 2 2" xfId="29528" xr:uid="{00000000-0005-0000-0000-000060880000}"/>
    <cellStyle name="배분 6 2 3" xfId="29529" xr:uid="{00000000-0005-0000-0000-000061880000}"/>
    <cellStyle name="배분 6 3" xfId="29530" xr:uid="{00000000-0005-0000-0000-000062880000}"/>
    <cellStyle name="배분 6 3 2" xfId="29531" xr:uid="{00000000-0005-0000-0000-000063880000}"/>
    <cellStyle name="배분 6 3 3" xfId="29532" xr:uid="{00000000-0005-0000-0000-000064880000}"/>
    <cellStyle name="배분 6 4" xfId="29533" xr:uid="{00000000-0005-0000-0000-000065880000}"/>
    <cellStyle name="배분 7" xfId="29534" xr:uid="{00000000-0005-0000-0000-000066880000}"/>
    <cellStyle name="배분 7 2" xfId="29535" xr:uid="{00000000-0005-0000-0000-000067880000}"/>
    <cellStyle name="배분 7 2 2" xfId="29536" xr:uid="{00000000-0005-0000-0000-000068880000}"/>
    <cellStyle name="배분 7 2 3" xfId="29537" xr:uid="{00000000-0005-0000-0000-000069880000}"/>
    <cellStyle name="배분 7 3" xfId="29538" xr:uid="{00000000-0005-0000-0000-00006A880000}"/>
    <cellStyle name="배분 7 3 2" xfId="29539" xr:uid="{00000000-0005-0000-0000-00006B880000}"/>
    <cellStyle name="배분 7 3 3" xfId="29540" xr:uid="{00000000-0005-0000-0000-00006C880000}"/>
    <cellStyle name="배분 7 4" xfId="29541" xr:uid="{00000000-0005-0000-0000-00006D880000}"/>
    <cellStyle name="배분 8" xfId="29542" xr:uid="{00000000-0005-0000-0000-00006E880000}"/>
    <cellStyle name="배분 9" xfId="29543" xr:uid="{00000000-0005-0000-0000-00006F880000}"/>
    <cellStyle name="백" xfId="1297" xr:uid="{00000000-0005-0000-0000-000070880000}"/>
    <cellStyle name="백 " xfId="3895" xr:uid="{00000000-0005-0000-0000-000071880000}"/>
    <cellStyle name="백  2" xfId="29544" xr:uid="{00000000-0005-0000-0000-000072880000}"/>
    <cellStyle name="백  3" xfId="29545" xr:uid="{00000000-0005-0000-0000-000073880000}"/>
    <cellStyle name="백  4" xfId="29546" xr:uid="{00000000-0005-0000-0000-000074880000}"/>
    <cellStyle name="백 10" xfId="29547" xr:uid="{00000000-0005-0000-0000-000075880000}"/>
    <cellStyle name="백 10 2" xfId="29548" xr:uid="{00000000-0005-0000-0000-000076880000}"/>
    <cellStyle name="백 10 3" xfId="29549" xr:uid="{00000000-0005-0000-0000-000077880000}"/>
    <cellStyle name="백 100" xfId="29550" xr:uid="{00000000-0005-0000-0000-000078880000}"/>
    <cellStyle name="백 101" xfId="29551" xr:uid="{00000000-0005-0000-0000-000079880000}"/>
    <cellStyle name="백 102" xfId="29552" xr:uid="{00000000-0005-0000-0000-00007A880000}"/>
    <cellStyle name="백 103" xfId="29553" xr:uid="{00000000-0005-0000-0000-00007B880000}"/>
    <cellStyle name="백 104" xfId="29554" xr:uid="{00000000-0005-0000-0000-00007C880000}"/>
    <cellStyle name="백 11" xfId="29555" xr:uid="{00000000-0005-0000-0000-00007D880000}"/>
    <cellStyle name="백 11 2" xfId="29556" xr:uid="{00000000-0005-0000-0000-00007E880000}"/>
    <cellStyle name="백 11 3" xfId="29557" xr:uid="{00000000-0005-0000-0000-00007F880000}"/>
    <cellStyle name="백 12" xfId="29558" xr:uid="{00000000-0005-0000-0000-000080880000}"/>
    <cellStyle name="백 12 2" xfId="29559" xr:uid="{00000000-0005-0000-0000-000081880000}"/>
    <cellStyle name="백 12 3" xfId="29560" xr:uid="{00000000-0005-0000-0000-000082880000}"/>
    <cellStyle name="백 13" xfId="29561" xr:uid="{00000000-0005-0000-0000-000083880000}"/>
    <cellStyle name="백 14" xfId="29562" xr:uid="{00000000-0005-0000-0000-000084880000}"/>
    <cellStyle name="백 15" xfId="29563" xr:uid="{00000000-0005-0000-0000-000085880000}"/>
    <cellStyle name="백 16" xfId="29564" xr:uid="{00000000-0005-0000-0000-000086880000}"/>
    <cellStyle name="백 17" xfId="29565" xr:uid="{00000000-0005-0000-0000-000087880000}"/>
    <cellStyle name="백 18" xfId="29566" xr:uid="{00000000-0005-0000-0000-000088880000}"/>
    <cellStyle name="백 19" xfId="29567" xr:uid="{00000000-0005-0000-0000-000089880000}"/>
    <cellStyle name="백 2" xfId="1298" xr:uid="{00000000-0005-0000-0000-00008A880000}"/>
    <cellStyle name="백 2 2" xfId="29568" xr:uid="{00000000-0005-0000-0000-00008B880000}"/>
    <cellStyle name="백 2 3" xfId="29569" xr:uid="{00000000-0005-0000-0000-00008C880000}"/>
    <cellStyle name="백 20" xfId="29570" xr:uid="{00000000-0005-0000-0000-00008D880000}"/>
    <cellStyle name="백 21" xfId="29571" xr:uid="{00000000-0005-0000-0000-00008E880000}"/>
    <cellStyle name="백 22" xfId="29572" xr:uid="{00000000-0005-0000-0000-00008F880000}"/>
    <cellStyle name="백 23" xfId="29573" xr:uid="{00000000-0005-0000-0000-000090880000}"/>
    <cellStyle name="백 24" xfId="29574" xr:uid="{00000000-0005-0000-0000-000091880000}"/>
    <cellStyle name="백 25" xfId="29575" xr:uid="{00000000-0005-0000-0000-000092880000}"/>
    <cellStyle name="백 26" xfId="29576" xr:uid="{00000000-0005-0000-0000-000093880000}"/>
    <cellStyle name="백 27" xfId="29577" xr:uid="{00000000-0005-0000-0000-000094880000}"/>
    <cellStyle name="백 28" xfId="29578" xr:uid="{00000000-0005-0000-0000-000095880000}"/>
    <cellStyle name="백 29" xfId="29579" xr:uid="{00000000-0005-0000-0000-000096880000}"/>
    <cellStyle name="백 3" xfId="29580" xr:uid="{00000000-0005-0000-0000-000097880000}"/>
    <cellStyle name="백 3 2" xfId="29581" xr:uid="{00000000-0005-0000-0000-000098880000}"/>
    <cellStyle name="백 3 3" xfId="29582" xr:uid="{00000000-0005-0000-0000-000099880000}"/>
    <cellStyle name="백 30" xfId="29583" xr:uid="{00000000-0005-0000-0000-00009A880000}"/>
    <cellStyle name="백 31" xfId="29584" xr:uid="{00000000-0005-0000-0000-00009B880000}"/>
    <cellStyle name="백 32" xfId="29585" xr:uid="{00000000-0005-0000-0000-00009C880000}"/>
    <cellStyle name="백 33" xfId="29586" xr:uid="{00000000-0005-0000-0000-00009D880000}"/>
    <cellStyle name="백 34" xfId="29587" xr:uid="{00000000-0005-0000-0000-00009E880000}"/>
    <cellStyle name="백 35" xfId="29588" xr:uid="{00000000-0005-0000-0000-00009F880000}"/>
    <cellStyle name="백 36" xfId="29589" xr:uid="{00000000-0005-0000-0000-0000A0880000}"/>
    <cellStyle name="백 37" xfId="29590" xr:uid="{00000000-0005-0000-0000-0000A1880000}"/>
    <cellStyle name="백 38" xfId="29591" xr:uid="{00000000-0005-0000-0000-0000A2880000}"/>
    <cellStyle name="백 39" xfId="29592" xr:uid="{00000000-0005-0000-0000-0000A3880000}"/>
    <cellStyle name="백 4" xfId="29593" xr:uid="{00000000-0005-0000-0000-0000A4880000}"/>
    <cellStyle name="백 4 2" xfId="29594" xr:uid="{00000000-0005-0000-0000-0000A5880000}"/>
    <cellStyle name="백 4 3" xfId="29595" xr:uid="{00000000-0005-0000-0000-0000A6880000}"/>
    <cellStyle name="백 40" xfId="29596" xr:uid="{00000000-0005-0000-0000-0000A7880000}"/>
    <cellStyle name="백 41" xfId="29597" xr:uid="{00000000-0005-0000-0000-0000A8880000}"/>
    <cellStyle name="백 42" xfId="29598" xr:uid="{00000000-0005-0000-0000-0000A9880000}"/>
    <cellStyle name="백 43" xfId="29599" xr:uid="{00000000-0005-0000-0000-0000AA880000}"/>
    <cellStyle name="백 44" xfId="29600" xr:uid="{00000000-0005-0000-0000-0000AB880000}"/>
    <cellStyle name="백 45" xfId="29601" xr:uid="{00000000-0005-0000-0000-0000AC880000}"/>
    <cellStyle name="백 46" xfId="29602" xr:uid="{00000000-0005-0000-0000-0000AD880000}"/>
    <cellStyle name="백 47" xfId="29603" xr:uid="{00000000-0005-0000-0000-0000AE880000}"/>
    <cellStyle name="백 48" xfId="29604" xr:uid="{00000000-0005-0000-0000-0000AF880000}"/>
    <cellStyle name="백 49" xfId="29605" xr:uid="{00000000-0005-0000-0000-0000B0880000}"/>
    <cellStyle name="백 5" xfId="29606" xr:uid="{00000000-0005-0000-0000-0000B1880000}"/>
    <cellStyle name="백 5 2" xfId="29607" xr:uid="{00000000-0005-0000-0000-0000B2880000}"/>
    <cellStyle name="백 5 3" xfId="29608" xr:uid="{00000000-0005-0000-0000-0000B3880000}"/>
    <cellStyle name="백 50" xfId="29609" xr:uid="{00000000-0005-0000-0000-0000B4880000}"/>
    <cellStyle name="백 51" xfId="29610" xr:uid="{00000000-0005-0000-0000-0000B5880000}"/>
    <cellStyle name="백 52" xfId="29611" xr:uid="{00000000-0005-0000-0000-0000B6880000}"/>
    <cellStyle name="백 53" xfId="29612" xr:uid="{00000000-0005-0000-0000-0000B7880000}"/>
    <cellStyle name="백 54" xfId="29613" xr:uid="{00000000-0005-0000-0000-0000B8880000}"/>
    <cellStyle name="백 55" xfId="29614" xr:uid="{00000000-0005-0000-0000-0000B9880000}"/>
    <cellStyle name="백 56" xfId="29615" xr:uid="{00000000-0005-0000-0000-0000BA880000}"/>
    <cellStyle name="백 57" xfId="29616" xr:uid="{00000000-0005-0000-0000-0000BB880000}"/>
    <cellStyle name="백 58" xfId="29617" xr:uid="{00000000-0005-0000-0000-0000BC880000}"/>
    <cellStyle name="백 59" xfId="29618" xr:uid="{00000000-0005-0000-0000-0000BD880000}"/>
    <cellStyle name="백 6" xfId="29619" xr:uid="{00000000-0005-0000-0000-0000BE880000}"/>
    <cellStyle name="백 6 2" xfId="29620" xr:uid="{00000000-0005-0000-0000-0000BF880000}"/>
    <cellStyle name="백 6 3" xfId="29621" xr:uid="{00000000-0005-0000-0000-0000C0880000}"/>
    <cellStyle name="백 60" xfId="29622" xr:uid="{00000000-0005-0000-0000-0000C1880000}"/>
    <cellStyle name="백 61" xfId="29623" xr:uid="{00000000-0005-0000-0000-0000C2880000}"/>
    <cellStyle name="백 62" xfId="29624" xr:uid="{00000000-0005-0000-0000-0000C3880000}"/>
    <cellStyle name="백 63" xfId="29625" xr:uid="{00000000-0005-0000-0000-0000C4880000}"/>
    <cellStyle name="백 64" xfId="29626" xr:uid="{00000000-0005-0000-0000-0000C5880000}"/>
    <cellStyle name="백 65" xfId="29627" xr:uid="{00000000-0005-0000-0000-0000C6880000}"/>
    <cellStyle name="백 66" xfId="29628" xr:uid="{00000000-0005-0000-0000-0000C7880000}"/>
    <cellStyle name="백 67" xfId="29629" xr:uid="{00000000-0005-0000-0000-0000C8880000}"/>
    <cellStyle name="백 68" xfId="29630" xr:uid="{00000000-0005-0000-0000-0000C9880000}"/>
    <cellStyle name="백 69" xfId="29631" xr:uid="{00000000-0005-0000-0000-0000CA880000}"/>
    <cellStyle name="백 7" xfId="29632" xr:uid="{00000000-0005-0000-0000-0000CB880000}"/>
    <cellStyle name="백 7 2" xfId="29633" xr:uid="{00000000-0005-0000-0000-0000CC880000}"/>
    <cellStyle name="백 7 3" xfId="29634" xr:uid="{00000000-0005-0000-0000-0000CD880000}"/>
    <cellStyle name="백 70" xfId="29635" xr:uid="{00000000-0005-0000-0000-0000CE880000}"/>
    <cellStyle name="백 71" xfId="29636" xr:uid="{00000000-0005-0000-0000-0000CF880000}"/>
    <cellStyle name="백 72" xfId="29637" xr:uid="{00000000-0005-0000-0000-0000D0880000}"/>
    <cellStyle name="백 73" xfId="29638" xr:uid="{00000000-0005-0000-0000-0000D1880000}"/>
    <cellStyle name="백 74" xfId="29639" xr:uid="{00000000-0005-0000-0000-0000D2880000}"/>
    <cellStyle name="백 75" xfId="29640" xr:uid="{00000000-0005-0000-0000-0000D3880000}"/>
    <cellStyle name="백 76" xfId="29641" xr:uid="{00000000-0005-0000-0000-0000D4880000}"/>
    <cellStyle name="백 77" xfId="29642" xr:uid="{00000000-0005-0000-0000-0000D5880000}"/>
    <cellStyle name="백 78" xfId="29643" xr:uid="{00000000-0005-0000-0000-0000D6880000}"/>
    <cellStyle name="백 79" xfId="29644" xr:uid="{00000000-0005-0000-0000-0000D7880000}"/>
    <cellStyle name="백 8" xfId="29645" xr:uid="{00000000-0005-0000-0000-0000D8880000}"/>
    <cellStyle name="백 8 2" xfId="29646" xr:uid="{00000000-0005-0000-0000-0000D9880000}"/>
    <cellStyle name="백 8 3" xfId="29647" xr:uid="{00000000-0005-0000-0000-0000DA880000}"/>
    <cellStyle name="백 80" xfId="29648" xr:uid="{00000000-0005-0000-0000-0000DB880000}"/>
    <cellStyle name="백 81" xfId="29649" xr:uid="{00000000-0005-0000-0000-0000DC880000}"/>
    <cellStyle name="백 82" xfId="29650" xr:uid="{00000000-0005-0000-0000-0000DD880000}"/>
    <cellStyle name="백 83" xfId="29651" xr:uid="{00000000-0005-0000-0000-0000DE880000}"/>
    <cellStyle name="백 84" xfId="29652" xr:uid="{00000000-0005-0000-0000-0000DF880000}"/>
    <cellStyle name="백 85" xfId="29653" xr:uid="{00000000-0005-0000-0000-0000E0880000}"/>
    <cellStyle name="백 86" xfId="29654" xr:uid="{00000000-0005-0000-0000-0000E1880000}"/>
    <cellStyle name="백 87" xfId="29655" xr:uid="{00000000-0005-0000-0000-0000E2880000}"/>
    <cellStyle name="백 88" xfId="29656" xr:uid="{00000000-0005-0000-0000-0000E3880000}"/>
    <cellStyle name="백 89" xfId="29657" xr:uid="{00000000-0005-0000-0000-0000E4880000}"/>
    <cellStyle name="백 9" xfId="29658" xr:uid="{00000000-0005-0000-0000-0000E5880000}"/>
    <cellStyle name="백 9 2" xfId="29659" xr:uid="{00000000-0005-0000-0000-0000E6880000}"/>
    <cellStyle name="백 9 3" xfId="29660" xr:uid="{00000000-0005-0000-0000-0000E7880000}"/>
    <cellStyle name="백 90" xfId="29661" xr:uid="{00000000-0005-0000-0000-0000E8880000}"/>
    <cellStyle name="백 91" xfId="29662" xr:uid="{00000000-0005-0000-0000-0000E9880000}"/>
    <cellStyle name="백 92" xfId="29663" xr:uid="{00000000-0005-0000-0000-0000EA880000}"/>
    <cellStyle name="백 93" xfId="29664" xr:uid="{00000000-0005-0000-0000-0000EB880000}"/>
    <cellStyle name="백 94" xfId="29665" xr:uid="{00000000-0005-0000-0000-0000EC880000}"/>
    <cellStyle name="백 95" xfId="29666" xr:uid="{00000000-0005-0000-0000-0000ED880000}"/>
    <cellStyle name="백 96" xfId="29667" xr:uid="{00000000-0005-0000-0000-0000EE880000}"/>
    <cellStyle name="백 97" xfId="29668" xr:uid="{00000000-0005-0000-0000-0000EF880000}"/>
    <cellStyle name="백 98" xfId="29669" xr:uid="{00000000-0005-0000-0000-0000F0880000}"/>
    <cellStyle name="백 99" xfId="29670" xr:uid="{00000000-0005-0000-0000-0000F1880000}"/>
    <cellStyle name="백_01.표지판(교통표지판)" xfId="29671" xr:uid="{00000000-0005-0000-0000-0000F2880000}"/>
    <cellStyle name="백_01.표지판(교통표지판)_00.교통안전시설공전체" xfId="29672" xr:uid="{00000000-0005-0000-0000-0000F3880000}"/>
    <cellStyle name="백_01.표지판(교통표지판)_01_부대공전체(진동-마산)" xfId="29673" xr:uid="{00000000-0005-0000-0000-0000F4880000}"/>
    <cellStyle name="백_01-토공_02-배수공" xfId="29674" xr:uid="{00000000-0005-0000-0000-0000F5880000}"/>
    <cellStyle name="백_01-토공_02-배수공_배수공" xfId="29675" xr:uid="{00000000-0005-0000-0000-0000F6880000}"/>
    <cellStyle name="백_01-토공_02-배수공_배수공_배수공" xfId="29676" xr:uid="{00000000-0005-0000-0000-0000F7880000}"/>
    <cellStyle name="백_02.시선유도시설" xfId="29677" xr:uid="{00000000-0005-0000-0000-0000F8880000}"/>
    <cellStyle name="백_02.시선유도시설_00.교통안전시설공전체" xfId="29678" xr:uid="{00000000-0005-0000-0000-0000F9880000}"/>
    <cellStyle name="백_02.시선유도시설_01_부대공전체(진동-마산)" xfId="29679" xr:uid="{00000000-0005-0000-0000-0000FA880000}"/>
    <cellStyle name="백_02-배수공" xfId="29680" xr:uid="{00000000-0005-0000-0000-0000FB880000}"/>
    <cellStyle name="백_02-배수공_02-배수공" xfId="29681" xr:uid="{00000000-0005-0000-0000-0000FC880000}"/>
    <cellStyle name="백_02-배수공_02-배수공_배수공" xfId="29682" xr:uid="{00000000-0005-0000-0000-0000FD880000}"/>
    <cellStyle name="백_02-배수공_02-배수공_배수공_배수공" xfId="29683" xr:uid="{00000000-0005-0000-0000-0000FE880000}"/>
    <cellStyle name="백_02-배수공_배수공" xfId="29684" xr:uid="{00000000-0005-0000-0000-0000FF880000}"/>
    <cellStyle name="백_02-배수공_배수공_배수공" xfId="29685" xr:uid="{00000000-0005-0000-0000-000000890000}"/>
    <cellStyle name="백_03.차선도색" xfId="29686" xr:uid="{00000000-0005-0000-0000-000001890000}"/>
    <cellStyle name="백_03.차선도색_00.교통안전시설공전체" xfId="29687" xr:uid="{00000000-0005-0000-0000-000002890000}"/>
    <cellStyle name="백_03.차선도색_01_부대공전체(진동-마산)" xfId="29688" xr:uid="{00000000-0005-0000-0000-000003890000}"/>
    <cellStyle name="백_04.가드레일" xfId="29689" xr:uid="{00000000-0005-0000-0000-000004890000}"/>
    <cellStyle name="백_04.가드레일_00.교통안전시설공전체" xfId="29690" xr:uid="{00000000-0005-0000-0000-000005890000}"/>
    <cellStyle name="백_04.가드레일_01_부대공전체(진동-마산)" xfId="29691" xr:uid="{00000000-0005-0000-0000-000006890000}"/>
    <cellStyle name="백_04-포장공_02-배수공" xfId="29692" xr:uid="{00000000-0005-0000-0000-000007890000}"/>
    <cellStyle name="백_04-포장공_02-배수공_배수공" xfId="29693" xr:uid="{00000000-0005-0000-0000-000008890000}"/>
    <cellStyle name="백_04-포장공_02-배수공_배수공_배수공" xfId="29694" xr:uid="{00000000-0005-0000-0000-000009890000}"/>
    <cellStyle name="백_05.가드휀스" xfId="29695" xr:uid="{00000000-0005-0000-0000-00000A890000}"/>
    <cellStyle name="백_05.가드휀스_00.교통안전시설공전체" xfId="29696" xr:uid="{00000000-0005-0000-0000-00000B890000}"/>
    <cellStyle name="백_05.가드휀스_01_부대공전체(진동-마산)" xfId="29697" xr:uid="{00000000-0005-0000-0000-00000C890000}"/>
    <cellStyle name="백_05.낙석방지시설" xfId="29698" xr:uid="{00000000-0005-0000-0000-00000D890000}"/>
    <cellStyle name="백_05.낙석방지시설_00.교통안전시설공전체" xfId="29699" xr:uid="{00000000-0005-0000-0000-00000E890000}"/>
    <cellStyle name="백_05.낙석방지시설_01_부대공전체(진동-마산)" xfId="29700" xr:uid="{00000000-0005-0000-0000-00000F890000}"/>
    <cellStyle name="백_06.미끄럼방지포장" xfId="29701" xr:uid="{00000000-0005-0000-0000-000010890000}"/>
    <cellStyle name="백_06.미끄럼방지포장_00.교통안전시설공전체" xfId="29702" xr:uid="{00000000-0005-0000-0000-000011890000}"/>
    <cellStyle name="백_06.미끄럼방지포장_01_부대공전체(진동-마산)" xfId="29703" xr:uid="{00000000-0005-0000-0000-000012890000}"/>
    <cellStyle name="백_06-부대공_02-배수공" xfId="29704" xr:uid="{00000000-0005-0000-0000-000013890000}"/>
    <cellStyle name="백_06-부대공_02-배수공_배수공" xfId="29705" xr:uid="{00000000-0005-0000-0000-000014890000}"/>
    <cellStyle name="백_06-부대공_02-배수공_배수공_배수공" xfId="29706" xr:uid="{00000000-0005-0000-0000-000015890000}"/>
    <cellStyle name="백_07.차량충격흡수시설" xfId="29707" xr:uid="{00000000-0005-0000-0000-000016890000}"/>
    <cellStyle name="백_07.차량충격흡수시설_00.교통안전시설공전체" xfId="29708" xr:uid="{00000000-0005-0000-0000-000017890000}"/>
    <cellStyle name="백_07.차량충격흡수시설_01_부대공전체(진동-마산)" xfId="29709" xr:uid="{00000000-0005-0000-0000-000018890000}"/>
    <cellStyle name="백_08.현광방지시설" xfId="29710" xr:uid="{00000000-0005-0000-0000-000019890000}"/>
    <cellStyle name="백_08.현광방지시설_00.교통안전시설공전체" xfId="29711" xr:uid="{00000000-0005-0000-0000-00001A890000}"/>
    <cellStyle name="백_08.현광방지시설_01_부대공전체(진동-마산)" xfId="29712" xr:uid="{00000000-0005-0000-0000-00001B890000}"/>
    <cellStyle name="백_1.관로토공 " xfId="29713" xr:uid="{00000000-0005-0000-0000-00001C890000}"/>
    <cellStyle name="백_20030218144011020-E1C865BF" xfId="29714" xr:uid="{00000000-0005-0000-0000-00001D890000}"/>
    <cellStyle name="백_20030218144011020-E1C865BF_견적보고" xfId="29715" xr:uid="{00000000-0005-0000-0000-00001E890000}"/>
    <cellStyle name="백_2011년 소백산 자락길 홍보관 신축공사(건축)" xfId="1299" xr:uid="{00000000-0005-0000-0000-00001F890000}"/>
    <cellStyle name="백_4.부대공_1.관로토공 " xfId="29716" xr:uid="{00000000-0005-0000-0000-000020890000}"/>
    <cellStyle name="백_4.부대공_4배관공_1.관로토공 " xfId="29717" xr:uid="{00000000-0005-0000-0000-000021890000}"/>
    <cellStyle name="백_4.부대공_5부대시설공_1.관로토공 " xfId="29718" xr:uid="{00000000-0005-0000-0000-000022890000}"/>
    <cellStyle name="백_4배관공_1.관로토공 " xfId="29719" xr:uid="{00000000-0005-0000-0000-000023890000}"/>
    <cellStyle name="백_5부대시설공_1.관로토공 " xfId="29720" xr:uid="{00000000-0005-0000-0000-000024890000}"/>
    <cellStyle name="백_Book2_1.관로토공 " xfId="29721" xr:uid="{00000000-0005-0000-0000-000025890000}"/>
    <cellStyle name="백_Book2_4.부대공_1.관로토공 " xfId="29722" xr:uid="{00000000-0005-0000-0000-000026890000}"/>
    <cellStyle name="백_Book2_4.부대공_4배관공_1.관로토공 " xfId="29723" xr:uid="{00000000-0005-0000-0000-000027890000}"/>
    <cellStyle name="백_Book2_4.부대공_5부대시설공_1.관로토공 " xfId="29724" xr:uid="{00000000-0005-0000-0000-000028890000}"/>
    <cellStyle name="백_Book2_4배관공_1.관로토공 " xfId="29725" xr:uid="{00000000-0005-0000-0000-000029890000}"/>
    <cellStyle name="백_Book2_5부대시설공_1.관로토공 " xfId="29726" xr:uid="{00000000-0005-0000-0000-00002A890000}"/>
    <cellStyle name="백_갑지(건축 (2)" xfId="1300" xr:uid="{00000000-0005-0000-0000-00002B890000}"/>
    <cellStyle name="백_갑지(건축 (2) 2" xfId="1301" xr:uid="{00000000-0005-0000-0000-00002C890000}"/>
    <cellStyle name="백_견적보고" xfId="29727" xr:uid="{00000000-0005-0000-0000-00002D890000}"/>
    <cellStyle name="백_경북능금농협(북촌)골판지공장 " xfId="1302" xr:uid="{00000000-0005-0000-0000-00002E890000}"/>
    <cellStyle name="백_관급자재 명세" xfId="1303" xr:uid="{00000000-0005-0000-0000-00002F890000}"/>
    <cellStyle name="백_도로" xfId="1304" xr:uid="{00000000-0005-0000-0000-000030890000}"/>
    <cellStyle name="백_도로 2" xfId="29728" xr:uid="{00000000-0005-0000-0000-000031890000}"/>
    <cellStyle name="백_도로 3" xfId="29729" xr:uid="{00000000-0005-0000-0000-000032890000}"/>
    <cellStyle name="백_부대초안" xfId="1305" xr:uid="{00000000-0005-0000-0000-000033890000}"/>
    <cellStyle name="백_부대초안 2" xfId="1306" xr:uid="{00000000-0005-0000-0000-000034890000}"/>
    <cellStyle name="백_부대초안 3" xfId="29730" xr:uid="{00000000-0005-0000-0000-000035890000}"/>
    <cellStyle name="백_부대초안_2011년 소백산 자락길 홍보관 신축공사(건축)" xfId="1307" xr:uid="{00000000-0005-0000-0000-000036890000}"/>
    <cellStyle name="백_부대초안_갑지(건축 (2)" xfId="1308" xr:uid="{00000000-0005-0000-0000-000037890000}"/>
    <cellStyle name="백_부대초안_갑지(건축 (2) 2" xfId="1309" xr:uid="{00000000-0005-0000-0000-000038890000}"/>
    <cellStyle name="백_부대초안_견적의뢰" xfId="1310" xr:uid="{00000000-0005-0000-0000-000039890000}"/>
    <cellStyle name="백_부대초안_견적의뢰 2" xfId="1311" xr:uid="{00000000-0005-0000-0000-00003A890000}"/>
    <cellStyle name="백_부대초안_견적의뢰 3" xfId="29731" xr:uid="{00000000-0005-0000-0000-00003B890000}"/>
    <cellStyle name="백_부대초안_견적의뢰_2011년 소백산 자락길 홍보관 신축공사(건축)" xfId="1312" xr:uid="{00000000-0005-0000-0000-00003C890000}"/>
    <cellStyle name="백_부대초안_견적의뢰_갑지(건축 (2)" xfId="1313" xr:uid="{00000000-0005-0000-0000-00003D890000}"/>
    <cellStyle name="백_부대초안_견적의뢰_갑지(건축 (2) 2" xfId="1314" xr:uid="{00000000-0005-0000-0000-00003E890000}"/>
    <cellStyle name="백_부대초안_견적의뢰_경북능금농협(북촌)골판지공장 " xfId="1315" xr:uid="{00000000-0005-0000-0000-00003F890000}"/>
    <cellStyle name="백_부대초안_견적의뢰_관급자재 명세" xfId="1316" xr:uid="{00000000-0005-0000-0000-000040890000}"/>
    <cellStyle name="백_부대초안_견적의뢰_삼성생활예술고 생활관(3층수정15%)공사" xfId="1317" xr:uid="{00000000-0005-0000-0000-000041890000}"/>
    <cellStyle name="백_부대초안_견적의뢰_삼성생활예술고 생활관(3층수정15%)공사 2" xfId="1318" xr:uid="{00000000-0005-0000-0000-000042890000}"/>
    <cellStyle name="백_부대초안_견적의뢰_안강여고 화장실 개선공사" xfId="1319" xr:uid="{00000000-0005-0000-0000-000043890000}"/>
    <cellStyle name="백_부대초안_견적의뢰_영주서부초등학교 교사동 방수공사" xfId="1320" xr:uid="{00000000-0005-0000-0000-000044890000}"/>
    <cellStyle name="백_부대초안_견적의뢰_용곡지구_보건진료소_신축설비공사" xfId="1321" xr:uid="{00000000-0005-0000-0000-000045890000}"/>
    <cellStyle name="백_부대초안_견적의뢰_용곡지구_보건진료소_신축설비공사 2" xfId="1322" xr:uid="{00000000-0005-0000-0000-000046890000}"/>
    <cellStyle name="백_부대초안_견적의뢰_우보초등학교 화장실보수및기타공사(건축)" xfId="1323" xr:uid="{00000000-0005-0000-0000-000047890000}"/>
    <cellStyle name="백_부대초안_견적의뢰_우보초등학교 화장실보수및기타공사(건축) 2" xfId="1324" xr:uid="{00000000-0005-0000-0000-000048890000}"/>
    <cellStyle name="백_부대초안_견적의뢰_화령초등학교 다목적강당 증축공사(건축)" xfId="1325" xr:uid="{00000000-0005-0000-0000-000049890000}"/>
    <cellStyle name="백_부대초안_견적의뢰_화령초등학교 다목적강당 증축공사(건축) 2" xfId="1326" xr:uid="{00000000-0005-0000-0000-00004A890000}"/>
    <cellStyle name="백_부대초안_견적의뢰_화령초등학교 다목적강당 증축공사(건축납품)" xfId="1327" xr:uid="{00000000-0005-0000-0000-00004B890000}"/>
    <cellStyle name="백_부대초안_견적의뢰_화령초등학교 다목적강당 증축공사(건축납품) 2" xfId="1328" xr:uid="{00000000-0005-0000-0000-00004C890000}"/>
    <cellStyle name="백_부대초안_경북능금농협(북촌)골판지공장 " xfId="1329" xr:uid="{00000000-0005-0000-0000-00004D890000}"/>
    <cellStyle name="백_부대초안_관급자재 명세" xfId="1330" xr:uid="{00000000-0005-0000-0000-00004E890000}"/>
    <cellStyle name="백_부대초안_김포투찰" xfId="1331" xr:uid="{00000000-0005-0000-0000-00004F890000}"/>
    <cellStyle name="백_부대초안_김포투찰 2" xfId="29732" xr:uid="{00000000-0005-0000-0000-000050890000}"/>
    <cellStyle name="백_부대초안_김포투찰 3" xfId="29733" xr:uid="{00000000-0005-0000-0000-000051890000}"/>
    <cellStyle name="백_부대초안_김포투찰_견적의뢰" xfId="1332" xr:uid="{00000000-0005-0000-0000-000052890000}"/>
    <cellStyle name="백_부대초안_김포투찰_견적의뢰 2" xfId="1333" xr:uid="{00000000-0005-0000-0000-000053890000}"/>
    <cellStyle name="백_부대초안_김포투찰_견적의뢰 3" xfId="29734" xr:uid="{00000000-0005-0000-0000-000054890000}"/>
    <cellStyle name="백_부대초안_김포투찰_견적의뢰_2011년 소백산 자락길 홍보관 신축공사(건축)" xfId="1334" xr:uid="{00000000-0005-0000-0000-000055890000}"/>
    <cellStyle name="백_부대초안_김포투찰_견적의뢰_갑지(건축 (2)" xfId="1335" xr:uid="{00000000-0005-0000-0000-000056890000}"/>
    <cellStyle name="백_부대초안_김포투찰_견적의뢰_갑지(건축 (2) 2" xfId="1336" xr:uid="{00000000-0005-0000-0000-000057890000}"/>
    <cellStyle name="백_부대초안_김포투찰_견적의뢰_경북능금농협(북촌)골판지공장 " xfId="1337" xr:uid="{00000000-0005-0000-0000-000058890000}"/>
    <cellStyle name="백_부대초안_김포투찰_견적의뢰_관급자재 명세" xfId="1338" xr:uid="{00000000-0005-0000-0000-000059890000}"/>
    <cellStyle name="백_부대초안_김포투찰_견적의뢰_삼성생활예술고 생활관(3층수정15%)공사" xfId="1339" xr:uid="{00000000-0005-0000-0000-00005A890000}"/>
    <cellStyle name="백_부대초안_김포투찰_견적의뢰_삼성생활예술고 생활관(3층수정15%)공사 2" xfId="1340" xr:uid="{00000000-0005-0000-0000-00005B890000}"/>
    <cellStyle name="백_부대초안_김포투찰_견적의뢰_안강여고 화장실 개선공사" xfId="1341" xr:uid="{00000000-0005-0000-0000-00005C890000}"/>
    <cellStyle name="백_부대초안_김포투찰_견적의뢰_영주서부초등학교 교사동 방수공사" xfId="1342" xr:uid="{00000000-0005-0000-0000-00005D890000}"/>
    <cellStyle name="백_부대초안_김포투찰_견적의뢰_용곡지구_보건진료소_신축설비공사" xfId="1343" xr:uid="{00000000-0005-0000-0000-00005E890000}"/>
    <cellStyle name="백_부대초안_김포투찰_견적의뢰_용곡지구_보건진료소_신축설비공사 2" xfId="1344" xr:uid="{00000000-0005-0000-0000-00005F890000}"/>
    <cellStyle name="백_부대초안_김포투찰_견적의뢰_우보초등학교 화장실보수및기타공사(건축)" xfId="1345" xr:uid="{00000000-0005-0000-0000-000060890000}"/>
    <cellStyle name="백_부대초안_김포투찰_견적의뢰_우보초등학교 화장실보수및기타공사(건축) 2" xfId="1346" xr:uid="{00000000-0005-0000-0000-000061890000}"/>
    <cellStyle name="백_부대초안_김포투찰_견적의뢰_화령초등학교 다목적강당 증축공사(건축)" xfId="1347" xr:uid="{00000000-0005-0000-0000-000062890000}"/>
    <cellStyle name="백_부대초안_김포투찰_견적의뢰_화령초등학교 다목적강당 증축공사(건축) 2" xfId="1348" xr:uid="{00000000-0005-0000-0000-000063890000}"/>
    <cellStyle name="백_부대초안_김포투찰_견적의뢰_화령초등학교 다목적강당 증축공사(건축납품)" xfId="1349" xr:uid="{00000000-0005-0000-0000-000064890000}"/>
    <cellStyle name="백_부대초안_김포투찰_견적의뢰_화령초등학교 다목적강당 증축공사(건축납품) 2" xfId="1350" xr:uid="{00000000-0005-0000-0000-000065890000}"/>
    <cellStyle name="백_부대초안_삼성생활예술고 생활관(3층수정15%)공사" xfId="1351" xr:uid="{00000000-0005-0000-0000-000066890000}"/>
    <cellStyle name="백_부대초안_삼성생활예술고 생활관(3층수정15%)공사 2" xfId="1352" xr:uid="{00000000-0005-0000-0000-000067890000}"/>
    <cellStyle name="백_부대초안_안강여고 화장실 개선공사" xfId="1353" xr:uid="{00000000-0005-0000-0000-000068890000}"/>
    <cellStyle name="백_부대초안_영주서부초등학교 교사동 방수공사" xfId="1354" xr:uid="{00000000-0005-0000-0000-000069890000}"/>
    <cellStyle name="백_부대초안_용곡지구_보건진료소_신축설비공사" xfId="1355" xr:uid="{00000000-0005-0000-0000-00006A890000}"/>
    <cellStyle name="백_부대초안_용곡지구_보건진료소_신축설비공사 2" xfId="1356" xr:uid="{00000000-0005-0000-0000-00006B890000}"/>
    <cellStyle name="백_부대초안_우보초등학교 화장실보수및기타공사(건축)" xfId="1357" xr:uid="{00000000-0005-0000-0000-00006C890000}"/>
    <cellStyle name="백_부대초안_우보초등학교 화장실보수및기타공사(건축) 2" xfId="1358" xr:uid="{00000000-0005-0000-0000-00006D890000}"/>
    <cellStyle name="백_부대초안_화령초등학교 다목적강당 증축공사(건축)" xfId="1359" xr:uid="{00000000-0005-0000-0000-00006E890000}"/>
    <cellStyle name="백_부대초안_화령초등학교 다목적강당 증축공사(건축) 2" xfId="1360" xr:uid="{00000000-0005-0000-0000-00006F890000}"/>
    <cellStyle name="백_부대초안_화령초등학교 다목적강당 증축공사(건축납품)" xfId="1361" xr:uid="{00000000-0005-0000-0000-000070890000}"/>
    <cellStyle name="백_부대초안_화령초등학교 다목적강당 증축공사(건축납품) 2" xfId="1362" xr:uid="{00000000-0005-0000-0000-000071890000}"/>
    <cellStyle name="백_삼성생활예술고 생활관(3층수정15%)공사" xfId="1363" xr:uid="{00000000-0005-0000-0000-000072890000}"/>
    <cellStyle name="백_삼성생활예술고 생활관(3층수정15%)공사 2" xfId="1364" xr:uid="{00000000-0005-0000-0000-000073890000}"/>
    <cellStyle name="백_수량산출서(수정)" xfId="29735" xr:uid="{00000000-0005-0000-0000-000074890000}"/>
    <cellStyle name="백_수량산출서(수정)_01.표지판(교통표지판)" xfId="29736" xr:uid="{00000000-0005-0000-0000-000075890000}"/>
    <cellStyle name="백_수량산출서(수정)_01.표지판(교통표지판)_00.교통안전시설공전체" xfId="29737" xr:uid="{00000000-0005-0000-0000-000076890000}"/>
    <cellStyle name="백_수량산출서(수정)_01.표지판(교통표지판)_01_부대공전체(진동-마산)" xfId="29738" xr:uid="{00000000-0005-0000-0000-000077890000}"/>
    <cellStyle name="백_수량산출서(수정)_01-토공_02-배수공" xfId="29739" xr:uid="{00000000-0005-0000-0000-000078890000}"/>
    <cellStyle name="백_수량산출서(수정)_01-토공_02-배수공_배수공" xfId="29740" xr:uid="{00000000-0005-0000-0000-000079890000}"/>
    <cellStyle name="백_수량산출서(수정)_01-토공_02-배수공_배수공_배수공" xfId="29741" xr:uid="{00000000-0005-0000-0000-00007A890000}"/>
    <cellStyle name="백_수량산출서(수정)_02.시선유도시설" xfId="29742" xr:uid="{00000000-0005-0000-0000-00007B890000}"/>
    <cellStyle name="백_수량산출서(수정)_02.시선유도시설_00.교통안전시설공전체" xfId="29743" xr:uid="{00000000-0005-0000-0000-00007C890000}"/>
    <cellStyle name="백_수량산출서(수정)_02.시선유도시설_01_부대공전체(진동-마산)" xfId="29744" xr:uid="{00000000-0005-0000-0000-00007D890000}"/>
    <cellStyle name="백_수량산출서(수정)_02-배수공" xfId="29745" xr:uid="{00000000-0005-0000-0000-00007E890000}"/>
    <cellStyle name="백_수량산출서(수정)_02-배수공_02-배수공" xfId="29746" xr:uid="{00000000-0005-0000-0000-00007F890000}"/>
    <cellStyle name="백_수량산출서(수정)_02-배수공_02-배수공_배수공" xfId="29747" xr:uid="{00000000-0005-0000-0000-000080890000}"/>
    <cellStyle name="백_수량산출서(수정)_02-배수공_02-배수공_배수공_배수공" xfId="29748" xr:uid="{00000000-0005-0000-0000-000081890000}"/>
    <cellStyle name="백_수량산출서(수정)_02-배수공_배수공" xfId="29749" xr:uid="{00000000-0005-0000-0000-000082890000}"/>
    <cellStyle name="백_수량산출서(수정)_02-배수공_배수공_배수공" xfId="29750" xr:uid="{00000000-0005-0000-0000-000083890000}"/>
    <cellStyle name="백_수량산출서(수정)_03.차선도색" xfId="29751" xr:uid="{00000000-0005-0000-0000-000084890000}"/>
    <cellStyle name="백_수량산출서(수정)_03.차선도색_00.교통안전시설공전체" xfId="29752" xr:uid="{00000000-0005-0000-0000-000085890000}"/>
    <cellStyle name="백_수량산출서(수정)_03.차선도색_01_부대공전체(진동-마산)" xfId="29753" xr:uid="{00000000-0005-0000-0000-000086890000}"/>
    <cellStyle name="백_수량산출서(수정)_04.가드레일" xfId="29754" xr:uid="{00000000-0005-0000-0000-000087890000}"/>
    <cellStyle name="백_수량산출서(수정)_04.가드레일_00.교통안전시설공전체" xfId="29755" xr:uid="{00000000-0005-0000-0000-000088890000}"/>
    <cellStyle name="백_수량산출서(수정)_04.가드레일_01_부대공전체(진동-마산)" xfId="29756" xr:uid="{00000000-0005-0000-0000-000089890000}"/>
    <cellStyle name="백_수량산출서(수정)_04-포장공_02-배수공" xfId="29757" xr:uid="{00000000-0005-0000-0000-00008A890000}"/>
    <cellStyle name="백_수량산출서(수정)_04-포장공_02-배수공_배수공" xfId="29758" xr:uid="{00000000-0005-0000-0000-00008B890000}"/>
    <cellStyle name="백_수량산출서(수정)_04-포장공_02-배수공_배수공_배수공" xfId="29759" xr:uid="{00000000-0005-0000-0000-00008C890000}"/>
    <cellStyle name="백_수량산출서(수정)_05.가드휀스" xfId="29760" xr:uid="{00000000-0005-0000-0000-00008D890000}"/>
    <cellStyle name="백_수량산출서(수정)_05.가드휀스_00.교통안전시설공전체" xfId="29761" xr:uid="{00000000-0005-0000-0000-00008E890000}"/>
    <cellStyle name="백_수량산출서(수정)_05.가드휀스_01_부대공전체(진동-마산)" xfId="29762" xr:uid="{00000000-0005-0000-0000-00008F890000}"/>
    <cellStyle name="백_수량산출서(수정)_05.낙석방지시설" xfId="29763" xr:uid="{00000000-0005-0000-0000-000090890000}"/>
    <cellStyle name="백_수량산출서(수정)_05.낙석방지시설_00.교통안전시설공전체" xfId="29764" xr:uid="{00000000-0005-0000-0000-000091890000}"/>
    <cellStyle name="백_수량산출서(수정)_05.낙석방지시설_01_부대공전체(진동-마산)" xfId="29765" xr:uid="{00000000-0005-0000-0000-000092890000}"/>
    <cellStyle name="백_수량산출서(수정)_06.미끄럼방지포장" xfId="29766" xr:uid="{00000000-0005-0000-0000-000093890000}"/>
    <cellStyle name="백_수량산출서(수정)_06.미끄럼방지포장_00.교통안전시설공전체" xfId="29767" xr:uid="{00000000-0005-0000-0000-000094890000}"/>
    <cellStyle name="백_수량산출서(수정)_06.미끄럼방지포장_01_부대공전체(진동-마산)" xfId="29768" xr:uid="{00000000-0005-0000-0000-000095890000}"/>
    <cellStyle name="백_수량산출서(수정)_06-부대공_02-배수공" xfId="29769" xr:uid="{00000000-0005-0000-0000-000096890000}"/>
    <cellStyle name="백_수량산출서(수정)_06-부대공_02-배수공_배수공" xfId="29770" xr:uid="{00000000-0005-0000-0000-000097890000}"/>
    <cellStyle name="백_수량산출서(수정)_06-부대공_02-배수공_배수공_배수공" xfId="29771" xr:uid="{00000000-0005-0000-0000-000098890000}"/>
    <cellStyle name="백_수량산출서(수정)_07.차량충격흡수시설" xfId="29772" xr:uid="{00000000-0005-0000-0000-000099890000}"/>
    <cellStyle name="백_수량산출서(수정)_07.차량충격흡수시설_00.교통안전시설공전체" xfId="29773" xr:uid="{00000000-0005-0000-0000-00009A890000}"/>
    <cellStyle name="백_수량산출서(수정)_07.차량충격흡수시설_01_부대공전체(진동-마산)" xfId="29774" xr:uid="{00000000-0005-0000-0000-00009B890000}"/>
    <cellStyle name="백_수량산출서(수정)_08.현광방지시설" xfId="29775" xr:uid="{00000000-0005-0000-0000-00009C890000}"/>
    <cellStyle name="백_수량산출서(수정)_08.현광방지시설_00.교통안전시설공전체" xfId="29776" xr:uid="{00000000-0005-0000-0000-00009D890000}"/>
    <cellStyle name="백_수량산출서(수정)_08.현광방지시설_01_부대공전체(진동-마산)" xfId="29777" xr:uid="{00000000-0005-0000-0000-00009E890000}"/>
    <cellStyle name="백_안강여고 화장실 개선공사" xfId="1365" xr:uid="{00000000-0005-0000-0000-00009F890000}"/>
    <cellStyle name="백_영주서부초등학교 교사동 방수공사" xfId="1366" xr:uid="{00000000-0005-0000-0000-0000A0890000}"/>
    <cellStyle name="백_용곡지구_보건진료소_신축설비공사" xfId="1367" xr:uid="{00000000-0005-0000-0000-0000A1890000}"/>
    <cellStyle name="백_용곡지구_보건진료소_신축설비공사 2" xfId="1368" xr:uid="{00000000-0005-0000-0000-0000A2890000}"/>
    <cellStyle name="백_우보초등학교 화장실보수및기타공사(건축)" xfId="1369" xr:uid="{00000000-0005-0000-0000-0000A3890000}"/>
    <cellStyle name="백_우보초등학교 화장실보수및기타공사(건축) 2" xfId="1370" xr:uid="{00000000-0005-0000-0000-0000A4890000}"/>
    <cellStyle name="백_토목내역서" xfId="1371" xr:uid="{00000000-0005-0000-0000-0000A5890000}"/>
    <cellStyle name="백_토목내역서 2" xfId="1372" xr:uid="{00000000-0005-0000-0000-0000A6890000}"/>
    <cellStyle name="백_토목내역서 3" xfId="29778" xr:uid="{00000000-0005-0000-0000-0000A7890000}"/>
    <cellStyle name="백_토목내역서_2011년 소백산 자락길 홍보관 신축공사(건축)" xfId="1373" xr:uid="{00000000-0005-0000-0000-0000A8890000}"/>
    <cellStyle name="백_토목내역서_갑지(건축 (2)" xfId="1374" xr:uid="{00000000-0005-0000-0000-0000A9890000}"/>
    <cellStyle name="백_토목내역서_갑지(건축 (2) 2" xfId="1375" xr:uid="{00000000-0005-0000-0000-0000AA890000}"/>
    <cellStyle name="백_토목내역서_경북능금농협(북촌)골판지공장 " xfId="1376" xr:uid="{00000000-0005-0000-0000-0000AB890000}"/>
    <cellStyle name="백_토목내역서_관급자재 명세" xfId="1377" xr:uid="{00000000-0005-0000-0000-0000AC890000}"/>
    <cellStyle name="백_토목내역서_도로" xfId="1378" xr:uid="{00000000-0005-0000-0000-0000AD890000}"/>
    <cellStyle name="백_토목내역서_도로 2" xfId="29779" xr:uid="{00000000-0005-0000-0000-0000AE890000}"/>
    <cellStyle name="백_토목내역서_도로 3" xfId="29780" xr:uid="{00000000-0005-0000-0000-0000AF890000}"/>
    <cellStyle name="백_토목내역서_부대초안" xfId="1379" xr:uid="{00000000-0005-0000-0000-0000B0890000}"/>
    <cellStyle name="백_토목내역서_부대초안 2" xfId="1380" xr:uid="{00000000-0005-0000-0000-0000B1890000}"/>
    <cellStyle name="백_토목내역서_부대초안 3" xfId="29781" xr:uid="{00000000-0005-0000-0000-0000B2890000}"/>
    <cellStyle name="백_토목내역서_부대초안_2011년 소백산 자락길 홍보관 신축공사(건축)" xfId="1381" xr:uid="{00000000-0005-0000-0000-0000B3890000}"/>
    <cellStyle name="백_토목내역서_부대초안_갑지(건축 (2)" xfId="1382" xr:uid="{00000000-0005-0000-0000-0000B4890000}"/>
    <cellStyle name="백_토목내역서_부대초안_갑지(건축 (2) 2" xfId="1383" xr:uid="{00000000-0005-0000-0000-0000B5890000}"/>
    <cellStyle name="백_토목내역서_부대초안_견적의뢰" xfId="1384" xr:uid="{00000000-0005-0000-0000-0000B6890000}"/>
    <cellStyle name="백_토목내역서_부대초안_견적의뢰 2" xfId="1385" xr:uid="{00000000-0005-0000-0000-0000B7890000}"/>
    <cellStyle name="백_토목내역서_부대초안_견적의뢰 3" xfId="29782" xr:uid="{00000000-0005-0000-0000-0000B8890000}"/>
    <cellStyle name="백_토목내역서_부대초안_견적의뢰_2011년 소백산 자락길 홍보관 신축공사(건축)" xfId="1386" xr:uid="{00000000-0005-0000-0000-0000B9890000}"/>
    <cellStyle name="백_토목내역서_부대초안_견적의뢰_갑지(건축 (2)" xfId="1387" xr:uid="{00000000-0005-0000-0000-0000BA890000}"/>
    <cellStyle name="백_토목내역서_부대초안_견적의뢰_갑지(건축 (2) 2" xfId="1388" xr:uid="{00000000-0005-0000-0000-0000BB890000}"/>
    <cellStyle name="백_토목내역서_부대초안_견적의뢰_경북능금농협(북촌)골판지공장 " xfId="1389" xr:uid="{00000000-0005-0000-0000-0000BC890000}"/>
    <cellStyle name="백_토목내역서_부대초안_견적의뢰_관급자재 명세" xfId="1390" xr:uid="{00000000-0005-0000-0000-0000BD890000}"/>
    <cellStyle name="백_토목내역서_부대초안_견적의뢰_삼성생활예술고 생활관(3층수정15%)공사" xfId="1391" xr:uid="{00000000-0005-0000-0000-0000BE890000}"/>
    <cellStyle name="백_토목내역서_부대초안_견적의뢰_삼성생활예술고 생활관(3층수정15%)공사 2" xfId="1392" xr:uid="{00000000-0005-0000-0000-0000BF890000}"/>
    <cellStyle name="백_토목내역서_부대초안_견적의뢰_안강여고 화장실 개선공사" xfId="1393" xr:uid="{00000000-0005-0000-0000-0000C0890000}"/>
    <cellStyle name="백_토목내역서_부대초안_견적의뢰_영주서부초등학교 교사동 방수공사" xfId="1394" xr:uid="{00000000-0005-0000-0000-0000C1890000}"/>
    <cellStyle name="백_토목내역서_부대초안_견적의뢰_용곡지구_보건진료소_신축설비공사" xfId="1395" xr:uid="{00000000-0005-0000-0000-0000C2890000}"/>
    <cellStyle name="백_토목내역서_부대초안_견적의뢰_용곡지구_보건진료소_신축설비공사 2" xfId="1396" xr:uid="{00000000-0005-0000-0000-0000C3890000}"/>
    <cellStyle name="백_토목내역서_부대초안_견적의뢰_우보초등학교 화장실보수및기타공사(건축)" xfId="1397" xr:uid="{00000000-0005-0000-0000-0000C4890000}"/>
    <cellStyle name="백_토목내역서_부대초안_견적의뢰_우보초등학교 화장실보수및기타공사(건축) 2" xfId="1398" xr:uid="{00000000-0005-0000-0000-0000C5890000}"/>
    <cellStyle name="백_토목내역서_부대초안_견적의뢰_화령초등학교 다목적강당 증축공사(건축)" xfId="1399" xr:uid="{00000000-0005-0000-0000-0000C6890000}"/>
    <cellStyle name="백_토목내역서_부대초안_견적의뢰_화령초등학교 다목적강당 증축공사(건축) 2" xfId="1400" xr:uid="{00000000-0005-0000-0000-0000C7890000}"/>
    <cellStyle name="백_토목내역서_부대초안_견적의뢰_화령초등학교 다목적강당 증축공사(건축납품)" xfId="1401" xr:uid="{00000000-0005-0000-0000-0000C8890000}"/>
    <cellStyle name="백_토목내역서_부대초안_견적의뢰_화령초등학교 다목적강당 증축공사(건축납품) 2" xfId="1402" xr:uid="{00000000-0005-0000-0000-0000C9890000}"/>
    <cellStyle name="백_토목내역서_부대초안_경북능금농협(북촌)골판지공장 " xfId="1403" xr:uid="{00000000-0005-0000-0000-0000CA890000}"/>
    <cellStyle name="백_토목내역서_부대초안_관급자재 명세" xfId="1404" xr:uid="{00000000-0005-0000-0000-0000CB890000}"/>
    <cellStyle name="백_토목내역서_부대초안_김포투찰" xfId="1405" xr:uid="{00000000-0005-0000-0000-0000CC890000}"/>
    <cellStyle name="백_토목내역서_부대초안_김포투찰 2" xfId="29783" xr:uid="{00000000-0005-0000-0000-0000CD890000}"/>
    <cellStyle name="백_토목내역서_부대초안_김포투찰 3" xfId="29784" xr:uid="{00000000-0005-0000-0000-0000CE890000}"/>
    <cellStyle name="백_토목내역서_부대초안_김포투찰_견적의뢰" xfId="1406" xr:uid="{00000000-0005-0000-0000-0000CF890000}"/>
    <cellStyle name="백_토목내역서_부대초안_김포투찰_견적의뢰 2" xfId="1407" xr:uid="{00000000-0005-0000-0000-0000D0890000}"/>
    <cellStyle name="백_토목내역서_부대초안_김포투찰_견적의뢰 3" xfId="29785" xr:uid="{00000000-0005-0000-0000-0000D1890000}"/>
    <cellStyle name="백_토목내역서_부대초안_김포투찰_견적의뢰_2011년 소백산 자락길 홍보관 신축공사(건축)" xfId="1408" xr:uid="{00000000-0005-0000-0000-0000D2890000}"/>
    <cellStyle name="백_토목내역서_부대초안_김포투찰_견적의뢰_갑지(건축 (2)" xfId="1409" xr:uid="{00000000-0005-0000-0000-0000D3890000}"/>
    <cellStyle name="백_토목내역서_부대초안_김포투찰_견적의뢰_갑지(건축 (2) 2" xfId="1410" xr:uid="{00000000-0005-0000-0000-0000D4890000}"/>
    <cellStyle name="백_토목내역서_부대초안_김포투찰_견적의뢰_경북능금농협(북촌)골판지공장 " xfId="1411" xr:uid="{00000000-0005-0000-0000-0000D5890000}"/>
    <cellStyle name="백_토목내역서_부대초안_김포투찰_견적의뢰_관급자재 명세" xfId="1412" xr:uid="{00000000-0005-0000-0000-0000D6890000}"/>
    <cellStyle name="백_토목내역서_부대초안_김포투찰_견적의뢰_삼성생활예술고 생활관(3층수정15%)공사" xfId="1413" xr:uid="{00000000-0005-0000-0000-0000D7890000}"/>
    <cellStyle name="백_토목내역서_부대초안_김포투찰_견적의뢰_삼성생활예술고 생활관(3층수정15%)공사 2" xfId="1414" xr:uid="{00000000-0005-0000-0000-0000D8890000}"/>
    <cellStyle name="백_토목내역서_부대초안_김포투찰_견적의뢰_안강여고 화장실 개선공사" xfId="1415" xr:uid="{00000000-0005-0000-0000-0000D9890000}"/>
    <cellStyle name="백_토목내역서_부대초안_김포투찰_견적의뢰_영주서부초등학교 교사동 방수공사" xfId="1416" xr:uid="{00000000-0005-0000-0000-0000DA890000}"/>
    <cellStyle name="백_토목내역서_부대초안_김포투찰_견적의뢰_용곡지구_보건진료소_신축설비공사" xfId="1417" xr:uid="{00000000-0005-0000-0000-0000DB890000}"/>
    <cellStyle name="백_토목내역서_부대초안_김포투찰_견적의뢰_용곡지구_보건진료소_신축설비공사 2" xfId="1418" xr:uid="{00000000-0005-0000-0000-0000DC890000}"/>
    <cellStyle name="백_토목내역서_부대초안_김포투찰_견적의뢰_우보초등학교 화장실보수및기타공사(건축)" xfId="1419" xr:uid="{00000000-0005-0000-0000-0000DD890000}"/>
    <cellStyle name="백_토목내역서_부대초안_김포투찰_견적의뢰_우보초등학교 화장실보수및기타공사(건축) 2" xfId="1420" xr:uid="{00000000-0005-0000-0000-0000DE890000}"/>
    <cellStyle name="백_토목내역서_부대초안_김포투찰_견적의뢰_화령초등학교 다목적강당 증축공사(건축)" xfId="1421" xr:uid="{00000000-0005-0000-0000-0000DF890000}"/>
    <cellStyle name="백_토목내역서_부대초안_김포투찰_견적의뢰_화령초등학교 다목적강당 증축공사(건축) 2" xfId="1422" xr:uid="{00000000-0005-0000-0000-0000E0890000}"/>
    <cellStyle name="백_토목내역서_부대초안_김포투찰_견적의뢰_화령초등학교 다목적강당 증축공사(건축납품)" xfId="1423" xr:uid="{00000000-0005-0000-0000-0000E1890000}"/>
    <cellStyle name="백_토목내역서_부대초안_김포투찰_견적의뢰_화령초등학교 다목적강당 증축공사(건축납품) 2" xfId="1424" xr:uid="{00000000-0005-0000-0000-0000E2890000}"/>
    <cellStyle name="백_토목내역서_부대초안_삼성생활예술고 생활관(3층수정15%)공사" xfId="1425" xr:uid="{00000000-0005-0000-0000-0000E3890000}"/>
    <cellStyle name="백_토목내역서_부대초안_삼성생활예술고 생활관(3층수정15%)공사 2" xfId="1426" xr:uid="{00000000-0005-0000-0000-0000E4890000}"/>
    <cellStyle name="백_토목내역서_부대초안_안강여고 화장실 개선공사" xfId="1427" xr:uid="{00000000-0005-0000-0000-0000E5890000}"/>
    <cellStyle name="백_토목내역서_부대초안_영주서부초등학교 교사동 방수공사" xfId="1428" xr:uid="{00000000-0005-0000-0000-0000E6890000}"/>
    <cellStyle name="백_토목내역서_부대초안_용곡지구_보건진료소_신축설비공사" xfId="1429" xr:uid="{00000000-0005-0000-0000-0000E7890000}"/>
    <cellStyle name="백_토목내역서_부대초안_용곡지구_보건진료소_신축설비공사 2" xfId="1430" xr:uid="{00000000-0005-0000-0000-0000E8890000}"/>
    <cellStyle name="백_토목내역서_부대초안_우보초등학교 화장실보수및기타공사(건축)" xfId="1431" xr:uid="{00000000-0005-0000-0000-0000E9890000}"/>
    <cellStyle name="백_토목내역서_부대초안_우보초등학교 화장실보수및기타공사(건축) 2" xfId="1432" xr:uid="{00000000-0005-0000-0000-0000EA890000}"/>
    <cellStyle name="백_토목내역서_부대초안_화령초등학교 다목적강당 증축공사(건축)" xfId="1433" xr:uid="{00000000-0005-0000-0000-0000EB890000}"/>
    <cellStyle name="백_토목내역서_부대초안_화령초등학교 다목적강당 증축공사(건축) 2" xfId="1434" xr:uid="{00000000-0005-0000-0000-0000EC890000}"/>
    <cellStyle name="백_토목내역서_부대초안_화령초등학교 다목적강당 증축공사(건축납품)" xfId="1435" xr:uid="{00000000-0005-0000-0000-0000ED890000}"/>
    <cellStyle name="백_토목내역서_부대초안_화령초등학교 다목적강당 증축공사(건축납품) 2" xfId="1436" xr:uid="{00000000-0005-0000-0000-0000EE890000}"/>
    <cellStyle name="백_토목내역서_삼성생활예술고 생활관(3층수정15%)공사" xfId="1437" xr:uid="{00000000-0005-0000-0000-0000EF890000}"/>
    <cellStyle name="백_토목내역서_삼성생활예술고 생활관(3층수정15%)공사 2" xfId="1438" xr:uid="{00000000-0005-0000-0000-0000F0890000}"/>
    <cellStyle name="백_토목내역서_안강여고 화장실 개선공사" xfId="1439" xr:uid="{00000000-0005-0000-0000-0000F1890000}"/>
    <cellStyle name="백_토목내역서_영주서부초등학교 교사동 방수공사" xfId="1440" xr:uid="{00000000-0005-0000-0000-0000F2890000}"/>
    <cellStyle name="백_토목내역서_용곡지구_보건진료소_신축설비공사" xfId="1441" xr:uid="{00000000-0005-0000-0000-0000F3890000}"/>
    <cellStyle name="백_토목내역서_용곡지구_보건진료소_신축설비공사 2" xfId="1442" xr:uid="{00000000-0005-0000-0000-0000F4890000}"/>
    <cellStyle name="백_토목내역서_우보초등학교 화장실보수및기타공사(건축)" xfId="1443" xr:uid="{00000000-0005-0000-0000-0000F5890000}"/>
    <cellStyle name="백_토목내역서_우보초등학교 화장실보수및기타공사(건축) 2" xfId="1444" xr:uid="{00000000-0005-0000-0000-0000F6890000}"/>
    <cellStyle name="백_토목내역서_화령초등학교 다목적강당 증축공사(건축)" xfId="1445" xr:uid="{00000000-0005-0000-0000-0000F7890000}"/>
    <cellStyle name="백_토목내역서_화령초등학교 다목적강당 증축공사(건축) 2" xfId="1446" xr:uid="{00000000-0005-0000-0000-0000F8890000}"/>
    <cellStyle name="백_토목내역서_화령초등학교 다목적강당 증축공사(건축납품)" xfId="1447" xr:uid="{00000000-0005-0000-0000-0000F9890000}"/>
    <cellStyle name="백_토목내역서_화령초등학교 다목적강당 증축공사(건축납품) 2" xfId="1448" xr:uid="{00000000-0005-0000-0000-0000FA890000}"/>
    <cellStyle name="백_화령초등학교 다목적강당 증축공사(건축)" xfId="1449" xr:uid="{00000000-0005-0000-0000-0000FB890000}"/>
    <cellStyle name="백_화령초등학교 다목적강당 증축공사(건축) 2" xfId="1450" xr:uid="{00000000-0005-0000-0000-0000FC890000}"/>
    <cellStyle name="백_화령초등학교 다목적강당 증축공사(건축납품)" xfId="1451" xr:uid="{00000000-0005-0000-0000-0000FD890000}"/>
    <cellStyle name="백_화령초등학교 다목적강당 증축공사(건축납품) 2" xfId="1452" xr:uid="{00000000-0005-0000-0000-0000FE890000}"/>
    <cellStyle name="백분율 [△1]" xfId="29786" xr:uid="{00000000-0005-0000-0000-0000FF890000}"/>
    <cellStyle name="백분율 [△2]" xfId="29787" xr:uid="{00000000-0005-0000-0000-0000008A0000}"/>
    <cellStyle name="백분율 [0]" xfId="1453" xr:uid="{00000000-0005-0000-0000-0000018A0000}"/>
    <cellStyle name="백분율 [0] 2" xfId="29788" xr:uid="{00000000-0005-0000-0000-0000028A0000}"/>
    <cellStyle name="백분율 [0] 3" xfId="29789" xr:uid="{00000000-0005-0000-0000-0000038A0000}"/>
    <cellStyle name="백분율 [0] 4" xfId="29790" xr:uid="{00000000-0005-0000-0000-0000048A0000}"/>
    <cellStyle name="백분율 [0] 5" xfId="29791" xr:uid="{00000000-0005-0000-0000-0000058A0000}"/>
    <cellStyle name="백분율 [2]" xfId="1454" xr:uid="{00000000-0005-0000-0000-0000068A0000}"/>
    <cellStyle name="백분율 [2] 2" xfId="29792" xr:uid="{00000000-0005-0000-0000-0000078A0000}"/>
    <cellStyle name="백분율 [2] 3" xfId="29793" xr:uid="{00000000-0005-0000-0000-0000088A0000}"/>
    <cellStyle name="백분율 [2] 4" xfId="29794" xr:uid="{00000000-0005-0000-0000-0000098A0000}"/>
    <cellStyle name="백분율 [2] 5" xfId="29795" xr:uid="{00000000-0005-0000-0000-00000A8A0000}"/>
    <cellStyle name="백분율 10" xfId="29796" xr:uid="{00000000-0005-0000-0000-00000B8A0000}"/>
    <cellStyle name="백분율 11" xfId="29797" xr:uid="{00000000-0005-0000-0000-00000C8A0000}"/>
    <cellStyle name="백분율 12" xfId="29798" xr:uid="{00000000-0005-0000-0000-00000D8A0000}"/>
    <cellStyle name="백분율 13" xfId="29799" xr:uid="{00000000-0005-0000-0000-00000E8A0000}"/>
    <cellStyle name="백분율 14" xfId="29800" xr:uid="{00000000-0005-0000-0000-00000F8A0000}"/>
    <cellStyle name="백분율 15" xfId="29801" xr:uid="{00000000-0005-0000-0000-0000108A0000}"/>
    <cellStyle name="백분율 16" xfId="29802" xr:uid="{00000000-0005-0000-0000-0000118A0000}"/>
    <cellStyle name="백분율 17" xfId="29803" xr:uid="{00000000-0005-0000-0000-0000128A0000}"/>
    <cellStyle name="백분율 18" xfId="29804" xr:uid="{00000000-0005-0000-0000-0000138A0000}"/>
    <cellStyle name="백분율 19" xfId="29805" xr:uid="{00000000-0005-0000-0000-0000148A0000}"/>
    <cellStyle name="백분율 2" xfId="1455" xr:uid="{00000000-0005-0000-0000-0000158A0000}"/>
    <cellStyle name="백분율 2 10" xfId="29806" xr:uid="{00000000-0005-0000-0000-0000168A0000}"/>
    <cellStyle name="백분율 2 11" xfId="29807" xr:uid="{00000000-0005-0000-0000-0000178A0000}"/>
    <cellStyle name="백분율 2 12" xfId="29808" xr:uid="{00000000-0005-0000-0000-0000188A0000}"/>
    <cellStyle name="백분율 2 13" xfId="29809" xr:uid="{00000000-0005-0000-0000-0000198A0000}"/>
    <cellStyle name="백분율 2 14" xfId="29810" xr:uid="{00000000-0005-0000-0000-00001A8A0000}"/>
    <cellStyle name="백분율 2 15" xfId="29811" xr:uid="{00000000-0005-0000-0000-00001B8A0000}"/>
    <cellStyle name="백분율 2 16" xfId="29812" xr:uid="{00000000-0005-0000-0000-00001C8A0000}"/>
    <cellStyle name="백분율 2 17" xfId="29813" xr:uid="{00000000-0005-0000-0000-00001D8A0000}"/>
    <cellStyle name="백분율 2 18" xfId="29814" xr:uid="{00000000-0005-0000-0000-00001E8A0000}"/>
    <cellStyle name="백분율 2 19" xfId="29815" xr:uid="{00000000-0005-0000-0000-00001F8A0000}"/>
    <cellStyle name="백분율 2 2" xfId="1456" xr:uid="{00000000-0005-0000-0000-0000208A0000}"/>
    <cellStyle name="백분율 2 2 10" xfId="29816" xr:uid="{00000000-0005-0000-0000-0000218A0000}"/>
    <cellStyle name="백분율 2 2 11" xfId="29817" xr:uid="{00000000-0005-0000-0000-0000228A0000}"/>
    <cellStyle name="백분율 2 2 12" xfId="29818" xr:uid="{00000000-0005-0000-0000-0000238A0000}"/>
    <cellStyle name="백분율 2 2 13" xfId="29819" xr:uid="{00000000-0005-0000-0000-0000248A0000}"/>
    <cellStyle name="백분율 2 2 14" xfId="29820" xr:uid="{00000000-0005-0000-0000-0000258A0000}"/>
    <cellStyle name="백분율 2 2 15" xfId="29821" xr:uid="{00000000-0005-0000-0000-0000268A0000}"/>
    <cellStyle name="백분율 2 2 16" xfId="29822" xr:uid="{00000000-0005-0000-0000-0000278A0000}"/>
    <cellStyle name="백분율 2 2 17" xfId="29823" xr:uid="{00000000-0005-0000-0000-0000288A0000}"/>
    <cellStyle name="백분율 2 2 18" xfId="29824" xr:uid="{00000000-0005-0000-0000-0000298A0000}"/>
    <cellStyle name="백분율 2 2 19" xfId="29825" xr:uid="{00000000-0005-0000-0000-00002A8A0000}"/>
    <cellStyle name="백분율 2 2 2" xfId="29826" xr:uid="{00000000-0005-0000-0000-00002B8A0000}"/>
    <cellStyle name="백분율 2 2 2 2" xfId="29827" xr:uid="{00000000-0005-0000-0000-00002C8A0000}"/>
    <cellStyle name="백분율 2 2 20" xfId="29828" xr:uid="{00000000-0005-0000-0000-00002D8A0000}"/>
    <cellStyle name="백분율 2 2 21" xfId="29829" xr:uid="{00000000-0005-0000-0000-00002E8A0000}"/>
    <cellStyle name="백분율 2 2 3" xfId="29830" xr:uid="{00000000-0005-0000-0000-00002F8A0000}"/>
    <cellStyle name="백분율 2 2 4" xfId="29831" xr:uid="{00000000-0005-0000-0000-0000308A0000}"/>
    <cellStyle name="백분율 2 2 5" xfId="29832" xr:uid="{00000000-0005-0000-0000-0000318A0000}"/>
    <cellStyle name="백분율 2 2 6" xfId="29833" xr:uid="{00000000-0005-0000-0000-0000328A0000}"/>
    <cellStyle name="백분율 2 2 7" xfId="29834" xr:uid="{00000000-0005-0000-0000-0000338A0000}"/>
    <cellStyle name="백분율 2 2 8" xfId="29835" xr:uid="{00000000-0005-0000-0000-0000348A0000}"/>
    <cellStyle name="백분율 2 2 9" xfId="29836" xr:uid="{00000000-0005-0000-0000-0000358A0000}"/>
    <cellStyle name="백분율 2 20" xfId="29837" xr:uid="{00000000-0005-0000-0000-0000368A0000}"/>
    <cellStyle name="백분율 2 21" xfId="29838" xr:uid="{00000000-0005-0000-0000-0000378A0000}"/>
    <cellStyle name="백분율 2 22" xfId="29839" xr:uid="{00000000-0005-0000-0000-0000388A0000}"/>
    <cellStyle name="백분율 2 23" xfId="29840" xr:uid="{00000000-0005-0000-0000-0000398A0000}"/>
    <cellStyle name="백분율 2 24" xfId="29841" xr:uid="{00000000-0005-0000-0000-00003A8A0000}"/>
    <cellStyle name="백분율 2 25" xfId="29842" xr:uid="{00000000-0005-0000-0000-00003B8A0000}"/>
    <cellStyle name="백분율 2 26" xfId="29843" xr:uid="{00000000-0005-0000-0000-00003C8A0000}"/>
    <cellStyle name="백분율 2 27" xfId="29844" xr:uid="{00000000-0005-0000-0000-00003D8A0000}"/>
    <cellStyle name="백분율 2 28" xfId="29845" xr:uid="{00000000-0005-0000-0000-00003E8A0000}"/>
    <cellStyle name="백분율 2 29" xfId="29846" xr:uid="{00000000-0005-0000-0000-00003F8A0000}"/>
    <cellStyle name="백분율 2 3" xfId="29847" xr:uid="{00000000-0005-0000-0000-0000408A0000}"/>
    <cellStyle name="백분율 2 30" xfId="29848" xr:uid="{00000000-0005-0000-0000-0000418A0000}"/>
    <cellStyle name="백분율 2 31" xfId="29849" xr:uid="{00000000-0005-0000-0000-0000428A0000}"/>
    <cellStyle name="백분율 2 4" xfId="29850" xr:uid="{00000000-0005-0000-0000-0000438A0000}"/>
    <cellStyle name="백분율 2 5" xfId="29851" xr:uid="{00000000-0005-0000-0000-0000448A0000}"/>
    <cellStyle name="백분율 2 6" xfId="29852" xr:uid="{00000000-0005-0000-0000-0000458A0000}"/>
    <cellStyle name="백분율 2 7" xfId="29853" xr:uid="{00000000-0005-0000-0000-0000468A0000}"/>
    <cellStyle name="백분율 2 8" xfId="29854" xr:uid="{00000000-0005-0000-0000-0000478A0000}"/>
    <cellStyle name="백분율 2 9" xfId="29855" xr:uid="{00000000-0005-0000-0000-0000488A0000}"/>
    <cellStyle name="백분율 20" xfId="29856" xr:uid="{00000000-0005-0000-0000-0000498A0000}"/>
    <cellStyle name="백분율 21" xfId="29857" xr:uid="{00000000-0005-0000-0000-00004A8A0000}"/>
    <cellStyle name="백분율 22" xfId="29858" xr:uid="{00000000-0005-0000-0000-00004B8A0000}"/>
    <cellStyle name="백분율 23" xfId="29859" xr:uid="{00000000-0005-0000-0000-00004C8A0000}"/>
    <cellStyle name="백분율 24" xfId="29860" xr:uid="{00000000-0005-0000-0000-00004D8A0000}"/>
    <cellStyle name="백분율 25" xfId="29861" xr:uid="{00000000-0005-0000-0000-00004E8A0000}"/>
    <cellStyle name="백분율 26" xfId="29862" xr:uid="{00000000-0005-0000-0000-00004F8A0000}"/>
    <cellStyle name="백분율 27" xfId="29863" xr:uid="{00000000-0005-0000-0000-0000508A0000}"/>
    <cellStyle name="백분율 28" xfId="29864" xr:uid="{00000000-0005-0000-0000-0000518A0000}"/>
    <cellStyle name="백분율 29" xfId="29865" xr:uid="{00000000-0005-0000-0000-0000528A0000}"/>
    <cellStyle name="백분율 3" xfId="1457" xr:uid="{00000000-0005-0000-0000-0000538A0000}"/>
    <cellStyle name="백분율 3 2" xfId="1458" xr:uid="{00000000-0005-0000-0000-0000548A0000}"/>
    <cellStyle name="백분율 3 3" xfId="29866" xr:uid="{00000000-0005-0000-0000-0000558A0000}"/>
    <cellStyle name="백분율 30" xfId="29867" xr:uid="{00000000-0005-0000-0000-0000568A0000}"/>
    <cellStyle name="백분율 31" xfId="29868" xr:uid="{00000000-0005-0000-0000-0000578A0000}"/>
    <cellStyle name="백분율 32" xfId="29869" xr:uid="{00000000-0005-0000-0000-0000588A0000}"/>
    <cellStyle name="백분율 33" xfId="29870" xr:uid="{00000000-0005-0000-0000-0000598A0000}"/>
    <cellStyle name="백분율 34" xfId="29871" xr:uid="{00000000-0005-0000-0000-00005A8A0000}"/>
    <cellStyle name="백분율 35" xfId="29872" xr:uid="{00000000-0005-0000-0000-00005B8A0000}"/>
    <cellStyle name="백분율 36" xfId="29873" xr:uid="{00000000-0005-0000-0000-00005C8A0000}"/>
    <cellStyle name="백분율 37" xfId="29874" xr:uid="{00000000-0005-0000-0000-00005D8A0000}"/>
    <cellStyle name="백분율 38" xfId="29875" xr:uid="{00000000-0005-0000-0000-00005E8A0000}"/>
    <cellStyle name="백분율 4" xfId="29876" xr:uid="{00000000-0005-0000-0000-00005F8A0000}"/>
    <cellStyle name="백분율 4 2" xfId="29877" xr:uid="{00000000-0005-0000-0000-0000608A0000}"/>
    <cellStyle name="백분율 4 3" xfId="29878" xr:uid="{00000000-0005-0000-0000-0000618A0000}"/>
    <cellStyle name="백분율 5" xfId="29879" xr:uid="{00000000-0005-0000-0000-0000628A0000}"/>
    <cellStyle name="백분율 5 2" xfId="29880" xr:uid="{00000000-0005-0000-0000-0000638A0000}"/>
    <cellStyle name="백분율 5 3" xfId="29881" xr:uid="{00000000-0005-0000-0000-0000648A0000}"/>
    <cellStyle name="백분율 6" xfId="29882" xr:uid="{00000000-0005-0000-0000-0000658A0000}"/>
    <cellStyle name="백분율 6 2" xfId="29883" xr:uid="{00000000-0005-0000-0000-0000668A0000}"/>
    <cellStyle name="백분율 6 3" xfId="29884" xr:uid="{00000000-0005-0000-0000-0000678A0000}"/>
    <cellStyle name="백분율 7" xfId="29885" xr:uid="{00000000-0005-0000-0000-0000688A0000}"/>
    <cellStyle name="백분율 7 2" xfId="29886" xr:uid="{00000000-0005-0000-0000-0000698A0000}"/>
    <cellStyle name="백분율 7 3" xfId="29887" xr:uid="{00000000-0005-0000-0000-00006A8A0000}"/>
    <cellStyle name="백분율 8" xfId="29888" xr:uid="{00000000-0005-0000-0000-00006B8A0000}"/>
    <cellStyle name="백분율 9" xfId="29889" xr:uid="{00000000-0005-0000-0000-00006C8A0000}"/>
    <cellStyle name="백분율(2no%)" xfId="1459" xr:uid="{00000000-0005-0000-0000-00006D8A0000}"/>
    <cellStyle name="백분율(2no%) 2" xfId="1460" xr:uid="{00000000-0005-0000-0000-00006E8A0000}"/>
    <cellStyle name="백분율(3no%)" xfId="1461" xr:uid="{00000000-0005-0000-0000-00006F8A0000}"/>
    <cellStyle name="백분율(3no%) 2" xfId="1462" xr:uid="{00000000-0005-0000-0000-0000708A0000}"/>
    <cellStyle name="백분율(no%)" xfId="1467" xr:uid="{00000000-0005-0000-0000-0000718A0000}"/>
    <cellStyle name="백분율(no%) 2" xfId="1468" xr:uid="{00000000-0005-0000-0000-0000728A0000}"/>
    <cellStyle name="백분율(손익)" xfId="1463" xr:uid="{00000000-0005-0000-0000-0000738A0000}"/>
    <cellStyle name="백분율(손익) 2" xfId="1464" xr:uid="{00000000-0005-0000-0000-0000748A0000}"/>
    <cellStyle name="백분율(수주)" xfId="1465" xr:uid="{00000000-0005-0000-0000-0000758A0000}"/>
    <cellStyle name="백분율(수주) 2" xfId="1466" xr:uid="{00000000-0005-0000-0000-0000768A0000}"/>
    <cellStyle name="백분율［△1］" xfId="1469" xr:uid="{00000000-0005-0000-0000-0000778A0000}"/>
    <cellStyle name="백분율［△1］ 2" xfId="1470" xr:uid="{00000000-0005-0000-0000-0000788A0000}"/>
    <cellStyle name="백분율［△1］ 2 2" xfId="29890" xr:uid="{00000000-0005-0000-0000-0000798A0000}"/>
    <cellStyle name="백분율［△1］ 2 3" xfId="29891" xr:uid="{00000000-0005-0000-0000-00007A8A0000}"/>
    <cellStyle name="백분율［△1］ 3" xfId="29892" xr:uid="{00000000-0005-0000-0000-00007B8A0000}"/>
    <cellStyle name="백분율［△1］ 4" xfId="29893" xr:uid="{00000000-0005-0000-0000-00007C8A0000}"/>
    <cellStyle name="백분율［△1］ 5" xfId="29894" xr:uid="{00000000-0005-0000-0000-00007D8A0000}"/>
    <cellStyle name="백분율［△1］ 6" xfId="29895" xr:uid="{00000000-0005-0000-0000-00007E8A0000}"/>
    <cellStyle name="백분율［△2］" xfId="1471" xr:uid="{00000000-0005-0000-0000-00007F8A0000}"/>
    <cellStyle name="백분율［△2］ 2" xfId="1472" xr:uid="{00000000-0005-0000-0000-0000808A0000}"/>
    <cellStyle name="백분율［△2］ 2 2" xfId="29896" xr:uid="{00000000-0005-0000-0000-0000818A0000}"/>
    <cellStyle name="백분율［△2］ 2 3" xfId="29897" xr:uid="{00000000-0005-0000-0000-0000828A0000}"/>
    <cellStyle name="백분율［△2］ 3" xfId="29898" xr:uid="{00000000-0005-0000-0000-0000838A0000}"/>
    <cellStyle name="백분율［△2］ 4" xfId="29899" xr:uid="{00000000-0005-0000-0000-0000848A0000}"/>
    <cellStyle name="백분율［△2］ 5" xfId="29900" xr:uid="{00000000-0005-0000-0000-0000858A0000}"/>
    <cellStyle name="백분율［△2］ 6" xfId="29901" xr:uid="{00000000-0005-0000-0000-0000868A0000}"/>
    <cellStyle name="벭?_Q1 PRODUCT ACTUAL_4월 (2)" xfId="1473" xr:uid="{00000000-0005-0000-0000-0000878A0000}"/>
    <cellStyle name="병합 후 가운데 맞춤" xfId="29902" xr:uid="{00000000-0005-0000-0000-0000888A0000}"/>
    <cellStyle name="병합 후 가운데 정열" xfId="29903" xr:uid="{00000000-0005-0000-0000-0000898A0000}"/>
    <cellStyle name="보통 10" xfId="29904" xr:uid="{00000000-0005-0000-0000-00008A8A0000}"/>
    <cellStyle name="보통 11" xfId="29905" xr:uid="{00000000-0005-0000-0000-00008B8A0000}"/>
    <cellStyle name="보통 12" xfId="29906" xr:uid="{00000000-0005-0000-0000-00008C8A0000}"/>
    <cellStyle name="보통 13" xfId="29907" xr:uid="{00000000-0005-0000-0000-00008D8A0000}"/>
    <cellStyle name="보통 14" xfId="29908" xr:uid="{00000000-0005-0000-0000-00008E8A0000}"/>
    <cellStyle name="보통 15" xfId="29909" xr:uid="{00000000-0005-0000-0000-00008F8A0000}"/>
    <cellStyle name="보통 16" xfId="29910" xr:uid="{00000000-0005-0000-0000-0000908A0000}"/>
    <cellStyle name="보통 17" xfId="29911" xr:uid="{00000000-0005-0000-0000-0000918A0000}"/>
    <cellStyle name="보통 18" xfId="29912" xr:uid="{00000000-0005-0000-0000-0000928A0000}"/>
    <cellStyle name="보통 19" xfId="29913" xr:uid="{00000000-0005-0000-0000-0000938A0000}"/>
    <cellStyle name="보통 2" xfId="29914" xr:uid="{00000000-0005-0000-0000-0000948A0000}"/>
    <cellStyle name="보통 2 10" xfId="29915" xr:uid="{00000000-0005-0000-0000-0000958A0000}"/>
    <cellStyle name="보통 2 11" xfId="29916" xr:uid="{00000000-0005-0000-0000-0000968A0000}"/>
    <cellStyle name="보통 2 12" xfId="29917" xr:uid="{00000000-0005-0000-0000-0000978A0000}"/>
    <cellStyle name="보통 2 13" xfId="29918" xr:uid="{00000000-0005-0000-0000-0000988A0000}"/>
    <cellStyle name="보통 2 14" xfId="29919" xr:uid="{00000000-0005-0000-0000-0000998A0000}"/>
    <cellStyle name="보통 2 15" xfId="29920" xr:uid="{00000000-0005-0000-0000-00009A8A0000}"/>
    <cellStyle name="보통 2 16" xfId="29921" xr:uid="{00000000-0005-0000-0000-00009B8A0000}"/>
    <cellStyle name="보통 2 17" xfId="29922" xr:uid="{00000000-0005-0000-0000-00009C8A0000}"/>
    <cellStyle name="보통 2 18" xfId="29923" xr:uid="{00000000-0005-0000-0000-00009D8A0000}"/>
    <cellStyle name="보통 2 19" xfId="29924" xr:uid="{00000000-0005-0000-0000-00009E8A0000}"/>
    <cellStyle name="보통 2 2" xfId="29925" xr:uid="{00000000-0005-0000-0000-00009F8A0000}"/>
    <cellStyle name="보통 2 2 2" xfId="29926" xr:uid="{00000000-0005-0000-0000-0000A08A0000}"/>
    <cellStyle name="보통 2 2 3" xfId="29927" xr:uid="{00000000-0005-0000-0000-0000A18A0000}"/>
    <cellStyle name="보통 2 20" xfId="29928" xr:uid="{00000000-0005-0000-0000-0000A28A0000}"/>
    <cellStyle name="보통 2 21" xfId="29929" xr:uid="{00000000-0005-0000-0000-0000A38A0000}"/>
    <cellStyle name="보통 2 22" xfId="29930" xr:uid="{00000000-0005-0000-0000-0000A48A0000}"/>
    <cellStyle name="보통 2 23" xfId="29931" xr:uid="{00000000-0005-0000-0000-0000A58A0000}"/>
    <cellStyle name="보통 2 24" xfId="29932" xr:uid="{00000000-0005-0000-0000-0000A68A0000}"/>
    <cellStyle name="보통 2 25" xfId="29933" xr:uid="{00000000-0005-0000-0000-0000A78A0000}"/>
    <cellStyle name="보통 2 26" xfId="29934" xr:uid="{00000000-0005-0000-0000-0000A88A0000}"/>
    <cellStyle name="보통 2 27" xfId="29935" xr:uid="{00000000-0005-0000-0000-0000A98A0000}"/>
    <cellStyle name="보통 2 28" xfId="29936" xr:uid="{00000000-0005-0000-0000-0000AA8A0000}"/>
    <cellStyle name="보통 2 29" xfId="29937" xr:uid="{00000000-0005-0000-0000-0000AB8A0000}"/>
    <cellStyle name="보통 2 3" xfId="29938" xr:uid="{00000000-0005-0000-0000-0000AC8A0000}"/>
    <cellStyle name="보통 2 3 2" xfId="29939" xr:uid="{00000000-0005-0000-0000-0000AD8A0000}"/>
    <cellStyle name="보통 2 3 3" xfId="29940" xr:uid="{00000000-0005-0000-0000-0000AE8A0000}"/>
    <cellStyle name="보통 2 30" xfId="29941" xr:uid="{00000000-0005-0000-0000-0000AF8A0000}"/>
    <cellStyle name="보통 2 31" xfId="29942" xr:uid="{00000000-0005-0000-0000-0000B08A0000}"/>
    <cellStyle name="보통 2 4" xfId="29943" xr:uid="{00000000-0005-0000-0000-0000B18A0000}"/>
    <cellStyle name="보통 2 4 2" xfId="29944" xr:uid="{00000000-0005-0000-0000-0000B28A0000}"/>
    <cellStyle name="보통 2 4 3" xfId="29945" xr:uid="{00000000-0005-0000-0000-0000B38A0000}"/>
    <cellStyle name="보통 2 5" xfId="29946" xr:uid="{00000000-0005-0000-0000-0000B48A0000}"/>
    <cellStyle name="보통 2 6" xfId="29947" xr:uid="{00000000-0005-0000-0000-0000B58A0000}"/>
    <cellStyle name="보통 2 7" xfId="29948" xr:uid="{00000000-0005-0000-0000-0000B68A0000}"/>
    <cellStyle name="보통 2 8" xfId="29949" xr:uid="{00000000-0005-0000-0000-0000B78A0000}"/>
    <cellStyle name="보통 2 9" xfId="29950" xr:uid="{00000000-0005-0000-0000-0000B88A0000}"/>
    <cellStyle name="보통 20" xfId="29951" xr:uid="{00000000-0005-0000-0000-0000B98A0000}"/>
    <cellStyle name="보통 21" xfId="29952" xr:uid="{00000000-0005-0000-0000-0000BA8A0000}"/>
    <cellStyle name="보통 22" xfId="29953" xr:uid="{00000000-0005-0000-0000-0000BB8A0000}"/>
    <cellStyle name="보통 23" xfId="29954" xr:uid="{00000000-0005-0000-0000-0000BC8A0000}"/>
    <cellStyle name="보통 24" xfId="29955" xr:uid="{00000000-0005-0000-0000-0000BD8A0000}"/>
    <cellStyle name="보통 25" xfId="29956" xr:uid="{00000000-0005-0000-0000-0000BE8A0000}"/>
    <cellStyle name="보통 26" xfId="29957" xr:uid="{00000000-0005-0000-0000-0000BF8A0000}"/>
    <cellStyle name="보통 27" xfId="29958" xr:uid="{00000000-0005-0000-0000-0000C08A0000}"/>
    <cellStyle name="보통 28" xfId="29959" xr:uid="{00000000-0005-0000-0000-0000C18A0000}"/>
    <cellStyle name="보통 29" xfId="29960" xr:uid="{00000000-0005-0000-0000-0000C28A0000}"/>
    <cellStyle name="보통 3" xfId="29961" xr:uid="{00000000-0005-0000-0000-0000C38A0000}"/>
    <cellStyle name="보통 3 2" xfId="29962" xr:uid="{00000000-0005-0000-0000-0000C48A0000}"/>
    <cellStyle name="보통 3 3" xfId="29963" xr:uid="{00000000-0005-0000-0000-0000C58A0000}"/>
    <cellStyle name="보통 3 4" xfId="29964" xr:uid="{00000000-0005-0000-0000-0000C68A0000}"/>
    <cellStyle name="보통 3 5" xfId="29965" xr:uid="{00000000-0005-0000-0000-0000C78A0000}"/>
    <cellStyle name="보통 30" xfId="29966" xr:uid="{00000000-0005-0000-0000-0000C88A0000}"/>
    <cellStyle name="보통 31" xfId="29967" xr:uid="{00000000-0005-0000-0000-0000C98A0000}"/>
    <cellStyle name="보통 32" xfId="29968" xr:uid="{00000000-0005-0000-0000-0000CA8A0000}"/>
    <cellStyle name="보통 33" xfId="29969" xr:uid="{00000000-0005-0000-0000-0000CB8A0000}"/>
    <cellStyle name="보통 34" xfId="29970" xr:uid="{00000000-0005-0000-0000-0000CC8A0000}"/>
    <cellStyle name="보통 35" xfId="29971" xr:uid="{00000000-0005-0000-0000-0000CD8A0000}"/>
    <cellStyle name="보통 36" xfId="29972" xr:uid="{00000000-0005-0000-0000-0000CE8A0000}"/>
    <cellStyle name="보통 37" xfId="29973" xr:uid="{00000000-0005-0000-0000-0000CF8A0000}"/>
    <cellStyle name="보통 38" xfId="29974" xr:uid="{00000000-0005-0000-0000-0000D08A0000}"/>
    <cellStyle name="보통 39" xfId="29975" xr:uid="{00000000-0005-0000-0000-0000D18A0000}"/>
    <cellStyle name="보통 4" xfId="29976" xr:uid="{00000000-0005-0000-0000-0000D28A0000}"/>
    <cellStyle name="보통 4 2" xfId="29977" xr:uid="{00000000-0005-0000-0000-0000D38A0000}"/>
    <cellStyle name="보통 4 3" xfId="29978" xr:uid="{00000000-0005-0000-0000-0000D48A0000}"/>
    <cellStyle name="보통 4 4" xfId="29979" xr:uid="{00000000-0005-0000-0000-0000D58A0000}"/>
    <cellStyle name="보통 4 5" xfId="29980" xr:uid="{00000000-0005-0000-0000-0000D68A0000}"/>
    <cellStyle name="보통 40" xfId="29981" xr:uid="{00000000-0005-0000-0000-0000D78A0000}"/>
    <cellStyle name="보통 41" xfId="29982" xr:uid="{00000000-0005-0000-0000-0000D88A0000}"/>
    <cellStyle name="보통 42" xfId="29983" xr:uid="{00000000-0005-0000-0000-0000D98A0000}"/>
    <cellStyle name="보통 43" xfId="29984" xr:uid="{00000000-0005-0000-0000-0000DA8A0000}"/>
    <cellStyle name="보통 44" xfId="29985" xr:uid="{00000000-0005-0000-0000-0000DB8A0000}"/>
    <cellStyle name="보통 45" xfId="29986" xr:uid="{00000000-0005-0000-0000-0000DC8A0000}"/>
    <cellStyle name="보통 46" xfId="29987" xr:uid="{00000000-0005-0000-0000-0000DD8A0000}"/>
    <cellStyle name="보통 47" xfId="29988" xr:uid="{00000000-0005-0000-0000-0000DE8A0000}"/>
    <cellStyle name="보통 48" xfId="29989" xr:uid="{00000000-0005-0000-0000-0000DF8A0000}"/>
    <cellStyle name="보통 5" xfId="29990" xr:uid="{00000000-0005-0000-0000-0000E08A0000}"/>
    <cellStyle name="보통 5 2" xfId="29991" xr:uid="{00000000-0005-0000-0000-0000E18A0000}"/>
    <cellStyle name="보통 5 3" xfId="29992" xr:uid="{00000000-0005-0000-0000-0000E28A0000}"/>
    <cellStyle name="보통 5 4" xfId="29993" xr:uid="{00000000-0005-0000-0000-0000E38A0000}"/>
    <cellStyle name="보통 5 5" xfId="29994" xr:uid="{00000000-0005-0000-0000-0000E48A0000}"/>
    <cellStyle name="보통 6" xfId="29995" xr:uid="{00000000-0005-0000-0000-0000E58A0000}"/>
    <cellStyle name="보통 6 2" xfId="29996" xr:uid="{00000000-0005-0000-0000-0000E68A0000}"/>
    <cellStyle name="보통 6 3" xfId="29997" xr:uid="{00000000-0005-0000-0000-0000E78A0000}"/>
    <cellStyle name="보통 6 4" xfId="29998" xr:uid="{00000000-0005-0000-0000-0000E88A0000}"/>
    <cellStyle name="보통 6 5" xfId="29999" xr:uid="{00000000-0005-0000-0000-0000E98A0000}"/>
    <cellStyle name="보통 7" xfId="30000" xr:uid="{00000000-0005-0000-0000-0000EA8A0000}"/>
    <cellStyle name="보통 7 2" xfId="30001" xr:uid="{00000000-0005-0000-0000-0000EB8A0000}"/>
    <cellStyle name="보통 7 3" xfId="30002" xr:uid="{00000000-0005-0000-0000-0000EC8A0000}"/>
    <cellStyle name="보통 7 4" xfId="30003" xr:uid="{00000000-0005-0000-0000-0000ED8A0000}"/>
    <cellStyle name="보통 7 5" xfId="30004" xr:uid="{00000000-0005-0000-0000-0000EE8A0000}"/>
    <cellStyle name="보통 8" xfId="30005" xr:uid="{00000000-0005-0000-0000-0000EF8A0000}"/>
    <cellStyle name="보통 9" xfId="30006" xr:uid="{00000000-0005-0000-0000-0000F08A0000}"/>
    <cellStyle name="분수" xfId="30007" xr:uid="{00000000-0005-0000-0000-0000F18A0000}"/>
    <cellStyle name="뷭?" xfId="1474" xr:uid="{00000000-0005-0000-0000-0000F28A0000}"/>
    <cellStyle name="뷭? 2" xfId="30008" xr:uid="{00000000-0005-0000-0000-0000F38A0000}"/>
    <cellStyle name="뷭? 3" xfId="30009" xr:uid="{00000000-0005-0000-0000-0000F48A0000}"/>
    <cellStyle name="뷭?_BOOKSHIP" xfId="30010" xr:uid="{00000000-0005-0000-0000-0000F58A0000}"/>
    <cellStyle name="뷭__W9 ROLL-UP_장주임3_관리비-대규모" xfId="30011" xr:uid="{00000000-0005-0000-0000-0000F68A0000}"/>
    <cellStyle name="빨간색" xfId="3896" xr:uid="{00000000-0005-0000-0000-0000F78A0000}"/>
    <cellStyle name="빨강" xfId="1475" xr:uid="{00000000-0005-0000-0000-0000F88A0000}"/>
    <cellStyle name="빨강 2" xfId="1476" xr:uid="{00000000-0005-0000-0000-0000F98A0000}"/>
    <cellStyle name="빨강 2 2" xfId="30012" xr:uid="{00000000-0005-0000-0000-0000FA8A0000}"/>
    <cellStyle name="빨강 3" xfId="30013" xr:uid="{00000000-0005-0000-0000-0000FB8A0000}"/>
    <cellStyle name="빨강 4" xfId="30014" xr:uid="{00000000-0005-0000-0000-0000FC8A0000}"/>
    <cellStyle name="빨강 5" xfId="30015" xr:uid="{00000000-0005-0000-0000-0000FD8A0000}"/>
    <cellStyle name="빨강 6" xfId="30016" xr:uid="{00000000-0005-0000-0000-0000FE8A0000}"/>
    <cellStyle name="빨강 7" xfId="30017" xr:uid="{00000000-0005-0000-0000-0000FF8A0000}"/>
    <cellStyle name="선택영역" xfId="30018" xr:uid="{00000000-0005-0000-0000-0000008B0000}"/>
    <cellStyle name="선택영역 가운데" xfId="30019" xr:uid="{00000000-0005-0000-0000-0000018B0000}"/>
    <cellStyle name="선택영역_토공수량" xfId="30020" xr:uid="{00000000-0005-0000-0000-0000028B0000}"/>
    <cellStyle name="선택영역의 가운데" xfId="30021" xr:uid="{00000000-0005-0000-0000-0000038B0000}"/>
    <cellStyle name="선택영역의 가운데로" xfId="1477" xr:uid="{00000000-0005-0000-0000-0000048B0000}"/>
    <cellStyle name="선택영역의 가운데로 2" xfId="1478" xr:uid="{00000000-0005-0000-0000-0000058B0000}"/>
    <cellStyle name="선택영역의 가운데로 2 2" xfId="30022" xr:uid="{00000000-0005-0000-0000-0000068B0000}"/>
    <cellStyle name="선택영역의 가운데로 2 3" xfId="30023" xr:uid="{00000000-0005-0000-0000-0000078B0000}"/>
    <cellStyle name="선택영역의 가운데로 3" xfId="30024" xr:uid="{00000000-0005-0000-0000-0000088B0000}"/>
    <cellStyle name="선택영역의 가운데로 4" xfId="30025" xr:uid="{00000000-0005-0000-0000-0000098B0000}"/>
    <cellStyle name="선택영역의 가운데로 5" xfId="30026" xr:uid="{00000000-0005-0000-0000-00000A8B0000}"/>
    <cellStyle name="선택영역의 가운데로 6" xfId="30027" xr:uid="{00000000-0005-0000-0000-00000B8B0000}"/>
    <cellStyle name="선택영영" xfId="30028" xr:uid="{00000000-0005-0000-0000-00000C8B0000}"/>
    <cellStyle name="설계서" xfId="1479" xr:uid="{00000000-0005-0000-0000-00000D8B0000}"/>
    <cellStyle name="설계서 10" xfId="30029" xr:uid="{00000000-0005-0000-0000-00000E8B0000}"/>
    <cellStyle name="설계서 11" xfId="30030" xr:uid="{00000000-0005-0000-0000-00000F8B0000}"/>
    <cellStyle name="설계서 12" xfId="30031" xr:uid="{00000000-0005-0000-0000-0000108B0000}"/>
    <cellStyle name="설계서 13" xfId="30032" xr:uid="{00000000-0005-0000-0000-0000118B0000}"/>
    <cellStyle name="설계서 14" xfId="30033" xr:uid="{00000000-0005-0000-0000-0000128B0000}"/>
    <cellStyle name="설계서 15" xfId="30034" xr:uid="{00000000-0005-0000-0000-0000138B0000}"/>
    <cellStyle name="설계서 16" xfId="30035" xr:uid="{00000000-0005-0000-0000-0000148B0000}"/>
    <cellStyle name="설계서 17" xfId="30036" xr:uid="{00000000-0005-0000-0000-0000158B0000}"/>
    <cellStyle name="설계서 18" xfId="30037" xr:uid="{00000000-0005-0000-0000-0000168B0000}"/>
    <cellStyle name="설계서 19" xfId="30038" xr:uid="{00000000-0005-0000-0000-0000178B0000}"/>
    <cellStyle name="설계서 2" xfId="30039" xr:uid="{00000000-0005-0000-0000-0000188B0000}"/>
    <cellStyle name="설계서 20" xfId="30040" xr:uid="{00000000-0005-0000-0000-0000198B0000}"/>
    <cellStyle name="설계서 21" xfId="30041" xr:uid="{00000000-0005-0000-0000-00001A8B0000}"/>
    <cellStyle name="설계서 22" xfId="30042" xr:uid="{00000000-0005-0000-0000-00001B8B0000}"/>
    <cellStyle name="설계서 23" xfId="30043" xr:uid="{00000000-0005-0000-0000-00001C8B0000}"/>
    <cellStyle name="설계서 24" xfId="30044" xr:uid="{00000000-0005-0000-0000-00001D8B0000}"/>
    <cellStyle name="설계서 25" xfId="30045" xr:uid="{00000000-0005-0000-0000-00001E8B0000}"/>
    <cellStyle name="설계서 26" xfId="30046" xr:uid="{00000000-0005-0000-0000-00001F8B0000}"/>
    <cellStyle name="설계서 27" xfId="30047" xr:uid="{00000000-0005-0000-0000-0000208B0000}"/>
    <cellStyle name="설계서 28" xfId="30048" xr:uid="{00000000-0005-0000-0000-0000218B0000}"/>
    <cellStyle name="설계서 29" xfId="30049" xr:uid="{00000000-0005-0000-0000-0000228B0000}"/>
    <cellStyle name="설계서 3" xfId="30050" xr:uid="{00000000-0005-0000-0000-0000238B0000}"/>
    <cellStyle name="설계서 30" xfId="30051" xr:uid="{00000000-0005-0000-0000-0000248B0000}"/>
    <cellStyle name="설계서 31" xfId="30052" xr:uid="{00000000-0005-0000-0000-0000258B0000}"/>
    <cellStyle name="설계서 32" xfId="30053" xr:uid="{00000000-0005-0000-0000-0000268B0000}"/>
    <cellStyle name="설계서 33" xfId="30054" xr:uid="{00000000-0005-0000-0000-0000278B0000}"/>
    <cellStyle name="설계서 34" xfId="30055" xr:uid="{00000000-0005-0000-0000-0000288B0000}"/>
    <cellStyle name="설계서 35" xfId="30056" xr:uid="{00000000-0005-0000-0000-0000298B0000}"/>
    <cellStyle name="설계서 36" xfId="30057" xr:uid="{00000000-0005-0000-0000-00002A8B0000}"/>
    <cellStyle name="설계서 37" xfId="30058" xr:uid="{00000000-0005-0000-0000-00002B8B0000}"/>
    <cellStyle name="설계서 38" xfId="30059" xr:uid="{00000000-0005-0000-0000-00002C8B0000}"/>
    <cellStyle name="설계서 39" xfId="30060" xr:uid="{00000000-0005-0000-0000-00002D8B0000}"/>
    <cellStyle name="설계서 4" xfId="30061" xr:uid="{00000000-0005-0000-0000-00002E8B0000}"/>
    <cellStyle name="설계서 40" xfId="30062" xr:uid="{00000000-0005-0000-0000-00002F8B0000}"/>
    <cellStyle name="설계서 41" xfId="30063" xr:uid="{00000000-0005-0000-0000-0000308B0000}"/>
    <cellStyle name="설계서 42" xfId="30064" xr:uid="{00000000-0005-0000-0000-0000318B0000}"/>
    <cellStyle name="설계서 43" xfId="30065" xr:uid="{00000000-0005-0000-0000-0000328B0000}"/>
    <cellStyle name="설계서 44" xfId="30066" xr:uid="{00000000-0005-0000-0000-0000338B0000}"/>
    <cellStyle name="설계서 45" xfId="30067" xr:uid="{00000000-0005-0000-0000-0000348B0000}"/>
    <cellStyle name="설계서 46" xfId="30068" xr:uid="{00000000-0005-0000-0000-0000358B0000}"/>
    <cellStyle name="설계서 47" xfId="30069" xr:uid="{00000000-0005-0000-0000-0000368B0000}"/>
    <cellStyle name="설계서 48" xfId="30070" xr:uid="{00000000-0005-0000-0000-0000378B0000}"/>
    <cellStyle name="설계서 49" xfId="30071" xr:uid="{00000000-0005-0000-0000-0000388B0000}"/>
    <cellStyle name="설계서 5" xfId="30072" xr:uid="{00000000-0005-0000-0000-0000398B0000}"/>
    <cellStyle name="설계서 6" xfId="30073" xr:uid="{00000000-0005-0000-0000-00003A8B0000}"/>
    <cellStyle name="설계서 7" xfId="30074" xr:uid="{00000000-0005-0000-0000-00003B8B0000}"/>
    <cellStyle name="설계서 8" xfId="30075" xr:uid="{00000000-0005-0000-0000-00003C8B0000}"/>
    <cellStyle name="설계서 9" xfId="30076" xr:uid="{00000000-0005-0000-0000-00003D8B0000}"/>
    <cellStyle name="설계서-내용" xfId="1480" xr:uid="{00000000-0005-0000-0000-00003E8B0000}"/>
    <cellStyle name="설계서-내용 2" xfId="30077" xr:uid="{00000000-0005-0000-0000-00003F8B0000}"/>
    <cellStyle name="설계서-내용 2 2" xfId="30078" xr:uid="{00000000-0005-0000-0000-0000408B0000}"/>
    <cellStyle name="설계서-내용 3" xfId="30079" xr:uid="{00000000-0005-0000-0000-0000418B0000}"/>
    <cellStyle name="설계서-내용 3 2" xfId="30080" xr:uid="{00000000-0005-0000-0000-0000428B0000}"/>
    <cellStyle name="설계서-내용 3 2 2" xfId="30081" xr:uid="{00000000-0005-0000-0000-0000438B0000}"/>
    <cellStyle name="설계서-내용 3 2 3" xfId="30082" xr:uid="{00000000-0005-0000-0000-0000448B0000}"/>
    <cellStyle name="설계서-내용 3 3" xfId="30083" xr:uid="{00000000-0005-0000-0000-0000458B0000}"/>
    <cellStyle name="설계서-내용 3 3 2" xfId="30084" xr:uid="{00000000-0005-0000-0000-0000468B0000}"/>
    <cellStyle name="설계서-내용 3 3 3" xfId="30085" xr:uid="{00000000-0005-0000-0000-0000478B0000}"/>
    <cellStyle name="설계서-내용 3 4" xfId="30086" xr:uid="{00000000-0005-0000-0000-0000488B0000}"/>
    <cellStyle name="설계서-내용 4" xfId="30087" xr:uid="{00000000-0005-0000-0000-0000498B0000}"/>
    <cellStyle name="설계서-내용 4 2" xfId="30088" xr:uid="{00000000-0005-0000-0000-00004A8B0000}"/>
    <cellStyle name="설계서-내용 4 2 2" xfId="30089" xr:uid="{00000000-0005-0000-0000-00004B8B0000}"/>
    <cellStyle name="설계서-내용 4 2 3" xfId="30090" xr:uid="{00000000-0005-0000-0000-00004C8B0000}"/>
    <cellStyle name="설계서-내용 4 3" xfId="30091" xr:uid="{00000000-0005-0000-0000-00004D8B0000}"/>
    <cellStyle name="설계서-내용 4 3 2" xfId="30092" xr:uid="{00000000-0005-0000-0000-00004E8B0000}"/>
    <cellStyle name="설계서-내용 4 3 3" xfId="30093" xr:uid="{00000000-0005-0000-0000-00004F8B0000}"/>
    <cellStyle name="설계서-내용 4 4" xfId="30094" xr:uid="{00000000-0005-0000-0000-0000508B0000}"/>
    <cellStyle name="설계서-내용 5" xfId="30095" xr:uid="{00000000-0005-0000-0000-0000518B0000}"/>
    <cellStyle name="설계서-내용 5 2" xfId="30096" xr:uid="{00000000-0005-0000-0000-0000528B0000}"/>
    <cellStyle name="설계서-내용 5 2 2" xfId="30097" xr:uid="{00000000-0005-0000-0000-0000538B0000}"/>
    <cellStyle name="설계서-내용 5 2 3" xfId="30098" xr:uid="{00000000-0005-0000-0000-0000548B0000}"/>
    <cellStyle name="설계서-내용 5 3" xfId="30099" xr:uid="{00000000-0005-0000-0000-0000558B0000}"/>
    <cellStyle name="설계서-내용 5 3 2" xfId="30100" xr:uid="{00000000-0005-0000-0000-0000568B0000}"/>
    <cellStyle name="설계서-내용 5 3 3" xfId="30101" xr:uid="{00000000-0005-0000-0000-0000578B0000}"/>
    <cellStyle name="설계서-내용 5 4" xfId="30102" xr:uid="{00000000-0005-0000-0000-0000588B0000}"/>
    <cellStyle name="설계서-내용 6" xfId="30103" xr:uid="{00000000-0005-0000-0000-0000598B0000}"/>
    <cellStyle name="설계서-내용 6 2" xfId="30104" xr:uid="{00000000-0005-0000-0000-00005A8B0000}"/>
    <cellStyle name="설계서-내용 6 2 2" xfId="30105" xr:uid="{00000000-0005-0000-0000-00005B8B0000}"/>
    <cellStyle name="설계서-내용 6 2 3" xfId="30106" xr:uid="{00000000-0005-0000-0000-00005C8B0000}"/>
    <cellStyle name="설계서-내용 6 3" xfId="30107" xr:uid="{00000000-0005-0000-0000-00005D8B0000}"/>
    <cellStyle name="설계서-내용 6 3 2" xfId="30108" xr:uid="{00000000-0005-0000-0000-00005E8B0000}"/>
    <cellStyle name="설계서-내용 6 3 3" xfId="30109" xr:uid="{00000000-0005-0000-0000-00005F8B0000}"/>
    <cellStyle name="설계서-내용 6 4" xfId="30110" xr:uid="{00000000-0005-0000-0000-0000608B0000}"/>
    <cellStyle name="설계서-내용 7" xfId="30111" xr:uid="{00000000-0005-0000-0000-0000618B0000}"/>
    <cellStyle name="설계서-내용 7 2" xfId="30112" xr:uid="{00000000-0005-0000-0000-0000628B0000}"/>
    <cellStyle name="설계서-내용 7 2 2" xfId="30113" xr:uid="{00000000-0005-0000-0000-0000638B0000}"/>
    <cellStyle name="설계서-내용 7 2 3" xfId="30114" xr:uid="{00000000-0005-0000-0000-0000648B0000}"/>
    <cellStyle name="설계서-내용 7 3" xfId="30115" xr:uid="{00000000-0005-0000-0000-0000658B0000}"/>
    <cellStyle name="설계서-내용 7 3 2" xfId="30116" xr:uid="{00000000-0005-0000-0000-0000668B0000}"/>
    <cellStyle name="설계서-내용 7 3 3" xfId="30117" xr:uid="{00000000-0005-0000-0000-0000678B0000}"/>
    <cellStyle name="설계서-내용 7 4" xfId="30118" xr:uid="{00000000-0005-0000-0000-0000688B0000}"/>
    <cellStyle name="설계서-내용-소수점" xfId="1481" xr:uid="{00000000-0005-0000-0000-0000698B0000}"/>
    <cellStyle name="설계서-내용-소수점 2" xfId="30119" xr:uid="{00000000-0005-0000-0000-00006A8B0000}"/>
    <cellStyle name="설계서-내용-소수점 2 2" xfId="30120" xr:uid="{00000000-0005-0000-0000-00006B8B0000}"/>
    <cellStyle name="설계서-내용-소수점 3" xfId="30121" xr:uid="{00000000-0005-0000-0000-00006C8B0000}"/>
    <cellStyle name="설계서-내용-소수점 3 2" xfId="30122" xr:uid="{00000000-0005-0000-0000-00006D8B0000}"/>
    <cellStyle name="설계서-내용-소수점 3 2 2" xfId="30123" xr:uid="{00000000-0005-0000-0000-00006E8B0000}"/>
    <cellStyle name="설계서-내용-소수점 3 2 3" xfId="30124" xr:uid="{00000000-0005-0000-0000-00006F8B0000}"/>
    <cellStyle name="설계서-내용-소수점 3 3" xfId="30125" xr:uid="{00000000-0005-0000-0000-0000708B0000}"/>
    <cellStyle name="설계서-내용-소수점 3 3 2" xfId="30126" xr:uid="{00000000-0005-0000-0000-0000718B0000}"/>
    <cellStyle name="설계서-내용-소수점 3 3 3" xfId="30127" xr:uid="{00000000-0005-0000-0000-0000728B0000}"/>
    <cellStyle name="설계서-내용-소수점 3 4" xfId="30128" xr:uid="{00000000-0005-0000-0000-0000738B0000}"/>
    <cellStyle name="설계서-내용-소수점 4" xfId="30129" xr:uid="{00000000-0005-0000-0000-0000748B0000}"/>
    <cellStyle name="설계서-내용-소수점 4 2" xfId="30130" xr:uid="{00000000-0005-0000-0000-0000758B0000}"/>
    <cellStyle name="설계서-내용-소수점 4 2 2" xfId="30131" xr:uid="{00000000-0005-0000-0000-0000768B0000}"/>
    <cellStyle name="설계서-내용-소수점 4 2 3" xfId="30132" xr:uid="{00000000-0005-0000-0000-0000778B0000}"/>
    <cellStyle name="설계서-내용-소수점 4 3" xfId="30133" xr:uid="{00000000-0005-0000-0000-0000788B0000}"/>
    <cellStyle name="설계서-내용-소수점 4 3 2" xfId="30134" xr:uid="{00000000-0005-0000-0000-0000798B0000}"/>
    <cellStyle name="설계서-내용-소수점 4 3 3" xfId="30135" xr:uid="{00000000-0005-0000-0000-00007A8B0000}"/>
    <cellStyle name="설계서-내용-소수점 4 4" xfId="30136" xr:uid="{00000000-0005-0000-0000-00007B8B0000}"/>
    <cellStyle name="설계서-내용-소수점 5" xfId="30137" xr:uid="{00000000-0005-0000-0000-00007C8B0000}"/>
    <cellStyle name="설계서-내용-소수점 5 2" xfId="30138" xr:uid="{00000000-0005-0000-0000-00007D8B0000}"/>
    <cellStyle name="설계서-내용-소수점 5 2 2" xfId="30139" xr:uid="{00000000-0005-0000-0000-00007E8B0000}"/>
    <cellStyle name="설계서-내용-소수점 5 2 3" xfId="30140" xr:uid="{00000000-0005-0000-0000-00007F8B0000}"/>
    <cellStyle name="설계서-내용-소수점 5 3" xfId="30141" xr:uid="{00000000-0005-0000-0000-0000808B0000}"/>
    <cellStyle name="설계서-내용-소수점 5 3 2" xfId="30142" xr:uid="{00000000-0005-0000-0000-0000818B0000}"/>
    <cellStyle name="설계서-내용-소수점 5 3 3" xfId="30143" xr:uid="{00000000-0005-0000-0000-0000828B0000}"/>
    <cellStyle name="설계서-내용-소수점 5 4" xfId="30144" xr:uid="{00000000-0005-0000-0000-0000838B0000}"/>
    <cellStyle name="설계서-내용-소수점 6" xfId="30145" xr:uid="{00000000-0005-0000-0000-0000848B0000}"/>
    <cellStyle name="설계서-내용-소수점 6 2" xfId="30146" xr:uid="{00000000-0005-0000-0000-0000858B0000}"/>
    <cellStyle name="설계서-내용-소수점 6 2 2" xfId="30147" xr:uid="{00000000-0005-0000-0000-0000868B0000}"/>
    <cellStyle name="설계서-내용-소수점 6 2 3" xfId="30148" xr:uid="{00000000-0005-0000-0000-0000878B0000}"/>
    <cellStyle name="설계서-내용-소수점 6 3" xfId="30149" xr:uid="{00000000-0005-0000-0000-0000888B0000}"/>
    <cellStyle name="설계서-내용-소수점 6 3 2" xfId="30150" xr:uid="{00000000-0005-0000-0000-0000898B0000}"/>
    <cellStyle name="설계서-내용-소수점 6 3 3" xfId="30151" xr:uid="{00000000-0005-0000-0000-00008A8B0000}"/>
    <cellStyle name="설계서-내용-소수점 6 4" xfId="30152" xr:uid="{00000000-0005-0000-0000-00008B8B0000}"/>
    <cellStyle name="설계서-내용-소수점 7" xfId="30153" xr:uid="{00000000-0005-0000-0000-00008C8B0000}"/>
    <cellStyle name="설계서-내용-소수점 7 2" xfId="30154" xr:uid="{00000000-0005-0000-0000-00008D8B0000}"/>
    <cellStyle name="설계서-내용-소수점 7 2 2" xfId="30155" xr:uid="{00000000-0005-0000-0000-00008E8B0000}"/>
    <cellStyle name="설계서-내용-소수점 7 2 3" xfId="30156" xr:uid="{00000000-0005-0000-0000-00008F8B0000}"/>
    <cellStyle name="설계서-내용-소수점 7 3" xfId="30157" xr:uid="{00000000-0005-0000-0000-0000908B0000}"/>
    <cellStyle name="설계서-내용-소수점 7 3 2" xfId="30158" xr:uid="{00000000-0005-0000-0000-0000918B0000}"/>
    <cellStyle name="설계서-내용-소수점 7 3 3" xfId="30159" xr:uid="{00000000-0005-0000-0000-0000928B0000}"/>
    <cellStyle name="설계서-내용-소수점 7 4" xfId="30160" xr:uid="{00000000-0005-0000-0000-0000938B0000}"/>
    <cellStyle name="설계서-내용-우" xfId="1482" xr:uid="{00000000-0005-0000-0000-0000948B0000}"/>
    <cellStyle name="설계서-내용-우 2" xfId="30161" xr:uid="{00000000-0005-0000-0000-0000958B0000}"/>
    <cellStyle name="설계서-내용-우 2 2" xfId="30162" xr:uid="{00000000-0005-0000-0000-0000968B0000}"/>
    <cellStyle name="설계서-내용-우 2 2 2" xfId="30163" xr:uid="{00000000-0005-0000-0000-0000978B0000}"/>
    <cellStyle name="설계서-내용-우 2 2 3" xfId="30164" xr:uid="{00000000-0005-0000-0000-0000988B0000}"/>
    <cellStyle name="설계서-내용-우 2 3" xfId="30165" xr:uid="{00000000-0005-0000-0000-0000998B0000}"/>
    <cellStyle name="설계서-내용-우 2 3 2" xfId="30166" xr:uid="{00000000-0005-0000-0000-00009A8B0000}"/>
    <cellStyle name="설계서-내용-우 2 3 3" xfId="30167" xr:uid="{00000000-0005-0000-0000-00009B8B0000}"/>
    <cellStyle name="설계서-내용-우 2 4" xfId="30168" xr:uid="{00000000-0005-0000-0000-00009C8B0000}"/>
    <cellStyle name="설계서-내용-좌" xfId="1483" xr:uid="{00000000-0005-0000-0000-00009D8B0000}"/>
    <cellStyle name="설계서-내용-좌 2" xfId="30169" xr:uid="{00000000-0005-0000-0000-00009E8B0000}"/>
    <cellStyle name="설계서-내용-좌 2 2" xfId="30170" xr:uid="{00000000-0005-0000-0000-00009F8B0000}"/>
    <cellStyle name="설계서-내용-좌 2 2 2" xfId="30171" xr:uid="{00000000-0005-0000-0000-0000A08B0000}"/>
    <cellStyle name="설계서-내용-좌 2 2 3" xfId="30172" xr:uid="{00000000-0005-0000-0000-0000A18B0000}"/>
    <cellStyle name="설계서-내용-좌 2 3" xfId="30173" xr:uid="{00000000-0005-0000-0000-0000A28B0000}"/>
    <cellStyle name="설계서-내용-좌 2 3 2" xfId="30174" xr:uid="{00000000-0005-0000-0000-0000A38B0000}"/>
    <cellStyle name="설계서-내용-좌 2 3 3" xfId="30175" xr:uid="{00000000-0005-0000-0000-0000A48B0000}"/>
    <cellStyle name="설계서-내용-좌 2 4" xfId="30176" xr:uid="{00000000-0005-0000-0000-0000A58B0000}"/>
    <cellStyle name="설계서-소제목" xfId="1484" xr:uid="{00000000-0005-0000-0000-0000A68B0000}"/>
    <cellStyle name="설계서-소제목 2" xfId="30177" xr:uid="{00000000-0005-0000-0000-0000A78B0000}"/>
    <cellStyle name="설계서-소제목 2 2" xfId="30178" xr:uid="{00000000-0005-0000-0000-0000A88B0000}"/>
    <cellStyle name="설계서-소제목 3" xfId="30179" xr:uid="{00000000-0005-0000-0000-0000A98B0000}"/>
    <cellStyle name="설계서-소제목 3 2" xfId="30180" xr:uid="{00000000-0005-0000-0000-0000AA8B0000}"/>
    <cellStyle name="설계서-소제목 3 2 2" xfId="30181" xr:uid="{00000000-0005-0000-0000-0000AB8B0000}"/>
    <cellStyle name="설계서-소제목 3 2 3" xfId="30182" xr:uid="{00000000-0005-0000-0000-0000AC8B0000}"/>
    <cellStyle name="설계서-소제목 3 3" xfId="30183" xr:uid="{00000000-0005-0000-0000-0000AD8B0000}"/>
    <cellStyle name="설계서-소제목 3 3 2" xfId="30184" xr:uid="{00000000-0005-0000-0000-0000AE8B0000}"/>
    <cellStyle name="설계서-소제목 3 3 3" xfId="30185" xr:uid="{00000000-0005-0000-0000-0000AF8B0000}"/>
    <cellStyle name="설계서-소제목 3 4" xfId="30186" xr:uid="{00000000-0005-0000-0000-0000B08B0000}"/>
    <cellStyle name="설계서-소제목 4" xfId="30187" xr:uid="{00000000-0005-0000-0000-0000B18B0000}"/>
    <cellStyle name="설계서-소제목 4 2" xfId="30188" xr:uid="{00000000-0005-0000-0000-0000B28B0000}"/>
    <cellStyle name="설계서-소제목 4 2 2" xfId="30189" xr:uid="{00000000-0005-0000-0000-0000B38B0000}"/>
    <cellStyle name="설계서-소제목 4 2 3" xfId="30190" xr:uid="{00000000-0005-0000-0000-0000B48B0000}"/>
    <cellStyle name="설계서-소제목 4 3" xfId="30191" xr:uid="{00000000-0005-0000-0000-0000B58B0000}"/>
    <cellStyle name="설계서-소제목 4 3 2" xfId="30192" xr:uid="{00000000-0005-0000-0000-0000B68B0000}"/>
    <cellStyle name="설계서-소제목 4 3 3" xfId="30193" xr:uid="{00000000-0005-0000-0000-0000B78B0000}"/>
    <cellStyle name="설계서-소제목 4 4" xfId="30194" xr:uid="{00000000-0005-0000-0000-0000B88B0000}"/>
    <cellStyle name="설계서-소제목 5" xfId="30195" xr:uid="{00000000-0005-0000-0000-0000B98B0000}"/>
    <cellStyle name="설계서-소제목 5 2" xfId="30196" xr:uid="{00000000-0005-0000-0000-0000BA8B0000}"/>
    <cellStyle name="설계서-소제목 5 2 2" xfId="30197" xr:uid="{00000000-0005-0000-0000-0000BB8B0000}"/>
    <cellStyle name="설계서-소제목 5 2 3" xfId="30198" xr:uid="{00000000-0005-0000-0000-0000BC8B0000}"/>
    <cellStyle name="설계서-소제목 5 3" xfId="30199" xr:uid="{00000000-0005-0000-0000-0000BD8B0000}"/>
    <cellStyle name="설계서-소제목 5 3 2" xfId="30200" xr:uid="{00000000-0005-0000-0000-0000BE8B0000}"/>
    <cellStyle name="설계서-소제목 5 3 3" xfId="30201" xr:uid="{00000000-0005-0000-0000-0000BF8B0000}"/>
    <cellStyle name="설계서-소제목 5 4" xfId="30202" xr:uid="{00000000-0005-0000-0000-0000C08B0000}"/>
    <cellStyle name="설계서-소제목 6" xfId="30203" xr:uid="{00000000-0005-0000-0000-0000C18B0000}"/>
    <cellStyle name="설계서-소제목 6 2" xfId="30204" xr:uid="{00000000-0005-0000-0000-0000C28B0000}"/>
    <cellStyle name="설계서-소제목 6 2 2" xfId="30205" xr:uid="{00000000-0005-0000-0000-0000C38B0000}"/>
    <cellStyle name="설계서-소제목 6 2 3" xfId="30206" xr:uid="{00000000-0005-0000-0000-0000C48B0000}"/>
    <cellStyle name="설계서-소제목 6 3" xfId="30207" xr:uid="{00000000-0005-0000-0000-0000C58B0000}"/>
    <cellStyle name="설계서-소제목 6 3 2" xfId="30208" xr:uid="{00000000-0005-0000-0000-0000C68B0000}"/>
    <cellStyle name="설계서-소제목 6 3 3" xfId="30209" xr:uid="{00000000-0005-0000-0000-0000C78B0000}"/>
    <cellStyle name="설계서-소제목 6 4" xfId="30210" xr:uid="{00000000-0005-0000-0000-0000C88B0000}"/>
    <cellStyle name="설계서-소제목 7" xfId="30211" xr:uid="{00000000-0005-0000-0000-0000C98B0000}"/>
    <cellStyle name="설계서-소제목 7 2" xfId="30212" xr:uid="{00000000-0005-0000-0000-0000CA8B0000}"/>
    <cellStyle name="설계서-소제목 7 2 2" xfId="30213" xr:uid="{00000000-0005-0000-0000-0000CB8B0000}"/>
    <cellStyle name="설계서-소제목 7 2 3" xfId="30214" xr:uid="{00000000-0005-0000-0000-0000CC8B0000}"/>
    <cellStyle name="설계서-소제목 7 3" xfId="30215" xr:uid="{00000000-0005-0000-0000-0000CD8B0000}"/>
    <cellStyle name="설계서-소제목 7 3 2" xfId="30216" xr:uid="{00000000-0005-0000-0000-0000CE8B0000}"/>
    <cellStyle name="설계서-소제목 7 3 3" xfId="30217" xr:uid="{00000000-0005-0000-0000-0000CF8B0000}"/>
    <cellStyle name="설계서-소제목 7 4" xfId="30218" xr:uid="{00000000-0005-0000-0000-0000D08B0000}"/>
    <cellStyle name="설계서-타이틀" xfId="1485" xr:uid="{00000000-0005-0000-0000-0000D18B0000}"/>
    <cellStyle name="설계서-항목" xfId="1486" xr:uid="{00000000-0005-0000-0000-0000D28B0000}"/>
    <cellStyle name="설명 텍스트 10" xfId="30219" xr:uid="{00000000-0005-0000-0000-0000D38B0000}"/>
    <cellStyle name="설명 텍스트 11" xfId="30220" xr:uid="{00000000-0005-0000-0000-0000D48B0000}"/>
    <cellStyle name="설명 텍스트 12" xfId="30221" xr:uid="{00000000-0005-0000-0000-0000D58B0000}"/>
    <cellStyle name="설명 텍스트 13" xfId="30222" xr:uid="{00000000-0005-0000-0000-0000D68B0000}"/>
    <cellStyle name="설명 텍스트 14" xfId="30223" xr:uid="{00000000-0005-0000-0000-0000D78B0000}"/>
    <cellStyle name="설명 텍스트 15" xfId="30224" xr:uid="{00000000-0005-0000-0000-0000D88B0000}"/>
    <cellStyle name="설명 텍스트 16" xfId="30225" xr:uid="{00000000-0005-0000-0000-0000D98B0000}"/>
    <cellStyle name="설명 텍스트 17" xfId="30226" xr:uid="{00000000-0005-0000-0000-0000DA8B0000}"/>
    <cellStyle name="설명 텍스트 18" xfId="30227" xr:uid="{00000000-0005-0000-0000-0000DB8B0000}"/>
    <cellStyle name="설명 텍스트 19" xfId="30228" xr:uid="{00000000-0005-0000-0000-0000DC8B0000}"/>
    <cellStyle name="설명 텍스트 2" xfId="30229" xr:uid="{00000000-0005-0000-0000-0000DD8B0000}"/>
    <cellStyle name="설명 텍스트 2 10" xfId="30230" xr:uid="{00000000-0005-0000-0000-0000DE8B0000}"/>
    <cellStyle name="설명 텍스트 2 11" xfId="30231" xr:uid="{00000000-0005-0000-0000-0000DF8B0000}"/>
    <cellStyle name="설명 텍스트 2 12" xfId="30232" xr:uid="{00000000-0005-0000-0000-0000E08B0000}"/>
    <cellStyle name="설명 텍스트 2 13" xfId="30233" xr:uid="{00000000-0005-0000-0000-0000E18B0000}"/>
    <cellStyle name="설명 텍스트 2 14" xfId="30234" xr:uid="{00000000-0005-0000-0000-0000E28B0000}"/>
    <cellStyle name="설명 텍스트 2 15" xfId="30235" xr:uid="{00000000-0005-0000-0000-0000E38B0000}"/>
    <cellStyle name="설명 텍스트 2 16" xfId="30236" xr:uid="{00000000-0005-0000-0000-0000E48B0000}"/>
    <cellStyle name="설명 텍스트 2 17" xfId="30237" xr:uid="{00000000-0005-0000-0000-0000E58B0000}"/>
    <cellStyle name="설명 텍스트 2 18" xfId="30238" xr:uid="{00000000-0005-0000-0000-0000E68B0000}"/>
    <cellStyle name="설명 텍스트 2 19" xfId="30239" xr:uid="{00000000-0005-0000-0000-0000E78B0000}"/>
    <cellStyle name="설명 텍스트 2 2" xfId="30240" xr:uid="{00000000-0005-0000-0000-0000E88B0000}"/>
    <cellStyle name="설명 텍스트 2 20" xfId="30241" xr:uid="{00000000-0005-0000-0000-0000E98B0000}"/>
    <cellStyle name="설명 텍스트 2 21" xfId="30242" xr:uid="{00000000-0005-0000-0000-0000EA8B0000}"/>
    <cellStyle name="설명 텍스트 2 22" xfId="30243" xr:uid="{00000000-0005-0000-0000-0000EB8B0000}"/>
    <cellStyle name="설명 텍스트 2 23" xfId="30244" xr:uid="{00000000-0005-0000-0000-0000EC8B0000}"/>
    <cellStyle name="설명 텍스트 2 24" xfId="30245" xr:uid="{00000000-0005-0000-0000-0000ED8B0000}"/>
    <cellStyle name="설명 텍스트 2 25" xfId="30246" xr:uid="{00000000-0005-0000-0000-0000EE8B0000}"/>
    <cellStyle name="설명 텍스트 2 26" xfId="30247" xr:uid="{00000000-0005-0000-0000-0000EF8B0000}"/>
    <cellStyle name="설명 텍스트 2 27" xfId="30248" xr:uid="{00000000-0005-0000-0000-0000F08B0000}"/>
    <cellStyle name="설명 텍스트 2 28" xfId="30249" xr:uid="{00000000-0005-0000-0000-0000F18B0000}"/>
    <cellStyle name="설명 텍스트 2 29" xfId="30250" xr:uid="{00000000-0005-0000-0000-0000F28B0000}"/>
    <cellStyle name="설명 텍스트 2 3" xfId="30251" xr:uid="{00000000-0005-0000-0000-0000F38B0000}"/>
    <cellStyle name="설명 텍스트 2 30" xfId="34205" xr:uid="{00000000-0005-0000-0000-0000F48B0000}"/>
    <cellStyle name="설명 텍스트 2 4" xfId="30252" xr:uid="{00000000-0005-0000-0000-0000F58B0000}"/>
    <cellStyle name="설명 텍스트 2 5" xfId="30253" xr:uid="{00000000-0005-0000-0000-0000F68B0000}"/>
    <cellStyle name="설명 텍스트 2 6" xfId="30254" xr:uid="{00000000-0005-0000-0000-0000F78B0000}"/>
    <cellStyle name="설명 텍스트 2 7" xfId="30255" xr:uid="{00000000-0005-0000-0000-0000F88B0000}"/>
    <cellStyle name="설명 텍스트 2 8" xfId="30256" xr:uid="{00000000-0005-0000-0000-0000F98B0000}"/>
    <cellStyle name="설명 텍스트 2 9" xfId="30257" xr:uid="{00000000-0005-0000-0000-0000FA8B0000}"/>
    <cellStyle name="설명 텍스트 20" xfId="30258" xr:uid="{00000000-0005-0000-0000-0000FB8B0000}"/>
    <cellStyle name="설명 텍스트 21" xfId="30259" xr:uid="{00000000-0005-0000-0000-0000FC8B0000}"/>
    <cellStyle name="설명 텍스트 22" xfId="30260" xr:uid="{00000000-0005-0000-0000-0000FD8B0000}"/>
    <cellStyle name="설명 텍스트 23" xfId="30261" xr:uid="{00000000-0005-0000-0000-0000FE8B0000}"/>
    <cellStyle name="설명 텍스트 24" xfId="30262" xr:uid="{00000000-0005-0000-0000-0000FF8B0000}"/>
    <cellStyle name="설명 텍스트 25" xfId="30263" xr:uid="{00000000-0005-0000-0000-0000008C0000}"/>
    <cellStyle name="설명 텍스트 26" xfId="30264" xr:uid="{00000000-0005-0000-0000-0000018C0000}"/>
    <cellStyle name="설명 텍스트 27" xfId="30265" xr:uid="{00000000-0005-0000-0000-0000028C0000}"/>
    <cellStyle name="설명 텍스트 28" xfId="30266" xr:uid="{00000000-0005-0000-0000-0000038C0000}"/>
    <cellStyle name="설명 텍스트 29" xfId="30267" xr:uid="{00000000-0005-0000-0000-0000048C0000}"/>
    <cellStyle name="설명 텍스트 3" xfId="30268" xr:uid="{00000000-0005-0000-0000-0000058C0000}"/>
    <cellStyle name="설명 텍스트 30" xfId="30269" xr:uid="{00000000-0005-0000-0000-0000068C0000}"/>
    <cellStyle name="설명 텍스트 31" xfId="30270" xr:uid="{00000000-0005-0000-0000-0000078C0000}"/>
    <cellStyle name="설명 텍스트 32" xfId="30271" xr:uid="{00000000-0005-0000-0000-0000088C0000}"/>
    <cellStyle name="설명 텍스트 33" xfId="30272" xr:uid="{00000000-0005-0000-0000-0000098C0000}"/>
    <cellStyle name="설명 텍스트 34" xfId="30273" xr:uid="{00000000-0005-0000-0000-00000A8C0000}"/>
    <cellStyle name="설명 텍스트 35" xfId="30274" xr:uid="{00000000-0005-0000-0000-00000B8C0000}"/>
    <cellStyle name="설명 텍스트 36" xfId="30275" xr:uid="{00000000-0005-0000-0000-00000C8C0000}"/>
    <cellStyle name="설명 텍스트 37" xfId="30276" xr:uid="{00000000-0005-0000-0000-00000D8C0000}"/>
    <cellStyle name="설명 텍스트 38" xfId="30277" xr:uid="{00000000-0005-0000-0000-00000E8C0000}"/>
    <cellStyle name="설명 텍스트 39" xfId="30278" xr:uid="{00000000-0005-0000-0000-00000F8C0000}"/>
    <cellStyle name="설명 텍스트 4" xfId="30279" xr:uid="{00000000-0005-0000-0000-0000108C0000}"/>
    <cellStyle name="설명 텍스트 40" xfId="30280" xr:uid="{00000000-0005-0000-0000-0000118C0000}"/>
    <cellStyle name="설명 텍스트 41" xfId="30281" xr:uid="{00000000-0005-0000-0000-0000128C0000}"/>
    <cellStyle name="설명 텍스트 42" xfId="30282" xr:uid="{00000000-0005-0000-0000-0000138C0000}"/>
    <cellStyle name="설명 텍스트 43" xfId="30283" xr:uid="{00000000-0005-0000-0000-0000148C0000}"/>
    <cellStyle name="설명 텍스트 44" xfId="30284" xr:uid="{00000000-0005-0000-0000-0000158C0000}"/>
    <cellStyle name="설명 텍스트 45" xfId="30285" xr:uid="{00000000-0005-0000-0000-0000168C0000}"/>
    <cellStyle name="설명 텍스트 46" xfId="30286" xr:uid="{00000000-0005-0000-0000-0000178C0000}"/>
    <cellStyle name="설명 텍스트 47" xfId="30287" xr:uid="{00000000-0005-0000-0000-0000188C0000}"/>
    <cellStyle name="설명 텍스트 48" xfId="30288" xr:uid="{00000000-0005-0000-0000-0000198C0000}"/>
    <cellStyle name="설명 텍스트 5" xfId="30289" xr:uid="{00000000-0005-0000-0000-00001A8C0000}"/>
    <cellStyle name="설명 텍스트 6" xfId="30290" xr:uid="{00000000-0005-0000-0000-00001B8C0000}"/>
    <cellStyle name="설명 텍스트 7" xfId="30291" xr:uid="{00000000-0005-0000-0000-00001C8C0000}"/>
    <cellStyle name="설명 텍스트 8" xfId="30292" xr:uid="{00000000-0005-0000-0000-00001D8C0000}"/>
    <cellStyle name="설명 텍스트 9" xfId="30293" xr:uid="{00000000-0005-0000-0000-00001E8C0000}"/>
    <cellStyle name="셀 확인 10" xfId="30294" xr:uid="{00000000-0005-0000-0000-00001F8C0000}"/>
    <cellStyle name="셀 확인 11" xfId="30295" xr:uid="{00000000-0005-0000-0000-0000208C0000}"/>
    <cellStyle name="셀 확인 12" xfId="30296" xr:uid="{00000000-0005-0000-0000-0000218C0000}"/>
    <cellStyle name="셀 확인 13" xfId="30297" xr:uid="{00000000-0005-0000-0000-0000228C0000}"/>
    <cellStyle name="셀 확인 14" xfId="30298" xr:uid="{00000000-0005-0000-0000-0000238C0000}"/>
    <cellStyle name="셀 확인 15" xfId="30299" xr:uid="{00000000-0005-0000-0000-0000248C0000}"/>
    <cellStyle name="셀 확인 16" xfId="30300" xr:uid="{00000000-0005-0000-0000-0000258C0000}"/>
    <cellStyle name="셀 확인 17" xfId="30301" xr:uid="{00000000-0005-0000-0000-0000268C0000}"/>
    <cellStyle name="셀 확인 18" xfId="30302" xr:uid="{00000000-0005-0000-0000-0000278C0000}"/>
    <cellStyle name="셀 확인 19" xfId="30303" xr:uid="{00000000-0005-0000-0000-0000288C0000}"/>
    <cellStyle name="셀 확인 2" xfId="30304" xr:uid="{00000000-0005-0000-0000-0000298C0000}"/>
    <cellStyle name="셀 확인 2 10" xfId="30305" xr:uid="{00000000-0005-0000-0000-00002A8C0000}"/>
    <cellStyle name="셀 확인 2 11" xfId="30306" xr:uid="{00000000-0005-0000-0000-00002B8C0000}"/>
    <cellStyle name="셀 확인 2 12" xfId="30307" xr:uid="{00000000-0005-0000-0000-00002C8C0000}"/>
    <cellStyle name="셀 확인 2 13" xfId="30308" xr:uid="{00000000-0005-0000-0000-00002D8C0000}"/>
    <cellStyle name="셀 확인 2 14" xfId="30309" xr:uid="{00000000-0005-0000-0000-00002E8C0000}"/>
    <cellStyle name="셀 확인 2 15" xfId="30310" xr:uid="{00000000-0005-0000-0000-00002F8C0000}"/>
    <cellStyle name="셀 확인 2 16" xfId="30311" xr:uid="{00000000-0005-0000-0000-0000308C0000}"/>
    <cellStyle name="셀 확인 2 17" xfId="30312" xr:uid="{00000000-0005-0000-0000-0000318C0000}"/>
    <cellStyle name="셀 확인 2 18" xfId="30313" xr:uid="{00000000-0005-0000-0000-0000328C0000}"/>
    <cellStyle name="셀 확인 2 19" xfId="30314" xr:uid="{00000000-0005-0000-0000-0000338C0000}"/>
    <cellStyle name="셀 확인 2 2" xfId="30315" xr:uid="{00000000-0005-0000-0000-0000348C0000}"/>
    <cellStyle name="셀 확인 2 20" xfId="30316" xr:uid="{00000000-0005-0000-0000-0000358C0000}"/>
    <cellStyle name="셀 확인 2 21" xfId="30317" xr:uid="{00000000-0005-0000-0000-0000368C0000}"/>
    <cellStyle name="셀 확인 2 22" xfId="30318" xr:uid="{00000000-0005-0000-0000-0000378C0000}"/>
    <cellStyle name="셀 확인 2 23" xfId="30319" xr:uid="{00000000-0005-0000-0000-0000388C0000}"/>
    <cellStyle name="셀 확인 2 24" xfId="30320" xr:uid="{00000000-0005-0000-0000-0000398C0000}"/>
    <cellStyle name="셀 확인 2 25" xfId="30321" xr:uid="{00000000-0005-0000-0000-00003A8C0000}"/>
    <cellStyle name="셀 확인 2 26" xfId="30322" xr:uid="{00000000-0005-0000-0000-00003B8C0000}"/>
    <cellStyle name="셀 확인 2 27" xfId="30323" xr:uid="{00000000-0005-0000-0000-00003C8C0000}"/>
    <cellStyle name="셀 확인 2 28" xfId="30324" xr:uid="{00000000-0005-0000-0000-00003D8C0000}"/>
    <cellStyle name="셀 확인 2 29" xfId="30325" xr:uid="{00000000-0005-0000-0000-00003E8C0000}"/>
    <cellStyle name="셀 확인 2 3" xfId="30326" xr:uid="{00000000-0005-0000-0000-00003F8C0000}"/>
    <cellStyle name="셀 확인 2 30" xfId="34206" xr:uid="{00000000-0005-0000-0000-0000408C0000}"/>
    <cellStyle name="셀 확인 2 4" xfId="30327" xr:uid="{00000000-0005-0000-0000-0000418C0000}"/>
    <cellStyle name="셀 확인 2 5" xfId="30328" xr:uid="{00000000-0005-0000-0000-0000428C0000}"/>
    <cellStyle name="셀 확인 2 6" xfId="30329" xr:uid="{00000000-0005-0000-0000-0000438C0000}"/>
    <cellStyle name="셀 확인 2 7" xfId="30330" xr:uid="{00000000-0005-0000-0000-0000448C0000}"/>
    <cellStyle name="셀 확인 2 8" xfId="30331" xr:uid="{00000000-0005-0000-0000-0000458C0000}"/>
    <cellStyle name="셀 확인 2 9" xfId="30332" xr:uid="{00000000-0005-0000-0000-0000468C0000}"/>
    <cellStyle name="셀 확인 20" xfId="30333" xr:uid="{00000000-0005-0000-0000-0000478C0000}"/>
    <cellStyle name="셀 확인 21" xfId="30334" xr:uid="{00000000-0005-0000-0000-0000488C0000}"/>
    <cellStyle name="셀 확인 22" xfId="30335" xr:uid="{00000000-0005-0000-0000-0000498C0000}"/>
    <cellStyle name="셀 확인 23" xfId="30336" xr:uid="{00000000-0005-0000-0000-00004A8C0000}"/>
    <cellStyle name="셀 확인 24" xfId="30337" xr:uid="{00000000-0005-0000-0000-00004B8C0000}"/>
    <cellStyle name="셀 확인 25" xfId="30338" xr:uid="{00000000-0005-0000-0000-00004C8C0000}"/>
    <cellStyle name="셀 확인 26" xfId="30339" xr:uid="{00000000-0005-0000-0000-00004D8C0000}"/>
    <cellStyle name="셀 확인 27" xfId="30340" xr:uid="{00000000-0005-0000-0000-00004E8C0000}"/>
    <cellStyle name="셀 확인 28" xfId="30341" xr:uid="{00000000-0005-0000-0000-00004F8C0000}"/>
    <cellStyle name="셀 확인 29" xfId="30342" xr:uid="{00000000-0005-0000-0000-0000508C0000}"/>
    <cellStyle name="셀 확인 3" xfId="30343" xr:uid="{00000000-0005-0000-0000-0000518C0000}"/>
    <cellStyle name="셀 확인 30" xfId="30344" xr:uid="{00000000-0005-0000-0000-0000528C0000}"/>
    <cellStyle name="셀 확인 31" xfId="30345" xr:uid="{00000000-0005-0000-0000-0000538C0000}"/>
    <cellStyle name="셀 확인 32" xfId="30346" xr:uid="{00000000-0005-0000-0000-0000548C0000}"/>
    <cellStyle name="셀 확인 33" xfId="30347" xr:uid="{00000000-0005-0000-0000-0000558C0000}"/>
    <cellStyle name="셀 확인 34" xfId="30348" xr:uid="{00000000-0005-0000-0000-0000568C0000}"/>
    <cellStyle name="셀 확인 35" xfId="30349" xr:uid="{00000000-0005-0000-0000-0000578C0000}"/>
    <cellStyle name="셀 확인 36" xfId="30350" xr:uid="{00000000-0005-0000-0000-0000588C0000}"/>
    <cellStyle name="셀 확인 37" xfId="30351" xr:uid="{00000000-0005-0000-0000-0000598C0000}"/>
    <cellStyle name="셀 확인 38" xfId="30352" xr:uid="{00000000-0005-0000-0000-00005A8C0000}"/>
    <cellStyle name="셀 확인 39" xfId="30353" xr:uid="{00000000-0005-0000-0000-00005B8C0000}"/>
    <cellStyle name="셀 확인 4" xfId="30354" xr:uid="{00000000-0005-0000-0000-00005C8C0000}"/>
    <cellStyle name="셀 확인 40" xfId="30355" xr:uid="{00000000-0005-0000-0000-00005D8C0000}"/>
    <cellStyle name="셀 확인 41" xfId="30356" xr:uid="{00000000-0005-0000-0000-00005E8C0000}"/>
    <cellStyle name="셀 확인 42" xfId="30357" xr:uid="{00000000-0005-0000-0000-00005F8C0000}"/>
    <cellStyle name="셀 확인 43" xfId="30358" xr:uid="{00000000-0005-0000-0000-0000608C0000}"/>
    <cellStyle name="셀 확인 44" xfId="30359" xr:uid="{00000000-0005-0000-0000-0000618C0000}"/>
    <cellStyle name="셀 확인 45" xfId="30360" xr:uid="{00000000-0005-0000-0000-0000628C0000}"/>
    <cellStyle name="셀 확인 46" xfId="30361" xr:uid="{00000000-0005-0000-0000-0000638C0000}"/>
    <cellStyle name="셀 확인 47" xfId="30362" xr:uid="{00000000-0005-0000-0000-0000648C0000}"/>
    <cellStyle name="셀 확인 48" xfId="30363" xr:uid="{00000000-0005-0000-0000-0000658C0000}"/>
    <cellStyle name="셀 확인 5" xfId="30364" xr:uid="{00000000-0005-0000-0000-0000668C0000}"/>
    <cellStyle name="셀 확인 6" xfId="30365" xr:uid="{00000000-0005-0000-0000-0000678C0000}"/>
    <cellStyle name="셀 확인 7" xfId="30366" xr:uid="{00000000-0005-0000-0000-0000688C0000}"/>
    <cellStyle name="셀 확인 8" xfId="30367" xr:uid="{00000000-0005-0000-0000-0000698C0000}"/>
    <cellStyle name="셀 확인 9" xfId="30368" xr:uid="{00000000-0005-0000-0000-00006A8C0000}"/>
    <cellStyle name="소수" xfId="3897" xr:uid="{00000000-0005-0000-0000-00006B8C0000}"/>
    <cellStyle name="소수3" xfId="3898" xr:uid="{00000000-0005-0000-0000-00006C8C0000}"/>
    <cellStyle name="소수4" xfId="3899" xr:uid="{00000000-0005-0000-0000-00006D8C0000}"/>
    <cellStyle name="소수점" xfId="3900" xr:uid="{00000000-0005-0000-0000-00006E8C0000}"/>
    <cellStyle name="소숫점0" xfId="30369" xr:uid="{00000000-0005-0000-0000-00006F8C0000}"/>
    <cellStyle name="소숫점3" xfId="30370" xr:uid="{00000000-0005-0000-0000-0000708C0000}"/>
    <cellStyle name="수당" xfId="1487" xr:uid="{00000000-0005-0000-0000-0000718C0000}"/>
    <cellStyle name="수당 2" xfId="30371" xr:uid="{00000000-0005-0000-0000-0000728C0000}"/>
    <cellStyle name="수당 3" xfId="30372" xr:uid="{00000000-0005-0000-0000-0000738C0000}"/>
    <cellStyle name="수당2" xfId="1488" xr:uid="{00000000-0005-0000-0000-0000748C0000}"/>
    <cellStyle name="수당2 2" xfId="30373" xr:uid="{00000000-0005-0000-0000-0000758C0000}"/>
    <cellStyle name="수당2 3" xfId="30374" xr:uid="{00000000-0005-0000-0000-0000768C0000}"/>
    <cellStyle name="수량" xfId="1489" xr:uid="{00000000-0005-0000-0000-0000778C0000}"/>
    <cellStyle name="수량 2" xfId="30375" xr:uid="{00000000-0005-0000-0000-0000788C0000}"/>
    <cellStyle name="수량 3" xfId="30376" xr:uid="{00000000-0005-0000-0000-0000798C0000}"/>
    <cellStyle name="수량 3 2" xfId="30377" xr:uid="{00000000-0005-0000-0000-00007A8C0000}"/>
    <cellStyle name="수량 4" xfId="30378" xr:uid="{00000000-0005-0000-0000-00007B8C0000}"/>
    <cellStyle name="수량 4 2" xfId="30379" xr:uid="{00000000-0005-0000-0000-00007C8C0000}"/>
    <cellStyle name="수량 4 3" xfId="30380" xr:uid="{00000000-0005-0000-0000-00007D8C0000}"/>
    <cellStyle name="수량 5" xfId="30381" xr:uid="{00000000-0005-0000-0000-00007E8C0000}"/>
    <cellStyle name="수량1" xfId="3901" xr:uid="{00000000-0005-0000-0000-00007F8C0000}"/>
    <cellStyle name="수량산출" xfId="30382" xr:uid="{00000000-0005-0000-0000-0000808C0000}"/>
    <cellStyle name="수목명" xfId="3902" xr:uid="{00000000-0005-0000-0000-0000818C0000}"/>
    <cellStyle name="숫자" xfId="30383" xr:uid="{00000000-0005-0000-0000-0000828C0000}"/>
    <cellStyle name="숫자(R)" xfId="1490" xr:uid="{00000000-0005-0000-0000-0000838C0000}"/>
    <cellStyle name="숫자(R) 10" xfId="30384" xr:uid="{00000000-0005-0000-0000-0000848C0000}"/>
    <cellStyle name="숫자(R) 11" xfId="30385" xr:uid="{00000000-0005-0000-0000-0000858C0000}"/>
    <cellStyle name="숫자(R) 12" xfId="30386" xr:uid="{00000000-0005-0000-0000-0000868C0000}"/>
    <cellStyle name="숫자(R) 13" xfId="30387" xr:uid="{00000000-0005-0000-0000-0000878C0000}"/>
    <cellStyle name="숫자(R) 14" xfId="30388" xr:uid="{00000000-0005-0000-0000-0000888C0000}"/>
    <cellStyle name="숫자(R) 15" xfId="30389" xr:uid="{00000000-0005-0000-0000-0000898C0000}"/>
    <cellStyle name="숫자(R) 16" xfId="30390" xr:uid="{00000000-0005-0000-0000-00008A8C0000}"/>
    <cellStyle name="숫자(R) 17" xfId="30391" xr:uid="{00000000-0005-0000-0000-00008B8C0000}"/>
    <cellStyle name="숫자(R) 18" xfId="30392" xr:uid="{00000000-0005-0000-0000-00008C8C0000}"/>
    <cellStyle name="숫자(R) 19" xfId="30393" xr:uid="{00000000-0005-0000-0000-00008D8C0000}"/>
    <cellStyle name="숫자(R) 2" xfId="1491" xr:uid="{00000000-0005-0000-0000-00008E8C0000}"/>
    <cellStyle name="숫자(R) 2 2" xfId="30394" xr:uid="{00000000-0005-0000-0000-00008F8C0000}"/>
    <cellStyle name="숫자(R) 2 3" xfId="30395" xr:uid="{00000000-0005-0000-0000-0000908C0000}"/>
    <cellStyle name="숫자(R) 2 4" xfId="30396" xr:uid="{00000000-0005-0000-0000-0000918C0000}"/>
    <cellStyle name="숫자(R) 20" xfId="30397" xr:uid="{00000000-0005-0000-0000-0000928C0000}"/>
    <cellStyle name="숫자(R) 21" xfId="30398" xr:uid="{00000000-0005-0000-0000-0000938C0000}"/>
    <cellStyle name="숫자(R) 22" xfId="30399" xr:uid="{00000000-0005-0000-0000-0000948C0000}"/>
    <cellStyle name="숫자(R) 23" xfId="30400" xr:uid="{00000000-0005-0000-0000-0000958C0000}"/>
    <cellStyle name="숫자(R) 24" xfId="30401" xr:uid="{00000000-0005-0000-0000-0000968C0000}"/>
    <cellStyle name="숫자(R) 25" xfId="30402" xr:uid="{00000000-0005-0000-0000-0000978C0000}"/>
    <cellStyle name="숫자(R) 26" xfId="30403" xr:uid="{00000000-0005-0000-0000-0000988C0000}"/>
    <cellStyle name="숫자(R) 27" xfId="30404" xr:uid="{00000000-0005-0000-0000-0000998C0000}"/>
    <cellStyle name="숫자(R) 28" xfId="30405" xr:uid="{00000000-0005-0000-0000-00009A8C0000}"/>
    <cellStyle name="숫자(R) 29" xfId="30406" xr:uid="{00000000-0005-0000-0000-00009B8C0000}"/>
    <cellStyle name="숫자(R) 3" xfId="30407" xr:uid="{00000000-0005-0000-0000-00009C8C0000}"/>
    <cellStyle name="숫자(R) 3 2" xfId="30408" xr:uid="{00000000-0005-0000-0000-00009D8C0000}"/>
    <cellStyle name="숫자(R) 3 3" xfId="30409" xr:uid="{00000000-0005-0000-0000-00009E8C0000}"/>
    <cellStyle name="숫자(R) 3 4" xfId="30410" xr:uid="{00000000-0005-0000-0000-00009F8C0000}"/>
    <cellStyle name="숫자(R) 30" xfId="30411" xr:uid="{00000000-0005-0000-0000-0000A08C0000}"/>
    <cellStyle name="숫자(R) 31" xfId="30412" xr:uid="{00000000-0005-0000-0000-0000A18C0000}"/>
    <cellStyle name="숫자(R) 32" xfId="30413" xr:uid="{00000000-0005-0000-0000-0000A28C0000}"/>
    <cellStyle name="숫자(R) 33" xfId="30414" xr:uid="{00000000-0005-0000-0000-0000A38C0000}"/>
    <cellStyle name="숫자(R) 34" xfId="30415" xr:uid="{00000000-0005-0000-0000-0000A48C0000}"/>
    <cellStyle name="숫자(R) 35" xfId="30416" xr:uid="{00000000-0005-0000-0000-0000A58C0000}"/>
    <cellStyle name="숫자(R) 36" xfId="30417" xr:uid="{00000000-0005-0000-0000-0000A68C0000}"/>
    <cellStyle name="숫자(R) 37" xfId="30418" xr:uid="{00000000-0005-0000-0000-0000A78C0000}"/>
    <cellStyle name="숫자(R) 38" xfId="30419" xr:uid="{00000000-0005-0000-0000-0000A88C0000}"/>
    <cellStyle name="숫자(R) 39" xfId="30420" xr:uid="{00000000-0005-0000-0000-0000A98C0000}"/>
    <cellStyle name="숫자(R) 4" xfId="30421" xr:uid="{00000000-0005-0000-0000-0000AA8C0000}"/>
    <cellStyle name="숫자(R) 4 2" xfId="30422" xr:uid="{00000000-0005-0000-0000-0000AB8C0000}"/>
    <cellStyle name="숫자(R) 4 3" xfId="30423" xr:uid="{00000000-0005-0000-0000-0000AC8C0000}"/>
    <cellStyle name="숫자(R) 40" xfId="30424" xr:uid="{00000000-0005-0000-0000-0000AD8C0000}"/>
    <cellStyle name="숫자(R) 41" xfId="30425" xr:uid="{00000000-0005-0000-0000-0000AE8C0000}"/>
    <cellStyle name="숫자(R) 42" xfId="30426" xr:uid="{00000000-0005-0000-0000-0000AF8C0000}"/>
    <cellStyle name="숫자(R) 43" xfId="30427" xr:uid="{00000000-0005-0000-0000-0000B08C0000}"/>
    <cellStyle name="숫자(R) 44" xfId="30428" xr:uid="{00000000-0005-0000-0000-0000B18C0000}"/>
    <cellStyle name="숫자(R) 45" xfId="30429" xr:uid="{00000000-0005-0000-0000-0000B28C0000}"/>
    <cellStyle name="숫자(R) 46" xfId="30430" xr:uid="{00000000-0005-0000-0000-0000B38C0000}"/>
    <cellStyle name="숫자(R) 47" xfId="30431" xr:uid="{00000000-0005-0000-0000-0000B48C0000}"/>
    <cellStyle name="숫자(R) 48" xfId="30432" xr:uid="{00000000-0005-0000-0000-0000B58C0000}"/>
    <cellStyle name="숫자(R) 49" xfId="30433" xr:uid="{00000000-0005-0000-0000-0000B68C0000}"/>
    <cellStyle name="숫자(R) 5" xfId="30434" xr:uid="{00000000-0005-0000-0000-0000B78C0000}"/>
    <cellStyle name="숫자(R) 50" xfId="30435" xr:uid="{00000000-0005-0000-0000-0000B88C0000}"/>
    <cellStyle name="숫자(R) 51" xfId="30436" xr:uid="{00000000-0005-0000-0000-0000B98C0000}"/>
    <cellStyle name="숫자(R) 52" xfId="30437" xr:uid="{00000000-0005-0000-0000-0000BA8C0000}"/>
    <cellStyle name="숫자(R) 53" xfId="30438" xr:uid="{00000000-0005-0000-0000-0000BB8C0000}"/>
    <cellStyle name="숫자(R) 54" xfId="30439" xr:uid="{00000000-0005-0000-0000-0000BC8C0000}"/>
    <cellStyle name="숫자(R) 55" xfId="30440" xr:uid="{00000000-0005-0000-0000-0000BD8C0000}"/>
    <cellStyle name="숫자(R) 56" xfId="30441" xr:uid="{00000000-0005-0000-0000-0000BE8C0000}"/>
    <cellStyle name="숫자(R) 57" xfId="30442" xr:uid="{00000000-0005-0000-0000-0000BF8C0000}"/>
    <cellStyle name="숫자(R) 58" xfId="30443" xr:uid="{00000000-0005-0000-0000-0000C08C0000}"/>
    <cellStyle name="숫자(R) 59" xfId="30444" xr:uid="{00000000-0005-0000-0000-0000C18C0000}"/>
    <cellStyle name="숫자(R) 6" xfId="30445" xr:uid="{00000000-0005-0000-0000-0000C28C0000}"/>
    <cellStyle name="숫자(R) 60" xfId="30446" xr:uid="{00000000-0005-0000-0000-0000C38C0000}"/>
    <cellStyle name="숫자(R) 61" xfId="30447" xr:uid="{00000000-0005-0000-0000-0000C48C0000}"/>
    <cellStyle name="숫자(R) 7" xfId="30448" xr:uid="{00000000-0005-0000-0000-0000C58C0000}"/>
    <cellStyle name="숫자(R) 8" xfId="30449" xr:uid="{00000000-0005-0000-0000-0000C68C0000}"/>
    <cellStyle name="숫자(R) 9" xfId="30450" xr:uid="{00000000-0005-0000-0000-0000C78C0000}"/>
    <cellStyle name="숫자_7.00.부대공 " xfId="30451" xr:uid="{00000000-0005-0000-0000-0000C88C0000}"/>
    <cellStyle name="숫자1" xfId="30452" xr:uid="{00000000-0005-0000-0000-0000C98C0000}"/>
    <cellStyle name="숫자3" xfId="30453" xr:uid="{00000000-0005-0000-0000-0000CA8C0000}"/>
    <cellStyle name="숫자3R" xfId="30454" xr:uid="{00000000-0005-0000-0000-0000CB8C0000}"/>
    <cellStyle name="숫자3자리" xfId="30455" xr:uid="{00000000-0005-0000-0000-0000CC8C0000}"/>
    <cellStyle name="쉼표 [0]" xfId="40330" builtinId="6"/>
    <cellStyle name="쉼표 [0] 10" xfId="30456" xr:uid="{00000000-0005-0000-0000-0000CE8C0000}"/>
    <cellStyle name="쉼표 [0] 10 2" xfId="30457" xr:uid="{00000000-0005-0000-0000-0000CF8C0000}"/>
    <cellStyle name="쉼표 [0] 10 3" xfId="30458" xr:uid="{00000000-0005-0000-0000-0000D08C0000}"/>
    <cellStyle name="쉼표 [0] 11" xfId="30459" xr:uid="{00000000-0005-0000-0000-0000D18C0000}"/>
    <cellStyle name="쉼표 [0] 11 2" xfId="30460" xr:uid="{00000000-0005-0000-0000-0000D28C0000}"/>
    <cellStyle name="쉼표 [0] 11 3" xfId="30461" xr:uid="{00000000-0005-0000-0000-0000D38C0000}"/>
    <cellStyle name="쉼표 [0] 12" xfId="30462" xr:uid="{00000000-0005-0000-0000-0000D48C0000}"/>
    <cellStyle name="쉼표 [0] 13" xfId="30463" xr:uid="{00000000-0005-0000-0000-0000D58C0000}"/>
    <cellStyle name="쉼표 [0] 14" xfId="30464" xr:uid="{00000000-0005-0000-0000-0000D68C0000}"/>
    <cellStyle name="쉼표 [0] 15" xfId="30465" xr:uid="{00000000-0005-0000-0000-0000D78C0000}"/>
    <cellStyle name="쉼표 [0] 16" xfId="30466" xr:uid="{00000000-0005-0000-0000-0000D88C0000}"/>
    <cellStyle name="쉼표 [0] 17" xfId="30467" xr:uid="{00000000-0005-0000-0000-0000D98C0000}"/>
    <cellStyle name="쉼표 [0] 18" xfId="30468" xr:uid="{00000000-0005-0000-0000-0000DA8C0000}"/>
    <cellStyle name="쉼표 [0] 19" xfId="30469" xr:uid="{00000000-0005-0000-0000-0000DB8C0000}"/>
    <cellStyle name="쉼표 [0] 2" xfId="1492" xr:uid="{00000000-0005-0000-0000-0000DC8C0000}"/>
    <cellStyle name="쉼표 [0] 2 10" xfId="30470" xr:uid="{00000000-0005-0000-0000-0000DD8C0000}"/>
    <cellStyle name="쉼표 [0] 2 10 2" xfId="30471" xr:uid="{00000000-0005-0000-0000-0000DE8C0000}"/>
    <cellStyle name="쉼표 [0] 2 10 3" xfId="30472" xr:uid="{00000000-0005-0000-0000-0000DF8C0000}"/>
    <cellStyle name="쉼표 [0] 2 10 4" xfId="30473" xr:uid="{00000000-0005-0000-0000-0000E08C0000}"/>
    <cellStyle name="쉼표 [0] 2 11" xfId="30474" xr:uid="{00000000-0005-0000-0000-0000E18C0000}"/>
    <cellStyle name="쉼표 [0] 2 11 2" xfId="30475" xr:uid="{00000000-0005-0000-0000-0000E28C0000}"/>
    <cellStyle name="쉼표 [0] 2 11 3" xfId="30476" xr:uid="{00000000-0005-0000-0000-0000E38C0000}"/>
    <cellStyle name="쉼표 [0] 2 11 4" xfId="30477" xr:uid="{00000000-0005-0000-0000-0000E48C0000}"/>
    <cellStyle name="쉼표 [0] 2 12" xfId="30478" xr:uid="{00000000-0005-0000-0000-0000E58C0000}"/>
    <cellStyle name="쉼표 [0] 2 12 2" xfId="30479" xr:uid="{00000000-0005-0000-0000-0000E68C0000}"/>
    <cellStyle name="쉼표 [0] 2 12 3" xfId="30480" xr:uid="{00000000-0005-0000-0000-0000E78C0000}"/>
    <cellStyle name="쉼표 [0] 2 12 4" xfId="30481" xr:uid="{00000000-0005-0000-0000-0000E88C0000}"/>
    <cellStyle name="쉼표 [0] 2 13" xfId="30482" xr:uid="{00000000-0005-0000-0000-0000E98C0000}"/>
    <cellStyle name="쉼표 [0] 2 13 2" xfId="30483" xr:uid="{00000000-0005-0000-0000-0000EA8C0000}"/>
    <cellStyle name="쉼표 [0] 2 13 3" xfId="30484" xr:uid="{00000000-0005-0000-0000-0000EB8C0000}"/>
    <cellStyle name="쉼표 [0] 2 13 4" xfId="30485" xr:uid="{00000000-0005-0000-0000-0000EC8C0000}"/>
    <cellStyle name="쉼표 [0] 2 14" xfId="30486" xr:uid="{00000000-0005-0000-0000-0000ED8C0000}"/>
    <cellStyle name="쉼표 [0] 2 14 2" xfId="30487" xr:uid="{00000000-0005-0000-0000-0000EE8C0000}"/>
    <cellStyle name="쉼표 [0] 2 14 3" xfId="30488" xr:uid="{00000000-0005-0000-0000-0000EF8C0000}"/>
    <cellStyle name="쉼표 [0] 2 14 4" xfId="30489" xr:uid="{00000000-0005-0000-0000-0000F08C0000}"/>
    <cellStyle name="쉼표 [0] 2 15" xfId="30490" xr:uid="{00000000-0005-0000-0000-0000F18C0000}"/>
    <cellStyle name="쉼표 [0] 2 15 2" xfId="30491" xr:uid="{00000000-0005-0000-0000-0000F28C0000}"/>
    <cellStyle name="쉼표 [0] 2 15 3" xfId="30492" xr:uid="{00000000-0005-0000-0000-0000F38C0000}"/>
    <cellStyle name="쉼표 [0] 2 15 4" xfId="30493" xr:uid="{00000000-0005-0000-0000-0000F48C0000}"/>
    <cellStyle name="쉼표 [0] 2 16" xfId="30494" xr:uid="{00000000-0005-0000-0000-0000F58C0000}"/>
    <cellStyle name="쉼표 [0] 2 16 2" xfId="30495" xr:uid="{00000000-0005-0000-0000-0000F68C0000}"/>
    <cellStyle name="쉼표 [0] 2 16 3" xfId="30496" xr:uid="{00000000-0005-0000-0000-0000F78C0000}"/>
    <cellStyle name="쉼표 [0] 2 16 4" xfId="30497" xr:uid="{00000000-0005-0000-0000-0000F88C0000}"/>
    <cellStyle name="쉼표 [0] 2 17" xfId="30498" xr:uid="{00000000-0005-0000-0000-0000F98C0000}"/>
    <cellStyle name="쉼표 [0] 2 17 2" xfId="30499" xr:uid="{00000000-0005-0000-0000-0000FA8C0000}"/>
    <cellStyle name="쉼표 [0] 2 17 3" xfId="30500" xr:uid="{00000000-0005-0000-0000-0000FB8C0000}"/>
    <cellStyle name="쉼표 [0] 2 17 4" xfId="30501" xr:uid="{00000000-0005-0000-0000-0000FC8C0000}"/>
    <cellStyle name="쉼표 [0] 2 18" xfId="30502" xr:uid="{00000000-0005-0000-0000-0000FD8C0000}"/>
    <cellStyle name="쉼표 [0] 2 18 2" xfId="30503" xr:uid="{00000000-0005-0000-0000-0000FE8C0000}"/>
    <cellStyle name="쉼표 [0] 2 18 3" xfId="30504" xr:uid="{00000000-0005-0000-0000-0000FF8C0000}"/>
    <cellStyle name="쉼표 [0] 2 18 4" xfId="30505" xr:uid="{00000000-0005-0000-0000-0000008D0000}"/>
    <cellStyle name="쉼표 [0] 2 19" xfId="30506" xr:uid="{00000000-0005-0000-0000-0000018D0000}"/>
    <cellStyle name="쉼표 [0] 2 19 2" xfId="30507" xr:uid="{00000000-0005-0000-0000-0000028D0000}"/>
    <cellStyle name="쉼표 [0] 2 19 3" xfId="30508" xr:uid="{00000000-0005-0000-0000-0000038D0000}"/>
    <cellStyle name="쉼표 [0] 2 19 4" xfId="30509" xr:uid="{00000000-0005-0000-0000-0000048D0000}"/>
    <cellStyle name="쉼표 [0] 2 2" xfId="1493" xr:uid="{00000000-0005-0000-0000-0000058D0000}"/>
    <cellStyle name="쉼표 [0] 2 2 10" xfId="30510" xr:uid="{00000000-0005-0000-0000-0000068D0000}"/>
    <cellStyle name="쉼표 [0] 2 2 11" xfId="30511" xr:uid="{00000000-0005-0000-0000-0000078D0000}"/>
    <cellStyle name="쉼표 [0] 2 2 12" xfId="30512" xr:uid="{00000000-0005-0000-0000-0000088D0000}"/>
    <cellStyle name="쉼표 [0] 2 2 13" xfId="30513" xr:uid="{00000000-0005-0000-0000-0000098D0000}"/>
    <cellStyle name="쉼표 [0] 2 2 14" xfId="30514" xr:uid="{00000000-0005-0000-0000-00000A8D0000}"/>
    <cellStyle name="쉼표 [0] 2 2 15" xfId="30515" xr:uid="{00000000-0005-0000-0000-00000B8D0000}"/>
    <cellStyle name="쉼표 [0] 2 2 16" xfId="30516" xr:uid="{00000000-0005-0000-0000-00000C8D0000}"/>
    <cellStyle name="쉼표 [0] 2 2 17" xfId="30517" xr:uid="{00000000-0005-0000-0000-00000D8D0000}"/>
    <cellStyle name="쉼표 [0] 2 2 18" xfId="30518" xr:uid="{00000000-0005-0000-0000-00000E8D0000}"/>
    <cellStyle name="쉼표 [0] 2 2 19" xfId="30519" xr:uid="{00000000-0005-0000-0000-00000F8D0000}"/>
    <cellStyle name="쉼표 [0] 2 2 2" xfId="1494" xr:uid="{00000000-0005-0000-0000-0000108D0000}"/>
    <cellStyle name="쉼표 [0] 2 2 2 10" xfId="30520" xr:uid="{00000000-0005-0000-0000-0000118D0000}"/>
    <cellStyle name="쉼표 [0] 2 2 2 11" xfId="30521" xr:uid="{00000000-0005-0000-0000-0000128D0000}"/>
    <cellStyle name="쉼표 [0] 2 2 2 12" xfId="30522" xr:uid="{00000000-0005-0000-0000-0000138D0000}"/>
    <cellStyle name="쉼표 [0] 2 2 2 13" xfId="30523" xr:uid="{00000000-0005-0000-0000-0000148D0000}"/>
    <cellStyle name="쉼표 [0] 2 2 2 14" xfId="30524" xr:uid="{00000000-0005-0000-0000-0000158D0000}"/>
    <cellStyle name="쉼표 [0] 2 2 2 15" xfId="30525" xr:uid="{00000000-0005-0000-0000-0000168D0000}"/>
    <cellStyle name="쉼표 [0] 2 2 2 16" xfId="30526" xr:uid="{00000000-0005-0000-0000-0000178D0000}"/>
    <cellStyle name="쉼표 [0] 2 2 2 17" xfId="30527" xr:uid="{00000000-0005-0000-0000-0000188D0000}"/>
    <cellStyle name="쉼표 [0] 2 2 2 18" xfId="30528" xr:uid="{00000000-0005-0000-0000-0000198D0000}"/>
    <cellStyle name="쉼표 [0] 2 2 2 19" xfId="30529" xr:uid="{00000000-0005-0000-0000-00001A8D0000}"/>
    <cellStyle name="쉼표 [0] 2 2 2 2" xfId="30530" xr:uid="{00000000-0005-0000-0000-00001B8D0000}"/>
    <cellStyle name="쉼표 [0] 2 2 2 2 2" xfId="30531" xr:uid="{00000000-0005-0000-0000-00001C8D0000}"/>
    <cellStyle name="쉼표 [0] 2 2 2 2 3" xfId="30532" xr:uid="{00000000-0005-0000-0000-00001D8D0000}"/>
    <cellStyle name="쉼표 [0] 2 2 2 2 4" xfId="30533" xr:uid="{00000000-0005-0000-0000-00001E8D0000}"/>
    <cellStyle name="쉼표 [0] 2 2 2 20" xfId="30534" xr:uid="{00000000-0005-0000-0000-00001F8D0000}"/>
    <cellStyle name="쉼표 [0] 2 2 2 21" xfId="30535" xr:uid="{00000000-0005-0000-0000-0000208D0000}"/>
    <cellStyle name="쉼표 [0] 2 2 2 22" xfId="30536" xr:uid="{00000000-0005-0000-0000-0000218D0000}"/>
    <cellStyle name="쉼표 [0] 2 2 2 23" xfId="30537" xr:uid="{00000000-0005-0000-0000-0000228D0000}"/>
    <cellStyle name="쉼표 [0] 2 2 2 3" xfId="30538" xr:uid="{00000000-0005-0000-0000-0000238D0000}"/>
    <cellStyle name="쉼표 [0] 2 2 2 4" xfId="30539" xr:uid="{00000000-0005-0000-0000-0000248D0000}"/>
    <cellStyle name="쉼표 [0] 2 2 2 5" xfId="30540" xr:uid="{00000000-0005-0000-0000-0000258D0000}"/>
    <cellStyle name="쉼표 [0] 2 2 2 6" xfId="30541" xr:uid="{00000000-0005-0000-0000-0000268D0000}"/>
    <cellStyle name="쉼표 [0] 2 2 2 7" xfId="30542" xr:uid="{00000000-0005-0000-0000-0000278D0000}"/>
    <cellStyle name="쉼표 [0] 2 2 2 8" xfId="30543" xr:uid="{00000000-0005-0000-0000-0000288D0000}"/>
    <cellStyle name="쉼표 [0] 2 2 2 9" xfId="30544" xr:uid="{00000000-0005-0000-0000-0000298D0000}"/>
    <cellStyle name="쉼표 [0] 2 2 20" xfId="30545" xr:uid="{00000000-0005-0000-0000-00002A8D0000}"/>
    <cellStyle name="쉼표 [0] 2 2 21" xfId="30546" xr:uid="{00000000-0005-0000-0000-00002B8D0000}"/>
    <cellStyle name="쉼표 [0] 2 2 22" xfId="30547" xr:uid="{00000000-0005-0000-0000-00002C8D0000}"/>
    <cellStyle name="쉼표 [0] 2 2 23" xfId="30548" xr:uid="{00000000-0005-0000-0000-00002D8D0000}"/>
    <cellStyle name="쉼표 [0] 2 2 24" xfId="30549" xr:uid="{00000000-0005-0000-0000-00002E8D0000}"/>
    <cellStyle name="쉼표 [0] 2 2 25" xfId="30550" xr:uid="{00000000-0005-0000-0000-00002F8D0000}"/>
    <cellStyle name="쉼표 [0] 2 2 26" xfId="30551" xr:uid="{00000000-0005-0000-0000-0000308D0000}"/>
    <cellStyle name="쉼표 [0] 2 2 27" xfId="30552" xr:uid="{00000000-0005-0000-0000-0000318D0000}"/>
    <cellStyle name="쉼표 [0] 2 2 28" xfId="30553" xr:uid="{00000000-0005-0000-0000-0000328D0000}"/>
    <cellStyle name="쉼표 [0] 2 2 29" xfId="30554" xr:uid="{00000000-0005-0000-0000-0000338D0000}"/>
    <cellStyle name="쉼표 [0] 2 2 3" xfId="30555" xr:uid="{00000000-0005-0000-0000-0000348D0000}"/>
    <cellStyle name="쉼표 [0] 2 2 3 10" xfId="30556" xr:uid="{00000000-0005-0000-0000-0000358D0000}"/>
    <cellStyle name="쉼표 [0] 2 2 3 11" xfId="30557" xr:uid="{00000000-0005-0000-0000-0000368D0000}"/>
    <cellStyle name="쉼표 [0] 2 2 3 12" xfId="30558" xr:uid="{00000000-0005-0000-0000-0000378D0000}"/>
    <cellStyle name="쉼표 [0] 2 2 3 13" xfId="30559" xr:uid="{00000000-0005-0000-0000-0000388D0000}"/>
    <cellStyle name="쉼표 [0] 2 2 3 14" xfId="30560" xr:uid="{00000000-0005-0000-0000-0000398D0000}"/>
    <cellStyle name="쉼표 [0] 2 2 3 15" xfId="30561" xr:uid="{00000000-0005-0000-0000-00003A8D0000}"/>
    <cellStyle name="쉼표 [0] 2 2 3 16" xfId="30562" xr:uid="{00000000-0005-0000-0000-00003B8D0000}"/>
    <cellStyle name="쉼표 [0] 2 2 3 17" xfId="30563" xr:uid="{00000000-0005-0000-0000-00003C8D0000}"/>
    <cellStyle name="쉼표 [0] 2 2 3 18" xfId="30564" xr:uid="{00000000-0005-0000-0000-00003D8D0000}"/>
    <cellStyle name="쉼표 [0] 2 2 3 19" xfId="30565" xr:uid="{00000000-0005-0000-0000-00003E8D0000}"/>
    <cellStyle name="쉼표 [0] 2 2 3 2" xfId="30566" xr:uid="{00000000-0005-0000-0000-00003F8D0000}"/>
    <cellStyle name="쉼표 [0] 2 2 3 2 2" xfId="30567" xr:uid="{00000000-0005-0000-0000-0000408D0000}"/>
    <cellStyle name="쉼표 [0] 2 2 3 2 3" xfId="30568" xr:uid="{00000000-0005-0000-0000-0000418D0000}"/>
    <cellStyle name="쉼표 [0] 2 2 3 20" xfId="30569" xr:uid="{00000000-0005-0000-0000-0000428D0000}"/>
    <cellStyle name="쉼표 [0] 2 2 3 21" xfId="30570" xr:uid="{00000000-0005-0000-0000-0000438D0000}"/>
    <cellStyle name="쉼표 [0] 2 2 3 22" xfId="30571" xr:uid="{00000000-0005-0000-0000-0000448D0000}"/>
    <cellStyle name="쉼표 [0] 2 2 3 23" xfId="30572" xr:uid="{00000000-0005-0000-0000-0000458D0000}"/>
    <cellStyle name="쉼표 [0] 2 2 3 24" xfId="30573" xr:uid="{00000000-0005-0000-0000-0000468D0000}"/>
    <cellStyle name="쉼표 [0] 2 2 3 25" xfId="30574" xr:uid="{00000000-0005-0000-0000-0000478D0000}"/>
    <cellStyle name="쉼표 [0] 2 2 3 26" xfId="30575" xr:uid="{00000000-0005-0000-0000-0000488D0000}"/>
    <cellStyle name="쉼표 [0] 2 2 3 27" xfId="30576" xr:uid="{00000000-0005-0000-0000-0000498D0000}"/>
    <cellStyle name="쉼표 [0] 2 2 3 28" xfId="30577" xr:uid="{00000000-0005-0000-0000-00004A8D0000}"/>
    <cellStyle name="쉼표 [0] 2 2 3 29" xfId="30578" xr:uid="{00000000-0005-0000-0000-00004B8D0000}"/>
    <cellStyle name="쉼표 [0] 2 2 3 3" xfId="30579" xr:uid="{00000000-0005-0000-0000-00004C8D0000}"/>
    <cellStyle name="쉼표 [0] 2 2 3 30" xfId="30580" xr:uid="{00000000-0005-0000-0000-00004D8D0000}"/>
    <cellStyle name="쉼표 [0] 2 2 3 31" xfId="30581" xr:uid="{00000000-0005-0000-0000-00004E8D0000}"/>
    <cellStyle name="쉼표 [0] 2 2 3 32" xfId="30582" xr:uid="{00000000-0005-0000-0000-00004F8D0000}"/>
    <cellStyle name="쉼표 [0] 2 2 3 33" xfId="30583" xr:uid="{00000000-0005-0000-0000-0000508D0000}"/>
    <cellStyle name="쉼표 [0] 2 2 3 34" xfId="30584" xr:uid="{00000000-0005-0000-0000-0000518D0000}"/>
    <cellStyle name="쉼표 [0] 2 2 3 35" xfId="30585" xr:uid="{00000000-0005-0000-0000-0000528D0000}"/>
    <cellStyle name="쉼표 [0] 2 2 3 36" xfId="30586" xr:uid="{00000000-0005-0000-0000-0000538D0000}"/>
    <cellStyle name="쉼표 [0] 2 2 3 37" xfId="30587" xr:uid="{00000000-0005-0000-0000-0000548D0000}"/>
    <cellStyle name="쉼표 [0] 2 2 3 38" xfId="30588" xr:uid="{00000000-0005-0000-0000-0000558D0000}"/>
    <cellStyle name="쉼표 [0] 2 2 3 39" xfId="30589" xr:uid="{00000000-0005-0000-0000-0000568D0000}"/>
    <cellStyle name="쉼표 [0] 2 2 3 4" xfId="30590" xr:uid="{00000000-0005-0000-0000-0000578D0000}"/>
    <cellStyle name="쉼표 [0] 2 2 3 40" xfId="30591" xr:uid="{00000000-0005-0000-0000-0000588D0000}"/>
    <cellStyle name="쉼표 [0] 2 2 3 41" xfId="30592" xr:uid="{00000000-0005-0000-0000-0000598D0000}"/>
    <cellStyle name="쉼표 [0] 2 2 3 42" xfId="30593" xr:uid="{00000000-0005-0000-0000-00005A8D0000}"/>
    <cellStyle name="쉼표 [0] 2 2 3 43" xfId="30594" xr:uid="{00000000-0005-0000-0000-00005B8D0000}"/>
    <cellStyle name="쉼표 [0] 2 2 3 44" xfId="30595" xr:uid="{00000000-0005-0000-0000-00005C8D0000}"/>
    <cellStyle name="쉼표 [0] 2 2 3 45" xfId="30596" xr:uid="{00000000-0005-0000-0000-00005D8D0000}"/>
    <cellStyle name="쉼표 [0] 2 2 3 46" xfId="30597" xr:uid="{00000000-0005-0000-0000-00005E8D0000}"/>
    <cellStyle name="쉼표 [0] 2 2 3 47" xfId="30598" xr:uid="{00000000-0005-0000-0000-00005F8D0000}"/>
    <cellStyle name="쉼표 [0] 2 2 3 48" xfId="30599" xr:uid="{00000000-0005-0000-0000-0000608D0000}"/>
    <cellStyle name="쉼표 [0] 2 2 3 49" xfId="30600" xr:uid="{00000000-0005-0000-0000-0000618D0000}"/>
    <cellStyle name="쉼표 [0] 2 2 3 5" xfId="30601" xr:uid="{00000000-0005-0000-0000-0000628D0000}"/>
    <cellStyle name="쉼표 [0] 2 2 3 50" xfId="30602" xr:uid="{00000000-0005-0000-0000-0000638D0000}"/>
    <cellStyle name="쉼표 [0] 2 2 3 51" xfId="30603" xr:uid="{00000000-0005-0000-0000-0000648D0000}"/>
    <cellStyle name="쉼표 [0] 2 2 3 52" xfId="30604" xr:uid="{00000000-0005-0000-0000-0000658D0000}"/>
    <cellStyle name="쉼표 [0] 2 2 3 53" xfId="30605" xr:uid="{00000000-0005-0000-0000-0000668D0000}"/>
    <cellStyle name="쉼표 [0] 2 2 3 54" xfId="30606" xr:uid="{00000000-0005-0000-0000-0000678D0000}"/>
    <cellStyle name="쉼표 [0] 2 2 3 55" xfId="30607" xr:uid="{00000000-0005-0000-0000-0000688D0000}"/>
    <cellStyle name="쉼표 [0] 2 2 3 56" xfId="30608" xr:uid="{00000000-0005-0000-0000-0000698D0000}"/>
    <cellStyle name="쉼표 [0] 2 2 3 57" xfId="30609" xr:uid="{00000000-0005-0000-0000-00006A8D0000}"/>
    <cellStyle name="쉼표 [0] 2 2 3 6" xfId="30610" xr:uid="{00000000-0005-0000-0000-00006B8D0000}"/>
    <cellStyle name="쉼표 [0] 2 2 3 7" xfId="30611" xr:uid="{00000000-0005-0000-0000-00006C8D0000}"/>
    <cellStyle name="쉼표 [0] 2 2 3 8" xfId="30612" xr:uid="{00000000-0005-0000-0000-00006D8D0000}"/>
    <cellStyle name="쉼표 [0] 2 2 3 9" xfId="30613" xr:uid="{00000000-0005-0000-0000-00006E8D0000}"/>
    <cellStyle name="쉼표 [0] 2 2 4" xfId="30614" xr:uid="{00000000-0005-0000-0000-00006F8D0000}"/>
    <cellStyle name="쉼표 [0] 2 2 4 10" xfId="30615" xr:uid="{00000000-0005-0000-0000-0000708D0000}"/>
    <cellStyle name="쉼표 [0] 2 2 4 11" xfId="30616" xr:uid="{00000000-0005-0000-0000-0000718D0000}"/>
    <cellStyle name="쉼표 [0] 2 2 4 12" xfId="30617" xr:uid="{00000000-0005-0000-0000-0000728D0000}"/>
    <cellStyle name="쉼표 [0] 2 2 4 13" xfId="30618" xr:uid="{00000000-0005-0000-0000-0000738D0000}"/>
    <cellStyle name="쉼표 [0] 2 2 4 14" xfId="30619" xr:uid="{00000000-0005-0000-0000-0000748D0000}"/>
    <cellStyle name="쉼표 [0] 2 2 4 15" xfId="30620" xr:uid="{00000000-0005-0000-0000-0000758D0000}"/>
    <cellStyle name="쉼표 [0] 2 2 4 16" xfId="30621" xr:uid="{00000000-0005-0000-0000-0000768D0000}"/>
    <cellStyle name="쉼표 [0] 2 2 4 17" xfId="30622" xr:uid="{00000000-0005-0000-0000-0000778D0000}"/>
    <cellStyle name="쉼표 [0] 2 2 4 18" xfId="30623" xr:uid="{00000000-0005-0000-0000-0000788D0000}"/>
    <cellStyle name="쉼표 [0] 2 2 4 19" xfId="30624" xr:uid="{00000000-0005-0000-0000-0000798D0000}"/>
    <cellStyle name="쉼표 [0] 2 2 4 2" xfId="30625" xr:uid="{00000000-0005-0000-0000-00007A8D0000}"/>
    <cellStyle name="쉼표 [0] 2 2 4 20" xfId="30626" xr:uid="{00000000-0005-0000-0000-00007B8D0000}"/>
    <cellStyle name="쉼표 [0] 2 2 4 21" xfId="30627" xr:uid="{00000000-0005-0000-0000-00007C8D0000}"/>
    <cellStyle name="쉼표 [0] 2 2 4 22" xfId="30628" xr:uid="{00000000-0005-0000-0000-00007D8D0000}"/>
    <cellStyle name="쉼표 [0] 2 2 4 23" xfId="30629" xr:uid="{00000000-0005-0000-0000-00007E8D0000}"/>
    <cellStyle name="쉼표 [0] 2 2 4 24" xfId="30630" xr:uid="{00000000-0005-0000-0000-00007F8D0000}"/>
    <cellStyle name="쉼표 [0] 2 2 4 25" xfId="30631" xr:uid="{00000000-0005-0000-0000-0000808D0000}"/>
    <cellStyle name="쉼표 [0] 2 2 4 26" xfId="30632" xr:uid="{00000000-0005-0000-0000-0000818D0000}"/>
    <cellStyle name="쉼표 [0] 2 2 4 27" xfId="30633" xr:uid="{00000000-0005-0000-0000-0000828D0000}"/>
    <cellStyle name="쉼표 [0] 2 2 4 28" xfId="30634" xr:uid="{00000000-0005-0000-0000-0000838D0000}"/>
    <cellStyle name="쉼표 [0] 2 2 4 29" xfId="30635" xr:uid="{00000000-0005-0000-0000-0000848D0000}"/>
    <cellStyle name="쉼표 [0] 2 2 4 3" xfId="30636" xr:uid="{00000000-0005-0000-0000-0000858D0000}"/>
    <cellStyle name="쉼표 [0] 2 2 4 30" xfId="30637" xr:uid="{00000000-0005-0000-0000-0000868D0000}"/>
    <cellStyle name="쉼표 [0] 2 2 4 31" xfId="30638" xr:uid="{00000000-0005-0000-0000-0000878D0000}"/>
    <cellStyle name="쉼표 [0] 2 2 4 32" xfId="30639" xr:uid="{00000000-0005-0000-0000-0000888D0000}"/>
    <cellStyle name="쉼표 [0] 2 2 4 33" xfId="30640" xr:uid="{00000000-0005-0000-0000-0000898D0000}"/>
    <cellStyle name="쉼표 [0] 2 2 4 34" xfId="30641" xr:uid="{00000000-0005-0000-0000-00008A8D0000}"/>
    <cellStyle name="쉼표 [0] 2 2 4 35" xfId="30642" xr:uid="{00000000-0005-0000-0000-00008B8D0000}"/>
    <cellStyle name="쉼표 [0] 2 2 4 36" xfId="30643" xr:uid="{00000000-0005-0000-0000-00008C8D0000}"/>
    <cellStyle name="쉼표 [0] 2 2 4 37" xfId="30644" xr:uid="{00000000-0005-0000-0000-00008D8D0000}"/>
    <cellStyle name="쉼표 [0] 2 2 4 38" xfId="30645" xr:uid="{00000000-0005-0000-0000-00008E8D0000}"/>
    <cellStyle name="쉼표 [0] 2 2 4 39" xfId="30646" xr:uid="{00000000-0005-0000-0000-00008F8D0000}"/>
    <cellStyle name="쉼표 [0] 2 2 4 4" xfId="30647" xr:uid="{00000000-0005-0000-0000-0000908D0000}"/>
    <cellStyle name="쉼표 [0] 2 2 4 40" xfId="30648" xr:uid="{00000000-0005-0000-0000-0000918D0000}"/>
    <cellStyle name="쉼표 [0] 2 2 4 41" xfId="30649" xr:uid="{00000000-0005-0000-0000-0000928D0000}"/>
    <cellStyle name="쉼표 [0] 2 2 4 42" xfId="30650" xr:uid="{00000000-0005-0000-0000-0000938D0000}"/>
    <cellStyle name="쉼표 [0] 2 2 4 43" xfId="30651" xr:uid="{00000000-0005-0000-0000-0000948D0000}"/>
    <cellStyle name="쉼표 [0] 2 2 4 44" xfId="30652" xr:uid="{00000000-0005-0000-0000-0000958D0000}"/>
    <cellStyle name="쉼표 [0] 2 2 4 45" xfId="30653" xr:uid="{00000000-0005-0000-0000-0000968D0000}"/>
    <cellStyle name="쉼표 [0] 2 2 4 46" xfId="30654" xr:uid="{00000000-0005-0000-0000-0000978D0000}"/>
    <cellStyle name="쉼표 [0] 2 2 4 47" xfId="30655" xr:uid="{00000000-0005-0000-0000-0000988D0000}"/>
    <cellStyle name="쉼표 [0] 2 2 4 48" xfId="30656" xr:uid="{00000000-0005-0000-0000-0000998D0000}"/>
    <cellStyle name="쉼표 [0] 2 2 4 49" xfId="30657" xr:uid="{00000000-0005-0000-0000-00009A8D0000}"/>
    <cellStyle name="쉼표 [0] 2 2 4 5" xfId="30658" xr:uid="{00000000-0005-0000-0000-00009B8D0000}"/>
    <cellStyle name="쉼표 [0] 2 2 4 50" xfId="30659" xr:uid="{00000000-0005-0000-0000-00009C8D0000}"/>
    <cellStyle name="쉼표 [0] 2 2 4 51" xfId="30660" xr:uid="{00000000-0005-0000-0000-00009D8D0000}"/>
    <cellStyle name="쉼표 [0] 2 2 4 52" xfId="30661" xr:uid="{00000000-0005-0000-0000-00009E8D0000}"/>
    <cellStyle name="쉼표 [0] 2 2 4 53" xfId="30662" xr:uid="{00000000-0005-0000-0000-00009F8D0000}"/>
    <cellStyle name="쉼표 [0] 2 2 4 54" xfId="30663" xr:uid="{00000000-0005-0000-0000-0000A08D0000}"/>
    <cellStyle name="쉼표 [0] 2 2 4 55" xfId="30664" xr:uid="{00000000-0005-0000-0000-0000A18D0000}"/>
    <cellStyle name="쉼표 [0] 2 2 4 6" xfId="30665" xr:uid="{00000000-0005-0000-0000-0000A28D0000}"/>
    <cellStyle name="쉼표 [0] 2 2 4 7" xfId="30666" xr:uid="{00000000-0005-0000-0000-0000A38D0000}"/>
    <cellStyle name="쉼표 [0] 2 2 4 8" xfId="30667" xr:uid="{00000000-0005-0000-0000-0000A48D0000}"/>
    <cellStyle name="쉼표 [0] 2 2 4 9" xfId="30668" xr:uid="{00000000-0005-0000-0000-0000A58D0000}"/>
    <cellStyle name="쉼표 [0] 2 2 5" xfId="30669" xr:uid="{00000000-0005-0000-0000-0000A68D0000}"/>
    <cellStyle name="쉼표 [0] 2 2 5 10" xfId="30670" xr:uid="{00000000-0005-0000-0000-0000A78D0000}"/>
    <cellStyle name="쉼표 [0] 2 2 5 11" xfId="30671" xr:uid="{00000000-0005-0000-0000-0000A88D0000}"/>
    <cellStyle name="쉼표 [0] 2 2 5 12" xfId="30672" xr:uid="{00000000-0005-0000-0000-0000A98D0000}"/>
    <cellStyle name="쉼표 [0] 2 2 5 13" xfId="30673" xr:uid="{00000000-0005-0000-0000-0000AA8D0000}"/>
    <cellStyle name="쉼표 [0] 2 2 5 14" xfId="30674" xr:uid="{00000000-0005-0000-0000-0000AB8D0000}"/>
    <cellStyle name="쉼표 [0] 2 2 5 15" xfId="30675" xr:uid="{00000000-0005-0000-0000-0000AC8D0000}"/>
    <cellStyle name="쉼표 [0] 2 2 5 16" xfId="30676" xr:uid="{00000000-0005-0000-0000-0000AD8D0000}"/>
    <cellStyle name="쉼표 [0] 2 2 5 17" xfId="30677" xr:uid="{00000000-0005-0000-0000-0000AE8D0000}"/>
    <cellStyle name="쉼표 [0] 2 2 5 18" xfId="30678" xr:uid="{00000000-0005-0000-0000-0000AF8D0000}"/>
    <cellStyle name="쉼표 [0] 2 2 5 19" xfId="30679" xr:uid="{00000000-0005-0000-0000-0000B08D0000}"/>
    <cellStyle name="쉼표 [0] 2 2 5 2" xfId="30680" xr:uid="{00000000-0005-0000-0000-0000B18D0000}"/>
    <cellStyle name="쉼표 [0] 2 2 5 20" xfId="30681" xr:uid="{00000000-0005-0000-0000-0000B28D0000}"/>
    <cellStyle name="쉼표 [0] 2 2 5 21" xfId="30682" xr:uid="{00000000-0005-0000-0000-0000B38D0000}"/>
    <cellStyle name="쉼표 [0] 2 2 5 22" xfId="30683" xr:uid="{00000000-0005-0000-0000-0000B48D0000}"/>
    <cellStyle name="쉼표 [0] 2 2 5 23" xfId="30684" xr:uid="{00000000-0005-0000-0000-0000B58D0000}"/>
    <cellStyle name="쉼표 [0] 2 2 5 24" xfId="30685" xr:uid="{00000000-0005-0000-0000-0000B68D0000}"/>
    <cellStyle name="쉼표 [0] 2 2 5 25" xfId="30686" xr:uid="{00000000-0005-0000-0000-0000B78D0000}"/>
    <cellStyle name="쉼표 [0] 2 2 5 26" xfId="30687" xr:uid="{00000000-0005-0000-0000-0000B88D0000}"/>
    <cellStyle name="쉼표 [0] 2 2 5 27" xfId="30688" xr:uid="{00000000-0005-0000-0000-0000B98D0000}"/>
    <cellStyle name="쉼표 [0] 2 2 5 28" xfId="30689" xr:uid="{00000000-0005-0000-0000-0000BA8D0000}"/>
    <cellStyle name="쉼표 [0] 2 2 5 29" xfId="30690" xr:uid="{00000000-0005-0000-0000-0000BB8D0000}"/>
    <cellStyle name="쉼표 [0] 2 2 5 3" xfId="30691" xr:uid="{00000000-0005-0000-0000-0000BC8D0000}"/>
    <cellStyle name="쉼표 [0] 2 2 5 30" xfId="30692" xr:uid="{00000000-0005-0000-0000-0000BD8D0000}"/>
    <cellStyle name="쉼표 [0] 2 2 5 31" xfId="30693" xr:uid="{00000000-0005-0000-0000-0000BE8D0000}"/>
    <cellStyle name="쉼표 [0] 2 2 5 32" xfId="30694" xr:uid="{00000000-0005-0000-0000-0000BF8D0000}"/>
    <cellStyle name="쉼표 [0] 2 2 5 33" xfId="30695" xr:uid="{00000000-0005-0000-0000-0000C08D0000}"/>
    <cellStyle name="쉼표 [0] 2 2 5 34" xfId="30696" xr:uid="{00000000-0005-0000-0000-0000C18D0000}"/>
    <cellStyle name="쉼표 [0] 2 2 5 35" xfId="30697" xr:uid="{00000000-0005-0000-0000-0000C28D0000}"/>
    <cellStyle name="쉼표 [0] 2 2 5 36" xfId="30698" xr:uid="{00000000-0005-0000-0000-0000C38D0000}"/>
    <cellStyle name="쉼표 [0] 2 2 5 37" xfId="30699" xr:uid="{00000000-0005-0000-0000-0000C48D0000}"/>
    <cellStyle name="쉼표 [0] 2 2 5 38" xfId="30700" xr:uid="{00000000-0005-0000-0000-0000C58D0000}"/>
    <cellStyle name="쉼표 [0] 2 2 5 39" xfId="30701" xr:uid="{00000000-0005-0000-0000-0000C68D0000}"/>
    <cellStyle name="쉼표 [0] 2 2 5 4" xfId="30702" xr:uid="{00000000-0005-0000-0000-0000C78D0000}"/>
    <cellStyle name="쉼표 [0] 2 2 5 40" xfId="30703" xr:uid="{00000000-0005-0000-0000-0000C88D0000}"/>
    <cellStyle name="쉼표 [0] 2 2 5 41" xfId="30704" xr:uid="{00000000-0005-0000-0000-0000C98D0000}"/>
    <cellStyle name="쉼표 [0] 2 2 5 42" xfId="30705" xr:uid="{00000000-0005-0000-0000-0000CA8D0000}"/>
    <cellStyle name="쉼표 [0] 2 2 5 43" xfId="30706" xr:uid="{00000000-0005-0000-0000-0000CB8D0000}"/>
    <cellStyle name="쉼표 [0] 2 2 5 44" xfId="30707" xr:uid="{00000000-0005-0000-0000-0000CC8D0000}"/>
    <cellStyle name="쉼표 [0] 2 2 5 45" xfId="30708" xr:uid="{00000000-0005-0000-0000-0000CD8D0000}"/>
    <cellStyle name="쉼표 [0] 2 2 5 46" xfId="30709" xr:uid="{00000000-0005-0000-0000-0000CE8D0000}"/>
    <cellStyle name="쉼표 [0] 2 2 5 47" xfId="30710" xr:uid="{00000000-0005-0000-0000-0000CF8D0000}"/>
    <cellStyle name="쉼표 [0] 2 2 5 48" xfId="30711" xr:uid="{00000000-0005-0000-0000-0000D08D0000}"/>
    <cellStyle name="쉼표 [0] 2 2 5 49" xfId="30712" xr:uid="{00000000-0005-0000-0000-0000D18D0000}"/>
    <cellStyle name="쉼표 [0] 2 2 5 5" xfId="30713" xr:uid="{00000000-0005-0000-0000-0000D28D0000}"/>
    <cellStyle name="쉼표 [0] 2 2 5 50" xfId="30714" xr:uid="{00000000-0005-0000-0000-0000D38D0000}"/>
    <cellStyle name="쉼표 [0] 2 2 5 51" xfId="30715" xr:uid="{00000000-0005-0000-0000-0000D48D0000}"/>
    <cellStyle name="쉼표 [0] 2 2 5 52" xfId="30716" xr:uid="{00000000-0005-0000-0000-0000D58D0000}"/>
    <cellStyle name="쉼표 [0] 2 2 5 53" xfId="30717" xr:uid="{00000000-0005-0000-0000-0000D68D0000}"/>
    <cellStyle name="쉼표 [0] 2 2 5 54" xfId="30718" xr:uid="{00000000-0005-0000-0000-0000D78D0000}"/>
    <cellStyle name="쉼표 [0] 2 2 5 55" xfId="30719" xr:uid="{00000000-0005-0000-0000-0000D88D0000}"/>
    <cellStyle name="쉼표 [0] 2 2 5 6" xfId="30720" xr:uid="{00000000-0005-0000-0000-0000D98D0000}"/>
    <cellStyle name="쉼표 [0] 2 2 5 7" xfId="30721" xr:uid="{00000000-0005-0000-0000-0000DA8D0000}"/>
    <cellStyle name="쉼표 [0] 2 2 5 8" xfId="30722" xr:uid="{00000000-0005-0000-0000-0000DB8D0000}"/>
    <cellStyle name="쉼표 [0] 2 2 5 9" xfId="30723" xr:uid="{00000000-0005-0000-0000-0000DC8D0000}"/>
    <cellStyle name="쉼표 [0] 2 2 6" xfId="30724" xr:uid="{00000000-0005-0000-0000-0000DD8D0000}"/>
    <cellStyle name="쉼표 [0] 2 2 6 10" xfId="30725" xr:uid="{00000000-0005-0000-0000-0000DE8D0000}"/>
    <cellStyle name="쉼표 [0] 2 2 6 11" xfId="30726" xr:uid="{00000000-0005-0000-0000-0000DF8D0000}"/>
    <cellStyle name="쉼표 [0] 2 2 6 12" xfId="30727" xr:uid="{00000000-0005-0000-0000-0000E08D0000}"/>
    <cellStyle name="쉼표 [0] 2 2 6 13" xfId="30728" xr:uid="{00000000-0005-0000-0000-0000E18D0000}"/>
    <cellStyle name="쉼표 [0] 2 2 6 14" xfId="30729" xr:uid="{00000000-0005-0000-0000-0000E28D0000}"/>
    <cellStyle name="쉼표 [0] 2 2 6 15" xfId="30730" xr:uid="{00000000-0005-0000-0000-0000E38D0000}"/>
    <cellStyle name="쉼표 [0] 2 2 6 16" xfId="30731" xr:uid="{00000000-0005-0000-0000-0000E48D0000}"/>
    <cellStyle name="쉼표 [0] 2 2 6 17" xfId="30732" xr:uid="{00000000-0005-0000-0000-0000E58D0000}"/>
    <cellStyle name="쉼표 [0] 2 2 6 18" xfId="30733" xr:uid="{00000000-0005-0000-0000-0000E68D0000}"/>
    <cellStyle name="쉼표 [0] 2 2 6 19" xfId="30734" xr:uid="{00000000-0005-0000-0000-0000E78D0000}"/>
    <cellStyle name="쉼표 [0] 2 2 6 2" xfId="30735" xr:uid="{00000000-0005-0000-0000-0000E88D0000}"/>
    <cellStyle name="쉼표 [0] 2 2 6 20" xfId="30736" xr:uid="{00000000-0005-0000-0000-0000E98D0000}"/>
    <cellStyle name="쉼표 [0] 2 2 6 21" xfId="30737" xr:uid="{00000000-0005-0000-0000-0000EA8D0000}"/>
    <cellStyle name="쉼표 [0] 2 2 6 22" xfId="30738" xr:uid="{00000000-0005-0000-0000-0000EB8D0000}"/>
    <cellStyle name="쉼표 [0] 2 2 6 23" xfId="30739" xr:uid="{00000000-0005-0000-0000-0000EC8D0000}"/>
    <cellStyle name="쉼표 [0] 2 2 6 24" xfId="30740" xr:uid="{00000000-0005-0000-0000-0000ED8D0000}"/>
    <cellStyle name="쉼표 [0] 2 2 6 25" xfId="30741" xr:uid="{00000000-0005-0000-0000-0000EE8D0000}"/>
    <cellStyle name="쉼표 [0] 2 2 6 26" xfId="30742" xr:uid="{00000000-0005-0000-0000-0000EF8D0000}"/>
    <cellStyle name="쉼표 [0] 2 2 6 27" xfId="30743" xr:uid="{00000000-0005-0000-0000-0000F08D0000}"/>
    <cellStyle name="쉼표 [0] 2 2 6 28" xfId="30744" xr:uid="{00000000-0005-0000-0000-0000F18D0000}"/>
    <cellStyle name="쉼표 [0] 2 2 6 29" xfId="30745" xr:uid="{00000000-0005-0000-0000-0000F28D0000}"/>
    <cellStyle name="쉼표 [0] 2 2 6 3" xfId="30746" xr:uid="{00000000-0005-0000-0000-0000F38D0000}"/>
    <cellStyle name="쉼표 [0] 2 2 6 30" xfId="30747" xr:uid="{00000000-0005-0000-0000-0000F48D0000}"/>
    <cellStyle name="쉼표 [0] 2 2 6 31" xfId="30748" xr:uid="{00000000-0005-0000-0000-0000F58D0000}"/>
    <cellStyle name="쉼표 [0] 2 2 6 32" xfId="30749" xr:uid="{00000000-0005-0000-0000-0000F68D0000}"/>
    <cellStyle name="쉼표 [0] 2 2 6 33" xfId="30750" xr:uid="{00000000-0005-0000-0000-0000F78D0000}"/>
    <cellStyle name="쉼표 [0] 2 2 6 34" xfId="30751" xr:uid="{00000000-0005-0000-0000-0000F88D0000}"/>
    <cellStyle name="쉼표 [0] 2 2 6 35" xfId="30752" xr:uid="{00000000-0005-0000-0000-0000F98D0000}"/>
    <cellStyle name="쉼표 [0] 2 2 6 36" xfId="30753" xr:uid="{00000000-0005-0000-0000-0000FA8D0000}"/>
    <cellStyle name="쉼표 [0] 2 2 6 37" xfId="30754" xr:uid="{00000000-0005-0000-0000-0000FB8D0000}"/>
    <cellStyle name="쉼표 [0] 2 2 6 38" xfId="30755" xr:uid="{00000000-0005-0000-0000-0000FC8D0000}"/>
    <cellStyle name="쉼표 [0] 2 2 6 39" xfId="30756" xr:uid="{00000000-0005-0000-0000-0000FD8D0000}"/>
    <cellStyle name="쉼표 [0] 2 2 6 4" xfId="30757" xr:uid="{00000000-0005-0000-0000-0000FE8D0000}"/>
    <cellStyle name="쉼표 [0] 2 2 6 40" xfId="30758" xr:uid="{00000000-0005-0000-0000-0000FF8D0000}"/>
    <cellStyle name="쉼표 [0] 2 2 6 41" xfId="30759" xr:uid="{00000000-0005-0000-0000-0000008E0000}"/>
    <cellStyle name="쉼표 [0] 2 2 6 42" xfId="30760" xr:uid="{00000000-0005-0000-0000-0000018E0000}"/>
    <cellStyle name="쉼표 [0] 2 2 6 43" xfId="30761" xr:uid="{00000000-0005-0000-0000-0000028E0000}"/>
    <cellStyle name="쉼표 [0] 2 2 6 44" xfId="30762" xr:uid="{00000000-0005-0000-0000-0000038E0000}"/>
    <cellStyle name="쉼표 [0] 2 2 6 45" xfId="30763" xr:uid="{00000000-0005-0000-0000-0000048E0000}"/>
    <cellStyle name="쉼표 [0] 2 2 6 46" xfId="30764" xr:uid="{00000000-0005-0000-0000-0000058E0000}"/>
    <cellStyle name="쉼표 [0] 2 2 6 47" xfId="30765" xr:uid="{00000000-0005-0000-0000-0000068E0000}"/>
    <cellStyle name="쉼표 [0] 2 2 6 48" xfId="30766" xr:uid="{00000000-0005-0000-0000-0000078E0000}"/>
    <cellStyle name="쉼표 [0] 2 2 6 49" xfId="30767" xr:uid="{00000000-0005-0000-0000-0000088E0000}"/>
    <cellStyle name="쉼표 [0] 2 2 6 5" xfId="30768" xr:uid="{00000000-0005-0000-0000-0000098E0000}"/>
    <cellStyle name="쉼표 [0] 2 2 6 50" xfId="30769" xr:uid="{00000000-0005-0000-0000-00000A8E0000}"/>
    <cellStyle name="쉼표 [0] 2 2 6 51" xfId="30770" xr:uid="{00000000-0005-0000-0000-00000B8E0000}"/>
    <cellStyle name="쉼표 [0] 2 2 6 52" xfId="30771" xr:uid="{00000000-0005-0000-0000-00000C8E0000}"/>
    <cellStyle name="쉼표 [0] 2 2 6 53" xfId="30772" xr:uid="{00000000-0005-0000-0000-00000D8E0000}"/>
    <cellStyle name="쉼표 [0] 2 2 6 54" xfId="30773" xr:uid="{00000000-0005-0000-0000-00000E8E0000}"/>
    <cellStyle name="쉼표 [0] 2 2 6 55" xfId="30774" xr:uid="{00000000-0005-0000-0000-00000F8E0000}"/>
    <cellStyle name="쉼표 [0] 2 2 6 6" xfId="30775" xr:uid="{00000000-0005-0000-0000-0000108E0000}"/>
    <cellStyle name="쉼표 [0] 2 2 6 7" xfId="30776" xr:uid="{00000000-0005-0000-0000-0000118E0000}"/>
    <cellStyle name="쉼표 [0] 2 2 6 8" xfId="30777" xr:uid="{00000000-0005-0000-0000-0000128E0000}"/>
    <cellStyle name="쉼표 [0] 2 2 6 9" xfId="30778" xr:uid="{00000000-0005-0000-0000-0000138E0000}"/>
    <cellStyle name="쉼표 [0] 2 2 7" xfId="30779" xr:uid="{00000000-0005-0000-0000-0000148E0000}"/>
    <cellStyle name="쉼표 [0] 2 2 7 10" xfId="30780" xr:uid="{00000000-0005-0000-0000-0000158E0000}"/>
    <cellStyle name="쉼표 [0] 2 2 7 11" xfId="30781" xr:uid="{00000000-0005-0000-0000-0000168E0000}"/>
    <cellStyle name="쉼표 [0] 2 2 7 12" xfId="30782" xr:uid="{00000000-0005-0000-0000-0000178E0000}"/>
    <cellStyle name="쉼표 [0] 2 2 7 13" xfId="30783" xr:uid="{00000000-0005-0000-0000-0000188E0000}"/>
    <cellStyle name="쉼표 [0] 2 2 7 14" xfId="30784" xr:uid="{00000000-0005-0000-0000-0000198E0000}"/>
    <cellStyle name="쉼표 [0] 2 2 7 15" xfId="30785" xr:uid="{00000000-0005-0000-0000-00001A8E0000}"/>
    <cellStyle name="쉼표 [0] 2 2 7 16" xfId="30786" xr:uid="{00000000-0005-0000-0000-00001B8E0000}"/>
    <cellStyle name="쉼표 [0] 2 2 7 17" xfId="30787" xr:uid="{00000000-0005-0000-0000-00001C8E0000}"/>
    <cellStyle name="쉼표 [0] 2 2 7 18" xfId="30788" xr:uid="{00000000-0005-0000-0000-00001D8E0000}"/>
    <cellStyle name="쉼표 [0] 2 2 7 19" xfId="30789" xr:uid="{00000000-0005-0000-0000-00001E8E0000}"/>
    <cellStyle name="쉼표 [0] 2 2 7 2" xfId="30790" xr:uid="{00000000-0005-0000-0000-00001F8E0000}"/>
    <cellStyle name="쉼표 [0] 2 2 7 20" xfId="30791" xr:uid="{00000000-0005-0000-0000-0000208E0000}"/>
    <cellStyle name="쉼표 [0] 2 2 7 21" xfId="30792" xr:uid="{00000000-0005-0000-0000-0000218E0000}"/>
    <cellStyle name="쉼표 [0] 2 2 7 22" xfId="30793" xr:uid="{00000000-0005-0000-0000-0000228E0000}"/>
    <cellStyle name="쉼표 [0] 2 2 7 23" xfId="30794" xr:uid="{00000000-0005-0000-0000-0000238E0000}"/>
    <cellStyle name="쉼표 [0] 2 2 7 24" xfId="30795" xr:uid="{00000000-0005-0000-0000-0000248E0000}"/>
    <cellStyle name="쉼표 [0] 2 2 7 25" xfId="30796" xr:uid="{00000000-0005-0000-0000-0000258E0000}"/>
    <cellStyle name="쉼표 [0] 2 2 7 26" xfId="30797" xr:uid="{00000000-0005-0000-0000-0000268E0000}"/>
    <cellStyle name="쉼표 [0] 2 2 7 27" xfId="30798" xr:uid="{00000000-0005-0000-0000-0000278E0000}"/>
    <cellStyle name="쉼표 [0] 2 2 7 28" xfId="30799" xr:uid="{00000000-0005-0000-0000-0000288E0000}"/>
    <cellStyle name="쉼표 [0] 2 2 7 29" xfId="30800" xr:uid="{00000000-0005-0000-0000-0000298E0000}"/>
    <cellStyle name="쉼표 [0] 2 2 7 3" xfId="30801" xr:uid="{00000000-0005-0000-0000-00002A8E0000}"/>
    <cellStyle name="쉼표 [0] 2 2 7 30" xfId="30802" xr:uid="{00000000-0005-0000-0000-00002B8E0000}"/>
    <cellStyle name="쉼표 [0] 2 2 7 31" xfId="30803" xr:uid="{00000000-0005-0000-0000-00002C8E0000}"/>
    <cellStyle name="쉼표 [0] 2 2 7 32" xfId="30804" xr:uid="{00000000-0005-0000-0000-00002D8E0000}"/>
    <cellStyle name="쉼표 [0] 2 2 7 33" xfId="30805" xr:uid="{00000000-0005-0000-0000-00002E8E0000}"/>
    <cellStyle name="쉼표 [0] 2 2 7 34" xfId="30806" xr:uid="{00000000-0005-0000-0000-00002F8E0000}"/>
    <cellStyle name="쉼표 [0] 2 2 7 35" xfId="30807" xr:uid="{00000000-0005-0000-0000-0000308E0000}"/>
    <cellStyle name="쉼표 [0] 2 2 7 36" xfId="30808" xr:uid="{00000000-0005-0000-0000-0000318E0000}"/>
    <cellStyle name="쉼표 [0] 2 2 7 37" xfId="30809" xr:uid="{00000000-0005-0000-0000-0000328E0000}"/>
    <cellStyle name="쉼표 [0] 2 2 7 38" xfId="30810" xr:uid="{00000000-0005-0000-0000-0000338E0000}"/>
    <cellStyle name="쉼표 [0] 2 2 7 39" xfId="30811" xr:uid="{00000000-0005-0000-0000-0000348E0000}"/>
    <cellStyle name="쉼표 [0] 2 2 7 4" xfId="30812" xr:uid="{00000000-0005-0000-0000-0000358E0000}"/>
    <cellStyle name="쉼표 [0] 2 2 7 40" xfId="30813" xr:uid="{00000000-0005-0000-0000-0000368E0000}"/>
    <cellStyle name="쉼표 [0] 2 2 7 41" xfId="30814" xr:uid="{00000000-0005-0000-0000-0000378E0000}"/>
    <cellStyle name="쉼표 [0] 2 2 7 42" xfId="30815" xr:uid="{00000000-0005-0000-0000-0000388E0000}"/>
    <cellStyle name="쉼표 [0] 2 2 7 43" xfId="30816" xr:uid="{00000000-0005-0000-0000-0000398E0000}"/>
    <cellStyle name="쉼표 [0] 2 2 7 44" xfId="30817" xr:uid="{00000000-0005-0000-0000-00003A8E0000}"/>
    <cellStyle name="쉼표 [0] 2 2 7 45" xfId="30818" xr:uid="{00000000-0005-0000-0000-00003B8E0000}"/>
    <cellStyle name="쉼표 [0] 2 2 7 46" xfId="30819" xr:uid="{00000000-0005-0000-0000-00003C8E0000}"/>
    <cellStyle name="쉼표 [0] 2 2 7 47" xfId="30820" xr:uid="{00000000-0005-0000-0000-00003D8E0000}"/>
    <cellStyle name="쉼표 [0] 2 2 7 48" xfId="30821" xr:uid="{00000000-0005-0000-0000-00003E8E0000}"/>
    <cellStyle name="쉼표 [0] 2 2 7 49" xfId="30822" xr:uid="{00000000-0005-0000-0000-00003F8E0000}"/>
    <cellStyle name="쉼표 [0] 2 2 7 5" xfId="30823" xr:uid="{00000000-0005-0000-0000-0000408E0000}"/>
    <cellStyle name="쉼표 [0] 2 2 7 50" xfId="30824" xr:uid="{00000000-0005-0000-0000-0000418E0000}"/>
    <cellStyle name="쉼표 [0] 2 2 7 51" xfId="30825" xr:uid="{00000000-0005-0000-0000-0000428E0000}"/>
    <cellStyle name="쉼표 [0] 2 2 7 52" xfId="30826" xr:uid="{00000000-0005-0000-0000-0000438E0000}"/>
    <cellStyle name="쉼표 [0] 2 2 7 53" xfId="30827" xr:uid="{00000000-0005-0000-0000-0000448E0000}"/>
    <cellStyle name="쉼표 [0] 2 2 7 54" xfId="30828" xr:uid="{00000000-0005-0000-0000-0000458E0000}"/>
    <cellStyle name="쉼표 [0] 2 2 7 55" xfId="30829" xr:uid="{00000000-0005-0000-0000-0000468E0000}"/>
    <cellStyle name="쉼표 [0] 2 2 7 6" xfId="30830" xr:uid="{00000000-0005-0000-0000-0000478E0000}"/>
    <cellStyle name="쉼표 [0] 2 2 7 7" xfId="30831" xr:uid="{00000000-0005-0000-0000-0000488E0000}"/>
    <cellStyle name="쉼표 [0] 2 2 7 8" xfId="30832" xr:uid="{00000000-0005-0000-0000-0000498E0000}"/>
    <cellStyle name="쉼표 [0] 2 2 7 9" xfId="30833" xr:uid="{00000000-0005-0000-0000-00004A8E0000}"/>
    <cellStyle name="쉼표 [0] 2 2 8" xfId="30834" xr:uid="{00000000-0005-0000-0000-00004B8E0000}"/>
    <cellStyle name="쉼표 [0] 2 2 8 10" xfId="30835" xr:uid="{00000000-0005-0000-0000-00004C8E0000}"/>
    <cellStyle name="쉼표 [0] 2 2 8 11" xfId="30836" xr:uid="{00000000-0005-0000-0000-00004D8E0000}"/>
    <cellStyle name="쉼표 [0] 2 2 8 12" xfId="30837" xr:uid="{00000000-0005-0000-0000-00004E8E0000}"/>
    <cellStyle name="쉼표 [0] 2 2 8 13" xfId="30838" xr:uid="{00000000-0005-0000-0000-00004F8E0000}"/>
    <cellStyle name="쉼표 [0] 2 2 8 14" xfId="30839" xr:uid="{00000000-0005-0000-0000-0000508E0000}"/>
    <cellStyle name="쉼표 [0] 2 2 8 15" xfId="30840" xr:uid="{00000000-0005-0000-0000-0000518E0000}"/>
    <cellStyle name="쉼표 [0] 2 2 8 16" xfId="30841" xr:uid="{00000000-0005-0000-0000-0000528E0000}"/>
    <cellStyle name="쉼표 [0] 2 2 8 17" xfId="30842" xr:uid="{00000000-0005-0000-0000-0000538E0000}"/>
    <cellStyle name="쉼표 [0] 2 2 8 18" xfId="30843" xr:uid="{00000000-0005-0000-0000-0000548E0000}"/>
    <cellStyle name="쉼표 [0] 2 2 8 19" xfId="30844" xr:uid="{00000000-0005-0000-0000-0000558E0000}"/>
    <cellStyle name="쉼표 [0] 2 2 8 2" xfId="30845" xr:uid="{00000000-0005-0000-0000-0000568E0000}"/>
    <cellStyle name="쉼표 [0] 2 2 8 20" xfId="30846" xr:uid="{00000000-0005-0000-0000-0000578E0000}"/>
    <cellStyle name="쉼표 [0] 2 2 8 21" xfId="30847" xr:uid="{00000000-0005-0000-0000-0000588E0000}"/>
    <cellStyle name="쉼표 [0] 2 2 8 22" xfId="30848" xr:uid="{00000000-0005-0000-0000-0000598E0000}"/>
    <cellStyle name="쉼표 [0] 2 2 8 23" xfId="30849" xr:uid="{00000000-0005-0000-0000-00005A8E0000}"/>
    <cellStyle name="쉼표 [0] 2 2 8 24" xfId="30850" xr:uid="{00000000-0005-0000-0000-00005B8E0000}"/>
    <cellStyle name="쉼표 [0] 2 2 8 25" xfId="30851" xr:uid="{00000000-0005-0000-0000-00005C8E0000}"/>
    <cellStyle name="쉼표 [0] 2 2 8 26" xfId="30852" xr:uid="{00000000-0005-0000-0000-00005D8E0000}"/>
    <cellStyle name="쉼표 [0] 2 2 8 27" xfId="30853" xr:uid="{00000000-0005-0000-0000-00005E8E0000}"/>
    <cellStyle name="쉼표 [0] 2 2 8 28" xfId="30854" xr:uid="{00000000-0005-0000-0000-00005F8E0000}"/>
    <cellStyle name="쉼표 [0] 2 2 8 29" xfId="30855" xr:uid="{00000000-0005-0000-0000-0000608E0000}"/>
    <cellStyle name="쉼표 [0] 2 2 8 3" xfId="30856" xr:uid="{00000000-0005-0000-0000-0000618E0000}"/>
    <cellStyle name="쉼표 [0] 2 2 8 30" xfId="30857" xr:uid="{00000000-0005-0000-0000-0000628E0000}"/>
    <cellStyle name="쉼표 [0] 2 2 8 31" xfId="30858" xr:uid="{00000000-0005-0000-0000-0000638E0000}"/>
    <cellStyle name="쉼표 [0] 2 2 8 32" xfId="30859" xr:uid="{00000000-0005-0000-0000-0000648E0000}"/>
    <cellStyle name="쉼표 [0] 2 2 8 33" xfId="30860" xr:uid="{00000000-0005-0000-0000-0000658E0000}"/>
    <cellStyle name="쉼표 [0] 2 2 8 34" xfId="30861" xr:uid="{00000000-0005-0000-0000-0000668E0000}"/>
    <cellStyle name="쉼표 [0] 2 2 8 35" xfId="30862" xr:uid="{00000000-0005-0000-0000-0000678E0000}"/>
    <cellStyle name="쉼표 [0] 2 2 8 36" xfId="30863" xr:uid="{00000000-0005-0000-0000-0000688E0000}"/>
    <cellStyle name="쉼표 [0] 2 2 8 37" xfId="30864" xr:uid="{00000000-0005-0000-0000-0000698E0000}"/>
    <cellStyle name="쉼표 [0] 2 2 8 38" xfId="30865" xr:uid="{00000000-0005-0000-0000-00006A8E0000}"/>
    <cellStyle name="쉼표 [0] 2 2 8 39" xfId="30866" xr:uid="{00000000-0005-0000-0000-00006B8E0000}"/>
    <cellStyle name="쉼표 [0] 2 2 8 4" xfId="30867" xr:uid="{00000000-0005-0000-0000-00006C8E0000}"/>
    <cellStyle name="쉼표 [0] 2 2 8 40" xfId="30868" xr:uid="{00000000-0005-0000-0000-00006D8E0000}"/>
    <cellStyle name="쉼표 [0] 2 2 8 41" xfId="30869" xr:uid="{00000000-0005-0000-0000-00006E8E0000}"/>
    <cellStyle name="쉼표 [0] 2 2 8 42" xfId="30870" xr:uid="{00000000-0005-0000-0000-00006F8E0000}"/>
    <cellStyle name="쉼표 [0] 2 2 8 43" xfId="30871" xr:uid="{00000000-0005-0000-0000-0000708E0000}"/>
    <cellStyle name="쉼표 [0] 2 2 8 44" xfId="30872" xr:uid="{00000000-0005-0000-0000-0000718E0000}"/>
    <cellStyle name="쉼표 [0] 2 2 8 45" xfId="30873" xr:uid="{00000000-0005-0000-0000-0000728E0000}"/>
    <cellStyle name="쉼표 [0] 2 2 8 46" xfId="30874" xr:uid="{00000000-0005-0000-0000-0000738E0000}"/>
    <cellStyle name="쉼표 [0] 2 2 8 47" xfId="30875" xr:uid="{00000000-0005-0000-0000-0000748E0000}"/>
    <cellStyle name="쉼표 [0] 2 2 8 48" xfId="30876" xr:uid="{00000000-0005-0000-0000-0000758E0000}"/>
    <cellStyle name="쉼표 [0] 2 2 8 49" xfId="30877" xr:uid="{00000000-0005-0000-0000-0000768E0000}"/>
    <cellStyle name="쉼표 [0] 2 2 8 5" xfId="30878" xr:uid="{00000000-0005-0000-0000-0000778E0000}"/>
    <cellStyle name="쉼표 [0] 2 2 8 50" xfId="30879" xr:uid="{00000000-0005-0000-0000-0000788E0000}"/>
    <cellStyle name="쉼표 [0] 2 2 8 51" xfId="30880" xr:uid="{00000000-0005-0000-0000-0000798E0000}"/>
    <cellStyle name="쉼표 [0] 2 2 8 52" xfId="30881" xr:uid="{00000000-0005-0000-0000-00007A8E0000}"/>
    <cellStyle name="쉼표 [0] 2 2 8 53" xfId="30882" xr:uid="{00000000-0005-0000-0000-00007B8E0000}"/>
    <cellStyle name="쉼표 [0] 2 2 8 54" xfId="30883" xr:uid="{00000000-0005-0000-0000-00007C8E0000}"/>
    <cellStyle name="쉼표 [0] 2 2 8 55" xfId="30884" xr:uid="{00000000-0005-0000-0000-00007D8E0000}"/>
    <cellStyle name="쉼표 [0] 2 2 8 6" xfId="30885" xr:uid="{00000000-0005-0000-0000-00007E8E0000}"/>
    <cellStyle name="쉼표 [0] 2 2 8 7" xfId="30886" xr:uid="{00000000-0005-0000-0000-00007F8E0000}"/>
    <cellStyle name="쉼표 [0] 2 2 8 8" xfId="30887" xr:uid="{00000000-0005-0000-0000-0000808E0000}"/>
    <cellStyle name="쉼표 [0] 2 2 8 9" xfId="30888" xr:uid="{00000000-0005-0000-0000-0000818E0000}"/>
    <cellStyle name="쉼표 [0] 2 2 9" xfId="30889" xr:uid="{00000000-0005-0000-0000-0000828E0000}"/>
    <cellStyle name="쉼표 [0] 2 2 9 2" xfId="30890" xr:uid="{00000000-0005-0000-0000-0000838E0000}"/>
    <cellStyle name="쉼표 [0] 2 20" xfId="30891" xr:uid="{00000000-0005-0000-0000-0000848E0000}"/>
    <cellStyle name="쉼표 [0] 2 20 2" xfId="30892" xr:uid="{00000000-0005-0000-0000-0000858E0000}"/>
    <cellStyle name="쉼표 [0] 2 20 3" xfId="30893" xr:uid="{00000000-0005-0000-0000-0000868E0000}"/>
    <cellStyle name="쉼표 [0] 2 20 4" xfId="30894" xr:uid="{00000000-0005-0000-0000-0000878E0000}"/>
    <cellStyle name="쉼표 [0] 2 21" xfId="30895" xr:uid="{00000000-0005-0000-0000-0000888E0000}"/>
    <cellStyle name="쉼표 [0] 2 21 2" xfId="30896" xr:uid="{00000000-0005-0000-0000-0000898E0000}"/>
    <cellStyle name="쉼표 [0] 2 21 3" xfId="30897" xr:uid="{00000000-0005-0000-0000-00008A8E0000}"/>
    <cellStyle name="쉼표 [0] 2 21 4" xfId="30898" xr:uid="{00000000-0005-0000-0000-00008B8E0000}"/>
    <cellStyle name="쉼표 [0] 2 22" xfId="30899" xr:uid="{00000000-0005-0000-0000-00008C8E0000}"/>
    <cellStyle name="쉼표 [0] 2 22 2" xfId="30900" xr:uid="{00000000-0005-0000-0000-00008D8E0000}"/>
    <cellStyle name="쉼표 [0] 2 22 3" xfId="30901" xr:uid="{00000000-0005-0000-0000-00008E8E0000}"/>
    <cellStyle name="쉼표 [0] 2 22 4" xfId="30902" xr:uid="{00000000-0005-0000-0000-00008F8E0000}"/>
    <cellStyle name="쉼표 [0] 2 23" xfId="30903" xr:uid="{00000000-0005-0000-0000-0000908E0000}"/>
    <cellStyle name="쉼표 [0] 2 23 2" xfId="30904" xr:uid="{00000000-0005-0000-0000-0000918E0000}"/>
    <cellStyle name="쉼표 [0] 2 23 3" xfId="30905" xr:uid="{00000000-0005-0000-0000-0000928E0000}"/>
    <cellStyle name="쉼표 [0] 2 23 4" xfId="30906" xr:uid="{00000000-0005-0000-0000-0000938E0000}"/>
    <cellStyle name="쉼표 [0] 2 24" xfId="30907" xr:uid="{00000000-0005-0000-0000-0000948E0000}"/>
    <cellStyle name="쉼표 [0] 2 24 2" xfId="30908" xr:uid="{00000000-0005-0000-0000-0000958E0000}"/>
    <cellStyle name="쉼표 [0] 2 24 3" xfId="30909" xr:uid="{00000000-0005-0000-0000-0000968E0000}"/>
    <cellStyle name="쉼표 [0] 2 24 4" xfId="30910" xr:uid="{00000000-0005-0000-0000-0000978E0000}"/>
    <cellStyle name="쉼표 [0] 2 25" xfId="30911" xr:uid="{00000000-0005-0000-0000-0000988E0000}"/>
    <cellStyle name="쉼표 [0] 2 25 2" xfId="30912" xr:uid="{00000000-0005-0000-0000-0000998E0000}"/>
    <cellStyle name="쉼표 [0] 2 25 3" xfId="30913" xr:uid="{00000000-0005-0000-0000-00009A8E0000}"/>
    <cellStyle name="쉼표 [0] 2 25 4" xfId="30914" xr:uid="{00000000-0005-0000-0000-00009B8E0000}"/>
    <cellStyle name="쉼표 [0] 2 26" xfId="30915" xr:uid="{00000000-0005-0000-0000-00009C8E0000}"/>
    <cellStyle name="쉼표 [0] 2 26 2" xfId="30916" xr:uid="{00000000-0005-0000-0000-00009D8E0000}"/>
    <cellStyle name="쉼표 [0] 2 26 3" xfId="30917" xr:uid="{00000000-0005-0000-0000-00009E8E0000}"/>
    <cellStyle name="쉼표 [0] 2 26 4" xfId="30918" xr:uid="{00000000-0005-0000-0000-00009F8E0000}"/>
    <cellStyle name="쉼표 [0] 2 27" xfId="30919" xr:uid="{00000000-0005-0000-0000-0000A08E0000}"/>
    <cellStyle name="쉼표 [0] 2 27 2" xfId="30920" xr:uid="{00000000-0005-0000-0000-0000A18E0000}"/>
    <cellStyle name="쉼표 [0] 2 27 3" xfId="30921" xr:uid="{00000000-0005-0000-0000-0000A28E0000}"/>
    <cellStyle name="쉼표 [0] 2 27 4" xfId="30922" xr:uid="{00000000-0005-0000-0000-0000A38E0000}"/>
    <cellStyle name="쉼표 [0] 2 28" xfId="30923" xr:uid="{00000000-0005-0000-0000-0000A48E0000}"/>
    <cellStyle name="쉼표 [0] 2 28 2" xfId="30924" xr:uid="{00000000-0005-0000-0000-0000A58E0000}"/>
    <cellStyle name="쉼표 [0] 2 28 3" xfId="30925" xr:uid="{00000000-0005-0000-0000-0000A68E0000}"/>
    <cellStyle name="쉼표 [0] 2 28 4" xfId="30926" xr:uid="{00000000-0005-0000-0000-0000A78E0000}"/>
    <cellStyle name="쉼표 [0] 2 29" xfId="30927" xr:uid="{00000000-0005-0000-0000-0000A88E0000}"/>
    <cellStyle name="쉼표 [0] 2 29 2" xfId="30928" xr:uid="{00000000-0005-0000-0000-0000A98E0000}"/>
    <cellStyle name="쉼표 [0] 2 29 3" xfId="30929" xr:uid="{00000000-0005-0000-0000-0000AA8E0000}"/>
    <cellStyle name="쉼표 [0] 2 29 4" xfId="30930" xr:uid="{00000000-0005-0000-0000-0000AB8E0000}"/>
    <cellStyle name="쉼표 [0] 2 3" xfId="1495" xr:uid="{00000000-0005-0000-0000-0000AC8E0000}"/>
    <cellStyle name="쉼표 [0] 2 3 2" xfId="30931" xr:uid="{00000000-0005-0000-0000-0000AD8E0000}"/>
    <cellStyle name="쉼표 [0] 2 3 3" xfId="30932" xr:uid="{00000000-0005-0000-0000-0000AE8E0000}"/>
    <cellStyle name="쉼표 [0] 2 3 4" xfId="30933" xr:uid="{00000000-0005-0000-0000-0000AF8E0000}"/>
    <cellStyle name="쉼표 [0] 2 30" xfId="30934" xr:uid="{00000000-0005-0000-0000-0000B08E0000}"/>
    <cellStyle name="쉼표 [0] 2 30 2" xfId="30935" xr:uid="{00000000-0005-0000-0000-0000B18E0000}"/>
    <cellStyle name="쉼표 [0] 2 30 3" xfId="30936" xr:uid="{00000000-0005-0000-0000-0000B28E0000}"/>
    <cellStyle name="쉼표 [0] 2 30 4" xfId="30937" xr:uid="{00000000-0005-0000-0000-0000B38E0000}"/>
    <cellStyle name="쉼표 [0] 2 31" xfId="30938" xr:uid="{00000000-0005-0000-0000-0000B48E0000}"/>
    <cellStyle name="쉼표 [0] 2 31 2" xfId="30939" xr:uid="{00000000-0005-0000-0000-0000B58E0000}"/>
    <cellStyle name="쉼표 [0] 2 31 3" xfId="30940" xr:uid="{00000000-0005-0000-0000-0000B68E0000}"/>
    <cellStyle name="쉼표 [0] 2 31 4" xfId="30941" xr:uid="{00000000-0005-0000-0000-0000B78E0000}"/>
    <cellStyle name="쉼표 [0] 2 32" xfId="30942" xr:uid="{00000000-0005-0000-0000-0000B88E0000}"/>
    <cellStyle name="쉼표 [0] 2 32 2" xfId="30943" xr:uid="{00000000-0005-0000-0000-0000B98E0000}"/>
    <cellStyle name="쉼표 [0] 2 32 3" xfId="30944" xr:uid="{00000000-0005-0000-0000-0000BA8E0000}"/>
    <cellStyle name="쉼표 [0] 2 32 4" xfId="30945" xr:uid="{00000000-0005-0000-0000-0000BB8E0000}"/>
    <cellStyle name="쉼표 [0] 2 33" xfId="30946" xr:uid="{00000000-0005-0000-0000-0000BC8E0000}"/>
    <cellStyle name="쉼표 [0] 2 33 2" xfId="30947" xr:uid="{00000000-0005-0000-0000-0000BD8E0000}"/>
    <cellStyle name="쉼표 [0] 2 33 3" xfId="30948" xr:uid="{00000000-0005-0000-0000-0000BE8E0000}"/>
    <cellStyle name="쉼표 [0] 2 33 4" xfId="30949" xr:uid="{00000000-0005-0000-0000-0000BF8E0000}"/>
    <cellStyle name="쉼표 [0] 2 34" xfId="30950" xr:uid="{00000000-0005-0000-0000-0000C08E0000}"/>
    <cellStyle name="쉼표 [0] 2 34 2" xfId="30951" xr:uid="{00000000-0005-0000-0000-0000C18E0000}"/>
    <cellStyle name="쉼표 [0] 2 34 3" xfId="30952" xr:uid="{00000000-0005-0000-0000-0000C28E0000}"/>
    <cellStyle name="쉼표 [0] 2 34 4" xfId="30953" xr:uid="{00000000-0005-0000-0000-0000C38E0000}"/>
    <cellStyle name="쉼표 [0] 2 35" xfId="30954" xr:uid="{00000000-0005-0000-0000-0000C48E0000}"/>
    <cellStyle name="쉼표 [0] 2 35 2" xfId="30955" xr:uid="{00000000-0005-0000-0000-0000C58E0000}"/>
    <cellStyle name="쉼표 [0] 2 35 3" xfId="30956" xr:uid="{00000000-0005-0000-0000-0000C68E0000}"/>
    <cellStyle name="쉼표 [0] 2 35 4" xfId="30957" xr:uid="{00000000-0005-0000-0000-0000C78E0000}"/>
    <cellStyle name="쉼표 [0] 2 36" xfId="30958" xr:uid="{00000000-0005-0000-0000-0000C88E0000}"/>
    <cellStyle name="쉼표 [0] 2 36 2" xfId="30959" xr:uid="{00000000-0005-0000-0000-0000C98E0000}"/>
    <cellStyle name="쉼표 [0] 2 36 3" xfId="30960" xr:uid="{00000000-0005-0000-0000-0000CA8E0000}"/>
    <cellStyle name="쉼표 [0] 2 36 4" xfId="30961" xr:uid="{00000000-0005-0000-0000-0000CB8E0000}"/>
    <cellStyle name="쉼표 [0] 2 37" xfId="30962" xr:uid="{00000000-0005-0000-0000-0000CC8E0000}"/>
    <cellStyle name="쉼표 [0] 2 37 2" xfId="30963" xr:uid="{00000000-0005-0000-0000-0000CD8E0000}"/>
    <cellStyle name="쉼표 [0] 2 37 3" xfId="30964" xr:uid="{00000000-0005-0000-0000-0000CE8E0000}"/>
    <cellStyle name="쉼표 [0] 2 37 4" xfId="30965" xr:uid="{00000000-0005-0000-0000-0000CF8E0000}"/>
    <cellStyle name="쉼표 [0] 2 38" xfId="30966" xr:uid="{00000000-0005-0000-0000-0000D08E0000}"/>
    <cellStyle name="쉼표 [0] 2 38 2" xfId="30967" xr:uid="{00000000-0005-0000-0000-0000D18E0000}"/>
    <cellStyle name="쉼표 [0] 2 38 3" xfId="30968" xr:uid="{00000000-0005-0000-0000-0000D28E0000}"/>
    <cellStyle name="쉼표 [0] 2 38 4" xfId="30969" xr:uid="{00000000-0005-0000-0000-0000D38E0000}"/>
    <cellStyle name="쉼표 [0] 2 39" xfId="30970" xr:uid="{00000000-0005-0000-0000-0000D48E0000}"/>
    <cellStyle name="쉼표 [0] 2 39 2" xfId="30971" xr:uid="{00000000-0005-0000-0000-0000D58E0000}"/>
    <cellStyle name="쉼표 [0] 2 39 3" xfId="30972" xr:uid="{00000000-0005-0000-0000-0000D68E0000}"/>
    <cellStyle name="쉼표 [0] 2 39 4" xfId="30973" xr:uid="{00000000-0005-0000-0000-0000D78E0000}"/>
    <cellStyle name="쉼표 [0] 2 4" xfId="30974" xr:uid="{00000000-0005-0000-0000-0000D88E0000}"/>
    <cellStyle name="쉼표 [0] 2 4 2" xfId="30975" xr:uid="{00000000-0005-0000-0000-0000D98E0000}"/>
    <cellStyle name="쉼표 [0] 2 4 3" xfId="30976" xr:uid="{00000000-0005-0000-0000-0000DA8E0000}"/>
    <cellStyle name="쉼표 [0] 2 4 4" xfId="30977" xr:uid="{00000000-0005-0000-0000-0000DB8E0000}"/>
    <cellStyle name="쉼표 [0] 2 40" xfId="30978" xr:uid="{00000000-0005-0000-0000-0000DC8E0000}"/>
    <cellStyle name="쉼표 [0] 2 40 2" xfId="30979" xr:uid="{00000000-0005-0000-0000-0000DD8E0000}"/>
    <cellStyle name="쉼표 [0] 2 40 3" xfId="30980" xr:uid="{00000000-0005-0000-0000-0000DE8E0000}"/>
    <cellStyle name="쉼표 [0] 2 40 4" xfId="30981" xr:uid="{00000000-0005-0000-0000-0000DF8E0000}"/>
    <cellStyle name="쉼표 [0] 2 41" xfId="30982" xr:uid="{00000000-0005-0000-0000-0000E08E0000}"/>
    <cellStyle name="쉼표 [0] 2 41 2" xfId="30983" xr:uid="{00000000-0005-0000-0000-0000E18E0000}"/>
    <cellStyle name="쉼표 [0] 2 41 3" xfId="30984" xr:uid="{00000000-0005-0000-0000-0000E28E0000}"/>
    <cellStyle name="쉼표 [0] 2 41 4" xfId="30985" xr:uid="{00000000-0005-0000-0000-0000E38E0000}"/>
    <cellStyle name="쉼표 [0] 2 42" xfId="30986" xr:uid="{00000000-0005-0000-0000-0000E48E0000}"/>
    <cellStyle name="쉼표 [0] 2 42 2" xfId="30987" xr:uid="{00000000-0005-0000-0000-0000E58E0000}"/>
    <cellStyle name="쉼표 [0] 2 43" xfId="30988" xr:uid="{00000000-0005-0000-0000-0000E68E0000}"/>
    <cellStyle name="쉼표 [0] 2 43 2" xfId="30989" xr:uid="{00000000-0005-0000-0000-0000E78E0000}"/>
    <cellStyle name="쉼표 [0] 2 44" xfId="30990" xr:uid="{00000000-0005-0000-0000-0000E88E0000}"/>
    <cellStyle name="쉼표 [0] 2 44 2" xfId="30991" xr:uid="{00000000-0005-0000-0000-0000E98E0000}"/>
    <cellStyle name="쉼표 [0] 2 45" xfId="30992" xr:uid="{00000000-0005-0000-0000-0000EA8E0000}"/>
    <cellStyle name="쉼표 [0] 2 45 2" xfId="30993" xr:uid="{00000000-0005-0000-0000-0000EB8E0000}"/>
    <cellStyle name="쉼표 [0] 2 46" xfId="30994" xr:uid="{00000000-0005-0000-0000-0000EC8E0000}"/>
    <cellStyle name="쉼표 [0] 2 46 2" xfId="30995" xr:uid="{00000000-0005-0000-0000-0000ED8E0000}"/>
    <cellStyle name="쉼표 [0] 2 47" xfId="30996" xr:uid="{00000000-0005-0000-0000-0000EE8E0000}"/>
    <cellStyle name="쉼표 [0] 2 48" xfId="30997" xr:uid="{00000000-0005-0000-0000-0000EF8E0000}"/>
    <cellStyle name="쉼표 [0] 2 49" xfId="30998" xr:uid="{00000000-0005-0000-0000-0000F08E0000}"/>
    <cellStyle name="쉼표 [0] 2 5" xfId="30999" xr:uid="{00000000-0005-0000-0000-0000F18E0000}"/>
    <cellStyle name="쉼표 [0] 2 5 2" xfId="31000" xr:uid="{00000000-0005-0000-0000-0000F28E0000}"/>
    <cellStyle name="쉼표 [0] 2 5 3" xfId="31001" xr:uid="{00000000-0005-0000-0000-0000F38E0000}"/>
    <cellStyle name="쉼표 [0] 2 50" xfId="31002" xr:uid="{00000000-0005-0000-0000-0000F48E0000}"/>
    <cellStyle name="쉼표 [0] 2 51" xfId="31003" xr:uid="{00000000-0005-0000-0000-0000F58E0000}"/>
    <cellStyle name="쉼표 [0] 2 52" xfId="31004" xr:uid="{00000000-0005-0000-0000-0000F68E0000}"/>
    <cellStyle name="쉼표 [0] 2 53" xfId="31005" xr:uid="{00000000-0005-0000-0000-0000F78E0000}"/>
    <cellStyle name="쉼표 [0] 2 54" xfId="31006" xr:uid="{00000000-0005-0000-0000-0000F88E0000}"/>
    <cellStyle name="쉼표 [0] 2 55" xfId="31007" xr:uid="{00000000-0005-0000-0000-0000F98E0000}"/>
    <cellStyle name="쉼표 [0] 2 56" xfId="31008" xr:uid="{00000000-0005-0000-0000-0000FA8E0000}"/>
    <cellStyle name="쉼표 [0] 2 57" xfId="31009" xr:uid="{00000000-0005-0000-0000-0000FB8E0000}"/>
    <cellStyle name="쉼표 [0] 2 58" xfId="31010" xr:uid="{00000000-0005-0000-0000-0000FC8E0000}"/>
    <cellStyle name="쉼표 [0] 2 59" xfId="31011" xr:uid="{00000000-0005-0000-0000-0000FD8E0000}"/>
    <cellStyle name="쉼표 [0] 2 6" xfId="31012" xr:uid="{00000000-0005-0000-0000-0000FE8E0000}"/>
    <cellStyle name="쉼표 [0] 2 6 2" xfId="31013" xr:uid="{00000000-0005-0000-0000-0000FF8E0000}"/>
    <cellStyle name="쉼표 [0] 2 6 3" xfId="31014" xr:uid="{00000000-0005-0000-0000-0000008F0000}"/>
    <cellStyle name="쉼표 [0] 2 60" xfId="31015" xr:uid="{00000000-0005-0000-0000-0000018F0000}"/>
    <cellStyle name="쉼표 [0] 2 61" xfId="31016" xr:uid="{00000000-0005-0000-0000-0000028F0000}"/>
    <cellStyle name="쉼표 [0] 2 62" xfId="31017" xr:uid="{00000000-0005-0000-0000-0000038F0000}"/>
    <cellStyle name="쉼표 [0] 2 63" xfId="31018" xr:uid="{00000000-0005-0000-0000-0000048F0000}"/>
    <cellStyle name="쉼표 [0] 2 64" xfId="31019" xr:uid="{00000000-0005-0000-0000-0000058F0000}"/>
    <cellStyle name="쉼표 [0] 2 65" xfId="31020" xr:uid="{00000000-0005-0000-0000-0000068F0000}"/>
    <cellStyle name="쉼표 [0] 2 66" xfId="31021" xr:uid="{00000000-0005-0000-0000-0000078F0000}"/>
    <cellStyle name="쉼표 [0] 2 67" xfId="31022" xr:uid="{00000000-0005-0000-0000-0000088F0000}"/>
    <cellStyle name="쉼표 [0] 2 68" xfId="31023" xr:uid="{00000000-0005-0000-0000-0000098F0000}"/>
    <cellStyle name="쉼표 [0] 2 69" xfId="31024" xr:uid="{00000000-0005-0000-0000-00000A8F0000}"/>
    <cellStyle name="쉼표 [0] 2 7" xfId="31025" xr:uid="{00000000-0005-0000-0000-00000B8F0000}"/>
    <cellStyle name="쉼표 [0] 2 7 2" xfId="31026" xr:uid="{00000000-0005-0000-0000-00000C8F0000}"/>
    <cellStyle name="쉼표 [0] 2 7 3" xfId="31027" xr:uid="{00000000-0005-0000-0000-00000D8F0000}"/>
    <cellStyle name="쉼표 [0] 2 7 4" xfId="31028" xr:uid="{00000000-0005-0000-0000-00000E8F0000}"/>
    <cellStyle name="쉼표 [0] 2 70" xfId="31029" xr:uid="{00000000-0005-0000-0000-00000F8F0000}"/>
    <cellStyle name="쉼표 [0] 2 71" xfId="31030" xr:uid="{00000000-0005-0000-0000-0000108F0000}"/>
    <cellStyle name="쉼표 [0] 2 72" xfId="31031" xr:uid="{00000000-0005-0000-0000-0000118F0000}"/>
    <cellStyle name="쉼표 [0] 2 73" xfId="31032" xr:uid="{00000000-0005-0000-0000-0000128F0000}"/>
    <cellStyle name="쉼표 [0] 2 74" xfId="31033" xr:uid="{00000000-0005-0000-0000-0000138F0000}"/>
    <cellStyle name="쉼표 [0] 2 75" xfId="31034" xr:uid="{00000000-0005-0000-0000-0000148F0000}"/>
    <cellStyle name="쉼표 [0] 2 76" xfId="31035" xr:uid="{00000000-0005-0000-0000-0000158F0000}"/>
    <cellStyle name="쉼표 [0] 2 77" xfId="31036" xr:uid="{00000000-0005-0000-0000-0000168F0000}"/>
    <cellStyle name="쉼표 [0] 2 78" xfId="31037" xr:uid="{00000000-0005-0000-0000-0000178F0000}"/>
    <cellStyle name="쉼표 [0] 2 79" xfId="31038" xr:uid="{00000000-0005-0000-0000-0000188F0000}"/>
    <cellStyle name="쉼표 [0] 2 8" xfId="31039" xr:uid="{00000000-0005-0000-0000-0000198F0000}"/>
    <cellStyle name="쉼표 [0] 2 8 2" xfId="31040" xr:uid="{00000000-0005-0000-0000-00001A8F0000}"/>
    <cellStyle name="쉼표 [0] 2 8 3" xfId="31041" xr:uid="{00000000-0005-0000-0000-00001B8F0000}"/>
    <cellStyle name="쉼표 [0] 2 8 4" xfId="31042" xr:uid="{00000000-0005-0000-0000-00001C8F0000}"/>
    <cellStyle name="쉼표 [0] 2 80" xfId="31043" xr:uid="{00000000-0005-0000-0000-00001D8F0000}"/>
    <cellStyle name="쉼표 [0] 2 81" xfId="31044" xr:uid="{00000000-0005-0000-0000-00001E8F0000}"/>
    <cellStyle name="쉼표 [0] 2 82" xfId="31045" xr:uid="{00000000-0005-0000-0000-00001F8F0000}"/>
    <cellStyle name="쉼표 [0] 2 83" xfId="31046" xr:uid="{00000000-0005-0000-0000-0000208F0000}"/>
    <cellStyle name="쉼표 [0] 2 84" xfId="31047" xr:uid="{00000000-0005-0000-0000-0000218F0000}"/>
    <cellStyle name="쉼표 [0] 2 85" xfId="31048" xr:uid="{00000000-0005-0000-0000-0000228F0000}"/>
    <cellStyle name="쉼표 [0] 2 86" xfId="31049" xr:uid="{00000000-0005-0000-0000-0000238F0000}"/>
    <cellStyle name="쉼표 [0] 2 87" xfId="31050" xr:uid="{00000000-0005-0000-0000-0000248F0000}"/>
    <cellStyle name="쉼표 [0] 2 88" xfId="31051" xr:uid="{00000000-0005-0000-0000-0000258F0000}"/>
    <cellStyle name="쉼표 [0] 2 89" xfId="31052" xr:uid="{00000000-0005-0000-0000-0000268F0000}"/>
    <cellStyle name="쉼표 [0] 2 9" xfId="31053" xr:uid="{00000000-0005-0000-0000-0000278F0000}"/>
    <cellStyle name="쉼표 [0] 2 9 2" xfId="31054" xr:uid="{00000000-0005-0000-0000-0000288F0000}"/>
    <cellStyle name="쉼표 [0] 2 9 3" xfId="31055" xr:uid="{00000000-0005-0000-0000-0000298F0000}"/>
    <cellStyle name="쉼표 [0] 2 9 4" xfId="31056" xr:uid="{00000000-0005-0000-0000-00002A8F0000}"/>
    <cellStyle name="쉼표 [0] 21" xfId="31057" xr:uid="{00000000-0005-0000-0000-00002B8F0000}"/>
    <cellStyle name="쉼표 [0] 22" xfId="31058" xr:uid="{00000000-0005-0000-0000-00002C8F0000}"/>
    <cellStyle name="쉼표 [0] 24" xfId="31059" xr:uid="{00000000-0005-0000-0000-00002D8F0000}"/>
    <cellStyle name="쉼표 [0] 25" xfId="31060" xr:uid="{00000000-0005-0000-0000-00002E8F0000}"/>
    <cellStyle name="쉼표 [0] 25 2" xfId="31061" xr:uid="{00000000-0005-0000-0000-00002F8F0000}"/>
    <cellStyle name="쉼표 [0] 26" xfId="31062" xr:uid="{00000000-0005-0000-0000-0000308F0000}"/>
    <cellStyle name="쉼표 [0] 28" xfId="31063" xr:uid="{00000000-0005-0000-0000-0000318F0000}"/>
    <cellStyle name="쉼표 [0] 29" xfId="31064" xr:uid="{00000000-0005-0000-0000-0000328F0000}"/>
    <cellStyle name="쉼표 [0] 3" xfId="2" xr:uid="{00000000-0005-0000-0000-0000338F0000}"/>
    <cellStyle name="쉼표 [0] 3 10" xfId="31065" xr:uid="{00000000-0005-0000-0000-0000348F0000}"/>
    <cellStyle name="쉼표 [0] 3 11" xfId="31066" xr:uid="{00000000-0005-0000-0000-0000358F0000}"/>
    <cellStyle name="쉼표 [0] 3 12" xfId="31067" xr:uid="{00000000-0005-0000-0000-0000368F0000}"/>
    <cellStyle name="쉼표 [0] 3 13" xfId="31068" xr:uid="{00000000-0005-0000-0000-0000378F0000}"/>
    <cellStyle name="쉼표 [0] 3 14" xfId="31069" xr:uid="{00000000-0005-0000-0000-0000388F0000}"/>
    <cellStyle name="쉼표 [0] 3 15" xfId="31070" xr:uid="{00000000-0005-0000-0000-0000398F0000}"/>
    <cellStyle name="쉼표 [0] 3 16" xfId="31071" xr:uid="{00000000-0005-0000-0000-00003A8F0000}"/>
    <cellStyle name="쉼표 [0] 3 17" xfId="31072" xr:uid="{00000000-0005-0000-0000-00003B8F0000}"/>
    <cellStyle name="쉼표 [0] 3 18" xfId="31073" xr:uid="{00000000-0005-0000-0000-00003C8F0000}"/>
    <cellStyle name="쉼표 [0] 3 19" xfId="31074" xr:uid="{00000000-0005-0000-0000-00003D8F0000}"/>
    <cellStyle name="쉼표 [0] 3 2" xfId="1496" xr:uid="{00000000-0005-0000-0000-00003E8F0000}"/>
    <cellStyle name="쉼표 [0] 3 2 10" xfId="31075" xr:uid="{00000000-0005-0000-0000-00003F8F0000}"/>
    <cellStyle name="쉼표 [0] 3 2 11" xfId="31076" xr:uid="{00000000-0005-0000-0000-0000408F0000}"/>
    <cellStyle name="쉼표 [0] 3 2 12" xfId="31077" xr:uid="{00000000-0005-0000-0000-0000418F0000}"/>
    <cellStyle name="쉼표 [0] 3 2 2" xfId="31078" xr:uid="{00000000-0005-0000-0000-0000428F0000}"/>
    <cellStyle name="쉼표 [0] 3 2 2 2" xfId="31079" xr:uid="{00000000-0005-0000-0000-0000438F0000}"/>
    <cellStyle name="쉼표 [0] 3 2 2 3" xfId="31080" xr:uid="{00000000-0005-0000-0000-0000448F0000}"/>
    <cellStyle name="쉼표 [0] 3 2 3" xfId="31081" xr:uid="{00000000-0005-0000-0000-0000458F0000}"/>
    <cellStyle name="쉼표 [0] 3 2 4" xfId="31082" xr:uid="{00000000-0005-0000-0000-0000468F0000}"/>
    <cellStyle name="쉼표 [0] 3 2 5" xfId="31083" xr:uid="{00000000-0005-0000-0000-0000478F0000}"/>
    <cellStyle name="쉼표 [0] 3 2 6" xfId="31084" xr:uid="{00000000-0005-0000-0000-0000488F0000}"/>
    <cellStyle name="쉼표 [0] 3 2 7" xfId="31085" xr:uid="{00000000-0005-0000-0000-0000498F0000}"/>
    <cellStyle name="쉼표 [0] 3 2 8" xfId="31086" xr:uid="{00000000-0005-0000-0000-00004A8F0000}"/>
    <cellStyle name="쉼표 [0] 3 2 9" xfId="31087" xr:uid="{00000000-0005-0000-0000-00004B8F0000}"/>
    <cellStyle name="쉼표 [0] 3 20" xfId="31088" xr:uid="{00000000-0005-0000-0000-00004C8F0000}"/>
    <cellStyle name="쉼표 [0] 3 21" xfId="31089" xr:uid="{00000000-0005-0000-0000-00004D8F0000}"/>
    <cellStyle name="쉼표 [0] 3 22" xfId="31090" xr:uid="{00000000-0005-0000-0000-00004E8F0000}"/>
    <cellStyle name="쉼표 [0] 3 23" xfId="31091" xr:uid="{00000000-0005-0000-0000-00004F8F0000}"/>
    <cellStyle name="쉼표 [0] 3 24" xfId="31092" xr:uid="{00000000-0005-0000-0000-0000508F0000}"/>
    <cellStyle name="쉼표 [0] 3 25" xfId="31093" xr:uid="{00000000-0005-0000-0000-0000518F0000}"/>
    <cellStyle name="쉼표 [0] 3 26" xfId="31094" xr:uid="{00000000-0005-0000-0000-0000528F0000}"/>
    <cellStyle name="쉼표 [0] 3 27" xfId="31095" xr:uid="{00000000-0005-0000-0000-0000538F0000}"/>
    <cellStyle name="쉼표 [0] 3 28" xfId="31096" xr:uid="{00000000-0005-0000-0000-0000548F0000}"/>
    <cellStyle name="쉼표 [0] 3 3" xfId="31097" xr:uid="{00000000-0005-0000-0000-0000558F0000}"/>
    <cellStyle name="쉼표 [0] 3 3 2" xfId="31098" xr:uid="{00000000-0005-0000-0000-0000568F0000}"/>
    <cellStyle name="쉼표 [0] 3 3 3" xfId="31099" xr:uid="{00000000-0005-0000-0000-0000578F0000}"/>
    <cellStyle name="쉼표 [0] 3 3 4" xfId="31100" xr:uid="{00000000-0005-0000-0000-0000588F0000}"/>
    <cellStyle name="쉼표 [0] 3 4" xfId="31101" xr:uid="{00000000-0005-0000-0000-0000598F0000}"/>
    <cellStyle name="쉼표 [0] 3 4 2" xfId="31102" xr:uid="{00000000-0005-0000-0000-00005A8F0000}"/>
    <cellStyle name="쉼표 [0] 3 4 3" xfId="31103" xr:uid="{00000000-0005-0000-0000-00005B8F0000}"/>
    <cellStyle name="쉼표 [0] 3 4 4" xfId="31104" xr:uid="{00000000-0005-0000-0000-00005C8F0000}"/>
    <cellStyle name="쉼표 [0] 3 5" xfId="31105" xr:uid="{00000000-0005-0000-0000-00005D8F0000}"/>
    <cellStyle name="쉼표 [0] 3 6" xfId="31106" xr:uid="{00000000-0005-0000-0000-00005E8F0000}"/>
    <cellStyle name="쉼표 [0] 3 7" xfId="31107" xr:uid="{00000000-0005-0000-0000-00005F8F0000}"/>
    <cellStyle name="쉼표 [0] 3 8" xfId="31108" xr:uid="{00000000-0005-0000-0000-0000608F0000}"/>
    <cellStyle name="쉼표 [0] 3 9" xfId="31109" xr:uid="{00000000-0005-0000-0000-0000618F0000}"/>
    <cellStyle name="쉼표 [0] 31" xfId="31110" xr:uid="{00000000-0005-0000-0000-0000628F0000}"/>
    <cellStyle name="쉼표 [0] 33" xfId="31111" xr:uid="{00000000-0005-0000-0000-0000638F0000}"/>
    <cellStyle name="쉼표 [0] 33 2" xfId="31112" xr:uid="{00000000-0005-0000-0000-0000648F0000}"/>
    <cellStyle name="쉼표 [0] 33 3" xfId="31113" xr:uid="{00000000-0005-0000-0000-0000658F0000}"/>
    <cellStyle name="쉼표 [0] 33 4" xfId="31114" xr:uid="{00000000-0005-0000-0000-0000668F0000}"/>
    <cellStyle name="쉼표 [0] 34" xfId="31115" xr:uid="{00000000-0005-0000-0000-0000678F0000}"/>
    <cellStyle name="쉼표 [0] 34 10" xfId="31116" xr:uid="{00000000-0005-0000-0000-0000688F0000}"/>
    <cellStyle name="쉼표 [0] 34 11" xfId="31117" xr:uid="{00000000-0005-0000-0000-0000698F0000}"/>
    <cellStyle name="쉼표 [0] 34 12" xfId="31118" xr:uid="{00000000-0005-0000-0000-00006A8F0000}"/>
    <cellStyle name="쉼표 [0] 34 13" xfId="31119" xr:uid="{00000000-0005-0000-0000-00006B8F0000}"/>
    <cellStyle name="쉼표 [0] 34 14" xfId="31120" xr:uid="{00000000-0005-0000-0000-00006C8F0000}"/>
    <cellStyle name="쉼표 [0] 34 15" xfId="31121" xr:uid="{00000000-0005-0000-0000-00006D8F0000}"/>
    <cellStyle name="쉼표 [0] 34 16" xfId="31122" xr:uid="{00000000-0005-0000-0000-00006E8F0000}"/>
    <cellStyle name="쉼표 [0] 34 17" xfId="31123" xr:uid="{00000000-0005-0000-0000-00006F8F0000}"/>
    <cellStyle name="쉼표 [0] 34 18" xfId="31124" xr:uid="{00000000-0005-0000-0000-0000708F0000}"/>
    <cellStyle name="쉼표 [0] 34 19" xfId="31125" xr:uid="{00000000-0005-0000-0000-0000718F0000}"/>
    <cellStyle name="쉼표 [0] 34 2" xfId="31126" xr:uid="{00000000-0005-0000-0000-0000728F0000}"/>
    <cellStyle name="쉼표 [0] 34 20" xfId="31127" xr:uid="{00000000-0005-0000-0000-0000738F0000}"/>
    <cellStyle name="쉼표 [0] 34 21" xfId="31128" xr:uid="{00000000-0005-0000-0000-0000748F0000}"/>
    <cellStyle name="쉼표 [0] 34 22" xfId="31129" xr:uid="{00000000-0005-0000-0000-0000758F0000}"/>
    <cellStyle name="쉼표 [0] 34 23" xfId="31130" xr:uid="{00000000-0005-0000-0000-0000768F0000}"/>
    <cellStyle name="쉼표 [0] 34 24" xfId="31131" xr:uid="{00000000-0005-0000-0000-0000778F0000}"/>
    <cellStyle name="쉼표 [0] 34 25" xfId="31132" xr:uid="{00000000-0005-0000-0000-0000788F0000}"/>
    <cellStyle name="쉼표 [0] 34 26" xfId="31133" xr:uid="{00000000-0005-0000-0000-0000798F0000}"/>
    <cellStyle name="쉼표 [0] 34 27" xfId="31134" xr:uid="{00000000-0005-0000-0000-00007A8F0000}"/>
    <cellStyle name="쉼표 [0] 34 28" xfId="31135" xr:uid="{00000000-0005-0000-0000-00007B8F0000}"/>
    <cellStyle name="쉼표 [0] 34 29" xfId="31136" xr:uid="{00000000-0005-0000-0000-00007C8F0000}"/>
    <cellStyle name="쉼표 [0] 34 3" xfId="31137" xr:uid="{00000000-0005-0000-0000-00007D8F0000}"/>
    <cellStyle name="쉼표 [0] 34 30" xfId="31138" xr:uid="{00000000-0005-0000-0000-00007E8F0000}"/>
    <cellStyle name="쉼표 [0] 34 31" xfId="31139" xr:uid="{00000000-0005-0000-0000-00007F8F0000}"/>
    <cellStyle name="쉼표 [0] 34 32" xfId="31140" xr:uid="{00000000-0005-0000-0000-0000808F0000}"/>
    <cellStyle name="쉼표 [0] 34 4" xfId="31141" xr:uid="{00000000-0005-0000-0000-0000818F0000}"/>
    <cellStyle name="쉼표 [0] 34 5" xfId="31142" xr:uid="{00000000-0005-0000-0000-0000828F0000}"/>
    <cellStyle name="쉼표 [0] 34 6" xfId="31143" xr:uid="{00000000-0005-0000-0000-0000838F0000}"/>
    <cellStyle name="쉼표 [0] 34 7" xfId="31144" xr:uid="{00000000-0005-0000-0000-0000848F0000}"/>
    <cellStyle name="쉼표 [0] 34 8" xfId="31145" xr:uid="{00000000-0005-0000-0000-0000858F0000}"/>
    <cellStyle name="쉼표 [0] 34 9" xfId="31146" xr:uid="{00000000-0005-0000-0000-0000868F0000}"/>
    <cellStyle name="쉼표 [0] 35" xfId="31147" xr:uid="{00000000-0005-0000-0000-0000878F0000}"/>
    <cellStyle name="쉼표 [0] 35 10" xfId="31148" xr:uid="{00000000-0005-0000-0000-0000888F0000}"/>
    <cellStyle name="쉼표 [0] 35 11" xfId="31149" xr:uid="{00000000-0005-0000-0000-0000898F0000}"/>
    <cellStyle name="쉼표 [0] 35 12" xfId="31150" xr:uid="{00000000-0005-0000-0000-00008A8F0000}"/>
    <cellStyle name="쉼표 [0] 35 13" xfId="31151" xr:uid="{00000000-0005-0000-0000-00008B8F0000}"/>
    <cellStyle name="쉼표 [0] 35 14" xfId="31152" xr:uid="{00000000-0005-0000-0000-00008C8F0000}"/>
    <cellStyle name="쉼표 [0] 35 15" xfId="31153" xr:uid="{00000000-0005-0000-0000-00008D8F0000}"/>
    <cellStyle name="쉼표 [0] 35 16" xfId="31154" xr:uid="{00000000-0005-0000-0000-00008E8F0000}"/>
    <cellStyle name="쉼표 [0] 35 17" xfId="31155" xr:uid="{00000000-0005-0000-0000-00008F8F0000}"/>
    <cellStyle name="쉼표 [0] 35 18" xfId="31156" xr:uid="{00000000-0005-0000-0000-0000908F0000}"/>
    <cellStyle name="쉼표 [0] 35 19" xfId="31157" xr:uid="{00000000-0005-0000-0000-0000918F0000}"/>
    <cellStyle name="쉼표 [0] 35 2" xfId="31158" xr:uid="{00000000-0005-0000-0000-0000928F0000}"/>
    <cellStyle name="쉼표 [0] 35 20" xfId="31159" xr:uid="{00000000-0005-0000-0000-0000938F0000}"/>
    <cellStyle name="쉼표 [0] 35 21" xfId="31160" xr:uid="{00000000-0005-0000-0000-0000948F0000}"/>
    <cellStyle name="쉼표 [0] 35 22" xfId="31161" xr:uid="{00000000-0005-0000-0000-0000958F0000}"/>
    <cellStyle name="쉼표 [0] 35 23" xfId="31162" xr:uid="{00000000-0005-0000-0000-0000968F0000}"/>
    <cellStyle name="쉼표 [0] 35 24" xfId="31163" xr:uid="{00000000-0005-0000-0000-0000978F0000}"/>
    <cellStyle name="쉼표 [0] 35 25" xfId="31164" xr:uid="{00000000-0005-0000-0000-0000988F0000}"/>
    <cellStyle name="쉼표 [0] 35 26" xfId="31165" xr:uid="{00000000-0005-0000-0000-0000998F0000}"/>
    <cellStyle name="쉼표 [0] 35 27" xfId="31166" xr:uid="{00000000-0005-0000-0000-00009A8F0000}"/>
    <cellStyle name="쉼표 [0] 35 28" xfId="31167" xr:uid="{00000000-0005-0000-0000-00009B8F0000}"/>
    <cellStyle name="쉼표 [0] 35 29" xfId="31168" xr:uid="{00000000-0005-0000-0000-00009C8F0000}"/>
    <cellStyle name="쉼표 [0] 35 3" xfId="31169" xr:uid="{00000000-0005-0000-0000-00009D8F0000}"/>
    <cellStyle name="쉼표 [0] 35 30" xfId="31170" xr:uid="{00000000-0005-0000-0000-00009E8F0000}"/>
    <cellStyle name="쉼표 [0] 35 31" xfId="31171" xr:uid="{00000000-0005-0000-0000-00009F8F0000}"/>
    <cellStyle name="쉼표 [0] 35 32" xfId="31172" xr:uid="{00000000-0005-0000-0000-0000A08F0000}"/>
    <cellStyle name="쉼표 [0] 35 4" xfId="31173" xr:uid="{00000000-0005-0000-0000-0000A18F0000}"/>
    <cellStyle name="쉼표 [0] 35 5" xfId="31174" xr:uid="{00000000-0005-0000-0000-0000A28F0000}"/>
    <cellStyle name="쉼표 [0] 35 6" xfId="31175" xr:uid="{00000000-0005-0000-0000-0000A38F0000}"/>
    <cellStyle name="쉼표 [0] 35 7" xfId="31176" xr:uid="{00000000-0005-0000-0000-0000A48F0000}"/>
    <cellStyle name="쉼표 [0] 35 8" xfId="31177" xr:uid="{00000000-0005-0000-0000-0000A58F0000}"/>
    <cellStyle name="쉼표 [0] 35 9" xfId="31178" xr:uid="{00000000-0005-0000-0000-0000A68F0000}"/>
    <cellStyle name="쉼표 [0] 37" xfId="31179" xr:uid="{00000000-0005-0000-0000-0000A78F0000}"/>
    <cellStyle name="쉼표 [0] 39" xfId="31180" xr:uid="{00000000-0005-0000-0000-0000A88F0000}"/>
    <cellStyle name="쉼표 [0] 4" xfId="1497" xr:uid="{00000000-0005-0000-0000-0000A98F0000}"/>
    <cellStyle name="쉼표 [0] 4 10" xfId="31181" xr:uid="{00000000-0005-0000-0000-0000AA8F0000}"/>
    <cellStyle name="쉼표 [0] 4 11" xfId="31182" xr:uid="{00000000-0005-0000-0000-0000AB8F0000}"/>
    <cellStyle name="쉼표 [0] 4 11 10" xfId="31183" xr:uid="{00000000-0005-0000-0000-0000AC8F0000}"/>
    <cellStyle name="쉼표 [0] 4 11 11" xfId="31184" xr:uid="{00000000-0005-0000-0000-0000AD8F0000}"/>
    <cellStyle name="쉼표 [0] 4 11 12" xfId="31185" xr:uid="{00000000-0005-0000-0000-0000AE8F0000}"/>
    <cellStyle name="쉼표 [0] 4 11 13" xfId="31186" xr:uid="{00000000-0005-0000-0000-0000AF8F0000}"/>
    <cellStyle name="쉼표 [0] 4 11 14" xfId="31187" xr:uid="{00000000-0005-0000-0000-0000B08F0000}"/>
    <cellStyle name="쉼표 [0] 4 11 15" xfId="31188" xr:uid="{00000000-0005-0000-0000-0000B18F0000}"/>
    <cellStyle name="쉼표 [0] 4 11 16" xfId="31189" xr:uid="{00000000-0005-0000-0000-0000B28F0000}"/>
    <cellStyle name="쉼표 [0] 4 11 17" xfId="31190" xr:uid="{00000000-0005-0000-0000-0000B38F0000}"/>
    <cellStyle name="쉼표 [0] 4 11 18" xfId="31191" xr:uid="{00000000-0005-0000-0000-0000B48F0000}"/>
    <cellStyle name="쉼표 [0] 4 11 19" xfId="31192" xr:uid="{00000000-0005-0000-0000-0000B58F0000}"/>
    <cellStyle name="쉼표 [0] 4 11 2" xfId="31193" xr:uid="{00000000-0005-0000-0000-0000B68F0000}"/>
    <cellStyle name="쉼표 [0] 4 11 2 2" xfId="31194" xr:uid="{00000000-0005-0000-0000-0000B78F0000}"/>
    <cellStyle name="쉼표 [0] 4 11 2 3" xfId="31195" xr:uid="{00000000-0005-0000-0000-0000B88F0000}"/>
    <cellStyle name="쉼표 [0] 4 11 2 4" xfId="31196" xr:uid="{00000000-0005-0000-0000-0000B98F0000}"/>
    <cellStyle name="쉼표 [0] 4 11 2 5" xfId="31197" xr:uid="{00000000-0005-0000-0000-0000BA8F0000}"/>
    <cellStyle name="쉼표 [0] 4 11 2 6" xfId="31198" xr:uid="{00000000-0005-0000-0000-0000BB8F0000}"/>
    <cellStyle name="쉼표 [0] 4 11 2 7" xfId="31199" xr:uid="{00000000-0005-0000-0000-0000BC8F0000}"/>
    <cellStyle name="쉼표 [0] 4 11 20" xfId="31200" xr:uid="{00000000-0005-0000-0000-0000BD8F0000}"/>
    <cellStyle name="쉼표 [0] 4 11 21" xfId="31201" xr:uid="{00000000-0005-0000-0000-0000BE8F0000}"/>
    <cellStyle name="쉼표 [0] 4 11 3" xfId="31202" xr:uid="{00000000-0005-0000-0000-0000BF8F0000}"/>
    <cellStyle name="쉼표 [0] 4 11 4" xfId="31203" xr:uid="{00000000-0005-0000-0000-0000C08F0000}"/>
    <cellStyle name="쉼표 [0] 4 11 5" xfId="31204" xr:uid="{00000000-0005-0000-0000-0000C18F0000}"/>
    <cellStyle name="쉼표 [0] 4 11 6" xfId="31205" xr:uid="{00000000-0005-0000-0000-0000C28F0000}"/>
    <cellStyle name="쉼표 [0] 4 11 7" xfId="31206" xr:uid="{00000000-0005-0000-0000-0000C38F0000}"/>
    <cellStyle name="쉼표 [0] 4 11 8" xfId="31207" xr:uid="{00000000-0005-0000-0000-0000C48F0000}"/>
    <cellStyle name="쉼표 [0] 4 11 9" xfId="31208" xr:uid="{00000000-0005-0000-0000-0000C58F0000}"/>
    <cellStyle name="쉼표 [0] 4 12" xfId="31209" xr:uid="{00000000-0005-0000-0000-0000C68F0000}"/>
    <cellStyle name="쉼표 [0] 4 12 10" xfId="31210" xr:uid="{00000000-0005-0000-0000-0000C78F0000}"/>
    <cellStyle name="쉼표 [0] 4 12 11" xfId="31211" xr:uid="{00000000-0005-0000-0000-0000C88F0000}"/>
    <cellStyle name="쉼표 [0] 4 12 12" xfId="31212" xr:uid="{00000000-0005-0000-0000-0000C98F0000}"/>
    <cellStyle name="쉼표 [0] 4 12 13" xfId="31213" xr:uid="{00000000-0005-0000-0000-0000CA8F0000}"/>
    <cellStyle name="쉼표 [0] 4 12 14" xfId="31214" xr:uid="{00000000-0005-0000-0000-0000CB8F0000}"/>
    <cellStyle name="쉼표 [0] 4 12 15" xfId="31215" xr:uid="{00000000-0005-0000-0000-0000CC8F0000}"/>
    <cellStyle name="쉼표 [0] 4 12 16" xfId="31216" xr:uid="{00000000-0005-0000-0000-0000CD8F0000}"/>
    <cellStyle name="쉼표 [0] 4 12 17" xfId="31217" xr:uid="{00000000-0005-0000-0000-0000CE8F0000}"/>
    <cellStyle name="쉼표 [0] 4 12 18" xfId="31218" xr:uid="{00000000-0005-0000-0000-0000CF8F0000}"/>
    <cellStyle name="쉼표 [0] 4 12 19" xfId="31219" xr:uid="{00000000-0005-0000-0000-0000D08F0000}"/>
    <cellStyle name="쉼표 [0] 4 12 2" xfId="31220" xr:uid="{00000000-0005-0000-0000-0000D18F0000}"/>
    <cellStyle name="쉼표 [0] 4 12 2 2" xfId="31221" xr:uid="{00000000-0005-0000-0000-0000D28F0000}"/>
    <cellStyle name="쉼표 [0] 4 12 2 3" xfId="31222" xr:uid="{00000000-0005-0000-0000-0000D38F0000}"/>
    <cellStyle name="쉼표 [0] 4 12 2 4" xfId="31223" xr:uid="{00000000-0005-0000-0000-0000D48F0000}"/>
    <cellStyle name="쉼표 [0] 4 12 2 5" xfId="31224" xr:uid="{00000000-0005-0000-0000-0000D58F0000}"/>
    <cellStyle name="쉼표 [0] 4 12 2 6" xfId="31225" xr:uid="{00000000-0005-0000-0000-0000D68F0000}"/>
    <cellStyle name="쉼표 [0] 4 12 2 7" xfId="31226" xr:uid="{00000000-0005-0000-0000-0000D78F0000}"/>
    <cellStyle name="쉼표 [0] 4 12 20" xfId="31227" xr:uid="{00000000-0005-0000-0000-0000D88F0000}"/>
    <cellStyle name="쉼표 [0] 4 12 21" xfId="31228" xr:uid="{00000000-0005-0000-0000-0000D98F0000}"/>
    <cellStyle name="쉼표 [0] 4 12 3" xfId="31229" xr:uid="{00000000-0005-0000-0000-0000DA8F0000}"/>
    <cellStyle name="쉼표 [0] 4 12 4" xfId="31230" xr:uid="{00000000-0005-0000-0000-0000DB8F0000}"/>
    <cellStyle name="쉼표 [0] 4 12 5" xfId="31231" xr:uid="{00000000-0005-0000-0000-0000DC8F0000}"/>
    <cellStyle name="쉼표 [0] 4 12 6" xfId="31232" xr:uid="{00000000-0005-0000-0000-0000DD8F0000}"/>
    <cellStyle name="쉼표 [0] 4 12 7" xfId="31233" xr:uid="{00000000-0005-0000-0000-0000DE8F0000}"/>
    <cellStyle name="쉼표 [0] 4 12 8" xfId="31234" xr:uid="{00000000-0005-0000-0000-0000DF8F0000}"/>
    <cellStyle name="쉼표 [0] 4 12 9" xfId="31235" xr:uid="{00000000-0005-0000-0000-0000E08F0000}"/>
    <cellStyle name="쉼표 [0] 4 13" xfId="31236" xr:uid="{00000000-0005-0000-0000-0000E18F0000}"/>
    <cellStyle name="쉼표 [0] 4 14" xfId="31237" xr:uid="{00000000-0005-0000-0000-0000E28F0000}"/>
    <cellStyle name="쉼표 [0] 4 15" xfId="31238" xr:uid="{00000000-0005-0000-0000-0000E38F0000}"/>
    <cellStyle name="쉼표 [0] 4 16" xfId="31239" xr:uid="{00000000-0005-0000-0000-0000E48F0000}"/>
    <cellStyle name="쉼표 [0] 4 17" xfId="31240" xr:uid="{00000000-0005-0000-0000-0000E58F0000}"/>
    <cellStyle name="쉼표 [0] 4 18" xfId="31241" xr:uid="{00000000-0005-0000-0000-0000E68F0000}"/>
    <cellStyle name="쉼표 [0] 4 19" xfId="31242" xr:uid="{00000000-0005-0000-0000-0000E78F0000}"/>
    <cellStyle name="쉼표 [0] 4 2" xfId="1498" xr:uid="{00000000-0005-0000-0000-0000E88F0000}"/>
    <cellStyle name="쉼표 [0] 4 2 10" xfId="31243" xr:uid="{00000000-0005-0000-0000-0000E98F0000}"/>
    <cellStyle name="쉼표 [0] 4 2 11" xfId="31244" xr:uid="{00000000-0005-0000-0000-0000EA8F0000}"/>
    <cellStyle name="쉼표 [0] 4 2 12" xfId="31245" xr:uid="{00000000-0005-0000-0000-0000EB8F0000}"/>
    <cellStyle name="쉼표 [0] 4 2 13" xfId="31246" xr:uid="{00000000-0005-0000-0000-0000EC8F0000}"/>
    <cellStyle name="쉼표 [0] 4 2 14" xfId="31247" xr:uid="{00000000-0005-0000-0000-0000ED8F0000}"/>
    <cellStyle name="쉼표 [0] 4 2 15" xfId="31248" xr:uid="{00000000-0005-0000-0000-0000EE8F0000}"/>
    <cellStyle name="쉼표 [0] 4 2 16" xfId="31249" xr:uid="{00000000-0005-0000-0000-0000EF8F0000}"/>
    <cellStyle name="쉼표 [0] 4 2 17" xfId="31250" xr:uid="{00000000-0005-0000-0000-0000F08F0000}"/>
    <cellStyle name="쉼표 [0] 4 2 18" xfId="31251" xr:uid="{00000000-0005-0000-0000-0000F18F0000}"/>
    <cellStyle name="쉼표 [0] 4 2 19" xfId="31252" xr:uid="{00000000-0005-0000-0000-0000F28F0000}"/>
    <cellStyle name="쉼표 [0] 4 2 2" xfId="31253" xr:uid="{00000000-0005-0000-0000-0000F38F0000}"/>
    <cellStyle name="쉼표 [0] 4 2 2 2" xfId="31254" xr:uid="{00000000-0005-0000-0000-0000F48F0000}"/>
    <cellStyle name="쉼표 [0] 4 2 2 3" xfId="31255" xr:uid="{00000000-0005-0000-0000-0000F58F0000}"/>
    <cellStyle name="쉼표 [0] 4 2 2 4" xfId="31256" xr:uid="{00000000-0005-0000-0000-0000F68F0000}"/>
    <cellStyle name="쉼표 [0] 4 2 2 5" xfId="31257" xr:uid="{00000000-0005-0000-0000-0000F78F0000}"/>
    <cellStyle name="쉼표 [0] 4 2 2 6" xfId="31258" xr:uid="{00000000-0005-0000-0000-0000F88F0000}"/>
    <cellStyle name="쉼표 [0] 4 2 2 7" xfId="31259" xr:uid="{00000000-0005-0000-0000-0000F98F0000}"/>
    <cellStyle name="쉼표 [0] 4 2 20" xfId="31260" xr:uid="{00000000-0005-0000-0000-0000FA8F0000}"/>
    <cellStyle name="쉼표 [0] 4 2 21" xfId="31261" xr:uid="{00000000-0005-0000-0000-0000FB8F0000}"/>
    <cellStyle name="쉼표 [0] 4 2 3" xfId="31262" xr:uid="{00000000-0005-0000-0000-0000FC8F0000}"/>
    <cellStyle name="쉼표 [0] 4 2 4" xfId="31263" xr:uid="{00000000-0005-0000-0000-0000FD8F0000}"/>
    <cellStyle name="쉼표 [0] 4 2 5" xfId="31264" xr:uid="{00000000-0005-0000-0000-0000FE8F0000}"/>
    <cellStyle name="쉼표 [0] 4 2 6" xfId="31265" xr:uid="{00000000-0005-0000-0000-0000FF8F0000}"/>
    <cellStyle name="쉼표 [0] 4 2 7" xfId="31266" xr:uid="{00000000-0005-0000-0000-000000900000}"/>
    <cellStyle name="쉼표 [0] 4 2 8" xfId="31267" xr:uid="{00000000-0005-0000-0000-000001900000}"/>
    <cellStyle name="쉼표 [0] 4 2 9" xfId="31268" xr:uid="{00000000-0005-0000-0000-000002900000}"/>
    <cellStyle name="쉼표 [0] 4 20" xfId="31269" xr:uid="{00000000-0005-0000-0000-000003900000}"/>
    <cellStyle name="쉼표 [0] 4 21" xfId="31270" xr:uid="{00000000-0005-0000-0000-000004900000}"/>
    <cellStyle name="쉼표 [0] 4 22" xfId="31271" xr:uid="{00000000-0005-0000-0000-000005900000}"/>
    <cellStyle name="쉼표 [0] 4 23" xfId="31272" xr:uid="{00000000-0005-0000-0000-000006900000}"/>
    <cellStyle name="쉼표 [0] 4 24" xfId="31273" xr:uid="{00000000-0005-0000-0000-000007900000}"/>
    <cellStyle name="쉼표 [0] 4 25" xfId="31274" xr:uid="{00000000-0005-0000-0000-000008900000}"/>
    <cellStyle name="쉼표 [0] 4 26" xfId="31275" xr:uid="{00000000-0005-0000-0000-000009900000}"/>
    <cellStyle name="쉼표 [0] 4 27" xfId="31276" xr:uid="{00000000-0005-0000-0000-00000A900000}"/>
    <cellStyle name="쉼표 [0] 4 28" xfId="31277" xr:uid="{00000000-0005-0000-0000-00000B900000}"/>
    <cellStyle name="쉼표 [0] 4 29" xfId="31278" xr:uid="{00000000-0005-0000-0000-00000C900000}"/>
    <cellStyle name="쉼표 [0] 4 3" xfId="31279" xr:uid="{00000000-0005-0000-0000-00000D900000}"/>
    <cellStyle name="쉼표 [0] 4 3 10" xfId="31280" xr:uid="{00000000-0005-0000-0000-00000E900000}"/>
    <cellStyle name="쉼표 [0] 4 3 11" xfId="31281" xr:uid="{00000000-0005-0000-0000-00000F900000}"/>
    <cellStyle name="쉼표 [0] 4 3 12" xfId="31282" xr:uid="{00000000-0005-0000-0000-000010900000}"/>
    <cellStyle name="쉼표 [0] 4 3 13" xfId="31283" xr:uid="{00000000-0005-0000-0000-000011900000}"/>
    <cellStyle name="쉼표 [0] 4 3 14" xfId="31284" xr:uid="{00000000-0005-0000-0000-000012900000}"/>
    <cellStyle name="쉼표 [0] 4 3 15" xfId="31285" xr:uid="{00000000-0005-0000-0000-000013900000}"/>
    <cellStyle name="쉼표 [0] 4 3 16" xfId="31286" xr:uid="{00000000-0005-0000-0000-000014900000}"/>
    <cellStyle name="쉼표 [0] 4 3 17" xfId="31287" xr:uid="{00000000-0005-0000-0000-000015900000}"/>
    <cellStyle name="쉼표 [0] 4 3 18" xfId="31288" xr:uid="{00000000-0005-0000-0000-000016900000}"/>
    <cellStyle name="쉼표 [0] 4 3 19" xfId="31289" xr:uid="{00000000-0005-0000-0000-000017900000}"/>
    <cellStyle name="쉼표 [0] 4 3 2" xfId="31290" xr:uid="{00000000-0005-0000-0000-000018900000}"/>
    <cellStyle name="쉼표 [0] 4 3 2 2" xfId="31291" xr:uid="{00000000-0005-0000-0000-000019900000}"/>
    <cellStyle name="쉼표 [0] 4 3 2 3" xfId="31292" xr:uid="{00000000-0005-0000-0000-00001A900000}"/>
    <cellStyle name="쉼표 [0] 4 3 2 4" xfId="31293" xr:uid="{00000000-0005-0000-0000-00001B900000}"/>
    <cellStyle name="쉼표 [0] 4 3 2 5" xfId="31294" xr:uid="{00000000-0005-0000-0000-00001C900000}"/>
    <cellStyle name="쉼표 [0] 4 3 2 6" xfId="31295" xr:uid="{00000000-0005-0000-0000-00001D900000}"/>
    <cellStyle name="쉼표 [0] 4 3 2 7" xfId="31296" xr:uid="{00000000-0005-0000-0000-00001E900000}"/>
    <cellStyle name="쉼표 [0] 4 3 20" xfId="31297" xr:uid="{00000000-0005-0000-0000-00001F900000}"/>
    <cellStyle name="쉼표 [0] 4 3 21" xfId="31298" xr:uid="{00000000-0005-0000-0000-000020900000}"/>
    <cellStyle name="쉼표 [0] 4 3 3" xfId="31299" xr:uid="{00000000-0005-0000-0000-000021900000}"/>
    <cellStyle name="쉼표 [0] 4 3 4" xfId="31300" xr:uid="{00000000-0005-0000-0000-000022900000}"/>
    <cellStyle name="쉼표 [0] 4 3 5" xfId="31301" xr:uid="{00000000-0005-0000-0000-000023900000}"/>
    <cellStyle name="쉼표 [0] 4 3 6" xfId="31302" xr:uid="{00000000-0005-0000-0000-000024900000}"/>
    <cellStyle name="쉼표 [0] 4 3 7" xfId="31303" xr:uid="{00000000-0005-0000-0000-000025900000}"/>
    <cellStyle name="쉼표 [0] 4 3 8" xfId="31304" xr:uid="{00000000-0005-0000-0000-000026900000}"/>
    <cellStyle name="쉼표 [0] 4 3 9" xfId="31305" xr:uid="{00000000-0005-0000-0000-000027900000}"/>
    <cellStyle name="쉼표 [0] 4 30" xfId="31306" xr:uid="{00000000-0005-0000-0000-000028900000}"/>
    <cellStyle name="쉼표 [0] 4 31" xfId="31307" xr:uid="{00000000-0005-0000-0000-000029900000}"/>
    <cellStyle name="쉼표 [0] 4 32" xfId="31308" xr:uid="{00000000-0005-0000-0000-00002A900000}"/>
    <cellStyle name="쉼표 [0] 4 33" xfId="31309" xr:uid="{00000000-0005-0000-0000-00002B900000}"/>
    <cellStyle name="쉼표 [0] 4 34" xfId="31310" xr:uid="{00000000-0005-0000-0000-00002C900000}"/>
    <cellStyle name="쉼표 [0] 4 35" xfId="31311" xr:uid="{00000000-0005-0000-0000-00002D900000}"/>
    <cellStyle name="쉼표 [0] 4 36" xfId="31312" xr:uid="{00000000-0005-0000-0000-00002E900000}"/>
    <cellStyle name="쉼표 [0] 4 37" xfId="31313" xr:uid="{00000000-0005-0000-0000-00002F900000}"/>
    <cellStyle name="쉼표 [0] 4 38" xfId="31314" xr:uid="{00000000-0005-0000-0000-000030900000}"/>
    <cellStyle name="쉼표 [0] 4 39" xfId="31315" xr:uid="{00000000-0005-0000-0000-000031900000}"/>
    <cellStyle name="쉼표 [0] 4 4" xfId="31316" xr:uid="{00000000-0005-0000-0000-000032900000}"/>
    <cellStyle name="쉼표 [0] 4 4 10" xfId="31317" xr:uid="{00000000-0005-0000-0000-000033900000}"/>
    <cellStyle name="쉼표 [0] 4 4 11" xfId="31318" xr:uid="{00000000-0005-0000-0000-000034900000}"/>
    <cellStyle name="쉼표 [0] 4 4 12" xfId="31319" xr:uid="{00000000-0005-0000-0000-000035900000}"/>
    <cellStyle name="쉼표 [0] 4 4 13" xfId="31320" xr:uid="{00000000-0005-0000-0000-000036900000}"/>
    <cellStyle name="쉼표 [0] 4 4 14" xfId="31321" xr:uid="{00000000-0005-0000-0000-000037900000}"/>
    <cellStyle name="쉼표 [0] 4 4 15" xfId="31322" xr:uid="{00000000-0005-0000-0000-000038900000}"/>
    <cellStyle name="쉼표 [0] 4 4 16" xfId="31323" xr:uid="{00000000-0005-0000-0000-000039900000}"/>
    <cellStyle name="쉼표 [0] 4 4 17" xfId="31324" xr:uid="{00000000-0005-0000-0000-00003A900000}"/>
    <cellStyle name="쉼표 [0] 4 4 18" xfId="31325" xr:uid="{00000000-0005-0000-0000-00003B900000}"/>
    <cellStyle name="쉼표 [0] 4 4 19" xfId="31326" xr:uid="{00000000-0005-0000-0000-00003C900000}"/>
    <cellStyle name="쉼표 [0] 4 4 2" xfId="31327" xr:uid="{00000000-0005-0000-0000-00003D900000}"/>
    <cellStyle name="쉼표 [0] 4 4 2 2" xfId="31328" xr:uid="{00000000-0005-0000-0000-00003E900000}"/>
    <cellStyle name="쉼표 [0] 4 4 2 3" xfId="31329" xr:uid="{00000000-0005-0000-0000-00003F900000}"/>
    <cellStyle name="쉼표 [0] 4 4 2 4" xfId="31330" xr:uid="{00000000-0005-0000-0000-000040900000}"/>
    <cellStyle name="쉼표 [0] 4 4 2 5" xfId="31331" xr:uid="{00000000-0005-0000-0000-000041900000}"/>
    <cellStyle name="쉼표 [0] 4 4 2 6" xfId="31332" xr:uid="{00000000-0005-0000-0000-000042900000}"/>
    <cellStyle name="쉼표 [0] 4 4 2 7" xfId="31333" xr:uid="{00000000-0005-0000-0000-000043900000}"/>
    <cellStyle name="쉼표 [0] 4 4 20" xfId="31334" xr:uid="{00000000-0005-0000-0000-000044900000}"/>
    <cellStyle name="쉼표 [0] 4 4 21" xfId="31335" xr:uid="{00000000-0005-0000-0000-000045900000}"/>
    <cellStyle name="쉼표 [0] 4 4 3" xfId="31336" xr:uid="{00000000-0005-0000-0000-000046900000}"/>
    <cellStyle name="쉼표 [0] 4 4 4" xfId="31337" xr:uid="{00000000-0005-0000-0000-000047900000}"/>
    <cellStyle name="쉼표 [0] 4 4 5" xfId="31338" xr:uid="{00000000-0005-0000-0000-000048900000}"/>
    <cellStyle name="쉼표 [0] 4 4 6" xfId="31339" xr:uid="{00000000-0005-0000-0000-000049900000}"/>
    <cellStyle name="쉼표 [0] 4 4 7" xfId="31340" xr:uid="{00000000-0005-0000-0000-00004A900000}"/>
    <cellStyle name="쉼표 [0] 4 4 8" xfId="31341" xr:uid="{00000000-0005-0000-0000-00004B900000}"/>
    <cellStyle name="쉼표 [0] 4 4 9" xfId="31342" xr:uid="{00000000-0005-0000-0000-00004C900000}"/>
    <cellStyle name="쉼표 [0] 4 40" xfId="31343" xr:uid="{00000000-0005-0000-0000-00004D900000}"/>
    <cellStyle name="쉼표 [0] 4 41" xfId="31344" xr:uid="{00000000-0005-0000-0000-00004E900000}"/>
    <cellStyle name="쉼표 [0] 4 42" xfId="31345" xr:uid="{00000000-0005-0000-0000-00004F900000}"/>
    <cellStyle name="쉼표 [0] 4 43" xfId="31346" xr:uid="{00000000-0005-0000-0000-000050900000}"/>
    <cellStyle name="쉼표 [0] 4 44" xfId="31347" xr:uid="{00000000-0005-0000-0000-000051900000}"/>
    <cellStyle name="쉼표 [0] 4 45" xfId="31348" xr:uid="{00000000-0005-0000-0000-000052900000}"/>
    <cellStyle name="쉼표 [0] 4 46" xfId="31349" xr:uid="{00000000-0005-0000-0000-000053900000}"/>
    <cellStyle name="쉼표 [0] 4 47" xfId="31350" xr:uid="{00000000-0005-0000-0000-000054900000}"/>
    <cellStyle name="쉼표 [0] 4 48" xfId="31351" xr:uid="{00000000-0005-0000-0000-000055900000}"/>
    <cellStyle name="쉼표 [0] 4 49" xfId="31352" xr:uid="{00000000-0005-0000-0000-000056900000}"/>
    <cellStyle name="쉼표 [0] 4 5" xfId="31353" xr:uid="{00000000-0005-0000-0000-000057900000}"/>
    <cellStyle name="쉼표 [0] 4 5 10" xfId="31354" xr:uid="{00000000-0005-0000-0000-000058900000}"/>
    <cellStyle name="쉼표 [0] 4 5 11" xfId="31355" xr:uid="{00000000-0005-0000-0000-000059900000}"/>
    <cellStyle name="쉼표 [0] 4 5 12" xfId="31356" xr:uid="{00000000-0005-0000-0000-00005A900000}"/>
    <cellStyle name="쉼표 [0] 4 5 13" xfId="31357" xr:uid="{00000000-0005-0000-0000-00005B900000}"/>
    <cellStyle name="쉼표 [0] 4 5 14" xfId="31358" xr:uid="{00000000-0005-0000-0000-00005C900000}"/>
    <cellStyle name="쉼표 [0] 4 5 15" xfId="31359" xr:uid="{00000000-0005-0000-0000-00005D900000}"/>
    <cellStyle name="쉼표 [0] 4 5 16" xfId="31360" xr:uid="{00000000-0005-0000-0000-00005E900000}"/>
    <cellStyle name="쉼표 [0] 4 5 17" xfId="31361" xr:uid="{00000000-0005-0000-0000-00005F900000}"/>
    <cellStyle name="쉼표 [0] 4 5 18" xfId="31362" xr:uid="{00000000-0005-0000-0000-000060900000}"/>
    <cellStyle name="쉼표 [0] 4 5 19" xfId="31363" xr:uid="{00000000-0005-0000-0000-000061900000}"/>
    <cellStyle name="쉼표 [0] 4 5 2" xfId="31364" xr:uid="{00000000-0005-0000-0000-000062900000}"/>
    <cellStyle name="쉼표 [0] 4 5 2 2" xfId="31365" xr:uid="{00000000-0005-0000-0000-000063900000}"/>
    <cellStyle name="쉼표 [0] 4 5 2 3" xfId="31366" xr:uid="{00000000-0005-0000-0000-000064900000}"/>
    <cellStyle name="쉼표 [0] 4 5 2 4" xfId="31367" xr:uid="{00000000-0005-0000-0000-000065900000}"/>
    <cellStyle name="쉼표 [0] 4 5 2 5" xfId="31368" xr:uid="{00000000-0005-0000-0000-000066900000}"/>
    <cellStyle name="쉼표 [0] 4 5 2 6" xfId="31369" xr:uid="{00000000-0005-0000-0000-000067900000}"/>
    <cellStyle name="쉼표 [0] 4 5 2 7" xfId="31370" xr:uid="{00000000-0005-0000-0000-000068900000}"/>
    <cellStyle name="쉼표 [0] 4 5 20" xfId="31371" xr:uid="{00000000-0005-0000-0000-000069900000}"/>
    <cellStyle name="쉼표 [0] 4 5 21" xfId="31372" xr:uid="{00000000-0005-0000-0000-00006A900000}"/>
    <cellStyle name="쉼표 [0] 4 5 3" xfId="31373" xr:uid="{00000000-0005-0000-0000-00006B900000}"/>
    <cellStyle name="쉼표 [0] 4 5 4" xfId="31374" xr:uid="{00000000-0005-0000-0000-00006C900000}"/>
    <cellStyle name="쉼표 [0] 4 5 5" xfId="31375" xr:uid="{00000000-0005-0000-0000-00006D900000}"/>
    <cellStyle name="쉼표 [0] 4 5 6" xfId="31376" xr:uid="{00000000-0005-0000-0000-00006E900000}"/>
    <cellStyle name="쉼표 [0] 4 5 7" xfId="31377" xr:uid="{00000000-0005-0000-0000-00006F900000}"/>
    <cellStyle name="쉼표 [0] 4 5 8" xfId="31378" xr:uid="{00000000-0005-0000-0000-000070900000}"/>
    <cellStyle name="쉼표 [0] 4 5 9" xfId="31379" xr:uid="{00000000-0005-0000-0000-000071900000}"/>
    <cellStyle name="쉼표 [0] 4 50" xfId="31380" xr:uid="{00000000-0005-0000-0000-000072900000}"/>
    <cellStyle name="쉼표 [0] 4 51" xfId="31381" xr:uid="{00000000-0005-0000-0000-000073900000}"/>
    <cellStyle name="쉼표 [0] 4 52" xfId="31382" xr:uid="{00000000-0005-0000-0000-000074900000}"/>
    <cellStyle name="쉼표 [0] 4 53" xfId="31383" xr:uid="{00000000-0005-0000-0000-000075900000}"/>
    <cellStyle name="쉼표 [0] 4 54" xfId="31384" xr:uid="{00000000-0005-0000-0000-000076900000}"/>
    <cellStyle name="쉼표 [0] 4 55" xfId="31385" xr:uid="{00000000-0005-0000-0000-000077900000}"/>
    <cellStyle name="쉼표 [0] 4 56" xfId="31386" xr:uid="{00000000-0005-0000-0000-000078900000}"/>
    <cellStyle name="쉼표 [0] 4 57" xfId="31387" xr:uid="{00000000-0005-0000-0000-000079900000}"/>
    <cellStyle name="쉼표 [0] 4 6" xfId="31388" xr:uid="{00000000-0005-0000-0000-00007A900000}"/>
    <cellStyle name="쉼표 [0] 4 6 10" xfId="31389" xr:uid="{00000000-0005-0000-0000-00007B900000}"/>
    <cellStyle name="쉼표 [0] 4 6 11" xfId="31390" xr:uid="{00000000-0005-0000-0000-00007C900000}"/>
    <cellStyle name="쉼표 [0] 4 6 12" xfId="31391" xr:uid="{00000000-0005-0000-0000-00007D900000}"/>
    <cellStyle name="쉼표 [0] 4 6 13" xfId="31392" xr:uid="{00000000-0005-0000-0000-00007E900000}"/>
    <cellStyle name="쉼표 [0] 4 6 14" xfId="31393" xr:uid="{00000000-0005-0000-0000-00007F900000}"/>
    <cellStyle name="쉼표 [0] 4 6 15" xfId="31394" xr:uid="{00000000-0005-0000-0000-000080900000}"/>
    <cellStyle name="쉼표 [0] 4 6 16" xfId="31395" xr:uid="{00000000-0005-0000-0000-000081900000}"/>
    <cellStyle name="쉼표 [0] 4 6 17" xfId="31396" xr:uid="{00000000-0005-0000-0000-000082900000}"/>
    <cellStyle name="쉼표 [0] 4 6 18" xfId="31397" xr:uid="{00000000-0005-0000-0000-000083900000}"/>
    <cellStyle name="쉼표 [0] 4 6 19" xfId="31398" xr:uid="{00000000-0005-0000-0000-000084900000}"/>
    <cellStyle name="쉼표 [0] 4 6 2" xfId="31399" xr:uid="{00000000-0005-0000-0000-000085900000}"/>
    <cellStyle name="쉼표 [0] 4 6 2 2" xfId="31400" xr:uid="{00000000-0005-0000-0000-000086900000}"/>
    <cellStyle name="쉼표 [0] 4 6 2 3" xfId="31401" xr:uid="{00000000-0005-0000-0000-000087900000}"/>
    <cellStyle name="쉼표 [0] 4 6 2 4" xfId="31402" xr:uid="{00000000-0005-0000-0000-000088900000}"/>
    <cellStyle name="쉼표 [0] 4 6 2 5" xfId="31403" xr:uid="{00000000-0005-0000-0000-000089900000}"/>
    <cellStyle name="쉼표 [0] 4 6 2 6" xfId="31404" xr:uid="{00000000-0005-0000-0000-00008A900000}"/>
    <cellStyle name="쉼표 [0] 4 6 2 7" xfId="31405" xr:uid="{00000000-0005-0000-0000-00008B900000}"/>
    <cellStyle name="쉼표 [0] 4 6 20" xfId="31406" xr:uid="{00000000-0005-0000-0000-00008C900000}"/>
    <cellStyle name="쉼표 [0] 4 6 21" xfId="31407" xr:uid="{00000000-0005-0000-0000-00008D900000}"/>
    <cellStyle name="쉼표 [0] 4 6 3" xfId="31408" xr:uid="{00000000-0005-0000-0000-00008E900000}"/>
    <cellStyle name="쉼표 [0] 4 6 4" xfId="31409" xr:uid="{00000000-0005-0000-0000-00008F900000}"/>
    <cellStyle name="쉼표 [0] 4 6 5" xfId="31410" xr:uid="{00000000-0005-0000-0000-000090900000}"/>
    <cellStyle name="쉼표 [0] 4 6 6" xfId="31411" xr:uid="{00000000-0005-0000-0000-000091900000}"/>
    <cellStyle name="쉼표 [0] 4 6 7" xfId="31412" xr:uid="{00000000-0005-0000-0000-000092900000}"/>
    <cellStyle name="쉼표 [0] 4 6 8" xfId="31413" xr:uid="{00000000-0005-0000-0000-000093900000}"/>
    <cellStyle name="쉼표 [0] 4 6 9" xfId="31414" xr:uid="{00000000-0005-0000-0000-000094900000}"/>
    <cellStyle name="쉼표 [0] 4 7" xfId="31415" xr:uid="{00000000-0005-0000-0000-000095900000}"/>
    <cellStyle name="쉼표 [0] 4 7 10" xfId="31416" xr:uid="{00000000-0005-0000-0000-000096900000}"/>
    <cellStyle name="쉼표 [0] 4 7 11" xfId="31417" xr:uid="{00000000-0005-0000-0000-000097900000}"/>
    <cellStyle name="쉼표 [0] 4 7 12" xfId="31418" xr:uid="{00000000-0005-0000-0000-000098900000}"/>
    <cellStyle name="쉼표 [0] 4 7 13" xfId="31419" xr:uid="{00000000-0005-0000-0000-000099900000}"/>
    <cellStyle name="쉼표 [0] 4 7 14" xfId="31420" xr:uid="{00000000-0005-0000-0000-00009A900000}"/>
    <cellStyle name="쉼표 [0] 4 7 15" xfId="31421" xr:uid="{00000000-0005-0000-0000-00009B900000}"/>
    <cellStyle name="쉼표 [0] 4 7 16" xfId="31422" xr:uid="{00000000-0005-0000-0000-00009C900000}"/>
    <cellStyle name="쉼표 [0] 4 7 17" xfId="31423" xr:uid="{00000000-0005-0000-0000-00009D900000}"/>
    <cellStyle name="쉼표 [0] 4 7 18" xfId="31424" xr:uid="{00000000-0005-0000-0000-00009E900000}"/>
    <cellStyle name="쉼표 [0] 4 7 19" xfId="31425" xr:uid="{00000000-0005-0000-0000-00009F900000}"/>
    <cellStyle name="쉼표 [0] 4 7 2" xfId="31426" xr:uid="{00000000-0005-0000-0000-0000A0900000}"/>
    <cellStyle name="쉼표 [0] 4 7 2 2" xfId="31427" xr:uid="{00000000-0005-0000-0000-0000A1900000}"/>
    <cellStyle name="쉼표 [0] 4 7 2 3" xfId="31428" xr:uid="{00000000-0005-0000-0000-0000A2900000}"/>
    <cellStyle name="쉼표 [0] 4 7 2 4" xfId="31429" xr:uid="{00000000-0005-0000-0000-0000A3900000}"/>
    <cellStyle name="쉼표 [0] 4 7 2 5" xfId="31430" xr:uid="{00000000-0005-0000-0000-0000A4900000}"/>
    <cellStyle name="쉼표 [0] 4 7 2 6" xfId="31431" xr:uid="{00000000-0005-0000-0000-0000A5900000}"/>
    <cellStyle name="쉼표 [0] 4 7 2 7" xfId="31432" xr:uid="{00000000-0005-0000-0000-0000A6900000}"/>
    <cellStyle name="쉼표 [0] 4 7 20" xfId="31433" xr:uid="{00000000-0005-0000-0000-0000A7900000}"/>
    <cellStyle name="쉼표 [0] 4 7 21" xfId="31434" xr:uid="{00000000-0005-0000-0000-0000A8900000}"/>
    <cellStyle name="쉼표 [0] 4 7 3" xfId="31435" xr:uid="{00000000-0005-0000-0000-0000A9900000}"/>
    <cellStyle name="쉼표 [0] 4 7 4" xfId="31436" xr:uid="{00000000-0005-0000-0000-0000AA900000}"/>
    <cellStyle name="쉼표 [0] 4 7 5" xfId="31437" xr:uid="{00000000-0005-0000-0000-0000AB900000}"/>
    <cellStyle name="쉼표 [0] 4 7 6" xfId="31438" xr:uid="{00000000-0005-0000-0000-0000AC900000}"/>
    <cellStyle name="쉼표 [0] 4 7 7" xfId="31439" xr:uid="{00000000-0005-0000-0000-0000AD900000}"/>
    <cellStyle name="쉼표 [0] 4 7 8" xfId="31440" xr:uid="{00000000-0005-0000-0000-0000AE900000}"/>
    <cellStyle name="쉼표 [0] 4 7 9" xfId="31441" xr:uid="{00000000-0005-0000-0000-0000AF900000}"/>
    <cellStyle name="쉼표 [0] 4 8" xfId="31442" xr:uid="{00000000-0005-0000-0000-0000B0900000}"/>
    <cellStyle name="쉼표 [0] 4 9" xfId="31443" xr:uid="{00000000-0005-0000-0000-0000B1900000}"/>
    <cellStyle name="쉼표 [0] 40" xfId="31444" xr:uid="{00000000-0005-0000-0000-0000B2900000}"/>
    <cellStyle name="쉼표 [0] 5" xfId="1499" xr:uid="{00000000-0005-0000-0000-0000B3900000}"/>
    <cellStyle name="쉼표 [0] 5 10" xfId="31445" xr:uid="{00000000-0005-0000-0000-0000B4900000}"/>
    <cellStyle name="쉼표 [0] 5 11" xfId="31446" xr:uid="{00000000-0005-0000-0000-0000B5900000}"/>
    <cellStyle name="쉼표 [0] 5 12" xfId="31447" xr:uid="{00000000-0005-0000-0000-0000B6900000}"/>
    <cellStyle name="쉼표 [0] 5 13" xfId="31448" xr:uid="{00000000-0005-0000-0000-0000B7900000}"/>
    <cellStyle name="쉼표 [0] 5 14" xfId="31449" xr:uid="{00000000-0005-0000-0000-0000B8900000}"/>
    <cellStyle name="쉼표 [0] 5 15" xfId="31450" xr:uid="{00000000-0005-0000-0000-0000B9900000}"/>
    <cellStyle name="쉼표 [0] 5 16" xfId="31451" xr:uid="{00000000-0005-0000-0000-0000BA900000}"/>
    <cellStyle name="쉼표 [0] 5 17" xfId="31452" xr:uid="{00000000-0005-0000-0000-0000BB900000}"/>
    <cellStyle name="쉼표 [0] 5 18" xfId="31453" xr:uid="{00000000-0005-0000-0000-0000BC900000}"/>
    <cellStyle name="쉼표 [0] 5 19" xfId="31454" xr:uid="{00000000-0005-0000-0000-0000BD900000}"/>
    <cellStyle name="쉼표 [0] 5 2" xfId="31455" xr:uid="{00000000-0005-0000-0000-0000BE900000}"/>
    <cellStyle name="쉼표 [0] 5 2 2" xfId="31456" xr:uid="{00000000-0005-0000-0000-0000BF900000}"/>
    <cellStyle name="쉼표 [0] 5 2 3" xfId="31457" xr:uid="{00000000-0005-0000-0000-0000C0900000}"/>
    <cellStyle name="쉼표 [0] 5 20" xfId="31458" xr:uid="{00000000-0005-0000-0000-0000C1900000}"/>
    <cellStyle name="쉼표 [0] 5 21" xfId="31459" xr:uid="{00000000-0005-0000-0000-0000C2900000}"/>
    <cellStyle name="쉼표 [0] 5 22" xfId="31460" xr:uid="{00000000-0005-0000-0000-0000C3900000}"/>
    <cellStyle name="쉼표 [0] 5 23" xfId="31461" xr:uid="{00000000-0005-0000-0000-0000C4900000}"/>
    <cellStyle name="쉼표 [0] 5 24" xfId="31462" xr:uid="{00000000-0005-0000-0000-0000C5900000}"/>
    <cellStyle name="쉼표 [0] 5 25" xfId="31463" xr:uid="{00000000-0005-0000-0000-0000C6900000}"/>
    <cellStyle name="쉼표 [0] 5 26" xfId="31464" xr:uid="{00000000-0005-0000-0000-0000C7900000}"/>
    <cellStyle name="쉼표 [0] 5 27" xfId="31465" xr:uid="{00000000-0005-0000-0000-0000C8900000}"/>
    <cellStyle name="쉼표 [0] 5 28" xfId="31466" xr:uid="{00000000-0005-0000-0000-0000C9900000}"/>
    <cellStyle name="쉼표 [0] 5 29" xfId="31467" xr:uid="{00000000-0005-0000-0000-0000CA900000}"/>
    <cellStyle name="쉼표 [0] 5 3" xfId="31468" xr:uid="{00000000-0005-0000-0000-0000CB900000}"/>
    <cellStyle name="쉼표 [0] 5 3 2" xfId="31469" xr:uid="{00000000-0005-0000-0000-0000CC900000}"/>
    <cellStyle name="쉼표 [0] 5 3 3" xfId="31470" xr:uid="{00000000-0005-0000-0000-0000CD900000}"/>
    <cellStyle name="쉼표 [0] 5 30" xfId="31471" xr:uid="{00000000-0005-0000-0000-0000CE900000}"/>
    <cellStyle name="쉼표 [0] 5 31" xfId="31472" xr:uid="{00000000-0005-0000-0000-0000CF900000}"/>
    <cellStyle name="쉼표 [0] 5 32" xfId="31473" xr:uid="{00000000-0005-0000-0000-0000D0900000}"/>
    <cellStyle name="쉼표 [0] 5 33" xfId="31474" xr:uid="{00000000-0005-0000-0000-0000D1900000}"/>
    <cellStyle name="쉼표 [0] 5 34" xfId="31475" xr:uid="{00000000-0005-0000-0000-0000D2900000}"/>
    <cellStyle name="쉼표 [0] 5 35" xfId="31476" xr:uid="{00000000-0005-0000-0000-0000D3900000}"/>
    <cellStyle name="쉼표 [0] 5 36" xfId="31477" xr:uid="{00000000-0005-0000-0000-0000D4900000}"/>
    <cellStyle name="쉼표 [0] 5 37" xfId="31478" xr:uid="{00000000-0005-0000-0000-0000D5900000}"/>
    <cellStyle name="쉼표 [0] 5 38" xfId="31479" xr:uid="{00000000-0005-0000-0000-0000D6900000}"/>
    <cellStyle name="쉼표 [0] 5 39" xfId="31480" xr:uid="{00000000-0005-0000-0000-0000D7900000}"/>
    <cellStyle name="쉼표 [0] 5 4" xfId="31481" xr:uid="{00000000-0005-0000-0000-0000D8900000}"/>
    <cellStyle name="쉼표 [0] 5 4 2" xfId="31482" xr:uid="{00000000-0005-0000-0000-0000D9900000}"/>
    <cellStyle name="쉼표 [0] 5 4 3" xfId="31483" xr:uid="{00000000-0005-0000-0000-0000DA900000}"/>
    <cellStyle name="쉼표 [0] 5 40" xfId="31484" xr:uid="{00000000-0005-0000-0000-0000DB900000}"/>
    <cellStyle name="쉼표 [0] 5 41" xfId="31485" xr:uid="{00000000-0005-0000-0000-0000DC900000}"/>
    <cellStyle name="쉼표 [0] 5 42" xfId="31486" xr:uid="{00000000-0005-0000-0000-0000DD900000}"/>
    <cellStyle name="쉼표 [0] 5 43" xfId="31487" xr:uid="{00000000-0005-0000-0000-0000DE900000}"/>
    <cellStyle name="쉼표 [0] 5 44" xfId="31488" xr:uid="{00000000-0005-0000-0000-0000DF900000}"/>
    <cellStyle name="쉼표 [0] 5 45" xfId="31489" xr:uid="{00000000-0005-0000-0000-0000E0900000}"/>
    <cellStyle name="쉼표 [0] 5 46" xfId="31490" xr:uid="{00000000-0005-0000-0000-0000E1900000}"/>
    <cellStyle name="쉼표 [0] 5 47" xfId="31491" xr:uid="{00000000-0005-0000-0000-0000E2900000}"/>
    <cellStyle name="쉼표 [0] 5 48" xfId="31492" xr:uid="{00000000-0005-0000-0000-0000E3900000}"/>
    <cellStyle name="쉼표 [0] 5 49" xfId="31493" xr:uid="{00000000-0005-0000-0000-0000E4900000}"/>
    <cellStyle name="쉼표 [0] 5 5" xfId="31494" xr:uid="{00000000-0005-0000-0000-0000E5900000}"/>
    <cellStyle name="쉼표 [0] 5 50" xfId="31495" xr:uid="{00000000-0005-0000-0000-0000E6900000}"/>
    <cellStyle name="쉼표 [0] 5 51" xfId="31496" xr:uid="{00000000-0005-0000-0000-0000E7900000}"/>
    <cellStyle name="쉼표 [0] 5 52" xfId="31497" xr:uid="{00000000-0005-0000-0000-0000E8900000}"/>
    <cellStyle name="쉼표 [0] 5 53" xfId="31498" xr:uid="{00000000-0005-0000-0000-0000E9900000}"/>
    <cellStyle name="쉼표 [0] 5 54" xfId="31499" xr:uid="{00000000-0005-0000-0000-0000EA900000}"/>
    <cellStyle name="쉼표 [0] 5 55" xfId="31500" xr:uid="{00000000-0005-0000-0000-0000EB900000}"/>
    <cellStyle name="쉼표 [0] 5 56" xfId="31501" xr:uid="{00000000-0005-0000-0000-0000EC900000}"/>
    <cellStyle name="쉼표 [0] 5 57" xfId="31502" xr:uid="{00000000-0005-0000-0000-0000ED900000}"/>
    <cellStyle name="쉼표 [0] 5 58" xfId="31503" xr:uid="{00000000-0005-0000-0000-0000EE900000}"/>
    <cellStyle name="쉼표 [0] 5 6" xfId="31504" xr:uid="{00000000-0005-0000-0000-0000EF900000}"/>
    <cellStyle name="쉼표 [0] 5 7" xfId="31505" xr:uid="{00000000-0005-0000-0000-0000F0900000}"/>
    <cellStyle name="쉼표 [0] 5 8" xfId="31506" xr:uid="{00000000-0005-0000-0000-0000F1900000}"/>
    <cellStyle name="쉼표 [0] 5 9" xfId="31507" xr:uid="{00000000-0005-0000-0000-0000F2900000}"/>
    <cellStyle name="쉼표 [0] 6" xfId="1500" xr:uid="{00000000-0005-0000-0000-0000F3900000}"/>
    <cellStyle name="쉼표 [0] 6 10" xfId="31508" xr:uid="{00000000-0005-0000-0000-0000F4900000}"/>
    <cellStyle name="쉼표 [0] 6 11" xfId="31509" xr:uid="{00000000-0005-0000-0000-0000F5900000}"/>
    <cellStyle name="쉼표 [0] 6 12" xfId="31510" xr:uid="{00000000-0005-0000-0000-0000F6900000}"/>
    <cellStyle name="쉼표 [0] 6 13" xfId="31511" xr:uid="{00000000-0005-0000-0000-0000F7900000}"/>
    <cellStyle name="쉼표 [0] 6 14" xfId="31512" xr:uid="{00000000-0005-0000-0000-0000F8900000}"/>
    <cellStyle name="쉼표 [0] 6 15" xfId="31513" xr:uid="{00000000-0005-0000-0000-0000F9900000}"/>
    <cellStyle name="쉼표 [0] 6 16" xfId="31514" xr:uid="{00000000-0005-0000-0000-0000FA900000}"/>
    <cellStyle name="쉼표 [0] 6 17" xfId="31515" xr:uid="{00000000-0005-0000-0000-0000FB900000}"/>
    <cellStyle name="쉼표 [0] 6 18" xfId="31516" xr:uid="{00000000-0005-0000-0000-0000FC900000}"/>
    <cellStyle name="쉼표 [0] 6 19" xfId="31517" xr:uid="{00000000-0005-0000-0000-0000FD900000}"/>
    <cellStyle name="쉼표 [0] 6 2" xfId="31518" xr:uid="{00000000-0005-0000-0000-0000FE900000}"/>
    <cellStyle name="쉼표 [0] 6 20" xfId="31519" xr:uid="{00000000-0005-0000-0000-0000FF900000}"/>
    <cellStyle name="쉼표 [0] 6 21" xfId="31520" xr:uid="{00000000-0005-0000-0000-000000910000}"/>
    <cellStyle name="쉼표 [0] 6 22" xfId="31521" xr:uid="{00000000-0005-0000-0000-000001910000}"/>
    <cellStyle name="쉼표 [0] 6 23" xfId="31522" xr:uid="{00000000-0005-0000-0000-000002910000}"/>
    <cellStyle name="쉼표 [0] 6 24" xfId="31523" xr:uid="{00000000-0005-0000-0000-000003910000}"/>
    <cellStyle name="쉼표 [0] 6 25" xfId="31524" xr:uid="{00000000-0005-0000-0000-000004910000}"/>
    <cellStyle name="쉼표 [0] 6 26" xfId="31525" xr:uid="{00000000-0005-0000-0000-000005910000}"/>
    <cellStyle name="쉼표 [0] 6 27" xfId="31526" xr:uid="{00000000-0005-0000-0000-000006910000}"/>
    <cellStyle name="쉼표 [0] 6 28" xfId="31527" xr:uid="{00000000-0005-0000-0000-000007910000}"/>
    <cellStyle name="쉼표 [0] 6 29" xfId="31528" xr:uid="{00000000-0005-0000-0000-000008910000}"/>
    <cellStyle name="쉼표 [0] 6 3" xfId="31529" xr:uid="{00000000-0005-0000-0000-000009910000}"/>
    <cellStyle name="쉼표 [0] 6 30" xfId="31530" xr:uid="{00000000-0005-0000-0000-00000A910000}"/>
    <cellStyle name="쉼표 [0] 6 31" xfId="31531" xr:uid="{00000000-0005-0000-0000-00000B910000}"/>
    <cellStyle name="쉼표 [0] 6 32" xfId="31532" xr:uid="{00000000-0005-0000-0000-00000C910000}"/>
    <cellStyle name="쉼표 [0] 6 33" xfId="31533" xr:uid="{00000000-0005-0000-0000-00000D910000}"/>
    <cellStyle name="쉼표 [0] 6 34" xfId="31534" xr:uid="{00000000-0005-0000-0000-00000E910000}"/>
    <cellStyle name="쉼표 [0] 6 35" xfId="31535" xr:uid="{00000000-0005-0000-0000-00000F910000}"/>
    <cellStyle name="쉼표 [0] 6 36" xfId="31536" xr:uid="{00000000-0005-0000-0000-000010910000}"/>
    <cellStyle name="쉼표 [0] 6 37" xfId="31537" xr:uid="{00000000-0005-0000-0000-000011910000}"/>
    <cellStyle name="쉼표 [0] 6 38" xfId="31538" xr:uid="{00000000-0005-0000-0000-000012910000}"/>
    <cellStyle name="쉼표 [0] 6 39" xfId="31539" xr:uid="{00000000-0005-0000-0000-000013910000}"/>
    <cellStyle name="쉼표 [0] 6 4" xfId="31540" xr:uid="{00000000-0005-0000-0000-000014910000}"/>
    <cellStyle name="쉼표 [0] 6 40" xfId="31541" xr:uid="{00000000-0005-0000-0000-000015910000}"/>
    <cellStyle name="쉼표 [0] 6 41" xfId="31542" xr:uid="{00000000-0005-0000-0000-000016910000}"/>
    <cellStyle name="쉼표 [0] 6 42" xfId="31543" xr:uid="{00000000-0005-0000-0000-000017910000}"/>
    <cellStyle name="쉼표 [0] 6 43" xfId="31544" xr:uid="{00000000-0005-0000-0000-000018910000}"/>
    <cellStyle name="쉼표 [0] 6 44" xfId="31545" xr:uid="{00000000-0005-0000-0000-000019910000}"/>
    <cellStyle name="쉼표 [0] 6 45" xfId="31546" xr:uid="{00000000-0005-0000-0000-00001A910000}"/>
    <cellStyle name="쉼표 [0] 6 46" xfId="31547" xr:uid="{00000000-0005-0000-0000-00001B910000}"/>
    <cellStyle name="쉼표 [0] 6 47" xfId="31548" xr:uid="{00000000-0005-0000-0000-00001C910000}"/>
    <cellStyle name="쉼표 [0] 6 48" xfId="31549" xr:uid="{00000000-0005-0000-0000-00001D910000}"/>
    <cellStyle name="쉼표 [0] 6 49" xfId="31550" xr:uid="{00000000-0005-0000-0000-00001E910000}"/>
    <cellStyle name="쉼표 [0] 6 5" xfId="31551" xr:uid="{00000000-0005-0000-0000-00001F910000}"/>
    <cellStyle name="쉼표 [0] 6 50" xfId="31552" xr:uid="{00000000-0005-0000-0000-000020910000}"/>
    <cellStyle name="쉼표 [0] 6 51" xfId="31553" xr:uid="{00000000-0005-0000-0000-000021910000}"/>
    <cellStyle name="쉼표 [0] 6 52" xfId="31554" xr:uid="{00000000-0005-0000-0000-000022910000}"/>
    <cellStyle name="쉼표 [0] 6 53" xfId="31555" xr:uid="{00000000-0005-0000-0000-000023910000}"/>
    <cellStyle name="쉼표 [0] 6 54" xfId="31556" xr:uid="{00000000-0005-0000-0000-000024910000}"/>
    <cellStyle name="쉼표 [0] 6 55" xfId="31557" xr:uid="{00000000-0005-0000-0000-000025910000}"/>
    <cellStyle name="쉼표 [0] 6 56" xfId="31558" xr:uid="{00000000-0005-0000-0000-000026910000}"/>
    <cellStyle name="쉼표 [0] 6 57" xfId="31559" xr:uid="{00000000-0005-0000-0000-000027910000}"/>
    <cellStyle name="쉼표 [0] 6 6" xfId="31560" xr:uid="{00000000-0005-0000-0000-000028910000}"/>
    <cellStyle name="쉼표 [0] 6 7" xfId="31561" xr:uid="{00000000-0005-0000-0000-000029910000}"/>
    <cellStyle name="쉼표 [0] 6 8" xfId="31562" xr:uid="{00000000-0005-0000-0000-00002A910000}"/>
    <cellStyle name="쉼표 [0] 6 9" xfId="31563" xr:uid="{00000000-0005-0000-0000-00002B910000}"/>
    <cellStyle name="쉼표 [0] 7" xfId="2537" xr:uid="{00000000-0005-0000-0000-00002C910000}"/>
    <cellStyle name="쉼표 [0] 7 2" xfId="31564" xr:uid="{00000000-0005-0000-0000-00002D910000}"/>
    <cellStyle name="쉼표 [0] 7 3" xfId="31565" xr:uid="{00000000-0005-0000-0000-00002E910000}"/>
    <cellStyle name="쉼표 [0] 8" xfId="31566" xr:uid="{00000000-0005-0000-0000-00002F910000}"/>
    <cellStyle name="쉼표 [0] 8 2" xfId="31567" xr:uid="{00000000-0005-0000-0000-000030910000}"/>
    <cellStyle name="쉼표 [0] 8 3" xfId="31568" xr:uid="{00000000-0005-0000-0000-000031910000}"/>
    <cellStyle name="쉼표 [0] 9" xfId="31569" xr:uid="{00000000-0005-0000-0000-000032910000}"/>
    <cellStyle name="쉼표 [0] 9 2" xfId="31570" xr:uid="{00000000-0005-0000-0000-000033910000}"/>
    <cellStyle name="쉼표 [0] 9 3" xfId="31571" xr:uid="{00000000-0005-0000-0000-000034910000}"/>
    <cellStyle name="쉼표 [0] 9 4" xfId="31572" xr:uid="{00000000-0005-0000-0000-000035910000}"/>
    <cellStyle name="스타일 1" xfId="1501" xr:uid="{00000000-0005-0000-0000-000036910000}"/>
    <cellStyle name="스타일 1 10" xfId="31573" xr:uid="{00000000-0005-0000-0000-000037910000}"/>
    <cellStyle name="스타일 1 10 2" xfId="31574" xr:uid="{00000000-0005-0000-0000-000038910000}"/>
    <cellStyle name="스타일 1 10 3" xfId="31575" xr:uid="{00000000-0005-0000-0000-000039910000}"/>
    <cellStyle name="스타일 1 11" xfId="31576" xr:uid="{00000000-0005-0000-0000-00003A910000}"/>
    <cellStyle name="스타일 1 12" xfId="31577" xr:uid="{00000000-0005-0000-0000-00003B910000}"/>
    <cellStyle name="스타일 1 13" xfId="31578" xr:uid="{00000000-0005-0000-0000-00003C910000}"/>
    <cellStyle name="스타일 1 14" xfId="31579" xr:uid="{00000000-0005-0000-0000-00003D910000}"/>
    <cellStyle name="스타일 1 15" xfId="31580" xr:uid="{00000000-0005-0000-0000-00003E910000}"/>
    <cellStyle name="스타일 1 16" xfId="31581" xr:uid="{00000000-0005-0000-0000-00003F910000}"/>
    <cellStyle name="스타일 1 17" xfId="31582" xr:uid="{00000000-0005-0000-0000-000040910000}"/>
    <cellStyle name="스타일 1 18" xfId="31583" xr:uid="{00000000-0005-0000-0000-000041910000}"/>
    <cellStyle name="스타일 1 19" xfId="31584" xr:uid="{00000000-0005-0000-0000-000042910000}"/>
    <cellStyle name="스타일 1 2" xfId="31585" xr:uid="{00000000-0005-0000-0000-000043910000}"/>
    <cellStyle name="스타일 1 2 2" xfId="31586" xr:uid="{00000000-0005-0000-0000-000044910000}"/>
    <cellStyle name="스타일 1 2 3" xfId="31587" xr:uid="{00000000-0005-0000-0000-000045910000}"/>
    <cellStyle name="스타일 1 20" xfId="31588" xr:uid="{00000000-0005-0000-0000-000046910000}"/>
    <cellStyle name="스타일 1 21" xfId="31589" xr:uid="{00000000-0005-0000-0000-000047910000}"/>
    <cellStyle name="스타일 1 22" xfId="31590" xr:uid="{00000000-0005-0000-0000-000048910000}"/>
    <cellStyle name="스타일 1 23" xfId="31591" xr:uid="{00000000-0005-0000-0000-000049910000}"/>
    <cellStyle name="스타일 1 24" xfId="31592" xr:uid="{00000000-0005-0000-0000-00004A910000}"/>
    <cellStyle name="스타일 1 25" xfId="31593" xr:uid="{00000000-0005-0000-0000-00004B910000}"/>
    <cellStyle name="스타일 1 26" xfId="31594" xr:uid="{00000000-0005-0000-0000-00004C910000}"/>
    <cellStyle name="스타일 1 27" xfId="31595" xr:uid="{00000000-0005-0000-0000-00004D910000}"/>
    <cellStyle name="스타일 1 28" xfId="31596" xr:uid="{00000000-0005-0000-0000-00004E910000}"/>
    <cellStyle name="스타일 1 29" xfId="31597" xr:uid="{00000000-0005-0000-0000-00004F910000}"/>
    <cellStyle name="스타일 1 3" xfId="31598" xr:uid="{00000000-0005-0000-0000-000050910000}"/>
    <cellStyle name="스타일 1 3 2" xfId="31599" xr:uid="{00000000-0005-0000-0000-000051910000}"/>
    <cellStyle name="스타일 1 3 3" xfId="31600" xr:uid="{00000000-0005-0000-0000-000052910000}"/>
    <cellStyle name="스타일 1 30" xfId="31601" xr:uid="{00000000-0005-0000-0000-000053910000}"/>
    <cellStyle name="스타일 1 31" xfId="31602" xr:uid="{00000000-0005-0000-0000-000054910000}"/>
    <cellStyle name="스타일 1 32" xfId="31603" xr:uid="{00000000-0005-0000-0000-000055910000}"/>
    <cellStyle name="스타일 1 33" xfId="31604" xr:uid="{00000000-0005-0000-0000-000056910000}"/>
    <cellStyle name="스타일 1 34" xfId="31605" xr:uid="{00000000-0005-0000-0000-000057910000}"/>
    <cellStyle name="스타일 1 35" xfId="31606" xr:uid="{00000000-0005-0000-0000-000058910000}"/>
    <cellStyle name="스타일 1 36" xfId="31607" xr:uid="{00000000-0005-0000-0000-000059910000}"/>
    <cellStyle name="스타일 1 37" xfId="31608" xr:uid="{00000000-0005-0000-0000-00005A910000}"/>
    <cellStyle name="스타일 1 38" xfId="31609" xr:uid="{00000000-0005-0000-0000-00005B910000}"/>
    <cellStyle name="스타일 1 39" xfId="31610" xr:uid="{00000000-0005-0000-0000-00005C910000}"/>
    <cellStyle name="스타일 1 4" xfId="31611" xr:uid="{00000000-0005-0000-0000-00005D910000}"/>
    <cellStyle name="스타일 1 4 2" xfId="31612" xr:uid="{00000000-0005-0000-0000-00005E910000}"/>
    <cellStyle name="스타일 1 4 3" xfId="31613" xr:uid="{00000000-0005-0000-0000-00005F910000}"/>
    <cellStyle name="스타일 1 40" xfId="31614" xr:uid="{00000000-0005-0000-0000-000060910000}"/>
    <cellStyle name="스타일 1 41" xfId="31615" xr:uid="{00000000-0005-0000-0000-000061910000}"/>
    <cellStyle name="스타일 1 42" xfId="31616" xr:uid="{00000000-0005-0000-0000-000062910000}"/>
    <cellStyle name="스타일 1 43" xfId="31617" xr:uid="{00000000-0005-0000-0000-000063910000}"/>
    <cellStyle name="스타일 1 44" xfId="31618" xr:uid="{00000000-0005-0000-0000-000064910000}"/>
    <cellStyle name="스타일 1 45" xfId="31619" xr:uid="{00000000-0005-0000-0000-000065910000}"/>
    <cellStyle name="스타일 1 46" xfId="31620" xr:uid="{00000000-0005-0000-0000-000066910000}"/>
    <cellStyle name="스타일 1 47" xfId="31621" xr:uid="{00000000-0005-0000-0000-000067910000}"/>
    <cellStyle name="스타일 1 5" xfId="31622" xr:uid="{00000000-0005-0000-0000-000068910000}"/>
    <cellStyle name="스타일 1 5 2" xfId="31623" xr:uid="{00000000-0005-0000-0000-000069910000}"/>
    <cellStyle name="스타일 1 5 3" xfId="31624" xr:uid="{00000000-0005-0000-0000-00006A910000}"/>
    <cellStyle name="스타일 1 6" xfId="31625" xr:uid="{00000000-0005-0000-0000-00006B910000}"/>
    <cellStyle name="스타일 1 6 2" xfId="31626" xr:uid="{00000000-0005-0000-0000-00006C910000}"/>
    <cellStyle name="스타일 1 6 3" xfId="31627" xr:uid="{00000000-0005-0000-0000-00006D910000}"/>
    <cellStyle name="스타일 1 7" xfId="31628" xr:uid="{00000000-0005-0000-0000-00006E910000}"/>
    <cellStyle name="스타일 1 7 2" xfId="31629" xr:uid="{00000000-0005-0000-0000-00006F910000}"/>
    <cellStyle name="스타일 1 7 3" xfId="31630" xr:uid="{00000000-0005-0000-0000-000070910000}"/>
    <cellStyle name="스타일 1 8" xfId="31631" xr:uid="{00000000-0005-0000-0000-000071910000}"/>
    <cellStyle name="스타일 1 8 2" xfId="31632" xr:uid="{00000000-0005-0000-0000-000072910000}"/>
    <cellStyle name="스타일 1 8 3" xfId="31633" xr:uid="{00000000-0005-0000-0000-000073910000}"/>
    <cellStyle name="스타일 1 9" xfId="31634" xr:uid="{00000000-0005-0000-0000-000074910000}"/>
    <cellStyle name="스타일 1 9 2" xfId="31635" xr:uid="{00000000-0005-0000-0000-000075910000}"/>
    <cellStyle name="스타일 1 9 3" xfId="31636" xr:uid="{00000000-0005-0000-0000-000076910000}"/>
    <cellStyle name="스타일 10" xfId="1502" xr:uid="{00000000-0005-0000-0000-000077910000}"/>
    <cellStyle name="스타일 10 2" xfId="1503" xr:uid="{00000000-0005-0000-0000-000078910000}"/>
    <cellStyle name="스타일 10 3" xfId="31637" xr:uid="{00000000-0005-0000-0000-000079910000}"/>
    <cellStyle name="스타일 10 4" xfId="31638" xr:uid="{00000000-0005-0000-0000-00007A910000}"/>
    <cellStyle name="스타일 10 5" xfId="31639" xr:uid="{00000000-0005-0000-0000-00007B910000}"/>
    <cellStyle name="스타일 11" xfId="1504" xr:uid="{00000000-0005-0000-0000-00007C910000}"/>
    <cellStyle name="스타일 11 2" xfId="1505" xr:uid="{00000000-0005-0000-0000-00007D910000}"/>
    <cellStyle name="스타일 11 3" xfId="31640" xr:uid="{00000000-0005-0000-0000-00007E910000}"/>
    <cellStyle name="스타일 11 4" xfId="31641" xr:uid="{00000000-0005-0000-0000-00007F910000}"/>
    <cellStyle name="스타일 11 5" xfId="31642" xr:uid="{00000000-0005-0000-0000-000080910000}"/>
    <cellStyle name="스타일 12" xfId="1506" xr:uid="{00000000-0005-0000-0000-000081910000}"/>
    <cellStyle name="스타일 12 2" xfId="31643" xr:uid="{00000000-0005-0000-0000-000082910000}"/>
    <cellStyle name="스타일 12 3" xfId="31644" xr:uid="{00000000-0005-0000-0000-000083910000}"/>
    <cellStyle name="스타일 12 4" xfId="31645" xr:uid="{00000000-0005-0000-0000-000084910000}"/>
    <cellStyle name="스타일 12 5" xfId="31646" xr:uid="{00000000-0005-0000-0000-000085910000}"/>
    <cellStyle name="스타일 13" xfId="1507" xr:uid="{00000000-0005-0000-0000-000086910000}"/>
    <cellStyle name="스타일 13 2" xfId="31647" xr:uid="{00000000-0005-0000-0000-000087910000}"/>
    <cellStyle name="스타일 13 3" xfId="31648" xr:uid="{00000000-0005-0000-0000-000088910000}"/>
    <cellStyle name="스타일 13 4" xfId="31649" xr:uid="{00000000-0005-0000-0000-000089910000}"/>
    <cellStyle name="스타일 13 5" xfId="31650" xr:uid="{00000000-0005-0000-0000-00008A910000}"/>
    <cellStyle name="스타일 14" xfId="1508" xr:uid="{00000000-0005-0000-0000-00008B910000}"/>
    <cellStyle name="스타일 14 2" xfId="31651" xr:uid="{00000000-0005-0000-0000-00008C910000}"/>
    <cellStyle name="스타일 14 3" xfId="31652" xr:uid="{00000000-0005-0000-0000-00008D910000}"/>
    <cellStyle name="스타일 15" xfId="1509" xr:uid="{00000000-0005-0000-0000-00008E910000}"/>
    <cellStyle name="스타일 15 2" xfId="1510" xr:uid="{00000000-0005-0000-0000-00008F910000}"/>
    <cellStyle name="스타일 16" xfId="1511" xr:uid="{00000000-0005-0000-0000-000090910000}"/>
    <cellStyle name="스타일 17" xfId="1512" xr:uid="{00000000-0005-0000-0000-000091910000}"/>
    <cellStyle name="스타일 18" xfId="1513" xr:uid="{00000000-0005-0000-0000-000092910000}"/>
    <cellStyle name="스타일 19" xfId="1514" xr:uid="{00000000-0005-0000-0000-000093910000}"/>
    <cellStyle name="스타일 19 2" xfId="1515" xr:uid="{00000000-0005-0000-0000-000094910000}"/>
    <cellStyle name="스타일 2" xfId="1516" xr:uid="{00000000-0005-0000-0000-000095910000}"/>
    <cellStyle name="스타일 2 10" xfId="31653" xr:uid="{00000000-0005-0000-0000-000096910000}"/>
    <cellStyle name="스타일 2 11" xfId="31654" xr:uid="{00000000-0005-0000-0000-000097910000}"/>
    <cellStyle name="스타일 2 12" xfId="31655" xr:uid="{00000000-0005-0000-0000-000098910000}"/>
    <cellStyle name="스타일 2 13" xfId="31656" xr:uid="{00000000-0005-0000-0000-000099910000}"/>
    <cellStyle name="스타일 2 2" xfId="31657" xr:uid="{00000000-0005-0000-0000-00009A910000}"/>
    <cellStyle name="스타일 2 2 2" xfId="31658" xr:uid="{00000000-0005-0000-0000-00009B910000}"/>
    <cellStyle name="스타일 2 2 3" xfId="31659" xr:uid="{00000000-0005-0000-0000-00009C910000}"/>
    <cellStyle name="스타일 2 2 4" xfId="31660" xr:uid="{00000000-0005-0000-0000-00009D910000}"/>
    <cellStyle name="스타일 2 3" xfId="31661" xr:uid="{00000000-0005-0000-0000-00009E910000}"/>
    <cellStyle name="스타일 2 3 2" xfId="31662" xr:uid="{00000000-0005-0000-0000-00009F910000}"/>
    <cellStyle name="스타일 2 3 3" xfId="31663" xr:uid="{00000000-0005-0000-0000-0000A0910000}"/>
    <cellStyle name="스타일 2 4" xfId="31664" xr:uid="{00000000-0005-0000-0000-0000A1910000}"/>
    <cellStyle name="스타일 2 4 2" xfId="31665" xr:uid="{00000000-0005-0000-0000-0000A2910000}"/>
    <cellStyle name="스타일 2 4 3" xfId="31666" xr:uid="{00000000-0005-0000-0000-0000A3910000}"/>
    <cellStyle name="스타일 2 5" xfId="31667" xr:uid="{00000000-0005-0000-0000-0000A4910000}"/>
    <cellStyle name="스타일 2 6" xfId="31668" xr:uid="{00000000-0005-0000-0000-0000A5910000}"/>
    <cellStyle name="스타일 2 7" xfId="31669" xr:uid="{00000000-0005-0000-0000-0000A6910000}"/>
    <cellStyle name="스타일 2 8" xfId="31670" xr:uid="{00000000-0005-0000-0000-0000A7910000}"/>
    <cellStyle name="스타일 2 9" xfId="31671" xr:uid="{00000000-0005-0000-0000-0000A8910000}"/>
    <cellStyle name="스타일 20" xfId="1517" xr:uid="{00000000-0005-0000-0000-0000A9910000}"/>
    <cellStyle name="스타일 20 2" xfId="1518" xr:uid="{00000000-0005-0000-0000-0000AA910000}"/>
    <cellStyle name="스타일 21" xfId="1519" xr:uid="{00000000-0005-0000-0000-0000AB910000}"/>
    <cellStyle name="스타일 22" xfId="1520" xr:uid="{00000000-0005-0000-0000-0000AC910000}"/>
    <cellStyle name="스타일 23" xfId="3903" xr:uid="{00000000-0005-0000-0000-0000AD910000}"/>
    <cellStyle name="스타일 24" xfId="31672" xr:uid="{00000000-0005-0000-0000-0000AE910000}"/>
    <cellStyle name="스타일 25" xfId="31673" xr:uid="{00000000-0005-0000-0000-0000AF910000}"/>
    <cellStyle name="스타일 26" xfId="31674" xr:uid="{00000000-0005-0000-0000-0000B0910000}"/>
    <cellStyle name="스타일 27" xfId="31675" xr:uid="{00000000-0005-0000-0000-0000B1910000}"/>
    <cellStyle name="스타일 28" xfId="31676" xr:uid="{00000000-0005-0000-0000-0000B2910000}"/>
    <cellStyle name="스타일 29" xfId="31677" xr:uid="{00000000-0005-0000-0000-0000B3910000}"/>
    <cellStyle name="스타일 3" xfId="1521" xr:uid="{00000000-0005-0000-0000-0000B4910000}"/>
    <cellStyle name="스타일 3 2" xfId="1522" xr:uid="{00000000-0005-0000-0000-0000B5910000}"/>
    <cellStyle name="스타일 3 2 2" xfId="31678" xr:uid="{00000000-0005-0000-0000-0000B6910000}"/>
    <cellStyle name="스타일 3 3" xfId="31679" xr:uid="{00000000-0005-0000-0000-0000B7910000}"/>
    <cellStyle name="스타일 3 4" xfId="31680" xr:uid="{00000000-0005-0000-0000-0000B8910000}"/>
    <cellStyle name="스타일 3 4 2" xfId="31681" xr:uid="{00000000-0005-0000-0000-0000B9910000}"/>
    <cellStyle name="스타일 3 4 3" xfId="31682" xr:uid="{00000000-0005-0000-0000-0000BA910000}"/>
    <cellStyle name="스타일 3 5" xfId="31683" xr:uid="{00000000-0005-0000-0000-0000BB910000}"/>
    <cellStyle name="스타일 3 6" xfId="31684" xr:uid="{00000000-0005-0000-0000-0000BC910000}"/>
    <cellStyle name="스타일 30" xfId="31685" xr:uid="{00000000-0005-0000-0000-0000BD910000}"/>
    <cellStyle name="스타일 4" xfId="1523" xr:uid="{00000000-0005-0000-0000-0000BE910000}"/>
    <cellStyle name="스타일 4 2" xfId="31686" xr:uid="{00000000-0005-0000-0000-0000BF910000}"/>
    <cellStyle name="스타일 4 2 2" xfId="31687" xr:uid="{00000000-0005-0000-0000-0000C0910000}"/>
    <cellStyle name="스타일 4 3" xfId="31688" xr:uid="{00000000-0005-0000-0000-0000C1910000}"/>
    <cellStyle name="스타일 4 3 2" xfId="31689" xr:uid="{00000000-0005-0000-0000-0000C2910000}"/>
    <cellStyle name="스타일 4 4" xfId="31690" xr:uid="{00000000-0005-0000-0000-0000C3910000}"/>
    <cellStyle name="스타일 4 4 2" xfId="31691" xr:uid="{00000000-0005-0000-0000-0000C4910000}"/>
    <cellStyle name="스타일 4 4 3" xfId="31692" xr:uid="{00000000-0005-0000-0000-0000C5910000}"/>
    <cellStyle name="스타일 4 5" xfId="31693" xr:uid="{00000000-0005-0000-0000-0000C6910000}"/>
    <cellStyle name="스타일 4 6" xfId="31694" xr:uid="{00000000-0005-0000-0000-0000C7910000}"/>
    <cellStyle name="스타일 4 7" xfId="31695" xr:uid="{00000000-0005-0000-0000-0000C8910000}"/>
    <cellStyle name="스타일 5" xfId="1524" xr:uid="{00000000-0005-0000-0000-0000C9910000}"/>
    <cellStyle name="스타일 5 2" xfId="31696" xr:uid="{00000000-0005-0000-0000-0000CA910000}"/>
    <cellStyle name="스타일 5 2 2" xfId="31697" xr:uid="{00000000-0005-0000-0000-0000CB910000}"/>
    <cellStyle name="스타일 5 3" xfId="31698" xr:uid="{00000000-0005-0000-0000-0000CC910000}"/>
    <cellStyle name="스타일 5 4" xfId="31699" xr:uid="{00000000-0005-0000-0000-0000CD910000}"/>
    <cellStyle name="스타일 5 5" xfId="31700" xr:uid="{00000000-0005-0000-0000-0000CE910000}"/>
    <cellStyle name="스타일 6" xfId="1525" xr:uid="{00000000-0005-0000-0000-0000CF910000}"/>
    <cellStyle name="스타일 6 2" xfId="1526" xr:uid="{00000000-0005-0000-0000-0000D0910000}"/>
    <cellStyle name="스타일 6 2 2" xfId="31701" xr:uid="{00000000-0005-0000-0000-0000D1910000}"/>
    <cellStyle name="스타일 6 3" xfId="31702" xr:uid="{00000000-0005-0000-0000-0000D2910000}"/>
    <cellStyle name="스타일 6 4" xfId="31703" xr:uid="{00000000-0005-0000-0000-0000D3910000}"/>
    <cellStyle name="스타일 6 5" xfId="31704" xr:uid="{00000000-0005-0000-0000-0000D4910000}"/>
    <cellStyle name="스타일 7" xfId="1527" xr:uid="{00000000-0005-0000-0000-0000D5910000}"/>
    <cellStyle name="스타일 7 2" xfId="31705" xr:uid="{00000000-0005-0000-0000-0000D6910000}"/>
    <cellStyle name="스타일 7 2 2" xfId="31706" xr:uid="{00000000-0005-0000-0000-0000D7910000}"/>
    <cellStyle name="스타일 7 3" xfId="31707" xr:uid="{00000000-0005-0000-0000-0000D8910000}"/>
    <cellStyle name="스타일 7 4" xfId="31708" xr:uid="{00000000-0005-0000-0000-0000D9910000}"/>
    <cellStyle name="스타일 7 5" xfId="31709" xr:uid="{00000000-0005-0000-0000-0000DA910000}"/>
    <cellStyle name="스타일 8" xfId="1528" xr:uid="{00000000-0005-0000-0000-0000DB910000}"/>
    <cellStyle name="스타일 8 2" xfId="31710" xr:uid="{00000000-0005-0000-0000-0000DC910000}"/>
    <cellStyle name="스타일 8 3" xfId="31711" xr:uid="{00000000-0005-0000-0000-0000DD910000}"/>
    <cellStyle name="스타일 9" xfId="1529" xr:uid="{00000000-0005-0000-0000-0000DE910000}"/>
    <cellStyle name="스타일 9 2" xfId="31712" xr:uid="{00000000-0005-0000-0000-0000DF910000}"/>
    <cellStyle name="스타일 9 3" xfId="31713" xr:uid="{00000000-0005-0000-0000-0000E0910000}"/>
    <cellStyle name="스타일 9 4" xfId="31714" xr:uid="{00000000-0005-0000-0000-0000E1910000}"/>
    <cellStyle name="스타일 9 5" xfId="31715" xr:uid="{00000000-0005-0000-0000-0000E2910000}"/>
    <cellStyle name="안건회계법인" xfId="1532" xr:uid="{00000000-0005-0000-0000-0000E3910000}"/>
    <cellStyle name="안건회계법인 2" xfId="31716" xr:uid="{00000000-0005-0000-0000-0000E4910000}"/>
    <cellStyle name="안건회계법인 3" xfId="31717" xr:uid="{00000000-0005-0000-0000-0000E5910000}"/>
    <cellStyle name="연결" xfId="3904" xr:uid="{00000000-0005-0000-0000-0000E6910000}"/>
    <cellStyle name="연결된 셀 10" xfId="31718" xr:uid="{00000000-0005-0000-0000-0000E7910000}"/>
    <cellStyle name="연결된 셀 11" xfId="31719" xr:uid="{00000000-0005-0000-0000-0000E8910000}"/>
    <cellStyle name="연결된 셀 12" xfId="31720" xr:uid="{00000000-0005-0000-0000-0000E9910000}"/>
    <cellStyle name="연결된 셀 13" xfId="31721" xr:uid="{00000000-0005-0000-0000-0000EA910000}"/>
    <cellStyle name="연결된 셀 14" xfId="31722" xr:uid="{00000000-0005-0000-0000-0000EB910000}"/>
    <cellStyle name="연결된 셀 15" xfId="31723" xr:uid="{00000000-0005-0000-0000-0000EC910000}"/>
    <cellStyle name="연결된 셀 16" xfId="31724" xr:uid="{00000000-0005-0000-0000-0000ED910000}"/>
    <cellStyle name="연결된 셀 17" xfId="31725" xr:uid="{00000000-0005-0000-0000-0000EE910000}"/>
    <cellStyle name="연결된 셀 18" xfId="31726" xr:uid="{00000000-0005-0000-0000-0000EF910000}"/>
    <cellStyle name="연결된 셀 19" xfId="31727" xr:uid="{00000000-0005-0000-0000-0000F0910000}"/>
    <cellStyle name="연결된 셀 2" xfId="31728" xr:uid="{00000000-0005-0000-0000-0000F1910000}"/>
    <cellStyle name="연결된 셀 2 10" xfId="31729" xr:uid="{00000000-0005-0000-0000-0000F2910000}"/>
    <cellStyle name="연결된 셀 2 11" xfId="31730" xr:uid="{00000000-0005-0000-0000-0000F3910000}"/>
    <cellStyle name="연결된 셀 2 12" xfId="31731" xr:uid="{00000000-0005-0000-0000-0000F4910000}"/>
    <cellStyle name="연결된 셀 2 13" xfId="31732" xr:uid="{00000000-0005-0000-0000-0000F5910000}"/>
    <cellStyle name="연결된 셀 2 14" xfId="31733" xr:uid="{00000000-0005-0000-0000-0000F6910000}"/>
    <cellStyle name="연결된 셀 2 15" xfId="31734" xr:uid="{00000000-0005-0000-0000-0000F7910000}"/>
    <cellStyle name="연결된 셀 2 16" xfId="31735" xr:uid="{00000000-0005-0000-0000-0000F8910000}"/>
    <cellStyle name="연결된 셀 2 17" xfId="31736" xr:uid="{00000000-0005-0000-0000-0000F9910000}"/>
    <cellStyle name="연결된 셀 2 18" xfId="31737" xr:uid="{00000000-0005-0000-0000-0000FA910000}"/>
    <cellStyle name="연결된 셀 2 19" xfId="31738" xr:uid="{00000000-0005-0000-0000-0000FB910000}"/>
    <cellStyle name="연결된 셀 2 2" xfId="31739" xr:uid="{00000000-0005-0000-0000-0000FC910000}"/>
    <cellStyle name="연결된 셀 2 2 2" xfId="31740" xr:uid="{00000000-0005-0000-0000-0000FD910000}"/>
    <cellStyle name="연결된 셀 2 2 3" xfId="31741" xr:uid="{00000000-0005-0000-0000-0000FE910000}"/>
    <cellStyle name="연결된 셀 2 20" xfId="31742" xr:uid="{00000000-0005-0000-0000-0000FF910000}"/>
    <cellStyle name="연결된 셀 2 21" xfId="31743" xr:uid="{00000000-0005-0000-0000-000000920000}"/>
    <cellStyle name="연결된 셀 2 22" xfId="31744" xr:uid="{00000000-0005-0000-0000-000001920000}"/>
    <cellStyle name="연결된 셀 2 23" xfId="31745" xr:uid="{00000000-0005-0000-0000-000002920000}"/>
    <cellStyle name="연결된 셀 2 24" xfId="31746" xr:uid="{00000000-0005-0000-0000-000003920000}"/>
    <cellStyle name="연결된 셀 2 25" xfId="31747" xr:uid="{00000000-0005-0000-0000-000004920000}"/>
    <cellStyle name="연결된 셀 2 26" xfId="31748" xr:uid="{00000000-0005-0000-0000-000005920000}"/>
    <cellStyle name="연결된 셀 2 27" xfId="31749" xr:uid="{00000000-0005-0000-0000-000006920000}"/>
    <cellStyle name="연결된 셀 2 28" xfId="31750" xr:uid="{00000000-0005-0000-0000-000007920000}"/>
    <cellStyle name="연결된 셀 2 29" xfId="31751" xr:uid="{00000000-0005-0000-0000-000008920000}"/>
    <cellStyle name="연결된 셀 2 3" xfId="31752" xr:uid="{00000000-0005-0000-0000-000009920000}"/>
    <cellStyle name="연결된 셀 2 3 2" xfId="31753" xr:uid="{00000000-0005-0000-0000-00000A920000}"/>
    <cellStyle name="연결된 셀 2 3 3" xfId="31754" xr:uid="{00000000-0005-0000-0000-00000B920000}"/>
    <cellStyle name="연결된 셀 2 30" xfId="31755" xr:uid="{00000000-0005-0000-0000-00000C920000}"/>
    <cellStyle name="연결된 셀 2 31" xfId="31756" xr:uid="{00000000-0005-0000-0000-00000D920000}"/>
    <cellStyle name="연결된 셀 2 4" xfId="31757" xr:uid="{00000000-0005-0000-0000-00000E920000}"/>
    <cellStyle name="연결된 셀 2 4 2" xfId="31758" xr:uid="{00000000-0005-0000-0000-00000F920000}"/>
    <cellStyle name="연결된 셀 2 4 3" xfId="31759" xr:uid="{00000000-0005-0000-0000-000010920000}"/>
    <cellStyle name="연결된 셀 2 5" xfId="31760" xr:uid="{00000000-0005-0000-0000-000011920000}"/>
    <cellStyle name="연결된 셀 2 6" xfId="31761" xr:uid="{00000000-0005-0000-0000-000012920000}"/>
    <cellStyle name="연결된 셀 2 7" xfId="31762" xr:uid="{00000000-0005-0000-0000-000013920000}"/>
    <cellStyle name="연결된 셀 2 8" xfId="31763" xr:uid="{00000000-0005-0000-0000-000014920000}"/>
    <cellStyle name="연결된 셀 2 9" xfId="31764" xr:uid="{00000000-0005-0000-0000-000015920000}"/>
    <cellStyle name="연결된 셀 20" xfId="31765" xr:uid="{00000000-0005-0000-0000-000016920000}"/>
    <cellStyle name="연결된 셀 21" xfId="31766" xr:uid="{00000000-0005-0000-0000-000017920000}"/>
    <cellStyle name="연결된 셀 22" xfId="31767" xr:uid="{00000000-0005-0000-0000-000018920000}"/>
    <cellStyle name="연결된 셀 23" xfId="31768" xr:uid="{00000000-0005-0000-0000-000019920000}"/>
    <cellStyle name="연결된 셀 24" xfId="31769" xr:uid="{00000000-0005-0000-0000-00001A920000}"/>
    <cellStyle name="연결된 셀 25" xfId="31770" xr:uid="{00000000-0005-0000-0000-00001B920000}"/>
    <cellStyle name="연결된 셀 26" xfId="31771" xr:uid="{00000000-0005-0000-0000-00001C920000}"/>
    <cellStyle name="연결된 셀 27" xfId="31772" xr:uid="{00000000-0005-0000-0000-00001D920000}"/>
    <cellStyle name="연결된 셀 28" xfId="31773" xr:uid="{00000000-0005-0000-0000-00001E920000}"/>
    <cellStyle name="연결된 셀 29" xfId="31774" xr:uid="{00000000-0005-0000-0000-00001F920000}"/>
    <cellStyle name="연결된 셀 3" xfId="31775" xr:uid="{00000000-0005-0000-0000-000020920000}"/>
    <cellStyle name="연결된 셀 3 2" xfId="31776" xr:uid="{00000000-0005-0000-0000-000021920000}"/>
    <cellStyle name="연결된 셀 3 3" xfId="31777" xr:uid="{00000000-0005-0000-0000-000022920000}"/>
    <cellStyle name="연결된 셀 3 4" xfId="31778" xr:uid="{00000000-0005-0000-0000-000023920000}"/>
    <cellStyle name="연결된 셀 3 5" xfId="31779" xr:uid="{00000000-0005-0000-0000-000024920000}"/>
    <cellStyle name="연결된 셀 30" xfId="31780" xr:uid="{00000000-0005-0000-0000-000025920000}"/>
    <cellStyle name="연결된 셀 31" xfId="31781" xr:uid="{00000000-0005-0000-0000-000026920000}"/>
    <cellStyle name="연결된 셀 32" xfId="31782" xr:uid="{00000000-0005-0000-0000-000027920000}"/>
    <cellStyle name="연결된 셀 33" xfId="31783" xr:uid="{00000000-0005-0000-0000-000028920000}"/>
    <cellStyle name="연결된 셀 34" xfId="31784" xr:uid="{00000000-0005-0000-0000-000029920000}"/>
    <cellStyle name="연결된 셀 35" xfId="31785" xr:uid="{00000000-0005-0000-0000-00002A920000}"/>
    <cellStyle name="연결된 셀 36" xfId="31786" xr:uid="{00000000-0005-0000-0000-00002B920000}"/>
    <cellStyle name="연결된 셀 37" xfId="31787" xr:uid="{00000000-0005-0000-0000-00002C920000}"/>
    <cellStyle name="연결된 셀 38" xfId="31788" xr:uid="{00000000-0005-0000-0000-00002D920000}"/>
    <cellStyle name="연결된 셀 39" xfId="31789" xr:uid="{00000000-0005-0000-0000-00002E920000}"/>
    <cellStyle name="연결된 셀 4" xfId="31790" xr:uid="{00000000-0005-0000-0000-00002F920000}"/>
    <cellStyle name="연결된 셀 4 2" xfId="31791" xr:uid="{00000000-0005-0000-0000-000030920000}"/>
    <cellStyle name="연결된 셀 4 3" xfId="31792" xr:uid="{00000000-0005-0000-0000-000031920000}"/>
    <cellStyle name="연결된 셀 4 4" xfId="31793" xr:uid="{00000000-0005-0000-0000-000032920000}"/>
    <cellStyle name="연결된 셀 4 5" xfId="31794" xr:uid="{00000000-0005-0000-0000-000033920000}"/>
    <cellStyle name="연결된 셀 40" xfId="31795" xr:uid="{00000000-0005-0000-0000-000034920000}"/>
    <cellStyle name="연결된 셀 41" xfId="31796" xr:uid="{00000000-0005-0000-0000-000035920000}"/>
    <cellStyle name="연결된 셀 42" xfId="31797" xr:uid="{00000000-0005-0000-0000-000036920000}"/>
    <cellStyle name="연결된 셀 43" xfId="31798" xr:uid="{00000000-0005-0000-0000-000037920000}"/>
    <cellStyle name="연결된 셀 44" xfId="31799" xr:uid="{00000000-0005-0000-0000-000038920000}"/>
    <cellStyle name="연결된 셀 45" xfId="31800" xr:uid="{00000000-0005-0000-0000-000039920000}"/>
    <cellStyle name="연결된 셀 46" xfId="31801" xr:uid="{00000000-0005-0000-0000-00003A920000}"/>
    <cellStyle name="연결된 셀 47" xfId="31802" xr:uid="{00000000-0005-0000-0000-00003B920000}"/>
    <cellStyle name="연결된 셀 48" xfId="31803" xr:uid="{00000000-0005-0000-0000-00003C920000}"/>
    <cellStyle name="연결된 셀 5" xfId="31804" xr:uid="{00000000-0005-0000-0000-00003D920000}"/>
    <cellStyle name="연결된 셀 5 2" xfId="31805" xr:uid="{00000000-0005-0000-0000-00003E920000}"/>
    <cellStyle name="연결된 셀 5 3" xfId="31806" xr:uid="{00000000-0005-0000-0000-00003F920000}"/>
    <cellStyle name="연결된 셀 5 4" xfId="31807" xr:uid="{00000000-0005-0000-0000-000040920000}"/>
    <cellStyle name="연결된 셀 5 5" xfId="31808" xr:uid="{00000000-0005-0000-0000-000041920000}"/>
    <cellStyle name="연결된 셀 6" xfId="31809" xr:uid="{00000000-0005-0000-0000-000042920000}"/>
    <cellStyle name="연결된 셀 6 2" xfId="31810" xr:uid="{00000000-0005-0000-0000-000043920000}"/>
    <cellStyle name="연결된 셀 6 3" xfId="31811" xr:uid="{00000000-0005-0000-0000-000044920000}"/>
    <cellStyle name="연결된 셀 6 4" xfId="31812" xr:uid="{00000000-0005-0000-0000-000045920000}"/>
    <cellStyle name="연결된 셀 6 5" xfId="31813" xr:uid="{00000000-0005-0000-0000-000046920000}"/>
    <cellStyle name="연결된 셀 7" xfId="31814" xr:uid="{00000000-0005-0000-0000-000047920000}"/>
    <cellStyle name="연결된 셀 7 2" xfId="31815" xr:uid="{00000000-0005-0000-0000-000048920000}"/>
    <cellStyle name="연결된 셀 7 3" xfId="31816" xr:uid="{00000000-0005-0000-0000-000049920000}"/>
    <cellStyle name="연결된 셀 7 4" xfId="31817" xr:uid="{00000000-0005-0000-0000-00004A920000}"/>
    <cellStyle name="연결된 셀 7 5" xfId="31818" xr:uid="{00000000-0005-0000-0000-00004B920000}"/>
    <cellStyle name="연결된 셀 8" xfId="31819" xr:uid="{00000000-0005-0000-0000-00004C920000}"/>
    <cellStyle name="연결된 셀 9" xfId="31820" xr:uid="{00000000-0005-0000-0000-00004D920000}"/>
    <cellStyle name="연결번호" xfId="3905" xr:uid="{00000000-0005-0000-0000-00004E920000}"/>
    <cellStyle name="연결전환2" xfId="3906" xr:uid="{00000000-0005-0000-0000-00004F920000}"/>
    <cellStyle name="연결전환3" xfId="3907" xr:uid="{00000000-0005-0000-0000-000050920000}"/>
    <cellStyle name="열어본 하이퍼링크" xfId="31821" xr:uid="{00000000-0005-0000-0000-000051920000}"/>
    <cellStyle name="영호" xfId="31822" xr:uid="{00000000-0005-0000-0000-000052920000}"/>
    <cellStyle name="영호 2" xfId="31823" xr:uid="{00000000-0005-0000-0000-000053920000}"/>
    <cellStyle name="영호 2 2" xfId="31824" xr:uid="{00000000-0005-0000-0000-000054920000}"/>
    <cellStyle name="영호 2 3" xfId="31825" xr:uid="{00000000-0005-0000-0000-000055920000}"/>
    <cellStyle name="영호 3" xfId="31826" xr:uid="{00000000-0005-0000-0000-000056920000}"/>
    <cellStyle name="영호 3 2" xfId="31827" xr:uid="{00000000-0005-0000-0000-000057920000}"/>
    <cellStyle name="영호 3 3" xfId="31828" xr:uid="{00000000-0005-0000-0000-000058920000}"/>
    <cellStyle name="영호 4" xfId="31829" xr:uid="{00000000-0005-0000-0000-000059920000}"/>
    <cellStyle name="영호 4 2" xfId="31830" xr:uid="{00000000-0005-0000-0000-00005A920000}"/>
    <cellStyle name="영호 4 3" xfId="31831" xr:uid="{00000000-0005-0000-0000-00005B920000}"/>
    <cellStyle name="왼" xfId="31832" xr:uid="{00000000-0005-0000-0000-00005C920000}"/>
    <cellStyle name="왼쪽2" xfId="3908" xr:uid="{00000000-0005-0000-0000-00005D920000}"/>
    <cellStyle name="왼쪽2 2" xfId="31833" xr:uid="{00000000-0005-0000-0000-00005E920000}"/>
    <cellStyle name="왼쪽2 2 2" xfId="31834" xr:uid="{00000000-0005-0000-0000-00005F920000}"/>
    <cellStyle name="왼쪽2 3" xfId="31835" xr:uid="{00000000-0005-0000-0000-000060920000}"/>
    <cellStyle name="왼쪽2 3 2" xfId="31836" xr:uid="{00000000-0005-0000-0000-000061920000}"/>
    <cellStyle name="왼쪽2 3 2 2" xfId="31837" xr:uid="{00000000-0005-0000-0000-000062920000}"/>
    <cellStyle name="왼쪽2 3 2 3" xfId="31838" xr:uid="{00000000-0005-0000-0000-000063920000}"/>
    <cellStyle name="왼쪽2 3 3" xfId="31839" xr:uid="{00000000-0005-0000-0000-000064920000}"/>
    <cellStyle name="왼쪽2 3 3 2" xfId="31840" xr:uid="{00000000-0005-0000-0000-000065920000}"/>
    <cellStyle name="왼쪽2 3 3 3" xfId="31841" xr:uid="{00000000-0005-0000-0000-000066920000}"/>
    <cellStyle name="왼쪽2 3 4" xfId="31842" xr:uid="{00000000-0005-0000-0000-000067920000}"/>
    <cellStyle name="왼쪽2 4" xfId="31843" xr:uid="{00000000-0005-0000-0000-000068920000}"/>
    <cellStyle name="왼쪽2 4 2" xfId="31844" xr:uid="{00000000-0005-0000-0000-000069920000}"/>
    <cellStyle name="왼쪽2 4 2 2" xfId="31845" xr:uid="{00000000-0005-0000-0000-00006A920000}"/>
    <cellStyle name="왼쪽2 4 2 3" xfId="31846" xr:uid="{00000000-0005-0000-0000-00006B920000}"/>
    <cellStyle name="왼쪽2 4 3" xfId="31847" xr:uid="{00000000-0005-0000-0000-00006C920000}"/>
    <cellStyle name="왼쪽2 4 3 2" xfId="31848" xr:uid="{00000000-0005-0000-0000-00006D920000}"/>
    <cellStyle name="왼쪽2 4 3 3" xfId="31849" xr:uid="{00000000-0005-0000-0000-00006E920000}"/>
    <cellStyle name="왼쪽2 4 4" xfId="31850" xr:uid="{00000000-0005-0000-0000-00006F920000}"/>
    <cellStyle name="왼쪽2 5" xfId="31851" xr:uid="{00000000-0005-0000-0000-000070920000}"/>
    <cellStyle name="왼쪽2 5 2" xfId="31852" xr:uid="{00000000-0005-0000-0000-000071920000}"/>
    <cellStyle name="왼쪽2 5 2 2" xfId="31853" xr:uid="{00000000-0005-0000-0000-000072920000}"/>
    <cellStyle name="왼쪽2 5 2 3" xfId="31854" xr:uid="{00000000-0005-0000-0000-000073920000}"/>
    <cellStyle name="왼쪽2 5 3" xfId="31855" xr:uid="{00000000-0005-0000-0000-000074920000}"/>
    <cellStyle name="왼쪽2 5 3 2" xfId="31856" xr:uid="{00000000-0005-0000-0000-000075920000}"/>
    <cellStyle name="왼쪽2 5 3 3" xfId="31857" xr:uid="{00000000-0005-0000-0000-000076920000}"/>
    <cellStyle name="왼쪽2 5 4" xfId="31858" xr:uid="{00000000-0005-0000-0000-000077920000}"/>
    <cellStyle name="왼쪽2 6" xfId="31859" xr:uid="{00000000-0005-0000-0000-000078920000}"/>
    <cellStyle name="왼쪽2 6 2" xfId="31860" xr:uid="{00000000-0005-0000-0000-000079920000}"/>
    <cellStyle name="왼쪽2 6 2 2" xfId="31861" xr:uid="{00000000-0005-0000-0000-00007A920000}"/>
    <cellStyle name="왼쪽2 6 2 3" xfId="31862" xr:uid="{00000000-0005-0000-0000-00007B920000}"/>
    <cellStyle name="왼쪽2 6 3" xfId="31863" xr:uid="{00000000-0005-0000-0000-00007C920000}"/>
    <cellStyle name="왼쪽2 6 3 2" xfId="31864" xr:uid="{00000000-0005-0000-0000-00007D920000}"/>
    <cellStyle name="왼쪽2 6 3 3" xfId="31865" xr:uid="{00000000-0005-0000-0000-00007E920000}"/>
    <cellStyle name="왼쪽2 6 4" xfId="31866" xr:uid="{00000000-0005-0000-0000-00007F920000}"/>
    <cellStyle name="왼쪽2 7" xfId="31867" xr:uid="{00000000-0005-0000-0000-000080920000}"/>
    <cellStyle name="왼쪽2 7 2" xfId="31868" xr:uid="{00000000-0005-0000-0000-000081920000}"/>
    <cellStyle name="왼쪽2 7 2 2" xfId="31869" xr:uid="{00000000-0005-0000-0000-000082920000}"/>
    <cellStyle name="왼쪽2 7 2 3" xfId="31870" xr:uid="{00000000-0005-0000-0000-000083920000}"/>
    <cellStyle name="왼쪽2 7 3" xfId="31871" xr:uid="{00000000-0005-0000-0000-000084920000}"/>
    <cellStyle name="왼쪽2 7 3 2" xfId="31872" xr:uid="{00000000-0005-0000-0000-000085920000}"/>
    <cellStyle name="왼쪽2 7 3 3" xfId="31873" xr:uid="{00000000-0005-0000-0000-000086920000}"/>
    <cellStyle name="왼쪽2 7 4" xfId="31874" xr:uid="{00000000-0005-0000-0000-000087920000}"/>
    <cellStyle name="왼쪽2 8" xfId="31875" xr:uid="{00000000-0005-0000-0000-000088920000}"/>
    <cellStyle name="왼쪽2 9" xfId="31876" xr:uid="{00000000-0005-0000-0000-000089920000}"/>
    <cellStyle name="왼쪽5" xfId="31877" xr:uid="{00000000-0005-0000-0000-00008A920000}"/>
    <cellStyle name="요약 10" xfId="31878" xr:uid="{00000000-0005-0000-0000-00008B920000}"/>
    <cellStyle name="요약 10 2" xfId="34207" xr:uid="{00000000-0005-0000-0000-00008C920000}"/>
    <cellStyle name="요약 11" xfId="31879" xr:uid="{00000000-0005-0000-0000-00008D920000}"/>
    <cellStyle name="요약 11 2" xfId="34208" xr:uid="{00000000-0005-0000-0000-00008E920000}"/>
    <cellStyle name="요약 12" xfId="31880" xr:uid="{00000000-0005-0000-0000-00008F920000}"/>
    <cellStyle name="요약 12 2" xfId="34209" xr:uid="{00000000-0005-0000-0000-000090920000}"/>
    <cellStyle name="요약 13" xfId="31881" xr:uid="{00000000-0005-0000-0000-000091920000}"/>
    <cellStyle name="요약 13 2" xfId="34210" xr:uid="{00000000-0005-0000-0000-000092920000}"/>
    <cellStyle name="요약 14" xfId="31882" xr:uid="{00000000-0005-0000-0000-000093920000}"/>
    <cellStyle name="요약 14 2" xfId="34211" xr:uid="{00000000-0005-0000-0000-000094920000}"/>
    <cellStyle name="요약 15" xfId="31883" xr:uid="{00000000-0005-0000-0000-000095920000}"/>
    <cellStyle name="요약 15 2" xfId="34212" xr:uid="{00000000-0005-0000-0000-000096920000}"/>
    <cellStyle name="요약 16" xfId="31884" xr:uid="{00000000-0005-0000-0000-000097920000}"/>
    <cellStyle name="요약 16 2" xfId="31885" xr:uid="{00000000-0005-0000-0000-000098920000}"/>
    <cellStyle name="요약 17" xfId="31886" xr:uid="{00000000-0005-0000-0000-000099920000}"/>
    <cellStyle name="요약 17 2" xfId="31887" xr:uid="{00000000-0005-0000-0000-00009A920000}"/>
    <cellStyle name="요약 18" xfId="31888" xr:uid="{00000000-0005-0000-0000-00009B920000}"/>
    <cellStyle name="요약 18 2" xfId="31889" xr:uid="{00000000-0005-0000-0000-00009C920000}"/>
    <cellStyle name="요약 19" xfId="31890" xr:uid="{00000000-0005-0000-0000-00009D920000}"/>
    <cellStyle name="요약 19 2" xfId="31891" xr:uid="{00000000-0005-0000-0000-00009E920000}"/>
    <cellStyle name="요약 2" xfId="31892" xr:uid="{00000000-0005-0000-0000-00009F920000}"/>
    <cellStyle name="요약 2 10" xfId="31893" xr:uid="{00000000-0005-0000-0000-0000A0920000}"/>
    <cellStyle name="요약 2 10 2" xfId="31894" xr:uid="{00000000-0005-0000-0000-0000A1920000}"/>
    <cellStyle name="요약 2 10 2 2" xfId="31895" xr:uid="{00000000-0005-0000-0000-0000A2920000}"/>
    <cellStyle name="요약 2 10 2 3" xfId="31896" xr:uid="{00000000-0005-0000-0000-0000A3920000}"/>
    <cellStyle name="요약 2 10 3" xfId="31897" xr:uid="{00000000-0005-0000-0000-0000A4920000}"/>
    <cellStyle name="요약 2 10 3 2" xfId="31898" xr:uid="{00000000-0005-0000-0000-0000A5920000}"/>
    <cellStyle name="요약 2 10 3 3" xfId="31899" xr:uid="{00000000-0005-0000-0000-0000A6920000}"/>
    <cellStyle name="요약 2 10 4" xfId="31900" xr:uid="{00000000-0005-0000-0000-0000A7920000}"/>
    <cellStyle name="요약 2 10 5" xfId="31901" xr:uid="{00000000-0005-0000-0000-0000A8920000}"/>
    <cellStyle name="요약 2 10 6" xfId="31902" xr:uid="{00000000-0005-0000-0000-0000A9920000}"/>
    <cellStyle name="요약 2 11" xfId="31903" xr:uid="{00000000-0005-0000-0000-0000AA920000}"/>
    <cellStyle name="요약 2 11 2" xfId="31904" xr:uid="{00000000-0005-0000-0000-0000AB920000}"/>
    <cellStyle name="요약 2 11 3" xfId="31905" xr:uid="{00000000-0005-0000-0000-0000AC920000}"/>
    <cellStyle name="요약 2 11 4" xfId="31906" xr:uid="{00000000-0005-0000-0000-0000AD920000}"/>
    <cellStyle name="요약 2 11 5" xfId="31907" xr:uid="{00000000-0005-0000-0000-0000AE920000}"/>
    <cellStyle name="요약 2 12" xfId="31908" xr:uid="{00000000-0005-0000-0000-0000AF920000}"/>
    <cellStyle name="요약 2 12 2" xfId="31909" xr:uid="{00000000-0005-0000-0000-0000B0920000}"/>
    <cellStyle name="요약 2 12 3" xfId="31910" xr:uid="{00000000-0005-0000-0000-0000B1920000}"/>
    <cellStyle name="요약 2 12 4" xfId="31911" xr:uid="{00000000-0005-0000-0000-0000B2920000}"/>
    <cellStyle name="요약 2 12 5" xfId="31912" xr:uid="{00000000-0005-0000-0000-0000B3920000}"/>
    <cellStyle name="요약 2 13" xfId="31913" xr:uid="{00000000-0005-0000-0000-0000B4920000}"/>
    <cellStyle name="요약 2 13 2" xfId="31914" xr:uid="{00000000-0005-0000-0000-0000B5920000}"/>
    <cellStyle name="요약 2 13 3" xfId="31915" xr:uid="{00000000-0005-0000-0000-0000B6920000}"/>
    <cellStyle name="요약 2 14" xfId="31916" xr:uid="{00000000-0005-0000-0000-0000B7920000}"/>
    <cellStyle name="요약 2 14 2" xfId="34213" xr:uid="{00000000-0005-0000-0000-0000B8920000}"/>
    <cellStyle name="요약 2 15" xfId="31917" xr:uid="{00000000-0005-0000-0000-0000B9920000}"/>
    <cellStyle name="요약 2 15 2" xfId="34214" xr:uid="{00000000-0005-0000-0000-0000BA920000}"/>
    <cellStyle name="요약 2 16" xfId="31918" xr:uid="{00000000-0005-0000-0000-0000BB920000}"/>
    <cellStyle name="요약 2 16 2" xfId="34215" xr:uid="{00000000-0005-0000-0000-0000BC920000}"/>
    <cellStyle name="요약 2 17" xfId="31919" xr:uid="{00000000-0005-0000-0000-0000BD920000}"/>
    <cellStyle name="요약 2 17 2" xfId="34216" xr:uid="{00000000-0005-0000-0000-0000BE920000}"/>
    <cellStyle name="요약 2 18" xfId="31920" xr:uid="{00000000-0005-0000-0000-0000BF920000}"/>
    <cellStyle name="요약 2 18 2" xfId="34217" xr:uid="{00000000-0005-0000-0000-0000C0920000}"/>
    <cellStyle name="요약 2 19" xfId="31921" xr:uid="{00000000-0005-0000-0000-0000C1920000}"/>
    <cellStyle name="요약 2 19 2" xfId="34218" xr:uid="{00000000-0005-0000-0000-0000C2920000}"/>
    <cellStyle name="요약 2 2" xfId="31922" xr:uid="{00000000-0005-0000-0000-0000C3920000}"/>
    <cellStyle name="요약 2 2 2" xfId="31923" xr:uid="{00000000-0005-0000-0000-0000C4920000}"/>
    <cellStyle name="요약 2 2 2 2" xfId="31924" xr:uid="{00000000-0005-0000-0000-0000C5920000}"/>
    <cellStyle name="요약 2 2 2 3" xfId="31925" xr:uid="{00000000-0005-0000-0000-0000C6920000}"/>
    <cellStyle name="요약 2 2 3" xfId="31926" xr:uid="{00000000-0005-0000-0000-0000C7920000}"/>
    <cellStyle name="요약 2 2 3 2" xfId="31927" xr:uid="{00000000-0005-0000-0000-0000C8920000}"/>
    <cellStyle name="요약 2 2 3 3" xfId="31928" xr:uid="{00000000-0005-0000-0000-0000C9920000}"/>
    <cellStyle name="요약 2 2 4" xfId="31929" xr:uid="{00000000-0005-0000-0000-0000CA920000}"/>
    <cellStyle name="요약 2 2 5" xfId="31930" xr:uid="{00000000-0005-0000-0000-0000CB920000}"/>
    <cellStyle name="요약 2 2 6" xfId="31931" xr:uid="{00000000-0005-0000-0000-0000CC920000}"/>
    <cellStyle name="요약 2 20" xfId="31932" xr:uid="{00000000-0005-0000-0000-0000CD920000}"/>
    <cellStyle name="요약 2 20 2" xfId="34219" xr:uid="{00000000-0005-0000-0000-0000CE920000}"/>
    <cellStyle name="요약 2 21" xfId="31933" xr:uid="{00000000-0005-0000-0000-0000CF920000}"/>
    <cellStyle name="요약 2 21 2" xfId="34220" xr:uid="{00000000-0005-0000-0000-0000D0920000}"/>
    <cellStyle name="요약 2 22" xfId="31934" xr:uid="{00000000-0005-0000-0000-0000D1920000}"/>
    <cellStyle name="요약 2 22 2" xfId="34221" xr:uid="{00000000-0005-0000-0000-0000D2920000}"/>
    <cellStyle name="요약 2 23" xfId="31935" xr:uid="{00000000-0005-0000-0000-0000D3920000}"/>
    <cellStyle name="요약 2 23 2" xfId="34222" xr:uid="{00000000-0005-0000-0000-0000D4920000}"/>
    <cellStyle name="요약 2 24" xfId="31936" xr:uid="{00000000-0005-0000-0000-0000D5920000}"/>
    <cellStyle name="요약 2 24 2" xfId="34223" xr:uid="{00000000-0005-0000-0000-0000D6920000}"/>
    <cellStyle name="요약 2 25" xfId="31937" xr:uid="{00000000-0005-0000-0000-0000D7920000}"/>
    <cellStyle name="요약 2 25 2" xfId="34224" xr:uid="{00000000-0005-0000-0000-0000D8920000}"/>
    <cellStyle name="요약 2 26" xfId="31938" xr:uid="{00000000-0005-0000-0000-0000D9920000}"/>
    <cellStyle name="요약 2 26 2" xfId="34225" xr:uid="{00000000-0005-0000-0000-0000DA920000}"/>
    <cellStyle name="요약 2 27" xfId="31939" xr:uid="{00000000-0005-0000-0000-0000DB920000}"/>
    <cellStyle name="요약 2 27 2" xfId="34226" xr:uid="{00000000-0005-0000-0000-0000DC920000}"/>
    <cellStyle name="요약 2 28" xfId="31940" xr:uid="{00000000-0005-0000-0000-0000DD920000}"/>
    <cellStyle name="요약 2 28 2" xfId="34227" xr:uid="{00000000-0005-0000-0000-0000DE920000}"/>
    <cellStyle name="요약 2 29" xfId="31941" xr:uid="{00000000-0005-0000-0000-0000DF920000}"/>
    <cellStyle name="요약 2 29 2" xfId="34228" xr:uid="{00000000-0005-0000-0000-0000E0920000}"/>
    <cellStyle name="요약 2 3" xfId="31942" xr:uid="{00000000-0005-0000-0000-0000E1920000}"/>
    <cellStyle name="요약 2 3 2" xfId="31943" xr:uid="{00000000-0005-0000-0000-0000E2920000}"/>
    <cellStyle name="요약 2 3 2 2" xfId="31944" xr:uid="{00000000-0005-0000-0000-0000E3920000}"/>
    <cellStyle name="요약 2 3 2 3" xfId="31945" xr:uid="{00000000-0005-0000-0000-0000E4920000}"/>
    <cellStyle name="요약 2 3 3" xfId="31946" xr:uid="{00000000-0005-0000-0000-0000E5920000}"/>
    <cellStyle name="요약 2 3 3 2" xfId="31947" xr:uid="{00000000-0005-0000-0000-0000E6920000}"/>
    <cellStyle name="요약 2 3 3 3" xfId="31948" xr:uid="{00000000-0005-0000-0000-0000E7920000}"/>
    <cellStyle name="요약 2 3 4" xfId="31949" xr:uid="{00000000-0005-0000-0000-0000E8920000}"/>
    <cellStyle name="요약 2 3 5" xfId="31950" xr:uid="{00000000-0005-0000-0000-0000E9920000}"/>
    <cellStyle name="요약 2 3 6" xfId="31951" xr:uid="{00000000-0005-0000-0000-0000EA920000}"/>
    <cellStyle name="요약 2 30" xfId="31952" xr:uid="{00000000-0005-0000-0000-0000EB920000}"/>
    <cellStyle name="요약 2 31" xfId="31953" xr:uid="{00000000-0005-0000-0000-0000EC920000}"/>
    <cellStyle name="요약 2 32" xfId="34229" xr:uid="{00000000-0005-0000-0000-0000ED920000}"/>
    <cellStyle name="요약 2 4" xfId="31954" xr:uid="{00000000-0005-0000-0000-0000EE920000}"/>
    <cellStyle name="요약 2 4 2" xfId="31955" xr:uid="{00000000-0005-0000-0000-0000EF920000}"/>
    <cellStyle name="요약 2 4 2 2" xfId="31956" xr:uid="{00000000-0005-0000-0000-0000F0920000}"/>
    <cellStyle name="요약 2 4 2 3" xfId="31957" xr:uid="{00000000-0005-0000-0000-0000F1920000}"/>
    <cellStyle name="요약 2 4 3" xfId="31958" xr:uid="{00000000-0005-0000-0000-0000F2920000}"/>
    <cellStyle name="요약 2 4 3 2" xfId="31959" xr:uid="{00000000-0005-0000-0000-0000F3920000}"/>
    <cellStyle name="요약 2 4 3 3" xfId="31960" xr:uid="{00000000-0005-0000-0000-0000F4920000}"/>
    <cellStyle name="요약 2 4 4" xfId="31961" xr:uid="{00000000-0005-0000-0000-0000F5920000}"/>
    <cellStyle name="요약 2 4 5" xfId="31962" xr:uid="{00000000-0005-0000-0000-0000F6920000}"/>
    <cellStyle name="요약 2 4 6" xfId="31963" xr:uid="{00000000-0005-0000-0000-0000F7920000}"/>
    <cellStyle name="요약 2 5" xfId="31964" xr:uid="{00000000-0005-0000-0000-0000F8920000}"/>
    <cellStyle name="요약 2 5 2" xfId="31965" xr:uid="{00000000-0005-0000-0000-0000F9920000}"/>
    <cellStyle name="요약 2 5 2 2" xfId="31966" xr:uid="{00000000-0005-0000-0000-0000FA920000}"/>
    <cellStyle name="요약 2 5 2 3" xfId="31967" xr:uid="{00000000-0005-0000-0000-0000FB920000}"/>
    <cellStyle name="요약 2 5 3" xfId="31968" xr:uid="{00000000-0005-0000-0000-0000FC920000}"/>
    <cellStyle name="요약 2 5 3 2" xfId="31969" xr:uid="{00000000-0005-0000-0000-0000FD920000}"/>
    <cellStyle name="요약 2 5 3 3" xfId="31970" xr:uid="{00000000-0005-0000-0000-0000FE920000}"/>
    <cellStyle name="요약 2 5 4" xfId="31971" xr:uid="{00000000-0005-0000-0000-0000FF920000}"/>
    <cellStyle name="요약 2 5 5" xfId="31972" xr:uid="{00000000-0005-0000-0000-000000930000}"/>
    <cellStyle name="요약 2 5 6" xfId="31973" xr:uid="{00000000-0005-0000-0000-000001930000}"/>
    <cellStyle name="요약 2 6" xfId="31974" xr:uid="{00000000-0005-0000-0000-000002930000}"/>
    <cellStyle name="요약 2 6 2" xfId="31975" xr:uid="{00000000-0005-0000-0000-000003930000}"/>
    <cellStyle name="요약 2 6 2 2" xfId="31976" xr:uid="{00000000-0005-0000-0000-000004930000}"/>
    <cellStyle name="요약 2 6 2 3" xfId="31977" xr:uid="{00000000-0005-0000-0000-000005930000}"/>
    <cellStyle name="요약 2 6 3" xfId="31978" xr:uid="{00000000-0005-0000-0000-000006930000}"/>
    <cellStyle name="요약 2 6 3 2" xfId="31979" xr:uid="{00000000-0005-0000-0000-000007930000}"/>
    <cellStyle name="요약 2 6 3 3" xfId="31980" xr:uid="{00000000-0005-0000-0000-000008930000}"/>
    <cellStyle name="요약 2 6 4" xfId="31981" xr:uid="{00000000-0005-0000-0000-000009930000}"/>
    <cellStyle name="요약 2 6 5" xfId="31982" xr:uid="{00000000-0005-0000-0000-00000A930000}"/>
    <cellStyle name="요약 2 6 6" xfId="31983" xr:uid="{00000000-0005-0000-0000-00000B930000}"/>
    <cellStyle name="요약 2 7" xfId="31984" xr:uid="{00000000-0005-0000-0000-00000C930000}"/>
    <cellStyle name="요약 2 7 2" xfId="31985" xr:uid="{00000000-0005-0000-0000-00000D930000}"/>
    <cellStyle name="요약 2 7 2 2" xfId="31986" xr:uid="{00000000-0005-0000-0000-00000E930000}"/>
    <cellStyle name="요약 2 7 2 3" xfId="31987" xr:uid="{00000000-0005-0000-0000-00000F930000}"/>
    <cellStyle name="요약 2 7 3" xfId="31988" xr:uid="{00000000-0005-0000-0000-000010930000}"/>
    <cellStyle name="요약 2 7 3 2" xfId="31989" xr:uid="{00000000-0005-0000-0000-000011930000}"/>
    <cellStyle name="요약 2 7 3 3" xfId="31990" xr:uid="{00000000-0005-0000-0000-000012930000}"/>
    <cellStyle name="요약 2 7 4" xfId="31991" xr:uid="{00000000-0005-0000-0000-000013930000}"/>
    <cellStyle name="요약 2 7 5" xfId="31992" xr:uid="{00000000-0005-0000-0000-000014930000}"/>
    <cellStyle name="요약 2 7 6" xfId="31993" xr:uid="{00000000-0005-0000-0000-000015930000}"/>
    <cellStyle name="요약 2 8" xfId="31994" xr:uid="{00000000-0005-0000-0000-000016930000}"/>
    <cellStyle name="요약 2 8 2" xfId="31995" xr:uid="{00000000-0005-0000-0000-000017930000}"/>
    <cellStyle name="요약 2 8 2 2" xfId="31996" xr:uid="{00000000-0005-0000-0000-000018930000}"/>
    <cellStyle name="요약 2 8 2 3" xfId="31997" xr:uid="{00000000-0005-0000-0000-000019930000}"/>
    <cellStyle name="요약 2 8 3" xfId="31998" xr:uid="{00000000-0005-0000-0000-00001A930000}"/>
    <cellStyle name="요약 2 8 3 2" xfId="31999" xr:uid="{00000000-0005-0000-0000-00001B930000}"/>
    <cellStyle name="요약 2 8 3 3" xfId="32000" xr:uid="{00000000-0005-0000-0000-00001C930000}"/>
    <cellStyle name="요약 2 8 4" xfId="32001" xr:uid="{00000000-0005-0000-0000-00001D930000}"/>
    <cellStyle name="요약 2 8 5" xfId="32002" xr:uid="{00000000-0005-0000-0000-00001E930000}"/>
    <cellStyle name="요약 2 8 6" xfId="32003" xr:uid="{00000000-0005-0000-0000-00001F930000}"/>
    <cellStyle name="요약 2 9" xfId="32004" xr:uid="{00000000-0005-0000-0000-000020930000}"/>
    <cellStyle name="요약 2 9 2" xfId="32005" xr:uid="{00000000-0005-0000-0000-000021930000}"/>
    <cellStyle name="요약 2 9 2 2" xfId="32006" xr:uid="{00000000-0005-0000-0000-000022930000}"/>
    <cellStyle name="요약 2 9 2 3" xfId="32007" xr:uid="{00000000-0005-0000-0000-000023930000}"/>
    <cellStyle name="요약 2 9 3" xfId="32008" xr:uid="{00000000-0005-0000-0000-000024930000}"/>
    <cellStyle name="요약 2 9 3 2" xfId="32009" xr:uid="{00000000-0005-0000-0000-000025930000}"/>
    <cellStyle name="요약 2 9 3 3" xfId="32010" xr:uid="{00000000-0005-0000-0000-000026930000}"/>
    <cellStyle name="요약 2 9 4" xfId="32011" xr:uid="{00000000-0005-0000-0000-000027930000}"/>
    <cellStyle name="요약 2 9 5" xfId="32012" xr:uid="{00000000-0005-0000-0000-000028930000}"/>
    <cellStyle name="요약 2 9 6" xfId="32013" xr:uid="{00000000-0005-0000-0000-000029930000}"/>
    <cellStyle name="요약 20" xfId="32014" xr:uid="{00000000-0005-0000-0000-00002A930000}"/>
    <cellStyle name="요약 20 2" xfId="32015" xr:uid="{00000000-0005-0000-0000-00002B930000}"/>
    <cellStyle name="요약 21" xfId="32016" xr:uid="{00000000-0005-0000-0000-00002C930000}"/>
    <cellStyle name="요약 21 2" xfId="32017" xr:uid="{00000000-0005-0000-0000-00002D930000}"/>
    <cellStyle name="요약 22" xfId="32018" xr:uid="{00000000-0005-0000-0000-00002E930000}"/>
    <cellStyle name="요약 22 2" xfId="32019" xr:uid="{00000000-0005-0000-0000-00002F930000}"/>
    <cellStyle name="요약 23" xfId="32020" xr:uid="{00000000-0005-0000-0000-000030930000}"/>
    <cellStyle name="요약 23 2" xfId="32021" xr:uid="{00000000-0005-0000-0000-000031930000}"/>
    <cellStyle name="요약 24" xfId="32022" xr:uid="{00000000-0005-0000-0000-000032930000}"/>
    <cellStyle name="요약 24 2" xfId="32023" xr:uid="{00000000-0005-0000-0000-000033930000}"/>
    <cellStyle name="요약 25" xfId="32024" xr:uid="{00000000-0005-0000-0000-000034930000}"/>
    <cellStyle name="요약 25 2" xfId="32025" xr:uid="{00000000-0005-0000-0000-000035930000}"/>
    <cellStyle name="요약 26" xfId="32026" xr:uid="{00000000-0005-0000-0000-000036930000}"/>
    <cellStyle name="요약 26 2" xfId="32027" xr:uid="{00000000-0005-0000-0000-000037930000}"/>
    <cellStyle name="요약 27" xfId="32028" xr:uid="{00000000-0005-0000-0000-000038930000}"/>
    <cellStyle name="요약 27 2" xfId="32029" xr:uid="{00000000-0005-0000-0000-000039930000}"/>
    <cellStyle name="요약 28" xfId="32030" xr:uid="{00000000-0005-0000-0000-00003A930000}"/>
    <cellStyle name="요약 28 2" xfId="32031" xr:uid="{00000000-0005-0000-0000-00003B930000}"/>
    <cellStyle name="요약 29" xfId="32032" xr:uid="{00000000-0005-0000-0000-00003C930000}"/>
    <cellStyle name="요약 29 2" xfId="32033" xr:uid="{00000000-0005-0000-0000-00003D930000}"/>
    <cellStyle name="요약 3" xfId="32034" xr:uid="{00000000-0005-0000-0000-00003E930000}"/>
    <cellStyle name="요약 3 10" xfId="32035" xr:uid="{00000000-0005-0000-0000-00003F930000}"/>
    <cellStyle name="요약 3 10 2" xfId="32036" xr:uid="{00000000-0005-0000-0000-000040930000}"/>
    <cellStyle name="요약 3 10 2 2" xfId="32037" xr:uid="{00000000-0005-0000-0000-000041930000}"/>
    <cellStyle name="요약 3 10 2 3" xfId="32038" xr:uid="{00000000-0005-0000-0000-000042930000}"/>
    <cellStyle name="요약 3 10 3" xfId="32039" xr:uid="{00000000-0005-0000-0000-000043930000}"/>
    <cellStyle name="요약 3 10 3 2" xfId="32040" xr:uid="{00000000-0005-0000-0000-000044930000}"/>
    <cellStyle name="요약 3 10 3 3" xfId="32041" xr:uid="{00000000-0005-0000-0000-000045930000}"/>
    <cellStyle name="요약 3 10 4" xfId="32042" xr:uid="{00000000-0005-0000-0000-000046930000}"/>
    <cellStyle name="요약 3 11" xfId="32043" xr:uid="{00000000-0005-0000-0000-000047930000}"/>
    <cellStyle name="요약 3 11 2" xfId="32044" xr:uid="{00000000-0005-0000-0000-000048930000}"/>
    <cellStyle name="요약 3 11 3" xfId="32045" xr:uid="{00000000-0005-0000-0000-000049930000}"/>
    <cellStyle name="요약 3 12" xfId="32046" xr:uid="{00000000-0005-0000-0000-00004A930000}"/>
    <cellStyle name="요약 3 12 2" xfId="32047" xr:uid="{00000000-0005-0000-0000-00004B930000}"/>
    <cellStyle name="요약 3 12 3" xfId="32048" xr:uid="{00000000-0005-0000-0000-00004C930000}"/>
    <cellStyle name="요약 3 13" xfId="32049" xr:uid="{00000000-0005-0000-0000-00004D930000}"/>
    <cellStyle name="요약 3 14" xfId="32050" xr:uid="{00000000-0005-0000-0000-00004E930000}"/>
    <cellStyle name="요약 3 15" xfId="32051" xr:uid="{00000000-0005-0000-0000-00004F930000}"/>
    <cellStyle name="요약 3 2" xfId="32052" xr:uid="{00000000-0005-0000-0000-000050930000}"/>
    <cellStyle name="요약 3 2 2" xfId="32053" xr:uid="{00000000-0005-0000-0000-000051930000}"/>
    <cellStyle name="요약 3 2 2 2" xfId="32054" xr:uid="{00000000-0005-0000-0000-000052930000}"/>
    <cellStyle name="요약 3 2 2 3" xfId="32055" xr:uid="{00000000-0005-0000-0000-000053930000}"/>
    <cellStyle name="요약 3 2 3" xfId="32056" xr:uid="{00000000-0005-0000-0000-000054930000}"/>
    <cellStyle name="요약 3 2 3 2" xfId="32057" xr:uid="{00000000-0005-0000-0000-000055930000}"/>
    <cellStyle name="요약 3 2 3 3" xfId="32058" xr:uid="{00000000-0005-0000-0000-000056930000}"/>
    <cellStyle name="요약 3 2 4" xfId="32059" xr:uid="{00000000-0005-0000-0000-000057930000}"/>
    <cellStyle name="요약 3 3" xfId="32060" xr:uid="{00000000-0005-0000-0000-000058930000}"/>
    <cellStyle name="요약 3 3 2" xfId="32061" xr:uid="{00000000-0005-0000-0000-000059930000}"/>
    <cellStyle name="요약 3 3 2 2" xfId="32062" xr:uid="{00000000-0005-0000-0000-00005A930000}"/>
    <cellStyle name="요약 3 3 2 3" xfId="32063" xr:uid="{00000000-0005-0000-0000-00005B930000}"/>
    <cellStyle name="요약 3 3 3" xfId="32064" xr:uid="{00000000-0005-0000-0000-00005C930000}"/>
    <cellStyle name="요약 3 3 3 2" xfId="32065" xr:uid="{00000000-0005-0000-0000-00005D930000}"/>
    <cellStyle name="요약 3 3 3 3" xfId="32066" xr:uid="{00000000-0005-0000-0000-00005E930000}"/>
    <cellStyle name="요약 3 3 4" xfId="32067" xr:uid="{00000000-0005-0000-0000-00005F930000}"/>
    <cellStyle name="요약 3 4" xfId="32068" xr:uid="{00000000-0005-0000-0000-000060930000}"/>
    <cellStyle name="요약 3 4 2" xfId="32069" xr:uid="{00000000-0005-0000-0000-000061930000}"/>
    <cellStyle name="요약 3 4 2 2" xfId="32070" xr:uid="{00000000-0005-0000-0000-000062930000}"/>
    <cellStyle name="요약 3 4 2 3" xfId="32071" xr:uid="{00000000-0005-0000-0000-000063930000}"/>
    <cellStyle name="요약 3 4 3" xfId="32072" xr:uid="{00000000-0005-0000-0000-000064930000}"/>
    <cellStyle name="요약 3 4 3 2" xfId="32073" xr:uid="{00000000-0005-0000-0000-000065930000}"/>
    <cellStyle name="요약 3 4 3 3" xfId="32074" xr:uid="{00000000-0005-0000-0000-000066930000}"/>
    <cellStyle name="요약 3 4 4" xfId="32075" xr:uid="{00000000-0005-0000-0000-000067930000}"/>
    <cellStyle name="요약 3 5" xfId="32076" xr:uid="{00000000-0005-0000-0000-000068930000}"/>
    <cellStyle name="요약 3 5 2" xfId="32077" xr:uid="{00000000-0005-0000-0000-000069930000}"/>
    <cellStyle name="요약 3 5 2 2" xfId="32078" xr:uid="{00000000-0005-0000-0000-00006A930000}"/>
    <cellStyle name="요약 3 5 2 3" xfId="32079" xr:uid="{00000000-0005-0000-0000-00006B930000}"/>
    <cellStyle name="요약 3 5 3" xfId="32080" xr:uid="{00000000-0005-0000-0000-00006C930000}"/>
    <cellStyle name="요약 3 5 3 2" xfId="32081" xr:uid="{00000000-0005-0000-0000-00006D930000}"/>
    <cellStyle name="요약 3 5 3 3" xfId="32082" xr:uid="{00000000-0005-0000-0000-00006E930000}"/>
    <cellStyle name="요약 3 5 4" xfId="32083" xr:uid="{00000000-0005-0000-0000-00006F930000}"/>
    <cellStyle name="요약 3 6" xfId="32084" xr:uid="{00000000-0005-0000-0000-000070930000}"/>
    <cellStyle name="요약 3 6 2" xfId="32085" xr:uid="{00000000-0005-0000-0000-000071930000}"/>
    <cellStyle name="요약 3 6 2 2" xfId="32086" xr:uid="{00000000-0005-0000-0000-000072930000}"/>
    <cellStyle name="요약 3 6 2 3" xfId="32087" xr:uid="{00000000-0005-0000-0000-000073930000}"/>
    <cellStyle name="요약 3 6 3" xfId="32088" xr:uid="{00000000-0005-0000-0000-000074930000}"/>
    <cellStyle name="요약 3 6 3 2" xfId="32089" xr:uid="{00000000-0005-0000-0000-000075930000}"/>
    <cellStyle name="요약 3 6 3 3" xfId="32090" xr:uid="{00000000-0005-0000-0000-000076930000}"/>
    <cellStyle name="요약 3 6 4" xfId="32091" xr:uid="{00000000-0005-0000-0000-000077930000}"/>
    <cellStyle name="요약 3 7" xfId="32092" xr:uid="{00000000-0005-0000-0000-000078930000}"/>
    <cellStyle name="요약 3 7 2" xfId="32093" xr:uid="{00000000-0005-0000-0000-000079930000}"/>
    <cellStyle name="요약 3 7 2 2" xfId="32094" xr:uid="{00000000-0005-0000-0000-00007A930000}"/>
    <cellStyle name="요약 3 7 2 3" xfId="32095" xr:uid="{00000000-0005-0000-0000-00007B930000}"/>
    <cellStyle name="요약 3 7 3" xfId="32096" xr:uid="{00000000-0005-0000-0000-00007C930000}"/>
    <cellStyle name="요약 3 7 3 2" xfId="32097" xr:uid="{00000000-0005-0000-0000-00007D930000}"/>
    <cellStyle name="요약 3 7 3 3" xfId="32098" xr:uid="{00000000-0005-0000-0000-00007E930000}"/>
    <cellStyle name="요약 3 7 4" xfId="32099" xr:uid="{00000000-0005-0000-0000-00007F930000}"/>
    <cellStyle name="요약 3 8" xfId="32100" xr:uid="{00000000-0005-0000-0000-000080930000}"/>
    <cellStyle name="요약 3 8 2" xfId="32101" xr:uid="{00000000-0005-0000-0000-000081930000}"/>
    <cellStyle name="요약 3 8 2 2" xfId="32102" xr:uid="{00000000-0005-0000-0000-000082930000}"/>
    <cellStyle name="요약 3 8 2 3" xfId="32103" xr:uid="{00000000-0005-0000-0000-000083930000}"/>
    <cellStyle name="요약 3 8 3" xfId="32104" xr:uid="{00000000-0005-0000-0000-000084930000}"/>
    <cellStyle name="요약 3 8 3 2" xfId="32105" xr:uid="{00000000-0005-0000-0000-000085930000}"/>
    <cellStyle name="요약 3 8 3 3" xfId="32106" xr:uid="{00000000-0005-0000-0000-000086930000}"/>
    <cellStyle name="요약 3 8 4" xfId="32107" xr:uid="{00000000-0005-0000-0000-000087930000}"/>
    <cellStyle name="요약 3 9" xfId="32108" xr:uid="{00000000-0005-0000-0000-000088930000}"/>
    <cellStyle name="요약 3 9 2" xfId="32109" xr:uid="{00000000-0005-0000-0000-000089930000}"/>
    <cellStyle name="요약 3 9 2 2" xfId="32110" xr:uid="{00000000-0005-0000-0000-00008A930000}"/>
    <cellStyle name="요약 3 9 2 3" xfId="32111" xr:uid="{00000000-0005-0000-0000-00008B930000}"/>
    <cellStyle name="요약 3 9 3" xfId="32112" xr:uid="{00000000-0005-0000-0000-00008C930000}"/>
    <cellStyle name="요약 3 9 3 2" xfId="32113" xr:uid="{00000000-0005-0000-0000-00008D930000}"/>
    <cellStyle name="요약 3 9 3 3" xfId="32114" xr:uid="{00000000-0005-0000-0000-00008E930000}"/>
    <cellStyle name="요약 3 9 4" xfId="32115" xr:uid="{00000000-0005-0000-0000-00008F930000}"/>
    <cellStyle name="요약 30" xfId="32116" xr:uid="{00000000-0005-0000-0000-000090930000}"/>
    <cellStyle name="요약 30 2" xfId="32117" xr:uid="{00000000-0005-0000-0000-000091930000}"/>
    <cellStyle name="요약 31" xfId="32118" xr:uid="{00000000-0005-0000-0000-000092930000}"/>
    <cellStyle name="요약 31 2" xfId="32119" xr:uid="{00000000-0005-0000-0000-000093930000}"/>
    <cellStyle name="요약 32" xfId="32120" xr:uid="{00000000-0005-0000-0000-000094930000}"/>
    <cellStyle name="요약 32 2" xfId="32121" xr:uid="{00000000-0005-0000-0000-000095930000}"/>
    <cellStyle name="요약 33" xfId="32122" xr:uid="{00000000-0005-0000-0000-000096930000}"/>
    <cellStyle name="요약 33 2" xfId="32123" xr:uid="{00000000-0005-0000-0000-000097930000}"/>
    <cellStyle name="요약 34" xfId="32124" xr:uid="{00000000-0005-0000-0000-000098930000}"/>
    <cellStyle name="요약 34 2" xfId="32125" xr:uid="{00000000-0005-0000-0000-000099930000}"/>
    <cellStyle name="요약 35" xfId="32126" xr:uid="{00000000-0005-0000-0000-00009A930000}"/>
    <cellStyle name="요약 35 2" xfId="32127" xr:uid="{00000000-0005-0000-0000-00009B930000}"/>
    <cellStyle name="요약 36" xfId="32128" xr:uid="{00000000-0005-0000-0000-00009C930000}"/>
    <cellStyle name="요약 36 2" xfId="32129" xr:uid="{00000000-0005-0000-0000-00009D930000}"/>
    <cellStyle name="요약 37" xfId="32130" xr:uid="{00000000-0005-0000-0000-00009E930000}"/>
    <cellStyle name="요약 37 2" xfId="32131" xr:uid="{00000000-0005-0000-0000-00009F930000}"/>
    <cellStyle name="요약 38" xfId="32132" xr:uid="{00000000-0005-0000-0000-0000A0930000}"/>
    <cellStyle name="요약 38 2" xfId="32133" xr:uid="{00000000-0005-0000-0000-0000A1930000}"/>
    <cellStyle name="요약 39" xfId="32134" xr:uid="{00000000-0005-0000-0000-0000A2930000}"/>
    <cellStyle name="요약 39 2" xfId="32135" xr:uid="{00000000-0005-0000-0000-0000A3930000}"/>
    <cellStyle name="요약 4" xfId="32136" xr:uid="{00000000-0005-0000-0000-0000A4930000}"/>
    <cellStyle name="요약 4 2" xfId="32137" xr:uid="{00000000-0005-0000-0000-0000A5930000}"/>
    <cellStyle name="요약 4 2 2" xfId="32138" xr:uid="{00000000-0005-0000-0000-0000A6930000}"/>
    <cellStyle name="요약 4 2 2 2" xfId="32139" xr:uid="{00000000-0005-0000-0000-0000A7930000}"/>
    <cellStyle name="요약 4 2 2 3" xfId="32140" xr:uid="{00000000-0005-0000-0000-0000A8930000}"/>
    <cellStyle name="요약 4 2 3" xfId="32141" xr:uid="{00000000-0005-0000-0000-0000A9930000}"/>
    <cellStyle name="요약 4 2 3 2" xfId="32142" xr:uid="{00000000-0005-0000-0000-0000AA930000}"/>
    <cellStyle name="요약 4 2 3 3" xfId="32143" xr:uid="{00000000-0005-0000-0000-0000AB930000}"/>
    <cellStyle name="요약 4 2 4" xfId="32144" xr:uid="{00000000-0005-0000-0000-0000AC930000}"/>
    <cellStyle name="요약 4 3" xfId="32145" xr:uid="{00000000-0005-0000-0000-0000AD930000}"/>
    <cellStyle name="요약 4 3 2" xfId="32146" xr:uid="{00000000-0005-0000-0000-0000AE930000}"/>
    <cellStyle name="요약 4 3 2 2" xfId="32147" xr:uid="{00000000-0005-0000-0000-0000AF930000}"/>
    <cellStyle name="요약 4 3 2 3" xfId="32148" xr:uid="{00000000-0005-0000-0000-0000B0930000}"/>
    <cellStyle name="요약 4 3 3" xfId="32149" xr:uid="{00000000-0005-0000-0000-0000B1930000}"/>
    <cellStyle name="요약 4 3 3 2" xfId="32150" xr:uid="{00000000-0005-0000-0000-0000B2930000}"/>
    <cellStyle name="요약 4 3 3 3" xfId="32151" xr:uid="{00000000-0005-0000-0000-0000B3930000}"/>
    <cellStyle name="요약 4 3 4" xfId="32152" xr:uid="{00000000-0005-0000-0000-0000B4930000}"/>
    <cellStyle name="요약 4 4" xfId="32153" xr:uid="{00000000-0005-0000-0000-0000B5930000}"/>
    <cellStyle name="요약 4 4 2" xfId="32154" xr:uid="{00000000-0005-0000-0000-0000B6930000}"/>
    <cellStyle name="요약 4 4 3" xfId="32155" xr:uid="{00000000-0005-0000-0000-0000B7930000}"/>
    <cellStyle name="요약 4 5" xfId="32156" xr:uid="{00000000-0005-0000-0000-0000B8930000}"/>
    <cellStyle name="요약 4 5 2" xfId="32157" xr:uid="{00000000-0005-0000-0000-0000B9930000}"/>
    <cellStyle name="요약 4 5 3" xfId="32158" xr:uid="{00000000-0005-0000-0000-0000BA930000}"/>
    <cellStyle name="요약 4 6" xfId="32159" xr:uid="{00000000-0005-0000-0000-0000BB930000}"/>
    <cellStyle name="요약 4 7" xfId="32160" xr:uid="{00000000-0005-0000-0000-0000BC930000}"/>
    <cellStyle name="요약 4 8" xfId="32161" xr:uid="{00000000-0005-0000-0000-0000BD930000}"/>
    <cellStyle name="요약 40" xfId="32162" xr:uid="{00000000-0005-0000-0000-0000BE930000}"/>
    <cellStyle name="요약 40 2" xfId="32163" xr:uid="{00000000-0005-0000-0000-0000BF930000}"/>
    <cellStyle name="요약 41" xfId="32164" xr:uid="{00000000-0005-0000-0000-0000C0930000}"/>
    <cellStyle name="요약 41 2" xfId="32165" xr:uid="{00000000-0005-0000-0000-0000C1930000}"/>
    <cellStyle name="요약 42" xfId="32166" xr:uid="{00000000-0005-0000-0000-0000C2930000}"/>
    <cellStyle name="요약 42 2" xfId="32167" xr:uid="{00000000-0005-0000-0000-0000C3930000}"/>
    <cellStyle name="요약 43" xfId="32168" xr:uid="{00000000-0005-0000-0000-0000C4930000}"/>
    <cellStyle name="요약 43 2" xfId="32169" xr:uid="{00000000-0005-0000-0000-0000C5930000}"/>
    <cellStyle name="요약 44" xfId="32170" xr:uid="{00000000-0005-0000-0000-0000C6930000}"/>
    <cellStyle name="요약 44 2" xfId="32171" xr:uid="{00000000-0005-0000-0000-0000C7930000}"/>
    <cellStyle name="요약 45" xfId="32172" xr:uid="{00000000-0005-0000-0000-0000C8930000}"/>
    <cellStyle name="요약 45 2" xfId="32173" xr:uid="{00000000-0005-0000-0000-0000C9930000}"/>
    <cellStyle name="요약 46" xfId="32174" xr:uid="{00000000-0005-0000-0000-0000CA930000}"/>
    <cellStyle name="요약 46 2" xfId="32175" xr:uid="{00000000-0005-0000-0000-0000CB930000}"/>
    <cellStyle name="요약 47" xfId="32176" xr:uid="{00000000-0005-0000-0000-0000CC930000}"/>
    <cellStyle name="요약 47 2" xfId="32177" xr:uid="{00000000-0005-0000-0000-0000CD930000}"/>
    <cellStyle name="요약 48" xfId="32178" xr:uid="{00000000-0005-0000-0000-0000CE930000}"/>
    <cellStyle name="요약 49" xfId="32179" xr:uid="{00000000-0005-0000-0000-0000CF930000}"/>
    <cellStyle name="요약 5" xfId="32180" xr:uid="{00000000-0005-0000-0000-0000D0930000}"/>
    <cellStyle name="요약 5 2" xfId="32181" xr:uid="{00000000-0005-0000-0000-0000D1930000}"/>
    <cellStyle name="요약 5 2 2" xfId="32182" xr:uid="{00000000-0005-0000-0000-0000D2930000}"/>
    <cellStyle name="요약 5 2 2 2" xfId="32183" xr:uid="{00000000-0005-0000-0000-0000D3930000}"/>
    <cellStyle name="요약 5 2 2 3" xfId="32184" xr:uid="{00000000-0005-0000-0000-0000D4930000}"/>
    <cellStyle name="요약 5 2 3" xfId="32185" xr:uid="{00000000-0005-0000-0000-0000D5930000}"/>
    <cellStyle name="요약 5 2 3 2" xfId="32186" xr:uid="{00000000-0005-0000-0000-0000D6930000}"/>
    <cellStyle name="요약 5 2 3 3" xfId="32187" xr:uid="{00000000-0005-0000-0000-0000D7930000}"/>
    <cellStyle name="요약 5 2 4" xfId="32188" xr:uid="{00000000-0005-0000-0000-0000D8930000}"/>
    <cellStyle name="요약 5 3" xfId="32189" xr:uid="{00000000-0005-0000-0000-0000D9930000}"/>
    <cellStyle name="요약 5 3 2" xfId="32190" xr:uid="{00000000-0005-0000-0000-0000DA930000}"/>
    <cellStyle name="요약 5 3 2 2" xfId="32191" xr:uid="{00000000-0005-0000-0000-0000DB930000}"/>
    <cellStyle name="요약 5 3 2 3" xfId="32192" xr:uid="{00000000-0005-0000-0000-0000DC930000}"/>
    <cellStyle name="요약 5 3 3" xfId="32193" xr:uid="{00000000-0005-0000-0000-0000DD930000}"/>
    <cellStyle name="요약 5 3 3 2" xfId="32194" xr:uid="{00000000-0005-0000-0000-0000DE930000}"/>
    <cellStyle name="요약 5 3 3 3" xfId="32195" xr:uid="{00000000-0005-0000-0000-0000DF930000}"/>
    <cellStyle name="요약 5 3 4" xfId="32196" xr:uid="{00000000-0005-0000-0000-0000E0930000}"/>
    <cellStyle name="요약 5 4" xfId="32197" xr:uid="{00000000-0005-0000-0000-0000E1930000}"/>
    <cellStyle name="요약 5 4 2" xfId="32198" xr:uid="{00000000-0005-0000-0000-0000E2930000}"/>
    <cellStyle name="요약 5 4 3" xfId="32199" xr:uid="{00000000-0005-0000-0000-0000E3930000}"/>
    <cellStyle name="요약 5 5" xfId="32200" xr:uid="{00000000-0005-0000-0000-0000E4930000}"/>
    <cellStyle name="요약 5 5 2" xfId="32201" xr:uid="{00000000-0005-0000-0000-0000E5930000}"/>
    <cellStyle name="요약 5 5 3" xfId="32202" xr:uid="{00000000-0005-0000-0000-0000E6930000}"/>
    <cellStyle name="요약 5 6" xfId="32203" xr:uid="{00000000-0005-0000-0000-0000E7930000}"/>
    <cellStyle name="요약 5 7" xfId="32204" xr:uid="{00000000-0005-0000-0000-0000E8930000}"/>
    <cellStyle name="요약 5 8" xfId="32205" xr:uid="{00000000-0005-0000-0000-0000E9930000}"/>
    <cellStyle name="요약 6" xfId="32206" xr:uid="{00000000-0005-0000-0000-0000EA930000}"/>
    <cellStyle name="요약 6 2" xfId="32207" xr:uid="{00000000-0005-0000-0000-0000EB930000}"/>
    <cellStyle name="요약 6 2 2" xfId="32208" xr:uid="{00000000-0005-0000-0000-0000EC930000}"/>
    <cellStyle name="요약 6 2 2 2" xfId="32209" xr:uid="{00000000-0005-0000-0000-0000ED930000}"/>
    <cellStyle name="요약 6 2 2 3" xfId="32210" xr:uid="{00000000-0005-0000-0000-0000EE930000}"/>
    <cellStyle name="요약 6 2 3" xfId="32211" xr:uid="{00000000-0005-0000-0000-0000EF930000}"/>
    <cellStyle name="요약 6 2 3 2" xfId="32212" xr:uid="{00000000-0005-0000-0000-0000F0930000}"/>
    <cellStyle name="요약 6 2 3 3" xfId="32213" xr:uid="{00000000-0005-0000-0000-0000F1930000}"/>
    <cellStyle name="요약 6 2 4" xfId="32214" xr:uid="{00000000-0005-0000-0000-0000F2930000}"/>
    <cellStyle name="요약 6 3" xfId="32215" xr:uid="{00000000-0005-0000-0000-0000F3930000}"/>
    <cellStyle name="요약 6 3 2" xfId="32216" xr:uid="{00000000-0005-0000-0000-0000F4930000}"/>
    <cellStyle name="요약 6 3 2 2" xfId="32217" xr:uid="{00000000-0005-0000-0000-0000F5930000}"/>
    <cellStyle name="요약 6 3 2 3" xfId="32218" xr:uid="{00000000-0005-0000-0000-0000F6930000}"/>
    <cellStyle name="요약 6 3 3" xfId="32219" xr:uid="{00000000-0005-0000-0000-0000F7930000}"/>
    <cellStyle name="요약 6 3 3 2" xfId="32220" xr:uid="{00000000-0005-0000-0000-0000F8930000}"/>
    <cellStyle name="요약 6 3 3 3" xfId="32221" xr:uid="{00000000-0005-0000-0000-0000F9930000}"/>
    <cellStyle name="요약 6 3 4" xfId="32222" xr:uid="{00000000-0005-0000-0000-0000FA930000}"/>
    <cellStyle name="요약 6 4" xfId="32223" xr:uid="{00000000-0005-0000-0000-0000FB930000}"/>
    <cellStyle name="요약 6 4 2" xfId="32224" xr:uid="{00000000-0005-0000-0000-0000FC930000}"/>
    <cellStyle name="요약 6 4 3" xfId="32225" xr:uid="{00000000-0005-0000-0000-0000FD930000}"/>
    <cellStyle name="요약 6 5" xfId="32226" xr:uid="{00000000-0005-0000-0000-0000FE930000}"/>
    <cellStyle name="요약 6 5 2" xfId="32227" xr:uid="{00000000-0005-0000-0000-0000FF930000}"/>
    <cellStyle name="요약 6 5 3" xfId="32228" xr:uid="{00000000-0005-0000-0000-000000940000}"/>
    <cellStyle name="요약 6 6" xfId="32229" xr:uid="{00000000-0005-0000-0000-000001940000}"/>
    <cellStyle name="요약 6 7" xfId="32230" xr:uid="{00000000-0005-0000-0000-000002940000}"/>
    <cellStyle name="요약 6 8" xfId="32231" xr:uid="{00000000-0005-0000-0000-000003940000}"/>
    <cellStyle name="요약 7" xfId="32232" xr:uid="{00000000-0005-0000-0000-000004940000}"/>
    <cellStyle name="요약 7 2" xfId="32233" xr:uid="{00000000-0005-0000-0000-000005940000}"/>
    <cellStyle name="요약 7 2 2" xfId="32234" xr:uid="{00000000-0005-0000-0000-000006940000}"/>
    <cellStyle name="요약 7 2 2 2" xfId="32235" xr:uid="{00000000-0005-0000-0000-000007940000}"/>
    <cellStyle name="요약 7 2 2 3" xfId="32236" xr:uid="{00000000-0005-0000-0000-000008940000}"/>
    <cellStyle name="요약 7 2 3" xfId="32237" xr:uid="{00000000-0005-0000-0000-000009940000}"/>
    <cellStyle name="요약 7 2 3 2" xfId="32238" xr:uid="{00000000-0005-0000-0000-00000A940000}"/>
    <cellStyle name="요약 7 2 3 3" xfId="32239" xr:uid="{00000000-0005-0000-0000-00000B940000}"/>
    <cellStyle name="요약 7 2 4" xfId="32240" xr:uid="{00000000-0005-0000-0000-00000C940000}"/>
    <cellStyle name="요약 7 3" xfId="32241" xr:uid="{00000000-0005-0000-0000-00000D940000}"/>
    <cellStyle name="요약 7 3 2" xfId="32242" xr:uid="{00000000-0005-0000-0000-00000E940000}"/>
    <cellStyle name="요약 7 3 2 2" xfId="32243" xr:uid="{00000000-0005-0000-0000-00000F940000}"/>
    <cellStyle name="요약 7 3 2 3" xfId="32244" xr:uid="{00000000-0005-0000-0000-000010940000}"/>
    <cellStyle name="요약 7 3 3" xfId="32245" xr:uid="{00000000-0005-0000-0000-000011940000}"/>
    <cellStyle name="요약 7 3 3 2" xfId="32246" xr:uid="{00000000-0005-0000-0000-000012940000}"/>
    <cellStyle name="요약 7 3 3 3" xfId="32247" xr:uid="{00000000-0005-0000-0000-000013940000}"/>
    <cellStyle name="요약 7 3 4" xfId="32248" xr:uid="{00000000-0005-0000-0000-000014940000}"/>
    <cellStyle name="요약 7 4" xfId="32249" xr:uid="{00000000-0005-0000-0000-000015940000}"/>
    <cellStyle name="요약 7 4 2" xfId="32250" xr:uid="{00000000-0005-0000-0000-000016940000}"/>
    <cellStyle name="요약 7 4 3" xfId="32251" xr:uid="{00000000-0005-0000-0000-000017940000}"/>
    <cellStyle name="요약 7 5" xfId="32252" xr:uid="{00000000-0005-0000-0000-000018940000}"/>
    <cellStyle name="요약 7 5 2" xfId="32253" xr:uid="{00000000-0005-0000-0000-000019940000}"/>
    <cellStyle name="요약 7 5 3" xfId="32254" xr:uid="{00000000-0005-0000-0000-00001A940000}"/>
    <cellStyle name="요약 7 6" xfId="32255" xr:uid="{00000000-0005-0000-0000-00001B940000}"/>
    <cellStyle name="요약 7 7" xfId="32256" xr:uid="{00000000-0005-0000-0000-00001C940000}"/>
    <cellStyle name="요약 7 8" xfId="32257" xr:uid="{00000000-0005-0000-0000-00001D940000}"/>
    <cellStyle name="요약 8" xfId="32258" xr:uid="{00000000-0005-0000-0000-00001E940000}"/>
    <cellStyle name="요약 8 2" xfId="34230" xr:uid="{00000000-0005-0000-0000-00001F940000}"/>
    <cellStyle name="요약 9" xfId="32259" xr:uid="{00000000-0005-0000-0000-000020940000}"/>
    <cellStyle name="요약 9 2" xfId="34231" xr:uid="{00000000-0005-0000-0000-000021940000}"/>
    <cellStyle name="원" xfId="1533" xr:uid="{00000000-0005-0000-0000-000022940000}"/>
    <cellStyle name="원 2" xfId="1534" xr:uid="{00000000-0005-0000-0000-000023940000}"/>
    <cellStyle name="원 2 2" xfId="32260" xr:uid="{00000000-0005-0000-0000-000024940000}"/>
    <cellStyle name="원 2 3" xfId="32261" xr:uid="{00000000-0005-0000-0000-000025940000}"/>
    <cellStyle name="원 3" xfId="32262" xr:uid="{00000000-0005-0000-0000-000026940000}"/>
    <cellStyle name="원 4" xfId="32263" xr:uid="{00000000-0005-0000-0000-000027940000}"/>
    <cellStyle name="원 5" xfId="32264" xr:uid="{00000000-0005-0000-0000-000028940000}"/>
    <cellStyle name="원_1-3.단가산출서(중기손료)" xfId="1535" xr:uid="{00000000-0005-0000-0000-000029940000}"/>
    <cellStyle name="원_1-3.단가산출서(중기손료) 2" xfId="1536" xr:uid="{00000000-0005-0000-0000-00002A940000}"/>
    <cellStyle name="원_2" xfId="3909" xr:uid="{00000000-0005-0000-0000-00002B940000}"/>
    <cellStyle name="원_가월리배수펌프(04.23)" xfId="1537" xr:uid="{00000000-0005-0000-0000-00002C940000}"/>
    <cellStyle name="원_가월리배수펌프(04.23) 2" xfId="1538" xr:uid="{00000000-0005-0000-0000-00002D940000}"/>
    <cellStyle name="원_가월리배수펌프(04.23) 3" xfId="32265" xr:uid="{00000000-0005-0000-0000-00002E940000}"/>
    <cellStyle name="원_건축내역서" xfId="1539" xr:uid="{00000000-0005-0000-0000-00002F940000}"/>
    <cellStyle name="원_견적보고-순창1공구" xfId="32266" xr:uid="{00000000-0005-0000-0000-000030940000}"/>
    <cellStyle name="원_견적보고-신역사대로" xfId="32267" xr:uid="{00000000-0005-0000-0000-000031940000}"/>
    <cellStyle name="원_견적비교-삼길포항" xfId="32268" xr:uid="{00000000-0005-0000-0000-000032940000}"/>
    <cellStyle name="원_견적의뢰-방수" xfId="32269" xr:uid="{00000000-0005-0000-0000-000033940000}"/>
    <cellStyle name="원_관광 농업체험 네트워크 구축사업(금액이하)" xfId="3910" xr:uid="{00000000-0005-0000-0000-000034940000}"/>
    <cellStyle name="원_김천변경2차산근" xfId="32270" xr:uid="{00000000-0005-0000-0000-000035940000}"/>
    <cellStyle name="원_매내천" xfId="3911" xr:uid="{00000000-0005-0000-0000-000036940000}"/>
    <cellStyle name="원_문산하수토목실행" xfId="32271" xr:uid="{00000000-0005-0000-0000-000037940000}"/>
    <cellStyle name="원_백석수지예산서" xfId="3912" xr:uid="{00000000-0005-0000-0000-000038940000}"/>
    <cellStyle name="원_부대공(1공구)" xfId="32272" xr:uid="{00000000-0005-0000-0000-000039940000}"/>
    <cellStyle name="원_부산신항2준설견적" xfId="32273" xr:uid="{00000000-0005-0000-0000-00003A940000}"/>
    <cellStyle name="원_부산체신청전기공사(11.15)" xfId="1540" xr:uid="{00000000-0005-0000-0000-00003B940000}"/>
    <cellStyle name="원_산근-순창1공구" xfId="32274" xr:uid="{00000000-0005-0000-0000-00003C940000}"/>
    <cellStyle name="원_영해시장" xfId="1541" xr:uid="{00000000-0005-0000-0000-00003D940000}"/>
    <cellStyle name="원_왜관견적갑지" xfId="32275" xr:uid="{00000000-0005-0000-0000-00003E940000}"/>
    <cellStyle name="원_인흥공사비(수지예산서)" xfId="3913" xr:uid="{00000000-0005-0000-0000-00003F940000}"/>
    <cellStyle name="원_인흥공사비(수지예산서) 2" xfId="32276" xr:uid="{00000000-0005-0000-0000-000040940000}"/>
    <cellStyle name="원_인흥공사비(수지예산서) 3" xfId="32277" xr:uid="{00000000-0005-0000-0000-000041940000}"/>
    <cellStyle name="원_인흥공사비(수지예산서) 4" xfId="32278" xr:uid="{00000000-0005-0000-0000-000042940000}"/>
    <cellStyle name="원_인흥공사비(수지예산서) 5" xfId="32279" xr:uid="{00000000-0005-0000-0000-000043940000}"/>
    <cellStyle name="원_입찰내역서갑지양식" xfId="1542" xr:uid="{00000000-0005-0000-0000-000044940000}"/>
    <cellStyle name="원_입찰내역서갑지양식 2" xfId="32280" xr:uid="{00000000-0005-0000-0000-000045940000}"/>
    <cellStyle name="원_입찰내역서갑지양식 3" xfId="32281" xr:uid="{00000000-0005-0000-0000-000046940000}"/>
    <cellStyle name="원_잠실설비현장설명(0402)" xfId="3914" xr:uid="{00000000-0005-0000-0000-000047940000}"/>
    <cellStyle name="원_점리내역" xfId="3915" xr:uid="{00000000-0005-0000-0000-000048940000}"/>
    <cellStyle name="원_점리내역 2" xfId="32282" xr:uid="{00000000-0005-0000-0000-000049940000}"/>
    <cellStyle name="원_점리내역 3" xfId="32283" xr:uid="{00000000-0005-0000-0000-00004A940000}"/>
    <cellStyle name="원_점리내역 4" xfId="32284" xr:uid="{00000000-0005-0000-0000-00004B940000}"/>
    <cellStyle name="원_점리내역 5" xfId="32285" xr:uid="{00000000-0005-0000-0000-00004C940000}"/>
    <cellStyle name="원_진해항견적" xfId="32286" xr:uid="{00000000-0005-0000-0000-00004D940000}"/>
    <cellStyle name="원_진해항산근" xfId="32287" xr:uid="{00000000-0005-0000-0000-00004E940000}"/>
    <cellStyle name="원_창봉지급자재단가" xfId="3916" xr:uid="{00000000-0005-0000-0000-00004F940000}"/>
    <cellStyle name="원_창봉지급자재단가 2" xfId="32288" xr:uid="{00000000-0005-0000-0000-000050940000}"/>
    <cellStyle name="원_창봉지급자재단가 3" xfId="32289" xr:uid="{00000000-0005-0000-0000-000051940000}"/>
    <cellStyle name="원_창봉지급자재단가 4" xfId="32290" xr:uid="{00000000-0005-0000-0000-000052940000}"/>
    <cellStyle name="원_창봉지급자재단가 5" xfId="32291" xr:uid="{00000000-0005-0000-0000-000053940000}"/>
    <cellStyle name="원_토공(산근)" xfId="32292" xr:uid="{00000000-0005-0000-0000-000054940000}"/>
    <cellStyle name="원_토목투찰(대림)" xfId="32293" xr:uid="{00000000-0005-0000-0000-000055940000}"/>
    <cellStyle name="원_토목투찰(대림)_견적보고-순창1공구" xfId="32294" xr:uid="{00000000-0005-0000-0000-000056940000}"/>
    <cellStyle name="원_토목투찰(대림)_견적보고-영광선도로2공구" xfId="32295" xr:uid="{00000000-0005-0000-0000-000057940000}"/>
    <cellStyle name="원_토목투찰(대림)_견적보고-인주지방산업단지" xfId="32296" xr:uid="{00000000-0005-0000-0000-000058940000}"/>
    <cellStyle name="원_토목투찰(대림)_견적실행갑지" xfId="32297" xr:uid="{00000000-0005-0000-0000-000059940000}"/>
    <cellStyle name="원_토목투찰(대림)_견적의뢰-방수" xfId="32298" xr:uid="{00000000-0005-0000-0000-00005A940000}"/>
    <cellStyle name="원_토목투찰(대림)_내역-BASF_TDI-추가공사4(본)실행" xfId="32299" xr:uid="{00000000-0005-0000-0000-00005B940000}"/>
    <cellStyle name="원_토목투찰(대림)_문산하수토목실행" xfId="32300" xr:uid="{00000000-0005-0000-0000-00005C940000}"/>
    <cellStyle name="원_토목투찰(대림)_복사본 투찰서(0.876%)-아산선운사간도로" xfId="32301" xr:uid="{00000000-0005-0000-0000-00005D940000}"/>
    <cellStyle name="원_토목투찰(대림)_부산신항2준설견적" xfId="32302" xr:uid="{00000000-0005-0000-0000-00005E940000}"/>
    <cellStyle name="원_토목투찰(대림)_산근(물푸기)" xfId="32303" xr:uid="{00000000-0005-0000-0000-00005F940000}"/>
    <cellStyle name="원_토목투찰(대림)_실행내역(최종)-울산카프로락탐" xfId="32304" xr:uid="{00000000-0005-0000-0000-000060940000}"/>
    <cellStyle name="원_토목투찰(대림)_진해항견적" xfId="32305" xr:uid="{00000000-0005-0000-0000-000061940000}"/>
    <cellStyle name="원_토목투찰(대림)_진해항산근" xfId="32306" xr:uid="{00000000-0005-0000-0000-000062940000}"/>
    <cellStyle name="원_투찰서(+0.88%)-봉화산터널" xfId="32307" xr:uid="{00000000-0005-0000-0000-000063940000}"/>
    <cellStyle name="원_평택변경1차" xfId="32308" xr:uid="{00000000-0005-0000-0000-000064940000}"/>
    <cellStyle name="원_항만관리사업소청사건립공사(설계변경1)" xfId="1543" xr:uid="{00000000-0005-0000-0000-000065940000}"/>
    <cellStyle name="원_항만관리사업소청사건립공사(설계변경1) 2" xfId="1544" xr:uid="{00000000-0005-0000-0000-000066940000}"/>
    <cellStyle name="원_황계지구견적" xfId="32309" xr:uid="{00000000-0005-0000-0000-000067940000}"/>
    <cellStyle name="원_흥한건설(주)_두창산업폐기물(하도급)" xfId="1545" xr:uid="{00000000-0005-0000-0000-000068940000}"/>
    <cellStyle name="원_흥한건설(주)_두창산업폐기물(하도급) 2" xfId="32310" xr:uid="{00000000-0005-0000-0000-000069940000}"/>
    <cellStyle name="원_흥한건설(주)_두창산업폐기물(하도급) 3" xfId="32311" xr:uid="{00000000-0005-0000-0000-00006A940000}"/>
    <cellStyle name="유1" xfId="1546" xr:uid="{00000000-0005-0000-0000-00006B940000}"/>
    <cellStyle name="유1 2" xfId="32312" xr:uid="{00000000-0005-0000-0000-00006C940000}"/>
    <cellStyle name="유1 3" xfId="32313" xr:uid="{00000000-0005-0000-0000-00006D940000}"/>
    <cellStyle name="유영" xfId="1547" xr:uid="{00000000-0005-0000-0000-00006E940000}"/>
    <cellStyle name="유영 2" xfId="32314" xr:uid="{00000000-0005-0000-0000-00006F940000}"/>
    <cellStyle name="유영 3" xfId="32315" xr:uid="{00000000-0005-0000-0000-000070940000}"/>
    <cellStyle name="을지" xfId="3917" xr:uid="{00000000-0005-0000-0000-000071940000}"/>
    <cellStyle name="음수서식" xfId="32316" xr:uid="{00000000-0005-0000-0000-000072940000}"/>
    <cellStyle name="음수서식 2" xfId="32317" xr:uid="{00000000-0005-0000-0000-000073940000}"/>
    <cellStyle name="음수서식 2 2" xfId="32318" xr:uid="{00000000-0005-0000-0000-000074940000}"/>
    <cellStyle name="음수서식 3" xfId="32319" xr:uid="{00000000-0005-0000-0000-000075940000}"/>
    <cellStyle name="음수서식 3 2" xfId="32320" xr:uid="{00000000-0005-0000-0000-000076940000}"/>
    <cellStyle name="음수서식 3 2 2" xfId="32321" xr:uid="{00000000-0005-0000-0000-000077940000}"/>
    <cellStyle name="음수서식 3 2 3" xfId="32322" xr:uid="{00000000-0005-0000-0000-000078940000}"/>
    <cellStyle name="음수서식 3 3" xfId="32323" xr:uid="{00000000-0005-0000-0000-000079940000}"/>
    <cellStyle name="음수서식 3 3 2" xfId="32324" xr:uid="{00000000-0005-0000-0000-00007A940000}"/>
    <cellStyle name="음수서식 3 3 3" xfId="32325" xr:uid="{00000000-0005-0000-0000-00007B940000}"/>
    <cellStyle name="음수서식 3 4" xfId="32326" xr:uid="{00000000-0005-0000-0000-00007C940000}"/>
    <cellStyle name="음수서식 4" xfId="32327" xr:uid="{00000000-0005-0000-0000-00007D940000}"/>
    <cellStyle name="음수서식 4 2" xfId="32328" xr:uid="{00000000-0005-0000-0000-00007E940000}"/>
    <cellStyle name="음수서식 4 2 2" xfId="32329" xr:uid="{00000000-0005-0000-0000-00007F940000}"/>
    <cellStyle name="음수서식 4 2 3" xfId="32330" xr:uid="{00000000-0005-0000-0000-000080940000}"/>
    <cellStyle name="음수서식 4 3" xfId="32331" xr:uid="{00000000-0005-0000-0000-000081940000}"/>
    <cellStyle name="음수서식 4 3 2" xfId="32332" xr:uid="{00000000-0005-0000-0000-000082940000}"/>
    <cellStyle name="음수서식 4 3 3" xfId="32333" xr:uid="{00000000-0005-0000-0000-000083940000}"/>
    <cellStyle name="음수서식 4 4" xfId="32334" xr:uid="{00000000-0005-0000-0000-000084940000}"/>
    <cellStyle name="음수서식 5" xfId="32335" xr:uid="{00000000-0005-0000-0000-000085940000}"/>
    <cellStyle name="음수서식 5 2" xfId="32336" xr:uid="{00000000-0005-0000-0000-000086940000}"/>
    <cellStyle name="음수서식 5 2 2" xfId="32337" xr:uid="{00000000-0005-0000-0000-000087940000}"/>
    <cellStyle name="음수서식 5 2 3" xfId="32338" xr:uid="{00000000-0005-0000-0000-000088940000}"/>
    <cellStyle name="음수서식 5 3" xfId="32339" xr:uid="{00000000-0005-0000-0000-000089940000}"/>
    <cellStyle name="음수서식 5 3 2" xfId="32340" xr:uid="{00000000-0005-0000-0000-00008A940000}"/>
    <cellStyle name="음수서식 5 3 3" xfId="32341" xr:uid="{00000000-0005-0000-0000-00008B940000}"/>
    <cellStyle name="음수서식 5 4" xfId="32342" xr:uid="{00000000-0005-0000-0000-00008C940000}"/>
    <cellStyle name="음수서식 6" xfId="32343" xr:uid="{00000000-0005-0000-0000-00008D940000}"/>
    <cellStyle name="음수서식 6 2" xfId="32344" xr:uid="{00000000-0005-0000-0000-00008E940000}"/>
    <cellStyle name="음수서식 6 2 2" xfId="32345" xr:uid="{00000000-0005-0000-0000-00008F940000}"/>
    <cellStyle name="음수서식 6 2 3" xfId="32346" xr:uid="{00000000-0005-0000-0000-000090940000}"/>
    <cellStyle name="음수서식 6 3" xfId="32347" xr:uid="{00000000-0005-0000-0000-000091940000}"/>
    <cellStyle name="음수서식 6 3 2" xfId="32348" xr:uid="{00000000-0005-0000-0000-000092940000}"/>
    <cellStyle name="음수서식 6 3 3" xfId="32349" xr:uid="{00000000-0005-0000-0000-000093940000}"/>
    <cellStyle name="음수서식 6 4" xfId="32350" xr:uid="{00000000-0005-0000-0000-000094940000}"/>
    <cellStyle name="음수서식 7" xfId="32351" xr:uid="{00000000-0005-0000-0000-000095940000}"/>
    <cellStyle name="음수서식 7 2" xfId="32352" xr:uid="{00000000-0005-0000-0000-000096940000}"/>
    <cellStyle name="음수서식 7 2 2" xfId="32353" xr:uid="{00000000-0005-0000-0000-000097940000}"/>
    <cellStyle name="음수서식 7 2 3" xfId="32354" xr:uid="{00000000-0005-0000-0000-000098940000}"/>
    <cellStyle name="음수서식 7 3" xfId="32355" xr:uid="{00000000-0005-0000-0000-000099940000}"/>
    <cellStyle name="음수서식 7 3 2" xfId="32356" xr:uid="{00000000-0005-0000-0000-00009A940000}"/>
    <cellStyle name="음수서식 7 3 3" xfId="32357" xr:uid="{00000000-0005-0000-0000-00009B940000}"/>
    <cellStyle name="음수서식 7 4" xfId="32358" xr:uid="{00000000-0005-0000-0000-00009C940000}"/>
    <cellStyle name="일반" xfId="32359" xr:uid="{00000000-0005-0000-0000-00009D940000}"/>
    <cellStyle name="일위대가" xfId="32360" xr:uid="{00000000-0005-0000-0000-00009E940000}"/>
    <cellStyle name="일정" xfId="32361" xr:uid="{00000000-0005-0000-0000-00009F940000}"/>
    <cellStyle name="입력 10" xfId="32362" xr:uid="{00000000-0005-0000-0000-0000A0940000}"/>
    <cellStyle name="입력 10 2" xfId="34232" xr:uid="{00000000-0005-0000-0000-0000A1940000}"/>
    <cellStyle name="입력 11" xfId="32363" xr:uid="{00000000-0005-0000-0000-0000A2940000}"/>
    <cellStyle name="입력 11 2" xfId="34233" xr:uid="{00000000-0005-0000-0000-0000A3940000}"/>
    <cellStyle name="입력 12" xfId="32364" xr:uid="{00000000-0005-0000-0000-0000A4940000}"/>
    <cellStyle name="입력 12 2" xfId="34234" xr:uid="{00000000-0005-0000-0000-0000A5940000}"/>
    <cellStyle name="입력 13" xfId="32365" xr:uid="{00000000-0005-0000-0000-0000A6940000}"/>
    <cellStyle name="입력 13 2" xfId="34235" xr:uid="{00000000-0005-0000-0000-0000A7940000}"/>
    <cellStyle name="입력 14" xfId="32366" xr:uid="{00000000-0005-0000-0000-0000A8940000}"/>
    <cellStyle name="입력 14 2" xfId="34236" xr:uid="{00000000-0005-0000-0000-0000A9940000}"/>
    <cellStyle name="입력 15" xfId="32367" xr:uid="{00000000-0005-0000-0000-0000AA940000}"/>
    <cellStyle name="입력 15 2" xfId="34237" xr:uid="{00000000-0005-0000-0000-0000AB940000}"/>
    <cellStyle name="입력 16" xfId="32368" xr:uid="{00000000-0005-0000-0000-0000AC940000}"/>
    <cellStyle name="입력 16 2" xfId="32369" xr:uid="{00000000-0005-0000-0000-0000AD940000}"/>
    <cellStyle name="입력 17" xfId="32370" xr:uid="{00000000-0005-0000-0000-0000AE940000}"/>
    <cellStyle name="입력 17 2" xfId="32371" xr:uid="{00000000-0005-0000-0000-0000AF940000}"/>
    <cellStyle name="입력 18" xfId="32372" xr:uid="{00000000-0005-0000-0000-0000B0940000}"/>
    <cellStyle name="입력 18 2" xfId="32373" xr:uid="{00000000-0005-0000-0000-0000B1940000}"/>
    <cellStyle name="입력 19" xfId="32374" xr:uid="{00000000-0005-0000-0000-0000B2940000}"/>
    <cellStyle name="입력 19 2" xfId="32375" xr:uid="{00000000-0005-0000-0000-0000B3940000}"/>
    <cellStyle name="입력 2" xfId="32376" xr:uid="{00000000-0005-0000-0000-0000B4940000}"/>
    <cellStyle name="입력 2 10" xfId="32377" xr:uid="{00000000-0005-0000-0000-0000B5940000}"/>
    <cellStyle name="입력 2 10 2" xfId="32378" xr:uid="{00000000-0005-0000-0000-0000B6940000}"/>
    <cellStyle name="입력 2 10 2 2" xfId="32379" xr:uid="{00000000-0005-0000-0000-0000B7940000}"/>
    <cellStyle name="입력 2 10 2 3" xfId="32380" xr:uid="{00000000-0005-0000-0000-0000B8940000}"/>
    <cellStyle name="입력 2 10 3" xfId="32381" xr:uid="{00000000-0005-0000-0000-0000B9940000}"/>
    <cellStyle name="입력 2 10 3 2" xfId="32382" xr:uid="{00000000-0005-0000-0000-0000BA940000}"/>
    <cellStyle name="입력 2 10 3 3" xfId="32383" xr:uid="{00000000-0005-0000-0000-0000BB940000}"/>
    <cellStyle name="입력 2 10 4" xfId="32384" xr:uid="{00000000-0005-0000-0000-0000BC940000}"/>
    <cellStyle name="입력 2 10 5" xfId="32385" xr:uid="{00000000-0005-0000-0000-0000BD940000}"/>
    <cellStyle name="입력 2 10 6" xfId="32386" xr:uid="{00000000-0005-0000-0000-0000BE940000}"/>
    <cellStyle name="입력 2 11" xfId="32387" xr:uid="{00000000-0005-0000-0000-0000BF940000}"/>
    <cellStyle name="입력 2 11 2" xfId="32388" xr:uid="{00000000-0005-0000-0000-0000C0940000}"/>
    <cellStyle name="입력 2 11 3" xfId="32389" xr:uid="{00000000-0005-0000-0000-0000C1940000}"/>
    <cellStyle name="입력 2 11 4" xfId="32390" xr:uid="{00000000-0005-0000-0000-0000C2940000}"/>
    <cellStyle name="입력 2 11 5" xfId="32391" xr:uid="{00000000-0005-0000-0000-0000C3940000}"/>
    <cellStyle name="입력 2 12" xfId="32392" xr:uid="{00000000-0005-0000-0000-0000C4940000}"/>
    <cellStyle name="입력 2 12 2" xfId="32393" xr:uid="{00000000-0005-0000-0000-0000C5940000}"/>
    <cellStyle name="입력 2 12 3" xfId="32394" xr:uid="{00000000-0005-0000-0000-0000C6940000}"/>
    <cellStyle name="입력 2 12 4" xfId="32395" xr:uid="{00000000-0005-0000-0000-0000C7940000}"/>
    <cellStyle name="입력 2 12 5" xfId="32396" xr:uid="{00000000-0005-0000-0000-0000C8940000}"/>
    <cellStyle name="입력 2 13" xfId="32397" xr:uid="{00000000-0005-0000-0000-0000C9940000}"/>
    <cellStyle name="입력 2 13 2" xfId="32398" xr:uid="{00000000-0005-0000-0000-0000CA940000}"/>
    <cellStyle name="입력 2 13 3" xfId="32399" xr:uid="{00000000-0005-0000-0000-0000CB940000}"/>
    <cellStyle name="입력 2 14" xfId="32400" xr:uid="{00000000-0005-0000-0000-0000CC940000}"/>
    <cellStyle name="입력 2 14 2" xfId="34238" xr:uid="{00000000-0005-0000-0000-0000CD940000}"/>
    <cellStyle name="입력 2 15" xfId="32401" xr:uid="{00000000-0005-0000-0000-0000CE940000}"/>
    <cellStyle name="입력 2 15 2" xfId="34239" xr:uid="{00000000-0005-0000-0000-0000CF940000}"/>
    <cellStyle name="입력 2 16" xfId="32402" xr:uid="{00000000-0005-0000-0000-0000D0940000}"/>
    <cellStyle name="입력 2 16 2" xfId="34240" xr:uid="{00000000-0005-0000-0000-0000D1940000}"/>
    <cellStyle name="입력 2 17" xfId="32403" xr:uid="{00000000-0005-0000-0000-0000D2940000}"/>
    <cellStyle name="입력 2 17 2" xfId="34241" xr:uid="{00000000-0005-0000-0000-0000D3940000}"/>
    <cellStyle name="입력 2 18" xfId="32404" xr:uid="{00000000-0005-0000-0000-0000D4940000}"/>
    <cellStyle name="입력 2 18 2" xfId="34242" xr:uid="{00000000-0005-0000-0000-0000D5940000}"/>
    <cellStyle name="입력 2 19" xfId="32405" xr:uid="{00000000-0005-0000-0000-0000D6940000}"/>
    <cellStyle name="입력 2 19 2" xfId="34243" xr:uid="{00000000-0005-0000-0000-0000D7940000}"/>
    <cellStyle name="입력 2 2" xfId="32406" xr:uid="{00000000-0005-0000-0000-0000D8940000}"/>
    <cellStyle name="입력 2 2 2" xfId="32407" xr:uid="{00000000-0005-0000-0000-0000D9940000}"/>
    <cellStyle name="입력 2 2 2 2" xfId="32408" xr:uid="{00000000-0005-0000-0000-0000DA940000}"/>
    <cellStyle name="입력 2 2 2 3" xfId="32409" xr:uid="{00000000-0005-0000-0000-0000DB940000}"/>
    <cellStyle name="입력 2 2 3" xfId="32410" xr:uid="{00000000-0005-0000-0000-0000DC940000}"/>
    <cellStyle name="입력 2 2 3 2" xfId="32411" xr:uid="{00000000-0005-0000-0000-0000DD940000}"/>
    <cellStyle name="입력 2 2 3 3" xfId="32412" xr:uid="{00000000-0005-0000-0000-0000DE940000}"/>
    <cellStyle name="입력 2 2 4" xfId="32413" xr:uid="{00000000-0005-0000-0000-0000DF940000}"/>
    <cellStyle name="입력 2 2 5" xfId="32414" xr:uid="{00000000-0005-0000-0000-0000E0940000}"/>
    <cellStyle name="입력 2 2 6" xfId="32415" xr:uid="{00000000-0005-0000-0000-0000E1940000}"/>
    <cellStyle name="입력 2 20" xfId="32416" xr:uid="{00000000-0005-0000-0000-0000E2940000}"/>
    <cellStyle name="입력 2 20 2" xfId="34244" xr:uid="{00000000-0005-0000-0000-0000E3940000}"/>
    <cellStyle name="입력 2 21" xfId="32417" xr:uid="{00000000-0005-0000-0000-0000E4940000}"/>
    <cellStyle name="입력 2 21 2" xfId="34245" xr:uid="{00000000-0005-0000-0000-0000E5940000}"/>
    <cellStyle name="입력 2 22" xfId="32418" xr:uid="{00000000-0005-0000-0000-0000E6940000}"/>
    <cellStyle name="입력 2 22 2" xfId="34246" xr:uid="{00000000-0005-0000-0000-0000E7940000}"/>
    <cellStyle name="입력 2 23" xfId="32419" xr:uid="{00000000-0005-0000-0000-0000E8940000}"/>
    <cellStyle name="입력 2 23 2" xfId="34247" xr:uid="{00000000-0005-0000-0000-0000E9940000}"/>
    <cellStyle name="입력 2 24" xfId="32420" xr:uid="{00000000-0005-0000-0000-0000EA940000}"/>
    <cellStyle name="입력 2 24 2" xfId="34248" xr:uid="{00000000-0005-0000-0000-0000EB940000}"/>
    <cellStyle name="입력 2 25" xfId="32421" xr:uid="{00000000-0005-0000-0000-0000EC940000}"/>
    <cellStyle name="입력 2 25 2" xfId="34249" xr:uid="{00000000-0005-0000-0000-0000ED940000}"/>
    <cellStyle name="입력 2 26" xfId="32422" xr:uid="{00000000-0005-0000-0000-0000EE940000}"/>
    <cellStyle name="입력 2 26 2" xfId="34250" xr:uid="{00000000-0005-0000-0000-0000EF940000}"/>
    <cellStyle name="입력 2 27" xfId="32423" xr:uid="{00000000-0005-0000-0000-0000F0940000}"/>
    <cellStyle name="입력 2 27 2" xfId="34251" xr:uid="{00000000-0005-0000-0000-0000F1940000}"/>
    <cellStyle name="입력 2 28" xfId="32424" xr:uid="{00000000-0005-0000-0000-0000F2940000}"/>
    <cellStyle name="입력 2 28 2" xfId="34252" xr:uid="{00000000-0005-0000-0000-0000F3940000}"/>
    <cellStyle name="입력 2 29" xfId="32425" xr:uid="{00000000-0005-0000-0000-0000F4940000}"/>
    <cellStyle name="입력 2 29 2" xfId="34253" xr:uid="{00000000-0005-0000-0000-0000F5940000}"/>
    <cellStyle name="입력 2 3" xfId="32426" xr:uid="{00000000-0005-0000-0000-0000F6940000}"/>
    <cellStyle name="입력 2 3 2" xfId="32427" xr:uid="{00000000-0005-0000-0000-0000F7940000}"/>
    <cellStyle name="입력 2 3 2 2" xfId="32428" xr:uid="{00000000-0005-0000-0000-0000F8940000}"/>
    <cellStyle name="입력 2 3 2 3" xfId="32429" xr:uid="{00000000-0005-0000-0000-0000F9940000}"/>
    <cellStyle name="입력 2 3 3" xfId="32430" xr:uid="{00000000-0005-0000-0000-0000FA940000}"/>
    <cellStyle name="입력 2 3 3 2" xfId="32431" xr:uid="{00000000-0005-0000-0000-0000FB940000}"/>
    <cellStyle name="입력 2 3 3 3" xfId="32432" xr:uid="{00000000-0005-0000-0000-0000FC940000}"/>
    <cellStyle name="입력 2 3 4" xfId="32433" xr:uid="{00000000-0005-0000-0000-0000FD940000}"/>
    <cellStyle name="입력 2 3 5" xfId="32434" xr:uid="{00000000-0005-0000-0000-0000FE940000}"/>
    <cellStyle name="입력 2 3 6" xfId="32435" xr:uid="{00000000-0005-0000-0000-0000FF940000}"/>
    <cellStyle name="입력 2 30" xfId="32436" xr:uid="{00000000-0005-0000-0000-000000950000}"/>
    <cellStyle name="입력 2 31" xfId="32437" xr:uid="{00000000-0005-0000-0000-000001950000}"/>
    <cellStyle name="입력 2 32" xfId="34254" xr:uid="{00000000-0005-0000-0000-000002950000}"/>
    <cellStyle name="입력 2 4" xfId="32438" xr:uid="{00000000-0005-0000-0000-000003950000}"/>
    <cellStyle name="입력 2 4 2" xfId="32439" xr:uid="{00000000-0005-0000-0000-000004950000}"/>
    <cellStyle name="입력 2 4 2 2" xfId="32440" xr:uid="{00000000-0005-0000-0000-000005950000}"/>
    <cellStyle name="입력 2 4 2 3" xfId="32441" xr:uid="{00000000-0005-0000-0000-000006950000}"/>
    <cellStyle name="입력 2 4 3" xfId="32442" xr:uid="{00000000-0005-0000-0000-000007950000}"/>
    <cellStyle name="입력 2 4 3 2" xfId="32443" xr:uid="{00000000-0005-0000-0000-000008950000}"/>
    <cellStyle name="입력 2 4 3 3" xfId="32444" xr:uid="{00000000-0005-0000-0000-000009950000}"/>
    <cellStyle name="입력 2 4 4" xfId="32445" xr:uid="{00000000-0005-0000-0000-00000A950000}"/>
    <cellStyle name="입력 2 4 5" xfId="32446" xr:uid="{00000000-0005-0000-0000-00000B950000}"/>
    <cellStyle name="입력 2 4 6" xfId="32447" xr:uid="{00000000-0005-0000-0000-00000C950000}"/>
    <cellStyle name="입력 2 5" xfId="32448" xr:uid="{00000000-0005-0000-0000-00000D950000}"/>
    <cellStyle name="입력 2 5 2" xfId="32449" xr:uid="{00000000-0005-0000-0000-00000E950000}"/>
    <cellStyle name="입력 2 5 2 2" xfId="32450" xr:uid="{00000000-0005-0000-0000-00000F950000}"/>
    <cellStyle name="입력 2 5 2 3" xfId="32451" xr:uid="{00000000-0005-0000-0000-000010950000}"/>
    <cellStyle name="입력 2 5 3" xfId="32452" xr:uid="{00000000-0005-0000-0000-000011950000}"/>
    <cellStyle name="입력 2 5 3 2" xfId="32453" xr:uid="{00000000-0005-0000-0000-000012950000}"/>
    <cellStyle name="입력 2 5 3 3" xfId="32454" xr:uid="{00000000-0005-0000-0000-000013950000}"/>
    <cellStyle name="입력 2 5 4" xfId="32455" xr:uid="{00000000-0005-0000-0000-000014950000}"/>
    <cellStyle name="입력 2 5 5" xfId="32456" xr:uid="{00000000-0005-0000-0000-000015950000}"/>
    <cellStyle name="입력 2 5 6" xfId="32457" xr:uid="{00000000-0005-0000-0000-000016950000}"/>
    <cellStyle name="입력 2 6" xfId="32458" xr:uid="{00000000-0005-0000-0000-000017950000}"/>
    <cellStyle name="입력 2 6 2" xfId="32459" xr:uid="{00000000-0005-0000-0000-000018950000}"/>
    <cellStyle name="입력 2 6 2 2" xfId="32460" xr:uid="{00000000-0005-0000-0000-000019950000}"/>
    <cellStyle name="입력 2 6 2 3" xfId="32461" xr:uid="{00000000-0005-0000-0000-00001A950000}"/>
    <cellStyle name="입력 2 6 3" xfId="32462" xr:uid="{00000000-0005-0000-0000-00001B950000}"/>
    <cellStyle name="입력 2 6 3 2" xfId="32463" xr:uid="{00000000-0005-0000-0000-00001C950000}"/>
    <cellStyle name="입력 2 6 3 3" xfId="32464" xr:uid="{00000000-0005-0000-0000-00001D950000}"/>
    <cellStyle name="입력 2 6 4" xfId="32465" xr:uid="{00000000-0005-0000-0000-00001E950000}"/>
    <cellStyle name="입력 2 6 5" xfId="32466" xr:uid="{00000000-0005-0000-0000-00001F950000}"/>
    <cellStyle name="입력 2 6 6" xfId="32467" xr:uid="{00000000-0005-0000-0000-000020950000}"/>
    <cellStyle name="입력 2 7" xfId="32468" xr:uid="{00000000-0005-0000-0000-000021950000}"/>
    <cellStyle name="입력 2 7 2" xfId="32469" xr:uid="{00000000-0005-0000-0000-000022950000}"/>
    <cellStyle name="입력 2 7 2 2" xfId="32470" xr:uid="{00000000-0005-0000-0000-000023950000}"/>
    <cellStyle name="입력 2 7 2 3" xfId="32471" xr:uid="{00000000-0005-0000-0000-000024950000}"/>
    <cellStyle name="입력 2 7 3" xfId="32472" xr:uid="{00000000-0005-0000-0000-000025950000}"/>
    <cellStyle name="입력 2 7 3 2" xfId="32473" xr:uid="{00000000-0005-0000-0000-000026950000}"/>
    <cellStyle name="입력 2 7 3 3" xfId="32474" xr:uid="{00000000-0005-0000-0000-000027950000}"/>
    <cellStyle name="입력 2 7 4" xfId="32475" xr:uid="{00000000-0005-0000-0000-000028950000}"/>
    <cellStyle name="입력 2 7 5" xfId="32476" xr:uid="{00000000-0005-0000-0000-000029950000}"/>
    <cellStyle name="입력 2 7 6" xfId="32477" xr:uid="{00000000-0005-0000-0000-00002A950000}"/>
    <cellStyle name="입력 2 8" xfId="32478" xr:uid="{00000000-0005-0000-0000-00002B950000}"/>
    <cellStyle name="입력 2 8 2" xfId="32479" xr:uid="{00000000-0005-0000-0000-00002C950000}"/>
    <cellStyle name="입력 2 8 2 2" xfId="32480" xr:uid="{00000000-0005-0000-0000-00002D950000}"/>
    <cellStyle name="입력 2 8 2 3" xfId="32481" xr:uid="{00000000-0005-0000-0000-00002E950000}"/>
    <cellStyle name="입력 2 8 3" xfId="32482" xr:uid="{00000000-0005-0000-0000-00002F950000}"/>
    <cellStyle name="입력 2 8 3 2" xfId="32483" xr:uid="{00000000-0005-0000-0000-000030950000}"/>
    <cellStyle name="입력 2 8 3 3" xfId="32484" xr:uid="{00000000-0005-0000-0000-000031950000}"/>
    <cellStyle name="입력 2 8 4" xfId="32485" xr:uid="{00000000-0005-0000-0000-000032950000}"/>
    <cellStyle name="입력 2 8 5" xfId="32486" xr:uid="{00000000-0005-0000-0000-000033950000}"/>
    <cellStyle name="입력 2 8 6" xfId="32487" xr:uid="{00000000-0005-0000-0000-000034950000}"/>
    <cellStyle name="입력 2 9" xfId="32488" xr:uid="{00000000-0005-0000-0000-000035950000}"/>
    <cellStyle name="입력 2 9 2" xfId="32489" xr:uid="{00000000-0005-0000-0000-000036950000}"/>
    <cellStyle name="입력 2 9 2 2" xfId="32490" xr:uid="{00000000-0005-0000-0000-000037950000}"/>
    <cellStyle name="입력 2 9 2 3" xfId="32491" xr:uid="{00000000-0005-0000-0000-000038950000}"/>
    <cellStyle name="입력 2 9 3" xfId="32492" xr:uid="{00000000-0005-0000-0000-000039950000}"/>
    <cellStyle name="입력 2 9 3 2" xfId="32493" xr:uid="{00000000-0005-0000-0000-00003A950000}"/>
    <cellStyle name="입력 2 9 3 3" xfId="32494" xr:uid="{00000000-0005-0000-0000-00003B950000}"/>
    <cellStyle name="입력 2 9 4" xfId="32495" xr:uid="{00000000-0005-0000-0000-00003C950000}"/>
    <cellStyle name="입력 2 9 5" xfId="32496" xr:uid="{00000000-0005-0000-0000-00003D950000}"/>
    <cellStyle name="입력 2 9 6" xfId="32497" xr:uid="{00000000-0005-0000-0000-00003E950000}"/>
    <cellStyle name="입력 20" xfId="32498" xr:uid="{00000000-0005-0000-0000-00003F950000}"/>
    <cellStyle name="입력 20 2" xfId="32499" xr:uid="{00000000-0005-0000-0000-000040950000}"/>
    <cellStyle name="입력 21" xfId="32500" xr:uid="{00000000-0005-0000-0000-000041950000}"/>
    <cellStyle name="입력 21 2" xfId="32501" xr:uid="{00000000-0005-0000-0000-000042950000}"/>
    <cellStyle name="입력 22" xfId="32502" xr:uid="{00000000-0005-0000-0000-000043950000}"/>
    <cellStyle name="입력 22 2" xfId="32503" xr:uid="{00000000-0005-0000-0000-000044950000}"/>
    <cellStyle name="입력 23" xfId="32504" xr:uid="{00000000-0005-0000-0000-000045950000}"/>
    <cellStyle name="입력 23 2" xfId="32505" xr:uid="{00000000-0005-0000-0000-000046950000}"/>
    <cellStyle name="입력 24" xfId="32506" xr:uid="{00000000-0005-0000-0000-000047950000}"/>
    <cellStyle name="입력 24 2" xfId="32507" xr:uid="{00000000-0005-0000-0000-000048950000}"/>
    <cellStyle name="입력 25" xfId="32508" xr:uid="{00000000-0005-0000-0000-000049950000}"/>
    <cellStyle name="입력 25 2" xfId="32509" xr:uid="{00000000-0005-0000-0000-00004A950000}"/>
    <cellStyle name="입력 26" xfId="32510" xr:uid="{00000000-0005-0000-0000-00004B950000}"/>
    <cellStyle name="입력 26 2" xfId="32511" xr:uid="{00000000-0005-0000-0000-00004C950000}"/>
    <cellStyle name="입력 27" xfId="32512" xr:uid="{00000000-0005-0000-0000-00004D950000}"/>
    <cellStyle name="입력 27 2" xfId="32513" xr:uid="{00000000-0005-0000-0000-00004E950000}"/>
    <cellStyle name="입력 28" xfId="32514" xr:uid="{00000000-0005-0000-0000-00004F950000}"/>
    <cellStyle name="입력 28 2" xfId="32515" xr:uid="{00000000-0005-0000-0000-000050950000}"/>
    <cellStyle name="입력 29" xfId="32516" xr:uid="{00000000-0005-0000-0000-000051950000}"/>
    <cellStyle name="입력 29 2" xfId="32517" xr:uid="{00000000-0005-0000-0000-000052950000}"/>
    <cellStyle name="입력 3" xfId="32518" xr:uid="{00000000-0005-0000-0000-000053950000}"/>
    <cellStyle name="입력 3 2" xfId="32519" xr:uid="{00000000-0005-0000-0000-000054950000}"/>
    <cellStyle name="입력 3 2 2" xfId="32520" xr:uid="{00000000-0005-0000-0000-000055950000}"/>
    <cellStyle name="입력 3 2 2 2" xfId="32521" xr:uid="{00000000-0005-0000-0000-000056950000}"/>
    <cellStyle name="입력 3 2 2 3" xfId="32522" xr:uid="{00000000-0005-0000-0000-000057950000}"/>
    <cellStyle name="입력 3 2 3" xfId="32523" xr:uid="{00000000-0005-0000-0000-000058950000}"/>
    <cellStyle name="입력 3 2 3 2" xfId="32524" xr:uid="{00000000-0005-0000-0000-000059950000}"/>
    <cellStyle name="입력 3 2 3 3" xfId="32525" xr:uid="{00000000-0005-0000-0000-00005A950000}"/>
    <cellStyle name="입력 3 2 4" xfId="32526" xr:uid="{00000000-0005-0000-0000-00005B950000}"/>
    <cellStyle name="입력 3 3" xfId="32527" xr:uid="{00000000-0005-0000-0000-00005C950000}"/>
    <cellStyle name="입력 3 3 2" xfId="32528" xr:uid="{00000000-0005-0000-0000-00005D950000}"/>
    <cellStyle name="입력 3 3 2 2" xfId="32529" xr:uid="{00000000-0005-0000-0000-00005E950000}"/>
    <cellStyle name="입력 3 3 2 3" xfId="32530" xr:uid="{00000000-0005-0000-0000-00005F950000}"/>
    <cellStyle name="입력 3 3 3" xfId="32531" xr:uid="{00000000-0005-0000-0000-000060950000}"/>
    <cellStyle name="입력 3 3 3 2" xfId="32532" xr:uid="{00000000-0005-0000-0000-000061950000}"/>
    <cellStyle name="입력 3 3 3 3" xfId="32533" xr:uid="{00000000-0005-0000-0000-000062950000}"/>
    <cellStyle name="입력 3 3 4" xfId="32534" xr:uid="{00000000-0005-0000-0000-000063950000}"/>
    <cellStyle name="입력 3 4" xfId="32535" xr:uid="{00000000-0005-0000-0000-000064950000}"/>
    <cellStyle name="입력 3 4 2" xfId="32536" xr:uid="{00000000-0005-0000-0000-000065950000}"/>
    <cellStyle name="입력 3 4 3" xfId="32537" xr:uid="{00000000-0005-0000-0000-000066950000}"/>
    <cellStyle name="입력 3 5" xfId="32538" xr:uid="{00000000-0005-0000-0000-000067950000}"/>
    <cellStyle name="입력 3 5 2" xfId="32539" xr:uid="{00000000-0005-0000-0000-000068950000}"/>
    <cellStyle name="입력 3 5 3" xfId="32540" xr:uid="{00000000-0005-0000-0000-000069950000}"/>
    <cellStyle name="입력 3 6" xfId="32541" xr:uid="{00000000-0005-0000-0000-00006A950000}"/>
    <cellStyle name="입력 3 7" xfId="32542" xr:uid="{00000000-0005-0000-0000-00006B950000}"/>
    <cellStyle name="입력 3 8" xfId="32543" xr:uid="{00000000-0005-0000-0000-00006C950000}"/>
    <cellStyle name="입력 30" xfId="32544" xr:uid="{00000000-0005-0000-0000-00006D950000}"/>
    <cellStyle name="입력 30 2" xfId="32545" xr:uid="{00000000-0005-0000-0000-00006E950000}"/>
    <cellStyle name="입력 31" xfId="32546" xr:uid="{00000000-0005-0000-0000-00006F950000}"/>
    <cellStyle name="입력 31 2" xfId="32547" xr:uid="{00000000-0005-0000-0000-000070950000}"/>
    <cellStyle name="입력 32" xfId="32548" xr:uid="{00000000-0005-0000-0000-000071950000}"/>
    <cellStyle name="입력 32 2" xfId="32549" xr:uid="{00000000-0005-0000-0000-000072950000}"/>
    <cellStyle name="입력 33" xfId="32550" xr:uid="{00000000-0005-0000-0000-000073950000}"/>
    <cellStyle name="입력 33 2" xfId="32551" xr:uid="{00000000-0005-0000-0000-000074950000}"/>
    <cellStyle name="입력 34" xfId="32552" xr:uid="{00000000-0005-0000-0000-000075950000}"/>
    <cellStyle name="입력 34 2" xfId="32553" xr:uid="{00000000-0005-0000-0000-000076950000}"/>
    <cellStyle name="입력 35" xfId="32554" xr:uid="{00000000-0005-0000-0000-000077950000}"/>
    <cellStyle name="입력 35 2" xfId="32555" xr:uid="{00000000-0005-0000-0000-000078950000}"/>
    <cellStyle name="입력 36" xfId="32556" xr:uid="{00000000-0005-0000-0000-000079950000}"/>
    <cellStyle name="입력 36 2" xfId="32557" xr:uid="{00000000-0005-0000-0000-00007A950000}"/>
    <cellStyle name="입력 37" xfId="32558" xr:uid="{00000000-0005-0000-0000-00007B950000}"/>
    <cellStyle name="입력 37 2" xfId="32559" xr:uid="{00000000-0005-0000-0000-00007C950000}"/>
    <cellStyle name="입력 38" xfId="32560" xr:uid="{00000000-0005-0000-0000-00007D950000}"/>
    <cellStyle name="입력 38 2" xfId="32561" xr:uid="{00000000-0005-0000-0000-00007E950000}"/>
    <cellStyle name="입력 39" xfId="32562" xr:uid="{00000000-0005-0000-0000-00007F950000}"/>
    <cellStyle name="입력 39 2" xfId="32563" xr:uid="{00000000-0005-0000-0000-000080950000}"/>
    <cellStyle name="입력 4" xfId="32564" xr:uid="{00000000-0005-0000-0000-000081950000}"/>
    <cellStyle name="입력 4 2" xfId="32565" xr:uid="{00000000-0005-0000-0000-000082950000}"/>
    <cellStyle name="입력 4 2 2" xfId="32566" xr:uid="{00000000-0005-0000-0000-000083950000}"/>
    <cellStyle name="입력 4 2 2 2" xfId="32567" xr:uid="{00000000-0005-0000-0000-000084950000}"/>
    <cellStyle name="입력 4 2 2 3" xfId="32568" xr:uid="{00000000-0005-0000-0000-000085950000}"/>
    <cellStyle name="입력 4 2 3" xfId="32569" xr:uid="{00000000-0005-0000-0000-000086950000}"/>
    <cellStyle name="입력 4 2 3 2" xfId="32570" xr:uid="{00000000-0005-0000-0000-000087950000}"/>
    <cellStyle name="입력 4 2 3 3" xfId="32571" xr:uid="{00000000-0005-0000-0000-000088950000}"/>
    <cellStyle name="입력 4 2 4" xfId="32572" xr:uid="{00000000-0005-0000-0000-000089950000}"/>
    <cellStyle name="입력 4 3" xfId="32573" xr:uid="{00000000-0005-0000-0000-00008A950000}"/>
    <cellStyle name="입력 4 3 2" xfId="32574" xr:uid="{00000000-0005-0000-0000-00008B950000}"/>
    <cellStyle name="입력 4 3 2 2" xfId="32575" xr:uid="{00000000-0005-0000-0000-00008C950000}"/>
    <cellStyle name="입력 4 3 2 3" xfId="32576" xr:uid="{00000000-0005-0000-0000-00008D950000}"/>
    <cellStyle name="입력 4 3 3" xfId="32577" xr:uid="{00000000-0005-0000-0000-00008E950000}"/>
    <cellStyle name="입력 4 3 3 2" xfId="32578" xr:uid="{00000000-0005-0000-0000-00008F950000}"/>
    <cellStyle name="입력 4 3 3 3" xfId="32579" xr:uid="{00000000-0005-0000-0000-000090950000}"/>
    <cellStyle name="입력 4 3 4" xfId="32580" xr:uid="{00000000-0005-0000-0000-000091950000}"/>
    <cellStyle name="입력 4 4" xfId="32581" xr:uid="{00000000-0005-0000-0000-000092950000}"/>
    <cellStyle name="입력 4 4 2" xfId="32582" xr:uid="{00000000-0005-0000-0000-000093950000}"/>
    <cellStyle name="입력 4 4 3" xfId="32583" xr:uid="{00000000-0005-0000-0000-000094950000}"/>
    <cellStyle name="입력 4 5" xfId="32584" xr:uid="{00000000-0005-0000-0000-000095950000}"/>
    <cellStyle name="입력 4 5 2" xfId="32585" xr:uid="{00000000-0005-0000-0000-000096950000}"/>
    <cellStyle name="입력 4 5 3" xfId="32586" xr:uid="{00000000-0005-0000-0000-000097950000}"/>
    <cellStyle name="입력 4 6" xfId="32587" xr:uid="{00000000-0005-0000-0000-000098950000}"/>
    <cellStyle name="입력 4 7" xfId="32588" xr:uid="{00000000-0005-0000-0000-000099950000}"/>
    <cellStyle name="입력 4 8" xfId="32589" xr:uid="{00000000-0005-0000-0000-00009A950000}"/>
    <cellStyle name="입력 40" xfId="32590" xr:uid="{00000000-0005-0000-0000-00009B950000}"/>
    <cellStyle name="입력 40 2" xfId="32591" xr:uid="{00000000-0005-0000-0000-00009C950000}"/>
    <cellStyle name="입력 41" xfId="32592" xr:uid="{00000000-0005-0000-0000-00009D950000}"/>
    <cellStyle name="입력 41 2" xfId="32593" xr:uid="{00000000-0005-0000-0000-00009E950000}"/>
    <cellStyle name="입력 42" xfId="32594" xr:uid="{00000000-0005-0000-0000-00009F950000}"/>
    <cellStyle name="입력 42 2" xfId="32595" xr:uid="{00000000-0005-0000-0000-0000A0950000}"/>
    <cellStyle name="입력 43" xfId="32596" xr:uid="{00000000-0005-0000-0000-0000A1950000}"/>
    <cellStyle name="입력 43 2" xfId="32597" xr:uid="{00000000-0005-0000-0000-0000A2950000}"/>
    <cellStyle name="입력 44" xfId="32598" xr:uid="{00000000-0005-0000-0000-0000A3950000}"/>
    <cellStyle name="입력 44 2" xfId="32599" xr:uid="{00000000-0005-0000-0000-0000A4950000}"/>
    <cellStyle name="입력 45" xfId="32600" xr:uid="{00000000-0005-0000-0000-0000A5950000}"/>
    <cellStyle name="입력 45 2" xfId="32601" xr:uid="{00000000-0005-0000-0000-0000A6950000}"/>
    <cellStyle name="입력 46" xfId="32602" xr:uid="{00000000-0005-0000-0000-0000A7950000}"/>
    <cellStyle name="입력 46 2" xfId="32603" xr:uid="{00000000-0005-0000-0000-0000A8950000}"/>
    <cellStyle name="입력 47" xfId="32604" xr:uid="{00000000-0005-0000-0000-0000A9950000}"/>
    <cellStyle name="입력 47 2" xfId="32605" xr:uid="{00000000-0005-0000-0000-0000AA950000}"/>
    <cellStyle name="입력 48" xfId="32606" xr:uid="{00000000-0005-0000-0000-0000AB950000}"/>
    <cellStyle name="입력 5" xfId="32607" xr:uid="{00000000-0005-0000-0000-0000AC950000}"/>
    <cellStyle name="입력 5 2" xfId="32608" xr:uid="{00000000-0005-0000-0000-0000AD950000}"/>
    <cellStyle name="입력 5 2 2" xfId="32609" xr:uid="{00000000-0005-0000-0000-0000AE950000}"/>
    <cellStyle name="입력 5 2 2 2" xfId="32610" xr:uid="{00000000-0005-0000-0000-0000AF950000}"/>
    <cellStyle name="입력 5 2 2 3" xfId="32611" xr:uid="{00000000-0005-0000-0000-0000B0950000}"/>
    <cellStyle name="입력 5 2 3" xfId="32612" xr:uid="{00000000-0005-0000-0000-0000B1950000}"/>
    <cellStyle name="입력 5 2 3 2" xfId="32613" xr:uid="{00000000-0005-0000-0000-0000B2950000}"/>
    <cellStyle name="입력 5 2 3 3" xfId="32614" xr:uid="{00000000-0005-0000-0000-0000B3950000}"/>
    <cellStyle name="입력 5 2 4" xfId="32615" xr:uid="{00000000-0005-0000-0000-0000B4950000}"/>
    <cellStyle name="입력 5 3" xfId="32616" xr:uid="{00000000-0005-0000-0000-0000B5950000}"/>
    <cellStyle name="입력 5 3 2" xfId="32617" xr:uid="{00000000-0005-0000-0000-0000B6950000}"/>
    <cellStyle name="입력 5 3 2 2" xfId="32618" xr:uid="{00000000-0005-0000-0000-0000B7950000}"/>
    <cellStyle name="입력 5 3 2 3" xfId="32619" xr:uid="{00000000-0005-0000-0000-0000B8950000}"/>
    <cellStyle name="입력 5 3 3" xfId="32620" xr:uid="{00000000-0005-0000-0000-0000B9950000}"/>
    <cellStyle name="입력 5 3 3 2" xfId="32621" xr:uid="{00000000-0005-0000-0000-0000BA950000}"/>
    <cellStyle name="입력 5 3 3 3" xfId="32622" xr:uid="{00000000-0005-0000-0000-0000BB950000}"/>
    <cellStyle name="입력 5 3 4" xfId="32623" xr:uid="{00000000-0005-0000-0000-0000BC950000}"/>
    <cellStyle name="입력 5 4" xfId="32624" xr:uid="{00000000-0005-0000-0000-0000BD950000}"/>
    <cellStyle name="입력 5 4 2" xfId="32625" xr:uid="{00000000-0005-0000-0000-0000BE950000}"/>
    <cellStyle name="입력 5 4 3" xfId="32626" xr:uid="{00000000-0005-0000-0000-0000BF950000}"/>
    <cellStyle name="입력 5 5" xfId="32627" xr:uid="{00000000-0005-0000-0000-0000C0950000}"/>
    <cellStyle name="입력 5 5 2" xfId="32628" xr:uid="{00000000-0005-0000-0000-0000C1950000}"/>
    <cellStyle name="입력 5 5 3" xfId="32629" xr:uid="{00000000-0005-0000-0000-0000C2950000}"/>
    <cellStyle name="입력 5 6" xfId="32630" xr:uid="{00000000-0005-0000-0000-0000C3950000}"/>
    <cellStyle name="입력 5 7" xfId="32631" xr:uid="{00000000-0005-0000-0000-0000C4950000}"/>
    <cellStyle name="입력 5 8" xfId="32632" xr:uid="{00000000-0005-0000-0000-0000C5950000}"/>
    <cellStyle name="입력 6" xfId="32633" xr:uid="{00000000-0005-0000-0000-0000C6950000}"/>
    <cellStyle name="입력 6 2" xfId="32634" xr:uid="{00000000-0005-0000-0000-0000C7950000}"/>
    <cellStyle name="입력 6 2 2" xfId="32635" xr:uid="{00000000-0005-0000-0000-0000C8950000}"/>
    <cellStyle name="입력 6 2 2 2" xfId="32636" xr:uid="{00000000-0005-0000-0000-0000C9950000}"/>
    <cellStyle name="입력 6 2 2 3" xfId="32637" xr:uid="{00000000-0005-0000-0000-0000CA950000}"/>
    <cellStyle name="입력 6 2 3" xfId="32638" xr:uid="{00000000-0005-0000-0000-0000CB950000}"/>
    <cellStyle name="입력 6 2 3 2" xfId="32639" xr:uid="{00000000-0005-0000-0000-0000CC950000}"/>
    <cellStyle name="입력 6 2 3 3" xfId="32640" xr:uid="{00000000-0005-0000-0000-0000CD950000}"/>
    <cellStyle name="입력 6 2 4" xfId="32641" xr:uid="{00000000-0005-0000-0000-0000CE950000}"/>
    <cellStyle name="입력 6 3" xfId="32642" xr:uid="{00000000-0005-0000-0000-0000CF950000}"/>
    <cellStyle name="입력 6 3 2" xfId="32643" xr:uid="{00000000-0005-0000-0000-0000D0950000}"/>
    <cellStyle name="입력 6 3 2 2" xfId="32644" xr:uid="{00000000-0005-0000-0000-0000D1950000}"/>
    <cellStyle name="입력 6 3 2 3" xfId="32645" xr:uid="{00000000-0005-0000-0000-0000D2950000}"/>
    <cellStyle name="입력 6 3 3" xfId="32646" xr:uid="{00000000-0005-0000-0000-0000D3950000}"/>
    <cellStyle name="입력 6 3 3 2" xfId="32647" xr:uid="{00000000-0005-0000-0000-0000D4950000}"/>
    <cellStyle name="입력 6 3 3 3" xfId="32648" xr:uid="{00000000-0005-0000-0000-0000D5950000}"/>
    <cellStyle name="입력 6 3 4" xfId="32649" xr:uid="{00000000-0005-0000-0000-0000D6950000}"/>
    <cellStyle name="입력 6 4" xfId="32650" xr:uid="{00000000-0005-0000-0000-0000D7950000}"/>
    <cellStyle name="입력 6 4 2" xfId="32651" xr:uid="{00000000-0005-0000-0000-0000D8950000}"/>
    <cellStyle name="입력 6 4 3" xfId="32652" xr:uid="{00000000-0005-0000-0000-0000D9950000}"/>
    <cellStyle name="입력 6 5" xfId="32653" xr:uid="{00000000-0005-0000-0000-0000DA950000}"/>
    <cellStyle name="입력 6 5 2" xfId="32654" xr:uid="{00000000-0005-0000-0000-0000DB950000}"/>
    <cellStyle name="입력 6 5 3" xfId="32655" xr:uid="{00000000-0005-0000-0000-0000DC950000}"/>
    <cellStyle name="입력 6 6" xfId="32656" xr:uid="{00000000-0005-0000-0000-0000DD950000}"/>
    <cellStyle name="입력 6 7" xfId="32657" xr:uid="{00000000-0005-0000-0000-0000DE950000}"/>
    <cellStyle name="입력 6 8" xfId="32658" xr:uid="{00000000-0005-0000-0000-0000DF950000}"/>
    <cellStyle name="입력 7" xfId="32659" xr:uid="{00000000-0005-0000-0000-0000E0950000}"/>
    <cellStyle name="입력 7 2" xfId="32660" xr:uid="{00000000-0005-0000-0000-0000E1950000}"/>
    <cellStyle name="입력 7 2 2" xfId="32661" xr:uid="{00000000-0005-0000-0000-0000E2950000}"/>
    <cellStyle name="입력 7 2 2 2" xfId="32662" xr:uid="{00000000-0005-0000-0000-0000E3950000}"/>
    <cellStyle name="입력 7 2 2 3" xfId="32663" xr:uid="{00000000-0005-0000-0000-0000E4950000}"/>
    <cellStyle name="입력 7 2 3" xfId="32664" xr:uid="{00000000-0005-0000-0000-0000E5950000}"/>
    <cellStyle name="입력 7 2 3 2" xfId="32665" xr:uid="{00000000-0005-0000-0000-0000E6950000}"/>
    <cellStyle name="입력 7 2 3 3" xfId="32666" xr:uid="{00000000-0005-0000-0000-0000E7950000}"/>
    <cellStyle name="입력 7 2 4" xfId="32667" xr:uid="{00000000-0005-0000-0000-0000E8950000}"/>
    <cellStyle name="입력 7 3" xfId="32668" xr:uid="{00000000-0005-0000-0000-0000E9950000}"/>
    <cellStyle name="입력 7 3 2" xfId="32669" xr:uid="{00000000-0005-0000-0000-0000EA950000}"/>
    <cellStyle name="입력 7 3 2 2" xfId="32670" xr:uid="{00000000-0005-0000-0000-0000EB950000}"/>
    <cellStyle name="입력 7 3 2 3" xfId="32671" xr:uid="{00000000-0005-0000-0000-0000EC950000}"/>
    <cellStyle name="입력 7 3 3" xfId="32672" xr:uid="{00000000-0005-0000-0000-0000ED950000}"/>
    <cellStyle name="입력 7 3 3 2" xfId="32673" xr:uid="{00000000-0005-0000-0000-0000EE950000}"/>
    <cellStyle name="입력 7 3 3 3" xfId="32674" xr:uid="{00000000-0005-0000-0000-0000EF950000}"/>
    <cellStyle name="입력 7 3 4" xfId="32675" xr:uid="{00000000-0005-0000-0000-0000F0950000}"/>
    <cellStyle name="입력 7 4" xfId="32676" xr:uid="{00000000-0005-0000-0000-0000F1950000}"/>
    <cellStyle name="입력 7 4 2" xfId="32677" xr:uid="{00000000-0005-0000-0000-0000F2950000}"/>
    <cellStyle name="입력 7 4 3" xfId="32678" xr:uid="{00000000-0005-0000-0000-0000F3950000}"/>
    <cellStyle name="입력 7 5" xfId="32679" xr:uid="{00000000-0005-0000-0000-0000F4950000}"/>
    <cellStyle name="입력 7 5 2" xfId="32680" xr:uid="{00000000-0005-0000-0000-0000F5950000}"/>
    <cellStyle name="입력 7 5 3" xfId="32681" xr:uid="{00000000-0005-0000-0000-0000F6950000}"/>
    <cellStyle name="입력 7 6" xfId="32682" xr:uid="{00000000-0005-0000-0000-0000F7950000}"/>
    <cellStyle name="입력 7 7" xfId="32683" xr:uid="{00000000-0005-0000-0000-0000F8950000}"/>
    <cellStyle name="입력 7 8" xfId="32684" xr:uid="{00000000-0005-0000-0000-0000F9950000}"/>
    <cellStyle name="입력 8" xfId="32685" xr:uid="{00000000-0005-0000-0000-0000FA950000}"/>
    <cellStyle name="입력 8 2" xfId="34255" xr:uid="{00000000-0005-0000-0000-0000FB950000}"/>
    <cellStyle name="입력 9" xfId="32686" xr:uid="{00000000-0005-0000-0000-0000FC950000}"/>
    <cellStyle name="입력 9 2" xfId="34256" xr:uid="{00000000-0005-0000-0000-0000FD950000}"/>
    <cellStyle name="자리수" xfId="1548" xr:uid="{00000000-0005-0000-0000-0000FE950000}"/>
    <cellStyle name="자리수 - 유형1" xfId="1549" xr:uid="{00000000-0005-0000-0000-0000FF950000}"/>
    <cellStyle name="자리수 - 유형1 2" xfId="32687" xr:uid="{00000000-0005-0000-0000-000000960000}"/>
    <cellStyle name="자리수 - 유형1 3" xfId="32688" xr:uid="{00000000-0005-0000-0000-000001960000}"/>
    <cellStyle name="자리수 2" xfId="32689" xr:uid="{00000000-0005-0000-0000-000002960000}"/>
    <cellStyle name="자리수 3" xfId="32690" xr:uid="{00000000-0005-0000-0000-000003960000}"/>
    <cellStyle name="자리수 4" xfId="32691" xr:uid="{00000000-0005-0000-0000-000004960000}"/>
    <cellStyle name="자리수 5" xfId="34257" xr:uid="{00000000-0005-0000-0000-000005960000}"/>
    <cellStyle name="자리수 6" xfId="34258" xr:uid="{00000000-0005-0000-0000-000006960000}"/>
    <cellStyle name="자리수 7" xfId="34259" xr:uid="{00000000-0005-0000-0000-000007960000}"/>
    <cellStyle name="자리수_1(1).예산서(집계)-고리정비공작" xfId="32692" xr:uid="{00000000-0005-0000-0000-000008960000}"/>
    <cellStyle name="자리수0" xfId="1550" xr:uid="{00000000-0005-0000-0000-000009960000}"/>
    <cellStyle name="자리수0 10" xfId="32693" xr:uid="{00000000-0005-0000-0000-00000A960000}"/>
    <cellStyle name="자리수0 10 2" xfId="32694" xr:uid="{00000000-0005-0000-0000-00000B960000}"/>
    <cellStyle name="자리수0 11" xfId="32695" xr:uid="{00000000-0005-0000-0000-00000C960000}"/>
    <cellStyle name="자리수0 11 2" xfId="32696" xr:uid="{00000000-0005-0000-0000-00000D960000}"/>
    <cellStyle name="자리수0 12" xfId="32697" xr:uid="{00000000-0005-0000-0000-00000E960000}"/>
    <cellStyle name="자리수0 12 2" xfId="32698" xr:uid="{00000000-0005-0000-0000-00000F960000}"/>
    <cellStyle name="자리수0 13" xfId="32699" xr:uid="{00000000-0005-0000-0000-000010960000}"/>
    <cellStyle name="자리수0 13 2" xfId="32700" xr:uid="{00000000-0005-0000-0000-000011960000}"/>
    <cellStyle name="자리수0 14" xfId="32701" xr:uid="{00000000-0005-0000-0000-000012960000}"/>
    <cellStyle name="자리수0 14 2" xfId="32702" xr:uid="{00000000-0005-0000-0000-000013960000}"/>
    <cellStyle name="자리수0 15" xfId="32703" xr:uid="{00000000-0005-0000-0000-000014960000}"/>
    <cellStyle name="자리수0 15 2" xfId="32704" xr:uid="{00000000-0005-0000-0000-000015960000}"/>
    <cellStyle name="자리수0 16" xfId="32705" xr:uid="{00000000-0005-0000-0000-000016960000}"/>
    <cellStyle name="자리수0 16 2" xfId="32706" xr:uid="{00000000-0005-0000-0000-000017960000}"/>
    <cellStyle name="자리수0 17" xfId="32707" xr:uid="{00000000-0005-0000-0000-000018960000}"/>
    <cellStyle name="자리수0 17 2" xfId="32708" xr:uid="{00000000-0005-0000-0000-000019960000}"/>
    <cellStyle name="자리수0 18" xfId="32709" xr:uid="{00000000-0005-0000-0000-00001A960000}"/>
    <cellStyle name="자리수0 18 2" xfId="32710" xr:uid="{00000000-0005-0000-0000-00001B960000}"/>
    <cellStyle name="자리수0 19" xfId="32711" xr:uid="{00000000-0005-0000-0000-00001C960000}"/>
    <cellStyle name="자리수0 19 2" xfId="32712" xr:uid="{00000000-0005-0000-0000-00001D960000}"/>
    <cellStyle name="자리수0 2" xfId="1551" xr:uid="{00000000-0005-0000-0000-00001E960000}"/>
    <cellStyle name="자리수0 2 2" xfId="32713" xr:uid="{00000000-0005-0000-0000-00001F960000}"/>
    <cellStyle name="자리수0 2 3" xfId="32714" xr:uid="{00000000-0005-0000-0000-000020960000}"/>
    <cellStyle name="자리수0 20" xfId="32715" xr:uid="{00000000-0005-0000-0000-000021960000}"/>
    <cellStyle name="자리수0 20 2" xfId="32716" xr:uid="{00000000-0005-0000-0000-000022960000}"/>
    <cellStyle name="자리수0 21" xfId="32717" xr:uid="{00000000-0005-0000-0000-000023960000}"/>
    <cellStyle name="자리수0 21 2" xfId="32718" xr:uid="{00000000-0005-0000-0000-000024960000}"/>
    <cellStyle name="자리수0 22" xfId="32719" xr:uid="{00000000-0005-0000-0000-000025960000}"/>
    <cellStyle name="자리수0 22 2" xfId="32720" xr:uid="{00000000-0005-0000-0000-000026960000}"/>
    <cellStyle name="자리수0 23" xfId="32721" xr:uid="{00000000-0005-0000-0000-000027960000}"/>
    <cellStyle name="자리수0 23 2" xfId="32722" xr:uid="{00000000-0005-0000-0000-000028960000}"/>
    <cellStyle name="자리수0 24" xfId="32723" xr:uid="{00000000-0005-0000-0000-000029960000}"/>
    <cellStyle name="자리수0 24 2" xfId="32724" xr:uid="{00000000-0005-0000-0000-00002A960000}"/>
    <cellStyle name="자리수0 25" xfId="32725" xr:uid="{00000000-0005-0000-0000-00002B960000}"/>
    <cellStyle name="자리수0 25 2" xfId="32726" xr:uid="{00000000-0005-0000-0000-00002C960000}"/>
    <cellStyle name="자리수0 26" xfId="32727" xr:uid="{00000000-0005-0000-0000-00002D960000}"/>
    <cellStyle name="자리수0 26 2" xfId="32728" xr:uid="{00000000-0005-0000-0000-00002E960000}"/>
    <cellStyle name="자리수0 27" xfId="32729" xr:uid="{00000000-0005-0000-0000-00002F960000}"/>
    <cellStyle name="자리수0 27 2" xfId="32730" xr:uid="{00000000-0005-0000-0000-000030960000}"/>
    <cellStyle name="자리수0 28" xfId="32731" xr:uid="{00000000-0005-0000-0000-000031960000}"/>
    <cellStyle name="자리수0 28 2" xfId="32732" xr:uid="{00000000-0005-0000-0000-000032960000}"/>
    <cellStyle name="자리수0 29" xfId="32733" xr:uid="{00000000-0005-0000-0000-000033960000}"/>
    <cellStyle name="자리수0 29 2" xfId="32734" xr:uid="{00000000-0005-0000-0000-000034960000}"/>
    <cellStyle name="자리수0 3" xfId="32735" xr:uid="{00000000-0005-0000-0000-000035960000}"/>
    <cellStyle name="자리수0 3 2" xfId="32736" xr:uid="{00000000-0005-0000-0000-000036960000}"/>
    <cellStyle name="자리수0 3 3" xfId="32737" xr:uid="{00000000-0005-0000-0000-000037960000}"/>
    <cellStyle name="자리수0 30" xfId="32738" xr:uid="{00000000-0005-0000-0000-000038960000}"/>
    <cellStyle name="자리수0 30 2" xfId="32739" xr:uid="{00000000-0005-0000-0000-000039960000}"/>
    <cellStyle name="자리수0 31" xfId="32740" xr:uid="{00000000-0005-0000-0000-00003A960000}"/>
    <cellStyle name="자리수0 31 2" xfId="32741" xr:uid="{00000000-0005-0000-0000-00003B960000}"/>
    <cellStyle name="자리수0 32" xfId="32742" xr:uid="{00000000-0005-0000-0000-00003C960000}"/>
    <cellStyle name="자리수0 32 2" xfId="32743" xr:uid="{00000000-0005-0000-0000-00003D960000}"/>
    <cellStyle name="자리수0 33" xfId="32744" xr:uid="{00000000-0005-0000-0000-00003E960000}"/>
    <cellStyle name="자리수0 33 2" xfId="32745" xr:uid="{00000000-0005-0000-0000-00003F960000}"/>
    <cellStyle name="자리수0 34" xfId="32746" xr:uid="{00000000-0005-0000-0000-000040960000}"/>
    <cellStyle name="자리수0 34 2" xfId="32747" xr:uid="{00000000-0005-0000-0000-000041960000}"/>
    <cellStyle name="자리수0 35" xfId="32748" xr:uid="{00000000-0005-0000-0000-000042960000}"/>
    <cellStyle name="자리수0 35 2" xfId="32749" xr:uid="{00000000-0005-0000-0000-000043960000}"/>
    <cellStyle name="자리수0 36" xfId="32750" xr:uid="{00000000-0005-0000-0000-000044960000}"/>
    <cellStyle name="자리수0 36 2" xfId="32751" xr:uid="{00000000-0005-0000-0000-000045960000}"/>
    <cellStyle name="자리수0 37" xfId="32752" xr:uid="{00000000-0005-0000-0000-000046960000}"/>
    <cellStyle name="자리수0 37 2" xfId="32753" xr:uid="{00000000-0005-0000-0000-000047960000}"/>
    <cellStyle name="자리수0 38" xfId="32754" xr:uid="{00000000-0005-0000-0000-000048960000}"/>
    <cellStyle name="자리수0 38 2" xfId="32755" xr:uid="{00000000-0005-0000-0000-000049960000}"/>
    <cellStyle name="자리수0 39" xfId="32756" xr:uid="{00000000-0005-0000-0000-00004A960000}"/>
    <cellStyle name="자리수0 39 2" xfId="32757" xr:uid="{00000000-0005-0000-0000-00004B960000}"/>
    <cellStyle name="자리수0 4" xfId="32758" xr:uid="{00000000-0005-0000-0000-00004C960000}"/>
    <cellStyle name="자리수0 4 2" xfId="32759" xr:uid="{00000000-0005-0000-0000-00004D960000}"/>
    <cellStyle name="자리수0 4 3" xfId="32760" xr:uid="{00000000-0005-0000-0000-00004E960000}"/>
    <cellStyle name="자리수0 40" xfId="32761" xr:uid="{00000000-0005-0000-0000-00004F960000}"/>
    <cellStyle name="자리수0 40 2" xfId="32762" xr:uid="{00000000-0005-0000-0000-000050960000}"/>
    <cellStyle name="자리수0 41" xfId="32763" xr:uid="{00000000-0005-0000-0000-000051960000}"/>
    <cellStyle name="자리수0 41 2" xfId="32764" xr:uid="{00000000-0005-0000-0000-000052960000}"/>
    <cellStyle name="자리수0 42" xfId="32765" xr:uid="{00000000-0005-0000-0000-000053960000}"/>
    <cellStyle name="자리수0 42 2" xfId="32766" xr:uid="{00000000-0005-0000-0000-000054960000}"/>
    <cellStyle name="자리수0 43" xfId="32767" xr:uid="{00000000-0005-0000-0000-000055960000}"/>
    <cellStyle name="자리수0 43 2" xfId="32768" xr:uid="{00000000-0005-0000-0000-000056960000}"/>
    <cellStyle name="자리수0 44" xfId="32769" xr:uid="{00000000-0005-0000-0000-000057960000}"/>
    <cellStyle name="자리수0 44 2" xfId="32770" xr:uid="{00000000-0005-0000-0000-000058960000}"/>
    <cellStyle name="자리수0 45" xfId="32771" xr:uid="{00000000-0005-0000-0000-000059960000}"/>
    <cellStyle name="자리수0 45 2" xfId="32772" xr:uid="{00000000-0005-0000-0000-00005A960000}"/>
    <cellStyle name="자리수0 46" xfId="32773" xr:uid="{00000000-0005-0000-0000-00005B960000}"/>
    <cellStyle name="자리수0 46 2" xfId="32774" xr:uid="{00000000-0005-0000-0000-00005C960000}"/>
    <cellStyle name="자리수0 47" xfId="32775" xr:uid="{00000000-0005-0000-0000-00005D960000}"/>
    <cellStyle name="자리수0 48" xfId="32776" xr:uid="{00000000-0005-0000-0000-00005E960000}"/>
    <cellStyle name="자리수0 49" xfId="32777" xr:uid="{00000000-0005-0000-0000-00005F960000}"/>
    <cellStyle name="자리수0 5" xfId="32778" xr:uid="{00000000-0005-0000-0000-000060960000}"/>
    <cellStyle name="자리수0 5 2" xfId="32779" xr:uid="{00000000-0005-0000-0000-000061960000}"/>
    <cellStyle name="자리수0 5 3" xfId="32780" xr:uid="{00000000-0005-0000-0000-000062960000}"/>
    <cellStyle name="자리수0 50" xfId="32781" xr:uid="{00000000-0005-0000-0000-000063960000}"/>
    <cellStyle name="자리수0 51" xfId="32782" xr:uid="{00000000-0005-0000-0000-000064960000}"/>
    <cellStyle name="자리수0 52" xfId="32783" xr:uid="{00000000-0005-0000-0000-000065960000}"/>
    <cellStyle name="자리수0 53" xfId="32784" xr:uid="{00000000-0005-0000-0000-000066960000}"/>
    <cellStyle name="자리수0 54" xfId="32785" xr:uid="{00000000-0005-0000-0000-000067960000}"/>
    <cellStyle name="자리수0 55" xfId="32786" xr:uid="{00000000-0005-0000-0000-000068960000}"/>
    <cellStyle name="자리수0 56" xfId="32787" xr:uid="{00000000-0005-0000-0000-000069960000}"/>
    <cellStyle name="자리수0 57" xfId="32788" xr:uid="{00000000-0005-0000-0000-00006A960000}"/>
    <cellStyle name="자리수0 58" xfId="32789" xr:uid="{00000000-0005-0000-0000-00006B960000}"/>
    <cellStyle name="자리수0 59" xfId="32790" xr:uid="{00000000-0005-0000-0000-00006C960000}"/>
    <cellStyle name="자리수0 6" xfId="32791" xr:uid="{00000000-0005-0000-0000-00006D960000}"/>
    <cellStyle name="자리수0 6 2" xfId="32792" xr:uid="{00000000-0005-0000-0000-00006E960000}"/>
    <cellStyle name="자리수0 6 3" xfId="32793" xr:uid="{00000000-0005-0000-0000-00006F960000}"/>
    <cellStyle name="자리수0 60" xfId="32794" xr:uid="{00000000-0005-0000-0000-000070960000}"/>
    <cellStyle name="자리수0 61" xfId="32795" xr:uid="{00000000-0005-0000-0000-000071960000}"/>
    <cellStyle name="자리수0 62" xfId="32796" xr:uid="{00000000-0005-0000-0000-000072960000}"/>
    <cellStyle name="자리수0 63" xfId="32797" xr:uid="{00000000-0005-0000-0000-000073960000}"/>
    <cellStyle name="자리수0 64" xfId="32798" xr:uid="{00000000-0005-0000-0000-000074960000}"/>
    <cellStyle name="자리수0 65" xfId="32799" xr:uid="{00000000-0005-0000-0000-000075960000}"/>
    <cellStyle name="자리수0 66" xfId="32800" xr:uid="{00000000-0005-0000-0000-000076960000}"/>
    <cellStyle name="자리수0 67" xfId="32801" xr:uid="{00000000-0005-0000-0000-000077960000}"/>
    <cellStyle name="자리수0 7" xfId="32802" xr:uid="{00000000-0005-0000-0000-000078960000}"/>
    <cellStyle name="자리수0 8" xfId="32803" xr:uid="{00000000-0005-0000-0000-000079960000}"/>
    <cellStyle name="자리수0 8 2" xfId="32804" xr:uid="{00000000-0005-0000-0000-00007A960000}"/>
    <cellStyle name="자리수0 9" xfId="32805" xr:uid="{00000000-0005-0000-0000-00007B960000}"/>
    <cellStyle name="자리수0 9 2" xfId="32806" xr:uid="{00000000-0005-0000-0000-00007C960000}"/>
    <cellStyle name="전화2자리" xfId="3918" xr:uid="{00000000-0005-0000-0000-00007D960000}"/>
    <cellStyle name="전화3자리" xfId="3919" xr:uid="{00000000-0005-0000-0000-00007E960000}"/>
    <cellStyle name="전화4자리" xfId="3920" xr:uid="{00000000-0005-0000-0000-00007F960000}"/>
    <cellStyle name="정렬" xfId="3921" xr:uid="{00000000-0005-0000-0000-000080960000}"/>
    <cellStyle name="정렬 2" xfId="32807" xr:uid="{00000000-0005-0000-0000-000081960000}"/>
    <cellStyle name="정렬 3" xfId="32808" xr:uid="{00000000-0005-0000-0000-000082960000}"/>
    <cellStyle name="정렬범위" xfId="3922" xr:uid="{00000000-0005-0000-0000-000083960000}"/>
    <cellStyle name="정렬범위 2" xfId="32809" xr:uid="{00000000-0005-0000-0000-000084960000}"/>
    <cellStyle name="정렬범위 3" xfId="32810" xr:uid="{00000000-0005-0000-0000-000085960000}"/>
    <cellStyle name="제목 1 10" xfId="32811" xr:uid="{00000000-0005-0000-0000-000086960000}"/>
    <cellStyle name="제목 1 11" xfId="32812" xr:uid="{00000000-0005-0000-0000-000087960000}"/>
    <cellStyle name="제목 1 12" xfId="32813" xr:uid="{00000000-0005-0000-0000-000088960000}"/>
    <cellStyle name="제목 1 13" xfId="32814" xr:uid="{00000000-0005-0000-0000-000089960000}"/>
    <cellStyle name="제목 1 14" xfId="32815" xr:uid="{00000000-0005-0000-0000-00008A960000}"/>
    <cellStyle name="제목 1 15" xfId="32816" xr:uid="{00000000-0005-0000-0000-00008B960000}"/>
    <cellStyle name="제목 1 16" xfId="32817" xr:uid="{00000000-0005-0000-0000-00008C960000}"/>
    <cellStyle name="제목 1 17" xfId="32818" xr:uid="{00000000-0005-0000-0000-00008D960000}"/>
    <cellStyle name="제목 1 18" xfId="32819" xr:uid="{00000000-0005-0000-0000-00008E960000}"/>
    <cellStyle name="제목 1 19" xfId="32820" xr:uid="{00000000-0005-0000-0000-00008F960000}"/>
    <cellStyle name="제목 1 2" xfId="32821" xr:uid="{00000000-0005-0000-0000-000090960000}"/>
    <cellStyle name="제목 1 2 10" xfId="32822" xr:uid="{00000000-0005-0000-0000-000091960000}"/>
    <cellStyle name="제목 1 2 11" xfId="32823" xr:uid="{00000000-0005-0000-0000-000092960000}"/>
    <cellStyle name="제목 1 2 12" xfId="32824" xr:uid="{00000000-0005-0000-0000-000093960000}"/>
    <cellStyle name="제목 1 2 13" xfId="32825" xr:uid="{00000000-0005-0000-0000-000094960000}"/>
    <cellStyle name="제목 1 2 14" xfId="32826" xr:uid="{00000000-0005-0000-0000-000095960000}"/>
    <cellStyle name="제목 1 2 15" xfId="32827" xr:uid="{00000000-0005-0000-0000-000096960000}"/>
    <cellStyle name="제목 1 2 16" xfId="32828" xr:uid="{00000000-0005-0000-0000-000097960000}"/>
    <cellStyle name="제목 1 2 17" xfId="32829" xr:uid="{00000000-0005-0000-0000-000098960000}"/>
    <cellStyle name="제목 1 2 18" xfId="32830" xr:uid="{00000000-0005-0000-0000-000099960000}"/>
    <cellStyle name="제목 1 2 19" xfId="32831" xr:uid="{00000000-0005-0000-0000-00009A960000}"/>
    <cellStyle name="제목 1 2 2" xfId="32832" xr:uid="{00000000-0005-0000-0000-00009B960000}"/>
    <cellStyle name="제목 1 2 2 2" xfId="32833" xr:uid="{00000000-0005-0000-0000-00009C960000}"/>
    <cellStyle name="제목 1 2 2 3" xfId="32834" xr:uid="{00000000-0005-0000-0000-00009D960000}"/>
    <cellStyle name="제목 1 2 20" xfId="32835" xr:uid="{00000000-0005-0000-0000-00009E960000}"/>
    <cellStyle name="제목 1 2 21" xfId="32836" xr:uid="{00000000-0005-0000-0000-00009F960000}"/>
    <cellStyle name="제목 1 2 22" xfId="32837" xr:uid="{00000000-0005-0000-0000-0000A0960000}"/>
    <cellStyle name="제목 1 2 23" xfId="32838" xr:uid="{00000000-0005-0000-0000-0000A1960000}"/>
    <cellStyle name="제목 1 2 24" xfId="32839" xr:uid="{00000000-0005-0000-0000-0000A2960000}"/>
    <cellStyle name="제목 1 2 25" xfId="32840" xr:uid="{00000000-0005-0000-0000-0000A3960000}"/>
    <cellStyle name="제목 1 2 26" xfId="32841" xr:uid="{00000000-0005-0000-0000-0000A4960000}"/>
    <cellStyle name="제목 1 2 27" xfId="32842" xr:uid="{00000000-0005-0000-0000-0000A5960000}"/>
    <cellStyle name="제목 1 2 28" xfId="32843" xr:uid="{00000000-0005-0000-0000-0000A6960000}"/>
    <cellStyle name="제목 1 2 29" xfId="32844" xr:uid="{00000000-0005-0000-0000-0000A7960000}"/>
    <cellStyle name="제목 1 2 3" xfId="32845" xr:uid="{00000000-0005-0000-0000-0000A8960000}"/>
    <cellStyle name="제목 1 2 3 2" xfId="32846" xr:uid="{00000000-0005-0000-0000-0000A9960000}"/>
    <cellStyle name="제목 1 2 3 3" xfId="32847" xr:uid="{00000000-0005-0000-0000-0000AA960000}"/>
    <cellStyle name="제목 1 2 30" xfId="32848" xr:uid="{00000000-0005-0000-0000-0000AB960000}"/>
    <cellStyle name="제목 1 2 31" xfId="32849" xr:uid="{00000000-0005-0000-0000-0000AC960000}"/>
    <cellStyle name="제목 1 2 4" xfId="32850" xr:uid="{00000000-0005-0000-0000-0000AD960000}"/>
    <cellStyle name="제목 1 2 4 2" xfId="32851" xr:uid="{00000000-0005-0000-0000-0000AE960000}"/>
    <cellStyle name="제목 1 2 4 3" xfId="32852" xr:uid="{00000000-0005-0000-0000-0000AF960000}"/>
    <cellStyle name="제목 1 2 5" xfId="32853" xr:uid="{00000000-0005-0000-0000-0000B0960000}"/>
    <cellStyle name="제목 1 2 6" xfId="32854" xr:uid="{00000000-0005-0000-0000-0000B1960000}"/>
    <cellStyle name="제목 1 2 7" xfId="32855" xr:uid="{00000000-0005-0000-0000-0000B2960000}"/>
    <cellStyle name="제목 1 2 8" xfId="32856" xr:uid="{00000000-0005-0000-0000-0000B3960000}"/>
    <cellStyle name="제목 1 2 9" xfId="32857" xr:uid="{00000000-0005-0000-0000-0000B4960000}"/>
    <cellStyle name="제목 1 20" xfId="32858" xr:uid="{00000000-0005-0000-0000-0000B5960000}"/>
    <cellStyle name="제목 1 21" xfId="32859" xr:uid="{00000000-0005-0000-0000-0000B6960000}"/>
    <cellStyle name="제목 1 22" xfId="32860" xr:uid="{00000000-0005-0000-0000-0000B7960000}"/>
    <cellStyle name="제목 1 23" xfId="32861" xr:uid="{00000000-0005-0000-0000-0000B8960000}"/>
    <cellStyle name="제목 1 24" xfId="32862" xr:uid="{00000000-0005-0000-0000-0000B9960000}"/>
    <cellStyle name="제목 1 25" xfId="32863" xr:uid="{00000000-0005-0000-0000-0000BA960000}"/>
    <cellStyle name="제목 1 26" xfId="32864" xr:uid="{00000000-0005-0000-0000-0000BB960000}"/>
    <cellStyle name="제목 1 27" xfId="32865" xr:uid="{00000000-0005-0000-0000-0000BC960000}"/>
    <cellStyle name="제목 1 28" xfId="32866" xr:uid="{00000000-0005-0000-0000-0000BD960000}"/>
    <cellStyle name="제목 1 29" xfId="32867" xr:uid="{00000000-0005-0000-0000-0000BE960000}"/>
    <cellStyle name="제목 1 3" xfId="32868" xr:uid="{00000000-0005-0000-0000-0000BF960000}"/>
    <cellStyle name="제목 1 3 2" xfId="32869" xr:uid="{00000000-0005-0000-0000-0000C0960000}"/>
    <cellStyle name="제목 1 3 3" xfId="32870" xr:uid="{00000000-0005-0000-0000-0000C1960000}"/>
    <cellStyle name="제목 1 3 4" xfId="32871" xr:uid="{00000000-0005-0000-0000-0000C2960000}"/>
    <cellStyle name="제목 1 3 5" xfId="32872" xr:uid="{00000000-0005-0000-0000-0000C3960000}"/>
    <cellStyle name="제목 1 3 6" xfId="32873" xr:uid="{00000000-0005-0000-0000-0000C4960000}"/>
    <cellStyle name="제목 1 30" xfId="32874" xr:uid="{00000000-0005-0000-0000-0000C5960000}"/>
    <cellStyle name="제목 1 31" xfId="32875" xr:uid="{00000000-0005-0000-0000-0000C6960000}"/>
    <cellStyle name="제목 1 32" xfId="32876" xr:uid="{00000000-0005-0000-0000-0000C7960000}"/>
    <cellStyle name="제목 1 33" xfId="32877" xr:uid="{00000000-0005-0000-0000-0000C8960000}"/>
    <cellStyle name="제목 1 34" xfId="32878" xr:uid="{00000000-0005-0000-0000-0000C9960000}"/>
    <cellStyle name="제목 1 35" xfId="32879" xr:uid="{00000000-0005-0000-0000-0000CA960000}"/>
    <cellStyle name="제목 1 36" xfId="32880" xr:uid="{00000000-0005-0000-0000-0000CB960000}"/>
    <cellStyle name="제목 1 37" xfId="32881" xr:uid="{00000000-0005-0000-0000-0000CC960000}"/>
    <cellStyle name="제목 1 38" xfId="32882" xr:uid="{00000000-0005-0000-0000-0000CD960000}"/>
    <cellStyle name="제목 1 39" xfId="32883" xr:uid="{00000000-0005-0000-0000-0000CE960000}"/>
    <cellStyle name="제목 1 4" xfId="32884" xr:uid="{00000000-0005-0000-0000-0000CF960000}"/>
    <cellStyle name="제목 1 4 2" xfId="32885" xr:uid="{00000000-0005-0000-0000-0000D0960000}"/>
    <cellStyle name="제목 1 4 3" xfId="32886" xr:uid="{00000000-0005-0000-0000-0000D1960000}"/>
    <cellStyle name="제목 1 4 4" xfId="32887" xr:uid="{00000000-0005-0000-0000-0000D2960000}"/>
    <cellStyle name="제목 1 4 5" xfId="32888" xr:uid="{00000000-0005-0000-0000-0000D3960000}"/>
    <cellStyle name="제목 1 40" xfId="32889" xr:uid="{00000000-0005-0000-0000-0000D4960000}"/>
    <cellStyle name="제목 1 41" xfId="32890" xr:uid="{00000000-0005-0000-0000-0000D5960000}"/>
    <cellStyle name="제목 1 42" xfId="32891" xr:uid="{00000000-0005-0000-0000-0000D6960000}"/>
    <cellStyle name="제목 1 43" xfId="32892" xr:uid="{00000000-0005-0000-0000-0000D7960000}"/>
    <cellStyle name="제목 1 44" xfId="32893" xr:uid="{00000000-0005-0000-0000-0000D8960000}"/>
    <cellStyle name="제목 1 45" xfId="32894" xr:uid="{00000000-0005-0000-0000-0000D9960000}"/>
    <cellStyle name="제목 1 46" xfId="32895" xr:uid="{00000000-0005-0000-0000-0000DA960000}"/>
    <cellStyle name="제목 1 47" xfId="32896" xr:uid="{00000000-0005-0000-0000-0000DB960000}"/>
    <cellStyle name="제목 1 48" xfId="32897" xr:uid="{00000000-0005-0000-0000-0000DC960000}"/>
    <cellStyle name="제목 1 49" xfId="32898" xr:uid="{00000000-0005-0000-0000-0000DD960000}"/>
    <cellStyle name="제목 1 5" xfId="32899" xr:uid="{00000000-0005-0000-0000-0000DE960000}"/>
    <cellStyle name="제목 1 5 2" xfId="32900" xr:uid="{00000000-0005-0000-0000-0000DF960000}"/>
    <cellStyle name="제목 1 5 3" xfId="32901" xr:uid="{00000000-0005-0000-0000-0000E0960000}"/>
    <cellStyle name="제목 1 5 4" xfId="32902" xr:uid="{00000000-0005-0000-0000-0000E1960000}"/>
    <cellStyle name="제목 1 5 5" xfId="32903" xr:uid="{00000000-0005-0000-0000-0000E2960000}"/>
    <cellStyle name="제목 1 6" xfId="32904" xr:uid="{00000000-0005-0000-0000-0000E3960000}"/>
    <cellStyle name="제목 1 6 2" xfId="32905" xr:uid="{00000000-0005-0000-0000-0000E4960000}"/>
    <cellStyle name="제목 1 6 3" xfId="32906" xr:uid="{00000000-0005-0000-0000-0000E5960000}"/>
    <cellStyle name="제목 1 6 4" xfId="32907" xr:uid="{00000000-0005-0000-0000-0000E6960000}"/>
    <cellStyle name="제목 1 6 5" xfId="32908" xr:uid="{00000000-0005-0000-0000-0000E7960000}"/>
    <cellStyle name="제목 1 7" xfId="32909" xr:uid="{00000000-0005-0000-0000-0000E8960000}"/>
    <cellStyle name="제목 1 7 2" xfId="32910" xr:uid="{00000000-0005-0000-0000-0000E9960000}"/>
    <cellStyle name="제목 1 7 3" xfId="32911" xr:uid="{00000000-0005-0000-0000-0000EA960000}"/>
    <cellStyle name="제목 1 7 4" xfId="32912" xr:uid="{00000000-0005-0000-0000-0000EB960000}"/>
    <cellStyle name="제목 1 7 5" xfId="32913" xr:uid="{00000000-0005-0000-0000-0000EC960000}"/>
    <cellStyle name="제목 1 8" xfId="32914" xr:uid="{00000000-0005-0000-0000-0000ED960000}"/>
    <cellStyle name="제목 1 9" xfId="32915" xr:uid="{00000000-0005-0000-0000-0000EE960000}"/>
    <cellStyle name="제목 1(左)" xfId="32916" xr:uid="{00000000-0005-0000-0000-0000EF960000}"/>
    <cellStyle name="제목 1(中)" xfId="32917" xr:uid="{00000000-0005-0000-0000-0000F0960000}"/>
    <cellStyle name="제목 10" xfId="32918" xr:uid="{00000000-0005-0000-0000-0000F1960000}"/>
    <cellStyle name="제목 10 2" xfId="32919" xr:uid="{00000000-0005-0000-0000-0000F2960000}"/>
    <cellStyle name="제목 10 3" xfId="32920" xr:uid="{00000000-0005-0000-0000-0000F3960000}"/>
    <cellStyle name="제목 11" xfId="32921" xr:uid="{00000000-0005-0000-0000-0000F4960000}"/>
    <cellStyle name="제목 11 2" xfId="32922" xr:uid="{00000000-0005-0000-0000-0000F5960000}"/>
    <cellStyle name="제목 11 3" xfId="32923" xr:uid="{00000000-0005-0000-0000-0000F6960000}"/>
    <cellStyle name="제목 12" xfId="32924" xr:uid="{00000000-0005-0000-0000-0000F7960000}"/>
    <cellStyle name="제목 12 2" xfId="32925" xr:uid="{00000000-0005-0000-0000-0000F8960000}"/>
    <cellStyle name="제목 12 3" xfId="32926" xr:uid="{00000000-0005-0000-0000-0000F9960000}"/>
    <cellStyle name="제목 13" xfId="32927" xr:uid="{00000000-0005-0000-0000-0000FA960000}"/>
    <cellStyle name="제목 13 2" xfId="32928" xr:uid="{00000000-0005-0000-0000-0000FB960000}"/>
    <cellStyle name="제목 13 3" xfId="32929" xr:uid="{00000000-0005-0000-0000-0000FC960000}"/>
    <cellStyle name="제목 14" xfId="32930" xr:uid="{00000000-0005-0000-0000-0000FD960000}"/>
    <cellStyle name="제목 14 2" xfId="32931" xr:uid="{00000000-0005-0000-0000-0000FE960000}"/>
    <cellStyle name="제목 14 3" xfId="32932" xr:uid="{00000000-0005-0000-0000-0000FF960000}"/>
    <cellStyle name="제목 15" xfId="32933" xr:uid="{00000000-0005-0000-0000-000000970000}"/>
    <cellStyle name="제목 15 2" xfId="32934" xr:uid="{00000000-0005-0000-0000-000001970000}"/>
    <cellStyle name="제목 15 3" xfId="32935" xr:uid="{00000000-0005-0000-0000-000002970000}"/>
    <cellStyle name="제목 16" xfId="32936" xr:uid="{00000000-0005-0000-0000-000003970000}"/>
    <cellStyle name="제목 16 2" xfId="32937" xr:uid="{00000000-0005-0000-0000-000004970000}"/>
    <cellStyle name="제목 16 3" xfId="32938" xr:uid="{00000000-0005-0000-0000-000005970000}"/>
    <cellStyle name="제목 17" xfId="32939" xr:uid="{00000000-0005-0000-0000-000006970000}"/>
    <cellStyle name="제목 17 2" xfId="32940" xr:uid="{00000000-0005-0000-0000-000007970000}"/>
    <cellStyle name="제목 17 3" xfId="32941" xr:uid="{00000000-0005-0000-0000-000008970000}"/>
    <cellStyle name="제목 18" xfId="32942" xr:uid="{00000000-0005-0000-0000-000009970000}"/>
    <cellStyle name="제목 18 2" xfId="32943" xr:uid="{00000000-0005-0000-0000-00000A970000}"/>
    <cellStyle name="제목 18 3" xfId="32944" xr:uid="{00000000-0005-0000-0000-00000B970000}"/>
    <cellStyle name="제목 19" xfId="32945" xr:uid="{00000000-0005-0000-0000-00000C970000}"/>
    <cellStyle name="제목 19 2" xfId="32946" xr:uid="{00000000-0005-0000-0000-00000D970000}"/>
    <cellStyle name="제목 19 3" xfId="32947" xr:uid="{00000000-0005-0000-0000-00000E970000}"/>
    <cellStyle name="제목 2 10" xfId="32948" xr:uid="{00000000-0005-0000-0000-00000F970000}"/>
    <cellStyle name="제목 2 11" xfId="32949" xr:uid="{00000000-0005-0000-0000-000010970000}"/>
    <cellStyle name="제목 2 12" xfId="32950" xr:uid="{00000000-0005-0000-0000-000011970000}"/>
    <cellStyle name="제목 2 13" xfId="32951" xr:uid="{00000000-0005-0000-0000-000012970000}"/>
    <cellStyle name="제목 2 14" xfId="32952" xr:uid="{00000000-0005-0000-0000-000013970000}"/>
    <cellStyle name="제목 2 15" xfId="32953" xr:uid="{00000000-0005-0000-0000-000014970000}"/>
    <cellStyle name="제목 2 16" xfId="32954" xr:uid="{00000000-0005-0000-0000-000015970000}"/>
    <cellStyle name="제목 2 17" xfId="32955" xr:uid="{00000000-0005-0000-0000-000016970000}"/>
    <cellStyle name="제목 2 18" xfId="32956" xr:uid="{00000000-0005-0000-0000-000017970000}"/>
    <cellStyle name="제목 2 19" xfId="32957" xr:uid="{00000000-0005-0000-0000-000018970000}"/>
    <cellStyle name="제목 2 2" xfId="32958" xr:uid="{00000000-0005-0000-0000-000019970000}"/>
    <cellStyle name="제목 2 2 10" xfId="32959" xr:uid="{00000000-0005-0000-0000-00001A970000}"/>
    <cellStyle name="제목 2 2 11" xfId="32960" xr:uid="{00000000-0005-0000-0000-00001B970000}"/>
    <cellStyle name="제목 2 2 12" xfId="32961" xr:uid="{00000000-0005-0000-0000-00001C970000}"/>
    <cellStyle name="제목 2 2 13" xfId="32962" xr:uid="{00000000-0005-0000-0000-00001D970000}"/>
    <cellStyle name="제목 2 2 14" xfId="32963" xr:uid="{00000000-0005-0000-0000-00001E970000}"/>
    <cellStyle name="제목 2 2 15" xfId="32964" xr:uid="{00000000-0005-0000-0000-00001F970000}"/>
    <cellStyle name="제목 2 2 16" xfId="32965" xr:uid="{00000000-0005-0000-0000-000020970000}"/>
    <cellStyle name="제목 2 2 17" xfId="32966" xr:uid="{00000000-0005-0000-0000-000021970000}"/>
    <cellStyle name="제목 2 2 18" xfId="32967" xr:uid="{00000000-0005-0000-0000-000022970000}"/>
    <cellStyle name="제목 2 2 19" xfId="32968" xr:uid="{00000000-0005-0000-0000-000023970000}"/>
    <cellStyle name="제목 2 2 2" xfId="32969" xr:uid="{00000000-0005-0000-0000-000024970000}"/>
    <cellStyle name="제목 2 2 2 2" xfId="32970" xr:uid="{00000000-0005-0000-0000-000025970000}"/>
    <cellStyle name="제목 2 2 2 3" xfId="32971" xr:uid="{00000000-0005-0000-0000-000026970000}"/>
    <cellStyle name="제목 2 2 20" xfId="32972" xr:uid="{00000000-0005-0000-0000-000027970000}"/>
    <cellStyle name="제목 2 2 21" xfId="32973" xr:uid="{00000000-0005-0000-0000-000028970000}"/>
    <cellStyle name="제목 2 2 22" xfId="32974" xr:uid="{00000000-0005-0000-0000-000029970000}"/>
    <cellStyle name="제목 2 2 23" xfId="32975" xr:uid="{00000000-0005-0000-0000-00002A970000}"/>
    <cellStyle name="제목 2 2 24" xfId="32976" xr:uid="{00000000-0005-0000-0000-00002B970000}"/>
    <cellStyle name="제목 2 2 25" xfId="32977" xr:uid="{00000000-0005-0000-0000-00002C970000}"/>
    <cellStyle name="제목 2 2 26" xfId="32978" xr:uid="{00000000-0005-0000-0000-00002D970000}"/>
    <cellStyle name="제목 2 2 27" xfId="32979" xr:uid="{00000000-0005-0000-0000-00002E970000}"/>
    <cellStyle name="제목 2 2 28" xfId="32980" xr:uid="{00000000-0005-0000-0000-00002F970000}"/>
    <cellStyle name="제목 2 2 29" xfId="32981" xr:uid="{00000000-0005-0000-0000-000030970000}"/>
    <cellStyle name="제목 2 2 3" xfId="32982" xr:uid="{00000000-0005-0000-0000-000031970000}"/>
    <cellStyle name="제목 2 2 3 2" xfId="32983" xr:uid="{00000000-0005-0000-0000-000032970000}"/>
    <cellStyle name="제목 2 2 3 3" xfId="32984" xr:uid="{00000000-0005-0000-0000-000033970000}"/>
    <cellStyle name="제목 2 2 30" xfId="32985" xr:uid="{00000000-0005-0000-0000-000034970000}"/>
    <cellStyle name="제목 2 2 31" xfId="32986" xr:uid="{00000000-0005-0000-0000-000035970000}"/>
    <cellStyle name="제목 2 2 4" xfId="32987" xr:uid="{00000000-0005-0000-0000-000036970000}"/>
    <cellStyle name="제목 2 2 4 2" xfId="32988" xr:uid="{00000000-0005-0000-0000-000037970000}"/>
    <cellStyle name="제목 2 2 4 3" xfId="32989" xr:uid="{00000000-0005-0000-0000-000038970000}"/>
    <cellStyle name="제목 2 2 5" xfId="32990" xr:uid="{00000000-0005-0000-0000-000039970000}"/>
    <cellStyle name="제목 2 2 6" xfId="32991" xr:uid="{00000000-0005-0000-0000-00003A970000}"/>
    <cellStyle name="제목 2 2 7" xfId="32992" xr:uid="{00000000-0005-0000-0000-00003B970000}"/>
    <cellStyle name="제목 2 2 8" xfId="32993" xr:uid="{00000000-0005-0000-0000-00003C970000}"/>
    <cellStyle name="제목 2 2 9" xfId="32994" xr:uid="{00000000-0005-0000-0000-00003D970000}"/>
    <cellStyle name="제목 2 20" xfId="32995" xr:uid="{00000000-0005-0000-0000-00003E970000}"/>
    <cellStyle name="제목 2 21" xfId="32996" xr:uid="{00000000-0005-0000-0000-00003F970000}"/>
    <cellStyle name="제목 2 22" xfId="32997" xr:uid="{00000000-0005-0000-0000-000040970000}"/>
    <cellStyle name="제목 2 23" xfId="32998" xr:uid="{00000000-0005-0000-0000-000041970000}"/>
    <cellStyle name="제목 2 24" xfId="32999" xr:uid="{00000000-0005-0000-0000-000042970000}"/>
    <cellStyle name="제목 2 25" xfId="33000" xr:uid="{00000000-0005-0000-0000-000043970000}"/>
    <cellStyle name="제목 2 26" xfId="33001" xr:uid="{00000000-0005-0000-0000-000044970000}"/>
    <cellStyle name="제목 2 27" xfId="33002" xr:uid="{00000000-0005-0000-0000-000045970000}"/>
    <cellStyle name="제목 2 28" xfId="33003" xr:uid="{00000000-0005-0000-0000-000046970000}"/>
    <cellStyle name="제목 2 29" xfId="33004" xr:uid="{00000000-0005-0000-0000-000047970000}"/>
    <cellStyle name="제목 2 3" xfId="33005" xr:uid="{00000000-0005-0000-0000-000048970000}"/>
    <cellStyle name="제목 2 3 2" xfId="33006" xr:uid="{00000000-0005-0000-0000-000049970000}"/>
    <cellStyle name="제목 2 3 3" xfId="33007" xr:uid="{00000000-0005-0000-0000-00004A970000}"/>
    <cellStyle name="제목 2 3 4" xfId="33008" xr:uid="{00000000-0005-0000-0000-00004B970000}"/>
    <cellStyle name="제목 2 3 5" xfId="33009" xr:uid="{00000000-0005-0000-0000-00004C970000}"/>
    <cellStyle name="제목 2 3 6" xfId="33010" xr:uid="{00000000-0005-0000-0000-00004D970000}"/>
    <cellStyle name="제목 2 30" xfId="33011" xr:uid="{00000000-0005-0000-0000-00004E970000}"/>
    <cellStyle name="제목 2 31" xfId="33012" xr:uid="{00000000-0005-0000-0000-00004F970000}"/>
    <cellStyle name="제목 2 32" xfId="33013" xr:uid="{00000000-0005-0000-0000-000050970000}"/>
    <cellStyle name="제목 2 33" xfId="33014" xr:uid="{00000000-0005-0000-0000-000051970000}"/>
    <cellStyle name="제목 2 34" xfId="33015" xr:uid="{00000000-0005-0000-0000-000052970000}"/>
    <cellStyle name="제목 2 35" xfId="33016" xr:uid="{00000000-0005-0000-0000-000053970000}"/>
    <cellStyle name="제목 2 36" xfId="33017" xr:uid="{00000000-0005-0000-0000-000054970000}"/>
    <cellStyle name="제목 2 37" xfId="33018" xr:uid="{00000000-0005-0000-0000-000055970000}"/>
    <cellStyle name="제목 2 38" xfId="33019" xr:uid="{00000000-0005-0000-0000-000056970000}"/>
    <cellStyle name="제목 2 39" xfId="33020" xr:uid="{00000000-0005-0000-0000-000057970000}"/>
    <cellStyle name="제목 2 4" xfId="33021" xr:uid="{00000000-0005-0000-0000-000058970000}"/>
    <cellStyle name="제목 2 4 2" xfId="33022" xr:uid="{00000000-0005-0000-0000-000059970000}"/>
    <cellStyle name="제목 2 4 3" xfId="33023" xr:uid="{00000000-0005-0000-0000-00005A970000}"/>
    <cellStyle name="제목 2 4 4" xfId="33024" xr:uid="{00000000-0005-0000-0000-00005B970000}"/>
    <cellStyle name="제목 2 4 5" xfId="33025" xr:uid="{00000000-0005-0000-0000-00005C970000}"/>
    <cellStyle name="제목 2 40" xfId="33026" xr:uid="{00000000-0005-0000-0000-00005D970000}"/>
    <cellStyle name="제목 2 41" xfId="33027" xr:uid="{00000000-0005-0000-0000-00005E970000}"/>
    <cellStyle name="제목 2 42" xfId="33028" xr:uid="{00000000-0005-0000-0000-00005F970000}"/>
    <cellStyle name="제목 2 43" xfId="33029" xr:uid="{00000000-0005-0000-0000-000060970000}"/>
    <cellStyle name="제목 2 44" xfId="33030" xr:uid="{00000000-0005-0000-0000-000061970000}"/>
    <cellStyle name="제목 2 45" xfId="33031" xr:uid="{00000000-0005-0000-0000-000062970000}"/>
    <cellStyle name="제목 2 46" xfId="33032" xr:uid="{00000000-0005-0000-0000-000063970000}"/>
    <cellStyle name="제목 2 47" xfId="33033" xr:uid="{00000000-0005-0000-0000-000064970000}"/>
    <cellStyle name="제목 2 48" xfId="33034" xr:uid="{00000000-0005-0000-0000-000065970000}"/>
    <cellStyle name="제목 2 49" xfId="33035" xr:uid="{00000000-0005-0000-0000-000066970000}"/>
    <cellStyle name="제목 2 5" xfId="33036" xr:uid="{00000000-0005-0000-0000-000067970000}"/>
    <cellStyle name="제목 2 5 2" xfId="33037" xr:uid="{00000000-0005-0000-0000-000068970000}"/>
    <cellStyle name="제목 2 5 3" xfId="33038" xr:uid="{00000000-0005-0000-0000-000069970000}"/>
    <cellStyle name="제목 2 5 4" xfId="33039" xr:uid="{00000000-0005-0000-0000-00006A970000}"/>
    <cellStyle name="제목 2 5 5" xfId="33040" xr:uid="{00000000-0005-0000-0000-00006B970000}"/>
    <cellStyle name="제목 2 6" xfId="33041" xr:uid="{00000000-0005-0000-0000-00006C970000}"/>
    <cellStyle name="제목 2 6 2" xfId="33042" xr:uid="{00000000-0005-0000-0000-00006D970000}"/>
    <cellStyle name="제목 2 6 3" xfId="33043" xr:uid="{00000000-0005-0000-0000-00006E970000}"/>
    <cellStyle name="제목 2 6 4" xfId="33044" xr:uid="{00000000-0005-0000-0000-00006F970000}"/>
    <cellStyle name="제목 2 6 5" xfId="33045" xr:uid="{00000000-0005-0000-0000-000070970000}"/>
    <cellStyle name="제목 2 7" xfId="33046" xr:uid="{00000000-0005-0000-0000-000071970000}"/>
    <cellStyle name="제목 2 7 2" xfId="33047" xr:uid="{00000000-0005-0000-0000-000072970000}"/>
    <cellStyle name="제목 2 7 3" xfId="33048" xr:uid="{00000000-0005-0000-0000-000073970000}"/>
    <cellStyle name="제목 2 7 4" xfId="33049" xr:uid="{00000000-0005-0000-0000-000074970000}"/>
    <cellStyle name="제목 2 7 5" xfId="33050" xr:uid="{00000000-0005-0000-0000-000075970000}"/>
    <cellStyle name="제목 2 8" xfId="33051" xr:uid="{00000000-0005-0000-0000-000076970000}"/>
    <cellStyle name="제목 2 9" xfId="33052" xr:uid="{00000000-0005-0000-0000-000077970000}"/>
    <cellStyle name="제목 20" xfId="33053" xr:uid="{00000000-0005-0000-0000-000078970000}"/>
    <cellStyle name="제목 20 2" xfId="33054" xr:uid="{00000000-0005-0000-0000-000079970000}"/>
    <cellStyle name="제목 20 3" xfId="33055" xr:uid="{00000000-0005-0000-0000-00007A970000}"/>
    <cellStyle name="제목 21" xfId="33056" xr:uid="{00000000-0005-0000-0000-00007B970000}"/>
    <cellStyle name="제목 22" xfId="33057" xr:uid="{00000000-0005-0000-0000-00007C970000}"/>
    <cellStyle name="제목 23" xfId="33058" xr:uid="{00000000-0005-0000-0000-00007D970000}"/>
    <cellStyle name="제목 24" xfId="33059" xr:uid="{00000000-0005-0000-0000-00007E970000}"/>
    <cellStyle name="제목 25" xfId="33060" xr:uid="{00000000-0005-0000-0000-00007F970000}"/>
    <cellStyle name="제목 26" xfId="33061" xr:uid="{00000000-0005-0000-0000-000080970000}"/>
    <cellStyle name="제목 27" xfId="33062" xr:uid="{00000000-0005-0000-0000-000081970000}"/>
    <cellStyle name="제목 28" xfId="33063" xr:uid="{00000000-0005-0000-0000-000082970000}"/>
    <cellStyle name="제목 29" xfId="33064" xr:uid="{00000000-0005-0000-0000-000083970000}"/>
    <cellStyle name="제목 3 10" xfId="33065" xr:uid="{00000000-0005-0000-0000-000084970000}"/>
    <cellStyle name="제목 3 11" xfId="33066" xr:uid="{00000000-0005-0000-0000-000085970000}"/>
    <cellStyle name="제목 3 12" xfId="33067" xr:uid="{00000000-0005-0000-0000-000086970000}"/>
    <cellStyle name="제목 3 13" xfId="33068" xr:uid="{00000000-0005-0000-0000-000087970000}"/>
    <cellStyle name="제목 3 14" xfId="33069" xr:uid="{00000000-0005-0000-0000-000088970000}"/>
    <cellStyle name="제목 3 15" xfId="33070" xr:uid="{00000000-0005-0000-0000-000089970000}"/>
    <cellStyle name="제목 3 16" xfId="33071" xr:uid="{00000000-0005-0000-0000-00008A970000}"/>
    <cellStyle name="제목 3 17" xfId="33072" xr:uid="{00000000-0005-0000-0000-00008B970000}"/>
    <cellStyle name="제목 3 18" xfId="33073" xr:uid="{00000000-0005-0000-0000-00008C970000}"/>
    <cellStyle name="제목 3 19" xfId="33074" xr:uid="{00000000-0005-0000-0000-00008D970000}"/>
    <cellStyle name="제목 3 2" xfId="33075" xr:uid="{00000000-0005-0000-0000-00008E970000}"/>
    <cellStyle name="제목 3 2 10" xfId="33076" xr:uid="{00000000-0005-0000-0000-00008F970000}"/>
    <cellStyle name="제목 3 2 11" xfId="33077" xr:uid="{00000000-0005-0000-0000-000090970000}"/>
    <cellStyle name="제목 3 2 12" xfId="33078" xr:uid="{00000000-0005-0000-0000-000091970000}"/>
    <cellStyle name="제목 3 2 13" xfId="33079" xr:uid="{00000000-0005-0000-0000-000092970000}"/>
    <cellStyle name="제목 3 2 14" xfId="33080" xr:uid="{00000000-0005-0000-0000-000093970000}"/>
    <cellStyle name="제목 3 2 15" xfId="33081" xr:uid="{00000000-0005-0000-0000-000094970000}"/>
    <cellStyle name="제목 3 2 16" xfId="33082" xr:uid="{00000000-0005-0000-0000-000095970000}"/>
    <cellStyle name="제목 3 2 17" xfId="33083" xr:uid="{00000000-0005-0000-0000-000096970000}"/>
    <cellStyle name="제목 3 2 18" xfId="33084" xr:uid="{00000000-0005-0000-0000-000097970000}"/>
    <cellStyle name="제목 3 2 19" xfId="33085" xr:uid="{00000000-0005-0000-0000-000098970000}"/>
    <cellStyle name="제목 3 2 2" xfId="33086" xr:uid="{00000000-0005-0000-0000-000099970000}"/>
    <cellStyle name="제목 3 2 2 10" xfId="33087" xr:uid="{00000000-0005-0000-0000-00009A970000}"/>
    <cellStyle name="제목 3 2 2 10 2" xfId="33088" xr:uid="{00000000-0005-0000-0000-00009B970000}"/>
    <cellStyle name="제목 3 2 2 11" xfId="33089" xr:uid="{00000000-0005-0000-0000-00009C970000}"/>
    <cellStyle name="제목 3 2 2 11 2" xfId="33090" xr:uid="{00000000-0005-0000-0000-00009D970000}"/>
    <cellStyle name="제목 3 2 2 12" xfId="33091" xr:uid="{00000000-0005-0000-0000-00009E970000}"/>
    <cellStyle name="제목 3 2 2 12 2" xfId="33092" xr:uid="{00000000-0005-0000-0000-00009F970000}"/>
    <cellStyle name="제목 3 2 2 13" xfId="33093" xr:uid="{00000000-0005-0000-0000-0000A0970000}"/>
    <cellStyle name="제목 3 2 2 13 2" xfId="33094" xr:uid="{00000000-0005-0000-0000-0000A1970000}"/>
    <cellStyle name="제목 3 2 2 14" xfId="33095" xr:uid="{00000000-0005-0000-0000-0000A2970000}"/>
    <cellStyle name="제목 3 2 2 14 2" xfId="33096" xr:uid="{00000000-0005-0000-0000-0000A3970000}"/>
    <cellStyle name="제목 3 2 2 15" xfId="33097" xr:uid="{00000000-0005-0000-0000-0000A4970000}"/>
    <cellStyle name="제목 3 2 2 15 2" xfId="33098" xr:uid="{00000000-0005-0000-0000-0000A5970000}"/>
    <cellStyle name="제목 3 2 2 16" xfId="33099" xr:uid="{00000000-0005-0000-0000-0000A6970000}"/>
    <cellStyle name="제목 3 2 2 16 2" xfId="33100" xr:uid="{00000000-0005-0000-0000-0000A7970000}"/>
    <cellStyle name="제목 3 2 2 17" xfId="33101" xr:uid="{00000000-0005-0000-0000-0000A8970000}"/>
    <cellStyle name="제목 3 2 2 18" xfId="33102" xr:uid="{00000000-0005-0000-0000-0000A9970000}"/>
    <cellStyle name="제목 3 2 2 19" xfId="33103" xr:uid="{00000000-0005-0000-0000-0000AA970000}"/>
    <cellStyle name="제목 3 2 2 2" xfId="33104" xr:uid="{00000000-0005-0000-0000-0000AB970000}"/>
    <cellStyle name="제목 3 2 2 2 2" xfId="33105" xr:uid="{00000000-0005-0000-0000-0000AC970000}"/>
    <cellStyle name="제목 3 2 2 3" xfId="33106" xr:uid="{00000000-0005-0000-0000-0000AD970000}"/>
    <cellStyle name="제목 3 2 2 3 2" xfId="33107" xr:uid="{00000000-0005-0000-0000-0000AE970000}"/>
    <cellStyle name="제목 3 2 2 4" xfId="33108" xr:uid="{00000000-0005-0000-0000-0000AF970000}"/>
    <cellStyle name="제목 3 2 2 4 2" xfId="33109" xr:uid="{00000000-0005-0000-0000-0000B0970000}"/>
    <cellStyle name="제목 3 2 2 5" xfId="33110" xr:uid="{00000000-0005-0000-0000-0000B1970000}"/>
    <cellStyle name="제목 3 2 2 5 2" xfId="33111" xr:uid="{00000000-0005-0000-0000-0000B2970000}"/>
    <cellStyle name="제목 3 2 2 6" xfId="33112" xr:uid="{00000000-0005-0000-0000-0000B3970000}"/>
    <cellStyle name="제목 3 2 2 6 2" xfId="33113" xr:uid="{00000000-0005-0000-0000-0000B4970000}"/>
    <cellStyle name="제목 3 2 2 7" xfId="33114" xr:uid="{00000000-0005-0000-0000-0000B5970000}"/>
    <cellStyle name="제목 3 2 2 7 2" xfId="33115" xr:uid="{00000000-0005-0000-0000-0000B6970000}"/>
    <cellStyle name="제목 3 2 2 8" xfId="33116" xr:uid="{00000000-0005-0000-0000-0000B7970000}"/>
    <cellStyle name="제목 3 2 2 8 2" xfId="33117" xr:uid="{00000000-0005-0000-0000-0000B8970000}"/>
    <cellStyle name="제목 3 2 2 9" xfId="33118" xr:uid="{00000000-0005-0000-0000-0000B9970000}"/>
    <cellStyle name="제목 3 2 2 9 2" xfId="33119" xr:uid="{00000000-0005-0000-0000-0000BA970000}"/>
    <cellStyle name="제목 3 2 20" xfId="33120" xr:uid="{00000000-0005-0000-0000-0000BB970000}"/>
    <cellStyle name="제목 3 2 21" xfId="33121" xr:uid="{00000000-0005-0000-0000-0000BC970000}"/>
    <cellStyle name="제목 3 2 22" xfId="33122" xr:uid="{00000000-0005-0000-0000-0000BD970000}"/>
    <cellStyle name="제목 3 2 23" xfId="33123" xr:uid="{00000000-0005-0000-0000-0000BE970000}"/>
    <cellStyle name="제목 3 2 24" xfId="33124" xr:uid="{00000000-0005-0000-0000-0000BF970000}"/>
    <cellStyle name="제목 3 2 25" xfId="33125" xr:uid="{00000000-0005-0000-0000-0000C0970000}"/>
    <cellStyle name="제목 3 2 26" xfId="33126" xr:uid="{00000000-0005-0000-0000-0000C1970000}"/>
    <cellStyle name="제목 3 2 27" xfId="33127" xr:uid="{00000000-0005-0000-0000-0000C2970000}"/>
    <cellStyle name="제목 3 2 28" xfId="33128" xr:uid="{00000000-0005-0000-0000-0000C3970000}"/>
    <cellStyle name="제목 3 2 29" xfId="33129" xr:uid="{00000000-0005-0000-0000-0000C4970000}"/>
    <cellStyle name="제목 3 2 3" xfId="33130" xr:uid="{00000000-0005-0000-0000-0000C5970000}"/>
    <cellStyle name="제목 3 2 3 2" xfId="33131" xr:uid="{00000000-0005-0000-0000-0000C6970000}"/>
    <cellStyle name="제목 3 2 3 3" xfId="33132" xr:uid="{00000000-0005-0000-0000-0000C7970000}"/>
    <cellStyle name="제목 3 2 30" xfId="33133" xr:uid="{00000000-0005-0000-0000-0000C8970000}"/>
    <cellStyle name="제목 3 2 31" xfId="33134" xr:uid="{00000000-0005-0000-0000-0000C9970000}"/>
    <cellStyle name="제목 3 2 4" xfId="33135" xr:uid="{00000000-0005-0000-0000-0000CA970000}"/>
    <cellStyle name="제목 3 2 4 2" xfId="33136" xr:uid="{00000000-0005-0000-0000-0000CB970000}"/>
    <cellStyle name="제목 3 2 4 3" xfId="33137" xr:uid="{00000000-0005-0000-0000-0000CC970000}"/>
    <cellStyle name="제목 3 2 4 4" xfId="33138" xr:uid="{00000000-0005-0000-0000-0000CD970000}"/>
    <cellStyle name="제목 3 2 5" xfId="33139" xr:uid="{00000000-0005-0000-0000-0000CE970000}"/>
    <cellStyle name="제목 3 2 5 2" xfId="33140" xr:uid="{00000000-0005-0000-0000-0000CF970000}"/>
    <cellStyle name="제목 3 2 5 3" xfId="33141" xr:uid="{00000000-0005-0000-0000-0000D0970000}"/>
    <cellStyle name="제목 3 2 5 4" xfId="33142" xr:uid="{00000000-0005-0000-0000-0000D1970000}"/>
    <cellStyle name="제목 3 2 6" xfId="33143" xr:uid="{00000000-0005-0000-0000-0000D2970000}"/>
    <cellStyle name="제목 3 2 6 2" xfId="33144" xr:uid="{00000000-0005-0000-0000-0000D3970000}"/>
    <cellStyle name="제목 3 2 6 3" xfId="33145" xr:uid="{00000000-0005-0000-0000-0000D4970000}"/>
    <cellStyle name="제목 3 2 6 4" xfId="33146" xr:uid="{00000000-0005-0000-0000-0000D5970000}"/>
    <cellStyle name="제목 3 2 7" xfId="33147" xr:uid="{00000000-0005-0000-0000-0000D6970000}"/>
    <cellStyle name="제목 3 2 7 2" xfId="33148" xr:uid="{00000000-0005-0000-0000-0000D7970000}"/>
    <cellStyle name="제목 3 2 7 3" xfId="33149" xr:uid="{00000000-0005-0000-0000-0000D8970000}"/>
    <cellStyle name="제목 3 2 7 4" xfId="33150" xr:uid="{00000000-0005-0000-0000-0000D9970000}"/>
    <cellStyle name="제목 3 2 8" xfId="33151" xr:uid="{00000000-0005-0000-0000-0000DA970000}"/>
    <cellStyle name="제목 3 2 8 2" xfId="33152" xr:uid="{00000000-0005-0000-0000-0000DB970000}"/>
    <cellStyle name="제목 3 2 8 3" xfId="33153" xr:uid="{00000000-0005-0000-0000-0000DC970000}"/>
    <cellStyle name="제목 3 2 8 4" xfId="33154" xr:uid="{00000000-0005-0000-0000-0000DD970000}"/>
    <cellStyle name="제목 3 2 9" xfId="33155" xr:uid="{00000000-0005-0000-0000-0000DE970000}"/>
    <cellStyle name="제목 3 20" xfId="33156" xr:uid="{00000000-0005-0000-0000-0000DF970000}"/>
    <cellStyle name="제목 3 21" xfId="33157" xr:uid="{00000000-0005-0000-0000-0000E0970000}"/>
    <cellStyle name="제목 3 22" xfId="33158" xr:uid="{00000000-0005-0000-0000-0000E1970000}"/>
    <cellStyle name="제목 3 23" xfId="33159" xr:uid="{00000000-0005-0000-0000-0000E2970000}"/>
    <cellStyle name="제목 3 24" xfId="33160" xr:uid="{00000000-0005-0000-0000-0000E3970000}"/>
    <cellStyle name="제목 3 25" xfId="33161" xr:uid="{00000000-0005-0000-0000-0000E4970000}"/>
    <cellStyle name="제목 3 26" xfId="33162" xr:uid="{00000000-0005-0000-0000-0000E5970000}"/>
    <cellStyle name="제목 3 27" xfId="33163" xr:uid="{00000000-0005-0000-0000-0000E6970000}"/>
    <cellStyle name="제목 3 28" xfId="33164" xr:uid="{00000000-0005-0000-0000-0000E7970000}"/>
    <cellStyle name="제목 3 29" xfId="33165" xr:uid="{00000000-0005-0000-0000-0000E8970000}"/>
    <cellStyle name="제목 3 3" xfId="33166" xr:uid="{00000000-0005-0000-0000-0000E9970000}"/>
    <cellStyle name="제목 3 3 10" xfId="33167" xr:uid="{00000000-0005-0000-0000-0000EA970000}"/>
    <cellStyle name="제목 3 3 10 2" xfId="33168" xr:uid="{00000000-0005-0000-0000-0000EB970000}"/>
    <cellStyle name="제목 3 3 11" xfId="33169" xr:uid="{00000000-0005-0000-0000-0000EC970000}"/>
    <cellStyle name="제목 3 3 12" xfId="33170" xr:uid="{00000000-0005-0000-0000-0000ED970000}"/>
    <cellStyle name="제목 3 3 2" xfId="33171" xr:uid="{00000000-0005-0000-0000-0000EE970000}"/>
    <cellStyle name="제목 3 3 2 10" xfId="33172" xr:uid="{00000000-0005-0000-0000-0000EF970000}"/>
    <cellStyle name="제목 3 3 2 10 2" xfId="33173" xr:uid="{00000000-0005-0000-0000-0000F0970000}"/>
    <cellStyle name="제목 3 3 2 11" xfId="33174" xr:uid="{00000000-0005-0000-0000-0000F1970000}"/>
    <cellStyle name="제목 3 3 2 11 2" xfId="33175" xr:uid="{00000000-0005-0000-0000-0000F2970000}"/>
    <cellStyle name="제목 3 3 2 12" xfId="33176" xr:uid="{00000000-0005-0000-0000-0000F3970000}"/>
    <cellStyle name="제목 3 3 2 12 2" xfId="33177" xr:uid="{00000000-0005-0000-0000-0000F4970000}"/>
    <cellStyle name="제목 3 3 2 13" xfId="33178" xr:uid="{00000000-0005-0000-0000-0000F5970000}"/>
    <cellStyle name="제목 3 3 2 13 2" xfId="33179" xr:uid="{00000000-0005-0000-0000-0000F6970000}"/>
    <cellStyle name="제목 3 3 2 14" xfId="33180" xr:uid="{00000000-0005-0000-0000-0000F7970000}"/>
    <cellStyle name="제목 3 3 2 14 2" xfId="33181" xr:uid="{00000000-0005-0000-0000-0000F8970000}"/>
    <cellStyle name="제목 3 3 2 15" xfId="33182" xr:uid="{00000000-0005-0000-0000-0000F9970000}"/>
    <cellStyle name="제목 3 3 2 15 2" xfId="33183" xr:uid="{00000000-0005-0000-0000-0000FA970000}"/>
    <cellStyle name="제목 3 3 2 16" xfId="33184" xr:uid="{00000000-0005-0000-0000-0000FB970000}"/>
    <cellStyle name="제목 3 3 2 16 2" xfId="33185" xr:uid="{00000000-0005-0000-0000-0000FC970000}"/>
    <cellStyle name="제목 3 3 2 17" xfId="33186" xr:uid="{00000000-0005-0000-0000-0000FD970000}"/>
    <cellStyle name="제목 3 3 2 2" xfId="33187" xr:uid="{00000000-0005-0000-0000-0000FE970000}"/>
    <cellStyle name="제목 3 3 2 2 2" xfId="33188" xr:uid="{00000000-0005-0000-0000-0000FF970000}"/>
    <cellStyle name="제목 3 3 2 3" xfId="33189" xr:uid="{00000000-0005-0000-0000-000000980000}"/>
    <cellStyle name="제목 3 3 2 3 2" xfId="33190" xr:uid="{00000000-0005-0000-0000-000001980000}"/>
    <cellStyle name="제목 3 3 2 4" xfId="33191" xr:uid="{00000000-0005-0000-0000-000002980000}"/>
    <cellStyle name="제목 3 3 2 4 2" xfId="33192" xr:uid="{00000000-0005-0000-0000-000003980000}"/>
    <cellStyle name="제목 3 3 2 5" xfId="33193" xr:uid="{00000000-0005-0000-0000-000004980000}"/>
    <cellStyle name="제목 3 3 2 5 2" xfId="33194" xr:uid="{00000000-0005-0000-0000-000005980000}"/>
    <cellStyle name="제목 3 3 2 6" xfId="33195" xr:uid="{00000000-0005-0000-0000-000006980000}"/>
    <cellStyle name="제목 3 3 2 6 2" xfId="33196" xr:uid="{00000000-0005-0000-0000-000007980000}"/>
    <cellStyle name="제목 3 3 2 7" xfId="33197" xr:uid="{00000000-0005-0000-0000-000008980000}"/>
    <cellStyle name="제목 3 3 2 7 2" xfId="33198" xr:uid="{00000000-0005-0000-0000-000009980000}"/>
    <cellStyle name="제목 3 3 2 8" xfId="33199" xr:uid="{00000000-0005-0000-0000-00000A980000}"/>
    <cellStyle name="제목 3 3 2 8 2" xfId="33200" xr:uid="{00000000-0005-0000-0000-00000B980000}"/>
    <cellStyle name="제목 3 3 2 9" xfId="33201" xr:uid="{00000000-0005-0000-0000-00000C980000}"/>
    <cellStyle name="제목 3 3 2 9 2" xfId="33202" xr:uid="{00000000-0005-0000-0000-00000D980000}"/>
    <cellStyle name="제목 3 3 3" xfId="33203" xr:uid="{00000000-0005-0000-0000-00000E980000}"/>
    <cellStyle name="제목 3 3 3 10" xfId="33204" xr:uid="{00000000-0005-0000-0000-00000F980000}"/>
    <cellStyle name="제목 3 3 3 10 2" xfId="33205" xr:uid="{00000000-0005-0000-0000-000010980000}"/>
    <cellStyle name="제목 3 3 3 11" xfId="33206" xr:uid="{00000000-0005-0000-0000-000011980000}"/>
    <cellStyle name="제목 3 3 3 11 2" xfId="33207" xr:uid="{00000000-0005-0000-0000-000012980000}"/>
    <cellStyle name="제목 3 3 3 12" xfId="33208" xr:uid="{00000000-0005-0000-0000-000013980000}"/>
    <cellStyle name="제목 3 3 3 12 2" xfId="33209" xr:uid="{00000000-0005-0000-0000-000014980000}"/>
    <cellStyle name="제목 3 3 3 13" xfId="33210" xr:uid="{00000000-0005-0000-0000-000015980000}"/>
    <cellStyle name="제목 3 3 3 13 2" xfId="33211" xr:uid="{00000000-0005-0000-0000-000016980000}"/>
    <cellStyle name="제목 3 3 3 14" xfId="33212" xr:uid="{00000000-0005-0000-0000-000017980000}"/>
    <cellStyle name="제목 3 3 3 14 2" xfId="33213" xr:uid="{00000000-0005-0000-0000-000018980000}"/>
    <cellStyle name="제목 3 3 3 15" xfId="33214" xr:uid="{00000000-0005-0000-0000-000019980000}"/>
    <cellStyle name="제목 3 3 3 15 2" xfId="33215" xr:uid="{00000000-0005-0000-0000-00001A980000}"/>
    <cellStyle name="제목 3 3 3 16" xfId="33216" xr:uid="{00000000-0005-0000-0000-00001B980000}"/>
    <cellStyle name="제목 3 3 3 16 2" xfId="33217" xr:uid="{00000000-0005-0000-0000-00001C980000}"/>
    <cellStyle name="제목 3 3 3 17" xfId="33218" xr:uid="{00000000-0005-0000-0000-00001D980000}"/>
    <cellStyle name="제목 3 3 3 2" xfId="33219" xr:uid="{00000000-0005-0000-0000-00001E980000}"/>
    <cellStyle name="제목 3 3 3 2 2" xfId="33220" xr:uid="{00000000-0005-0000-0000-00001F980000}"/>
    <cellStyle name="제목 3 3 3 3" xfId="33221" xr:uid="{00000000-0005-0000-0000-000020980000}"/>
    <cellStyle name="제목 3 3 3 3 2" xfId="33222" xr:uid="{00000000-0005-0000-0000-000021980000}"/>
    <cellStyle name="제목 3 3 3 4" xfId="33223" xr:uid="{00000000-0005-0000-0000-000022980000}"/>
    <cellStyle name="제목 3 3 3 4 2" xfId="33224" xr:uid="{00000000-0005-0000-0000-000023980000}"/>
    <cellStyle name="제목 3 3 3 5" xfId="33225" xr:uid="{00000000-0005-0000-0000-000024980000}"/>
    <cellStyle name="제목 3 3 3 5 2" xfId="33226" xr:uid="{00000000-0005-0000-0000-000025980000}"/>
    <cellStyle name="제목 3 3 3 6" xfId="33227" xr:uid="{00000000-0005-0000-0000-000026980000}"/>
    <cellStyle name="제목 3 3 3 6 2" xfId="33228" xr:uid="{00000000-0005-0000-0000-000027980000}"/>
    <cellStyle name="제목 3 3 3 7" xfId="33229" xr:uid="{00000000-0005-0000-0000-000028980000}"/>
    <cellStyle name="제목 3 3 3 7 2" xfId="33230" xr:uid="{00000000-0005-0000-0000-000029980000}"/>
    <cellStyle name="제목 3 3 3 8" xfId="33231" xr:uid="{00000000-0005-0000-0000-00002A980000}"/>
    <cellStyle name="제목 3 3 3 8 2" xfId="33232" xr:uid="{00000000-0005-0000-0000-00002B980000}"/>
    <cellStyle name="제목 3 3 3 9" xfId="33233" xr:uid="{00000000-0005-0000-0000-00002C980000}"/>
    <cellStyle name="제목 3 3 3 9 2" xfId="33234" xr:uid="{00000000-0005-0000-0000-00002D980000}"/>
    <cellStyle name="제목 3 3 4" xfId="33235" xr:uid="{00000000-0005-0000-0000-00002E980000}"/>
    <cellStyle name="제목 3 3 4 10" xfId="33236" xr:uid="{00000000-0005-0000-0000-00002F980000}"/>
    <cellStyle name="제목 3 3 4 10 2" xfId="33237" xr:uid="{00000000-0005-0000-0000-000030980000}"/>
    <cellStyle name="제목 3 3 4 11" xfId="33238" xr:uid="{00000000-0005-0000-0000-000031980000}"/>
    <cellStyle name="제목 3 3 4 11 2" xfId="33239" xr:uid="{00000000-0005-0000-0000-000032980000}"/>
    <cellStyle name="제목 3 3 4 12" xfId="33240" xr:uid="{00000000-0005-0000-0000-000033980000}"/>
    <cellStyle name="제목 3 3 4 12 2" xfId="33241" xr:uid="{00000000-0005-0000-0000-000034980000}"/>
    <cellStyle name="제목 3 3 4 13" xfId="33242" xr:uid="{00000000-0005-0000-0000-000035980000}"/>
    <cellStyle name="제목 3 3 4 13 2" xfId="33243" xr:uid="{00000000-0005-0000-0000-000036980000}"/>
    <cellStyle name="제목 3 3 4 14" xfId="33244" xr:uid="{00000000-0005-0000-0000-000037980000}"/>
    <cellStyle name="제목 3 3 4 2" xfId="33245" xr:uid="{00000000-0005-0000-0000-000038980000}"/>
    <cellStyle name="제목 3 3 4 2 2" xfId="33246" xr:uid="{00000000-0005-0000-0000-000039980000}"/>
    <cellStyle name="제목 3 3 4 3" xfId="33247" xr:uid="{00000000-0005-0000-0000-00003A980000}"/>
    <cellStyle name="제목 3 3 4 3 2" xfId="33248" xr:uid="{00000000-0005-0000-0000-00003B980000}"/>
    <cellStyle name="제목 3 3 4 4" xfId="33249" xr:uid="{00000000-0005-0000-0000-00003C980000}"/>
    <cellStyle name="제목 3 3 4 4 2" xfId="33250" xr:uid="{00000000-0005-0000-0000-00003D980000}"/>
    <cellStyle name="제목 3 3 4 5" xfId="33251" xr:uid="{00000000-0005-0000-0000-00003E980000}"/>
    <cellStyle name="제목 3 3 4 5 2" xfId="33252" xr:uid="{00000000-0005-0000-0000-00003F980000}"/>
    <cellStyle name="제목 3 3 4 6" xfId="33253" xr:uid="{00000000-0005-0000-0000-000040980000}"/>
    <cellStyle name="제목 3 3 4 6 2" xfId="33254" xr:uid="{00000000-0005-0000-0000-000041980000}"/>
    <cellStyle name="제목 3 3 4 7" xfId="33255" xr:uid="{00000000-0005-0000-0000-000042980000}"/>
    <cellStyle name="제목 3 3 4 7 2" xfId="33256" xr:uid="{00000000-0005-0000-0000-000043980000}"/>
    <cellStyle name="제목 3 3 4 8" xfId="33257" xr:uid="{00000000-0005-0000-0000-000044980000}"/>
    <cellStyle name="제목 3 3 4 8 2" xfId="33258" xr:uid="{00000000-0005-0000-0000-000045980000}"/>
    <cellStyle name="제목 3 3 4 9" xfId="33259" xr:uid="{00000000-0005-0000-0000-000046980000}"/>
    <cellStyle name="제목 3 3 4 9 2" xfId="33260" xr:uid="{00000000-0005-0000-0000-000047980000}"/>
    <cellStyle name="제목 3 3 5" xfId="33261" xr:uid="{00000000-0005-0000-0000-000048980000}"/>
    <cellStyle name="제목 3 3 5 2" xfId="33262" xr:uid="{00000000-0005-0000-0000-000049980000}"/>
    <cellStyle name="제목 3 3 6" xfId="33263" xr:uid="{00000000-0005-0000-0000-00004A980000}"/>
    <cellStyle name="제목 3 3 6 2" xfId="33264" xr:uid="{00000000-0005-0000-0000-00004B980000}"/>
    <cellStyle name="제목 3 3 7" xfId="33265" xr:uid="{00000000-0005-0000-0000-00004C980000}"/>
    <cellStyle name="제목 3 3 7 2" xfId="33266" xr:uid="{00000000-0005-0000-0000-00004D980000}"/>
    <cellStyle name="제목 3 3 8" xfId="33267" xr:uid="{00000000-0005-0000-0000-00004E980000}"/>
    <cellStyle name="제목 3 3 8 2" xfId="33268" xr:uid="{00000000-0005-0000-0000-00004F980000}"/>
    <cellStyle name="제목 3 3 9" xfId="33269" xr:uid="{00000000-0005-0000-0000-000050980000}"/>
    <cellStyle name="제목 3 3 9 2" xfId="33270" xr:uid="{00000000-0005-0000-0000-000051980000}"/>
    <cellStyle name="제목 3 30" xfId="33271" xr:uid="{00000000-0005-0000-0000-000052980000}"/>
    <cellStyle name="제목 3 31" xfId="33272" xr:uid="{00000000-0005-0000-0000-000053980000}"/>
    <cellStyle name="제목 3 32" xfId="33273" xr:uid="{00000000-0005-0000-0000-000054980000}"/>
    <cellStyle name="제목 3 33" xfId="33274" xr:uid="{00000000-0005-0000-0000-000055980000}"/>
    <cellStyle name="제목 3 34" xfId="33275" xr:uid="{00000000-0005-0000-0000-000056980000}"/>
    <cellStyle name="제목 3 35" xfId="33276" xr:uid="{00000000-0005-0000-0000-000057980000}"/>
    <cellStyle name="제목 3 36" xfId="33277" xr:uid="{00000000-0005-0000-0000-000058980000}"/>
    <cellStyle name="제목 3 37" xfId="33278" xr:uid="{00000000-0005-0000-0000-000059980000}"/>
    <cellStyle name="제목 3 38" xfId="33279" xr:uid="{00000000-0005-0000-0000-00005A980000}"/>
    <cellStyle name="제목 3 39" xfId="33280" xr:uid="{00000000-0005-0000-0000-00005B980000}"/>
    <cellStyle name="제목 3 4" xfId="33281" xr:uid="{00000000-0005-0000-0000-00005C980000}"/>
    <cellStyle name="제목 3 4 10" xfId="33282" xr:uid="{00000000-0005-0000-0000-00005D980000}"/>
    <cellStyle name="제목 3 4 10 2" xfId="33283" xr:uid="{00000000-0005-0000-0000-00005E980000}"/>
    <cellStyle name="제목 3 4 11" xfId="33284" xr:uid="{00000000-0005-0000-0000-00005F980000}"/>
    <cellStyle name="제목 3 4 11 2" xfId="33285" xr:uid="{00000000-0005-0000-0000-000060980000}"/>
    <cellStyle name="제목 3 4 12" xfId="33286" xr:uid="{00000000-0005-0000-0000-000061980000}"/>
    <cellStyle name="제목 3 4 12 2" xfId="33287" xr:uid="{00000000-0005-0000-0000-000062980000}"/>
    <cellStyle name="제목 3 4 13" xfId="33288" xr:uid="{00000000-0005-0000-0000-000063980000}"/>
    <cellStyle name="제목 3 4 13 2" xfId="33289" xr:uid="{00000000-0005-0000-0000-000064980000}"/>
    <cellStyle name="제목 3 4 14" xfId="33290" xr:uid="{00000000-0005-0000-0000-000065980000}"/>
    <cellStyle name="제목 3 4 14 2" xfId="33291" xr:uid="{00000000-0005-0000-0000-000066980000}"/>
    <cellStyle name="제목 3 4 15" xfId="33292" xr:uid="{00000000-0005-0000-0000-000067980000}"/>
    <cellStyle name="제목 3 4 15 2" xfId="33293" xr:uid="{00000000-0005-0000-0000-000068980000}"/>
    <cellStyle name="제목 3 4 16" xfId="33294" xr:uid="{00000000-0005-0000-0000-000069980000}"/>
    <cellStyle name="제목 3 4 16 2" xfId="33295" xr:uid="{00000000-0005-0000-0000-00006A980000}"/>
    <cellStyle name="제목 3 4 17" xfId="33296" xr:uid="{00000000-0005-0000-0000-00006B980000}"/>
    <cellStyle name="제목 3 4 17 2" xfId="33297" xr:uid="{00000000-0005-0000-0000-00006C980000}"/>
    <cellStyle name="제목 3 4 18" xfId="33298" xr:uid="{00000000-0005-0000-0000-00006D980000}"/>
    <cellStyle name="제목 3 4 18 2" xfId="33299" xr:uid="{00000000-0005-0000-0000-00006E980000}"/>
    <cellStyle name="제목 3 4 19" xfId="33300" xr:uid="{00000000-0005-0000-0000-00006F980000}"/>
    <cellStyle name="제목 3 4 2" xfId="33301" xr:uid="{00000000-0005-0000-0000-000070980000}"/>
    <cellStyle name="제목 3 4 20" xfId="33302" xr:uid="{00000000-0005-0000-0000-000071980000}"/>
    <cellStyle name="제목 3 4 21" xfId="33303" xr:uid="{00000000-0005-0000-0000-000072980000}"/>
    <cellStyle name="제목 3 4 3" xfId="33304" xr:uid="{00000000-0005-0000-0000-000073980000}"/>
    <cellStyle name="제목 3 4 4" xfId="33305" xr:uid="{00000000-0005-0000-0000-000074980000}"/>
    <cellStyle name="제목 3 4 4 2" xfId="33306" xr:uid="{00000000-0005-0000-0000-000075980000}"/>
    <cellStyle name="제목 3 4 5" xfId="33307" xr:uid="{00000000-0005-0000-0000-000076980000}"/>
    <cellStyle name="제목 3 4 5 2" xfId="33308" xr:uid="{00000000-0005-0000-0000-000077980000}"/>
    <cellStyle name="제목 3 4 6" xfId="33309" xr:uid="{00000000-0005-0000-0000-000078980000}"/>
    <cellStyle name="제목 3 4 6 2" xfId="33310" xr:uid="{00000000-0005-0000-0000-000079980000}"/>
    <cellStyle name="제목 3 4 7" xfId="33311" xr:uid="{00000000-0005-0000-0000-00007A980000}"/>
    <cellStyle name="제목 3 4 7 2" xfId="33312" xr:uid="{00000000-0005-0000-0000-00007B980000}"/>
    <cellStyle name="제목 3 4 8" xfId="33313" xr:uid="{00000000-0005-0000-0000-00007C980000}"/>
    <cellStyle name="제목 3 4 8 2" xfId="33314" xr:uid="{00000000-0005-0000-0000-00007D980000}"/>
    <cellStyle name="제목 3 4 9" xfId="33315" xr:uid="{00000000-0005-0000-0000-00007E980000}"/>
    <cellStyle name="제목 3 4 9 2" xfId="33316" xr:uid="{00000000-0005-0000-0000-00007F980000}"/>
    <cellStyle name="제목 3 40" xfId="33317" xr:uid="{00000000-0005-0000-0000-000080980000}"/>
    <cellStyle name="제목 3 41" xfId="33318" xr:uid="{00000000-0005-0000-0000-000081980000}"/>
    <cellStyle name="제목 3 42" xfId="33319" xr:uid="{00000000-0005-0000-0000-000082980000}"/>
    <cellStyle name="제목 3 43" xfId="33320" xr:uid="{00000000-0005-0000-0000-000083980000}"/>
    <cellStyle name="제목 3 44" xfId="33321" xr:uid="{00000000-0005-0000-0000-000084980000}"/>
    <cellStyle name="제목 3 45" xfId="33322" xr:uid="{00000000-0005-0000-0000-000085980000}"/>
    <cellStyle name="제목 3 46" xfId="33323" xr:uid="{00000000-0005-0000-0000-000086980000}"/>
    <cellStyle name="제목 3 47" xfId="33324" xr:uid="{00000000-0005-0000-0000-000087980000}"/>
    <cellStyle name="제목 3 48" xfId="33325" xr:uid="{00000000-0005-0000-0000-000088980000}"/>
    <cellStyle name="제목 3 49" xfId="33326" xr:uid="{00000000-0005-0000-0000-000089980000}"/>
    <cellStyle name="제목 3 5" xfId="33327" xr:uid="{00000000-0005-0000-0000-00008A980000}"/>
    <cellStyle name="제목 3 5 10" xfId="33328" xr:uid="{00000000-0005-0000-0000-00008B980000}"/>
    <cellStyle name="제목 3 5 10 2" xfId="33329" xr:uid="{00000000-0005-0000-0000-00008C980000}"/>
    <cellStyle name="제목 3 5 11" xfId="33330" xr:uid="{00000000-0005-0000-0000-00008D980000}"/>
    <cellStyle name="제목 3 5 11 2" xfId="33331" xr:uid="{00000000-0005-0000-0000-00008E980000}"/>
    <cellStyle name="제목 3 5 12" xfId="33332" xr:uid="{00000000-0005-0000-0000-00008F980000}"/>
    <cellStyle name="제목 3 5 12 2" xfId="33333" xr:uid="{00000000-0005-0000-0000-000090980000}"/>
    <cellStyle name="제목 3 5 13" xfId="33334" xr:uid="{00000000-0005-0000-0000-000091980000}"/>
    <cellStyle name="제목 3 5 13 2" xfId="33335" xr:uid="{00000000-0005-0000-0000-000092980000}"/>
    <cellStyle name="제목 3 5 14" xfId="33336" xr:uid="{00000000-0005-0000-0000-000093980000}"/>
    <cellStyle name="제목 3 5 14 2" xfId="33337" xr:uid="{00000000-0005-0000-0000-000094980000}"/>
    <cellStyle name="제목 3 5 15" xfId="33338" xr:uid="{00000000-0005-0000-0000-000095980000}"/>
    <cellStyle name="제목 3 5 15 2" xfId="33339" xr:uid="{00000000-0005-0000-0000-000096980000}"/>
    <cellStyle name="제목 3 5 16" xfId="33340" xr:uid="{00000000-0005-0000-0000-000097980000}"/>
    <cellStyle name="제목 3 5 16 2" xfId="33341" xr:uid="{00000000-0005-0000-0000-000098980000}"/>
    <cellStyle name="제목 3 5 17" xfId="33342" xr:uid="{00000000-0005-0000-0000-000099980000}"/>
    <cellStyle name="제목 3 5 18" xfId="33343" xr:uid="{00000000-0005-0000-0000-00009A980000}"/>
    <cellStyle name="제목 3 5 19" xfId="33344" xr:uid="{00000000-0005-0000-0000-00009B980000}"/>
    <cellStyle name="제목 3 5 2" xfId="33345" xr:uid="{00000000-0005-0000-0000-00009C980000}"/>
    <cellStyle name="제목 3 5 3" xfId="33346" xr:uid="{00000000-0005-0000-0000-00009D980000}"/>
    <cellStyle name="제목 3 5 4" xfId="33347" xr:uid="{00000000-0005-0000-0000-00009E980000}"/>
    <cellStyle name="제목 3 5 4 2" xfId="33348" xr:uid="{00000000-0005-0000-0000-00009F980000}"/>
    <cellStyle name="제목 3 5 5" xfId="33349" xr:uid="{00000000-0005-0000-0000-0000A0980000}"/>
    <cellStyle name="제목 3 5 5 2" xfId="33350" xr:uid="{00000000-0005-0000-0000-0000A1980000}"/>
    <cellStyle name="제목 3 5 6" xfId="33351" xr:uid="{00000000-0005-0000-0000-0000A2980000}"/>
    <cellStyle name="제목 3 5 6 2" xfId="33352" xr:uid="{00000000-0005-0000-0000-0000A3980000}"/>
    <cellStyle name="제목 3 5 7" xfId="33353" xr:uid="{00000000-0005-0000-0000-0000A4980000}"/>
    <cellStyle name="제목 3 5 7 2" xfId="33354" xr:uid="{00000000-0005-0000-0000-0000A5980000}"/>
    <cellStyle name="제목 3 5 8" xfId="33355" xr:uid="{00000000-0005-0000-0000-0000A6980000}"/>
    <cellStyle name="제목 3 5 8 2" xfId="33356" xr:uid="{00000000-0005-0000-0000-0000A7980000}"/>
    <cellStyle name="제목 3 5 9" xfId="33357" xr:uid="{00000000-0005-0000-0000-0000A8980000}"/>
    <cellStyle name="제목 3 5 9 2" xfId="33358" xr:uid="{00000000-0005-0000-0000-0000A9980000}"/>
    <cellStyle name="제목 3 6" xfId="33359" xr:uid="{00000000-0005-0000-0000-0000AA980000}"/>
    <cellStyle name="제목 3 6 2" xfId="33360" xr:uid="{00000000-0005-0000-0000-0000AB980000}"/>
    <cellStyle name="제목 3 6 3" xfId="33361" xr:uid="{00000000-0005-0000-0000-0000AC980000}"/>
    <cellStyle name="제목 3 6 4" xfId="33362" xr:uid="{00000000-0005-0000-0000-0000AD980000}"/>
    <cellStyle name="제목 3 6 5" xfId="33363" xr:uid="{00000000-0005-0000-0000-0000AE980000}"/>
    <cellStyle name="제목 3 7" xfId="33364" xr:uid="{00000000-0005-0000-0000-0000AF980000}"/>
    <cellStyle name="제목 3 7 2" xfId="33365" xr:uid="{00000000-0005-0000-0000-0000B0980000}"/>
    <cellStyle name="제목 3 7 3" xfId="33366" xr:uid="{00000000-0005-0000-0000-0000B1980000}"/>
    <cellStyle name="제목 3 7 4" xfId="33367" xr:uid="{00000000-0005-0000-0000-0000B2980000}"/>
    <cellStyle name="제목 3 7 5" xfId="33368" xr:uid="{00000000-0005-0000-0000-0000B3980000}"/>
    <cellStyle name="제목 3 8" xfId="33369" xr:uid="{00000000-0005-0000-0000-0000B4980000}"/>
    <cellStyle name="제목 3 9" xfId="33370" xr:uid="{00000000-0005-0000-0000-0000B5980000}"/>
    <cellStyle name="제목 30" xfId="33371" xr:uid="{00000000-0005-0000-0000-0000B6980000}"/>
    <cellStyle name="제목 31" xfId="33372" xr:uid="{00000000-0005-0000-0000-0000B7980000}"/>
    <cellStyle name="제목 32" xfId="33373" xr:uid="{00000000-0005-0000-0000-0000B8980000}"/>
    <cellStyle name="제목 33" xfId="33374" xr:uid="{00000000-0005-0000-0000-0000B9980000}"/>
    <cellStyle name="제목 34" xfId="33375" xr:uid="{00000000-0005-0000-0000-0000BA980000}"/>
    <cellStyle name="제목 35" xfId="33376" xr:uid="{00000000-0005-0000-0000-0000BB980000}"/>
    <cellStyle name="제목 36" xfId="33377" xr:uid="{00000000-0005-0000-0000-0000BC980000}"/>
    <cellStyle name="제목 37" xfId="33378" xr:uid="{00000000-0005-0000-0000-0000BD980000}"/>
    <cellStyle name="제목 38" xfId="33379" xr:uid="{00000000-0005-0000-0000-0000BE980000}"/>
    <cellStyle name="제목 39" xfId="33380" xr:uid="{00000000-0005-0000-0000-0000BF980000}"/>
    <cellStyle name="제목 4 10" xfId="33381" xr:uid="{00000000-0005-0000-0000-0000C0980000}"/>
    <cellStyle name="제목 4 11" xfId="33382" xr:uid="{00000000-0005-0000-0000-0000C1980000}"/>
    <cellStyle name="제목 4 12" xfId="33383" xr:uid="{00000000-0005-0000-0000-0000C2980000}"/>
    <cellStyle name="제목 4 13" xfId="33384" xr:uid="{00000000-0005-0000-0000-0000C3980000}"/>
    <cellStyle name="제목 4 14" xfId="33385" xr:uid="{00000000-0005-0000-0000-0000C4980000}"/>
    <cellStyle name="제목 4 15" xfId="33386" xr:uid="{00000000-0005-0000-0000-0000C5980000}"/>
    <cellStyle name="제목 4 16" xfId="33387" xr:uid="{00000000-0005-0000-0000-0000C6980000}"/>
    <cellStyle name="제목 4 17" xfId="33388" xr:uid="{00000000-0005-0000-0000-0000C7980000}"/>
    <cellStyle name="제목 4 18" xfId="33389" xr:uid="{00000000-0005-0000-0000-0000C8980000}"/>
    <cellStyle name="제목 4 19" xfId="33390" xr:uid="{00000000-0005-0000-0000-0000C9980000}"/>
    <cellStyle name="제목 4 2" xfId="33391" xr:uid="{00000000-0005-0000-0000-0000CA980000}"/>
    <cellStyle name="제목 4 2 10" xfId="33392" xr:uid="{00000000-0005-0000-0000-0000CB980000}"/>
    <cellStyle name="제목 4 2 11" xfId="33393" xr:uid="{00000000-0005-0000-0000-0000CC980000}"/>
    <cellStyle name="제목 4 2 12" xfId="33394" xr:uid="{00000000-0005-0000-0000-0000CD980000}"/>
    <cellStyle name="제목 4 2 13" xfId="33395" xr:uid="{00000000-0005-0000-0000-0000CE980000}"/>
    <cellStyle name="제목 4 2 14" xfId="33396" xr:uid="{00000000-0005-0000-0000-0000CF980000}"/>
    <cellStyle name="제목 4 2 15" xfId="33397" xr:uid="{00000000-0005-0000-0000-0000D0980000}"/>
    <cellStyle name="제목 4 2 16" xfId="33398" xr:uid="{00000000-0005-0000-0000-0000D1980000}"/>
    <cellStyle name="제목 4 2 17" xfId="33399" xr:uid="{00000000-0005-0000-0000-0000D2980000}"/>
    <cellStyle name="제목 4 2 18" xfId="33400" xr:uid="{00000000-0005-0000-0000-0000D3980000}"/>
    <cellStyle name="제목 4 2 19" xfId="33401" xr:uid="{00000000-0005-0000-0000-0000D4980000}"/>
    <cellStyle name="제목 4 2 2" xfId="33402" xr:uid="{00000000-0005-0000-0000-0000D5980000}"/>
    <cellStyle name="제목 4 2 20" xfId="33403" xr:uid="{00000000-0005-0000-0000-0000D6980000}"/>
    <cellStyle name="제목 4 2 21" xfId="33404" xr:uid="{00000000-0005-0000-0000-0000D7980000}"/>
    <cellStyle name="제목 4 2 22" xfId="33405" xr:uid="{00000000-0005-0000-0000-0000D8980000}"/>
    <cellStyle name="제목 4 2 23" xfId="33406" xr:uid="{00000000-0005-0000-0000-0000D9980000}"/>
    <cellStyle name="제목 4 2 24" xfId="33407" xr:uid="{00000000-0005-0000-0000-0000DA980000}"/>
    <cellStyle name="제목 4 2 25" xfId="33408" xr:uid="{00000000-0005-0000-0000-0000DB980000}"/>
    <cellStyle name="제목 4 2 26" xfId="33409" xr:uid="{00000000-0005-0000-0000-0000DC980000}"/>
    <cellStyle name="제목 4 2 27" xfId="33410" xr:uid="{00000000-0005-0000-0000-0000DD980000}"/>
    <cellStyle name="제목 4 2 28" xfId="33411" xr:uid="{00000000-0005-0000-0000-0000DE980000}"/>
    <cellStyle name="제목 4 2 29" xfId="33412" xr:uid="{00000000-0005-0000-0000-0000DF980000}"/>
    <cellStyle name="제목 4 2 3" xfId="33413" xr:uid="{00000000-0005-0000-0000-0000E0980000}"/>
    <cellStyle name="제목 4 2 30" xfId="33414" xr:uid="{00000000-0005-0000-0000-0000E1980000}"/>
    <cellStyle name="제목 4 2 31" xfId="34260" xr:uid="{00000000-0005-0000-0000-0000E2980000}"/>
    <cellStyle name="제목 4 2 4" xfId="33415" xr:uid="{00000000-0005-0000-0000-0000E3980000}"/>
    <cellStyle name="제목 4 2 5" xfId="33416" xr:uid="{00000000-0005-0000-0000-0000E4980000}"/>
    <cellStyle name="제목 4 2 6" xfId="33417" xr:uid="{00000000-0005-0000-0000-0000E5980000}"/>
    <cellStyle name="제목 4 2 7" xfId="33418" xr:uid="{00000000-0005-0000-0000-0000E6980000}"/>
    <cellStyle name="제목 4 2 8" xfId="33419" xr:uid="{00000000-0005-0000-0000-0000E7980000}"/>
    <cellStyle name="제목 4 2 9" xfId="33420" xr:uid="{00000000-0005-0000-0000-0000E8980000}"/>
    <cellStyle name="제목 4 20" xfId="33421" xr:uid="{00000000-0005-0000-0000-0000E9980000}"/>
    <cellStyle name="제목 4 21" xfId="33422" xr:uid="{00000000-0005-0000-0000-0000EA980000}"/>
    <cellStyle name="제목 4 22" xfId="33423" xr:uid="{00000000-0005-0000-0000-0000EB980000}"/>
    <cellStyle name="제목 4 23" xfId="33424" xr:uid="{00000000-0005-0000-0000-0000EC980000}"/>
    <cellStyle name="제목 4 24" xfId="33425" xr:uid="{00000000-0005-0000-0000-0000ED980000}"/>
    <cellStyle name="제목 4 25" xfId="33426" xr:uid="{00000000-0005-0000-0000-0000EE980000}"/>
    <cellStyle name="제목 4 26" xfId="33427" xr:uid="{00000000-0005-0000-0000-0000EF980000}"/>
    <cellStyle name="제목 4 27" xfId="33428" xr:uid="{00000000-0005-0000-0000-0000F0980000}"/>
    <cellStyle name="제목 4 28" xfId="33429" xr:uid="{00000000-0005-0000-0000-0000F1980000}"/>
    <cellStyle name="제목 4 29" xfId="33430" xr:uid="{00000000-0005-0000-0000-0000F2980000}"/>
    <cellStyle name="제목 4 3" xfId="33431" xr:uid="{00000000-0005-0000-0000-0000F3980000}"/>
    <cellStyle name="제목 4 3 2" xfId="33432" xr:uid="{00000000-0005-0000-0000-0000F4980000}"/>
    <cellStyle name="제목 4 3 3" xfId="33433" xr:uid="{00000000-0005-0000-0000-0000F5980000}"/>
    <cellStyle name="제목 4 30" xfId="33434" xr:uid="{00000000-0005-0000-0000-0000F6980000}"/>
    <cellStyle name="제목 4 31" xfId="33435" xr:uid="{00000000-0005-0000-0000-0000F7980000}"/>
    <cellStyle name="제목 4 32" xfId="33436" xr:uid="{00000000-0005-0000-0000-0000F8980000}"/>
    <cellStyle name="제목 4 33" xfId="33437" xr:uid="{00000000-0005-0000-0000-0000F9980000}"/>
    <cellStyle name="제목 4 34" xfId="33438" xr:uid="{00000000-0005-0000-0000-0000FA980000}"/>
    <cellStyle name="제목 4 35" xfId="33439" xr:uid="{00000000-0005-0000-0000-0000FB980000}"/>
    <cellStyle name="제목 4 36" xfId="33440" xr:uid="{00000000-0005-0000-0000-0000FC980000}"/>
    <cellStyle name="제목 4 37" xfId="33441" xr:uid="{00000000-0005-0000-0000-0000FD980000}"/>
    <cellStyle name="제목 4 38" xfId="33442" xr:uid="{00000000-0005-0000-0000-0000FE980000}"/>
    <cellStyle name="제목 4 39" xfId="33443" xr:uid="{00000000-0005-0000-0000-0000FF980000}"/>
    <cellStyle name="제목 4 4" xfId="33444" xr:uid="{00000000-0005-0000-0000-000000990000}"/>
    <cellStyle name="제목 4 40" xfId="33445" xr:uid="{00000000-0005-0000-0000-000001990000}"/>
    <cellStyle name="제목 4 41" xfId="33446" xr:uid="{00000000-0005-0000-0000-000002990000}"/>
    <cellStyle name="제목 4 42" xfId="33447" xr:uid="{00000000-0005-0000-0000-000003990000}"/>
    <cellStyle name="제목 4 43" xfId="33448" xr:uid="{00000000-0005-0000-0000-000004990000}"/>
    <cellStyle name="제목 4 44" xfId="33449" xr:uid="{00000000-0005-0000-0000-000005990000}"/>
    <cellStyle name="제목 4 45" xfId="33450" xr:uid="{00000000-0005-0000-0000-000006990000}"/>
    <cellStyle name="제목 4 46" xfId="33451" xr:uid="{00000000-0005-0000-0000-000007990000}"/>
    <cellStyle name="제목 4 47" xfId="33452" xr:uid="{00000000-0005-0000-0000-000008990000}"/>
    <cellStyle name="제목 4 48" xfId="33453" xr:uid="{00000000-0005-0000-0000-000009990000}"/>
    <cellStyle name="제목 4 49" xfId="33454" xr:uid="{00000000-0005-0000-0000-00000A990000}"/>
    <cellStyle name="제목 4 5" xfId="33455" xr:uid="{00000000-0005-0000-0000-00000B990000}"/>
    <cellStyle name="제목 4 6" xfId="33456" xr:uid="{00000000-0005-0000-0000-00000C990000}"/>
    <cellStyle name="제목 4 7" xfId="33457" xr:uid="{00000000-0005-0000-0000-00000D990000}"/>
    <cellStyle name="제목 4 8" xfId="33458" xr:uid="{00000000-0005-0000-0000-00000E990000}"/>
    <cellStyle name="제목 4 9" xfId="33459" xr:uid="{00000000-0005-0000-0000-00000F990000}"/>
    <cellStyle name="제목 40" xfId="33460" xr:uid="{00000000-0005-0000-0000-000010990000}"/>
    <cellStyle name="제목 41" xfId="33461" xr:uid="{00000000-0005-0000-0000-000011990000}"/>
    <cellStyle name="제목 42" xfId="33462" xr:uid="{00000000-0005-0000-0000-000012990000}"/>
    <cellStyle name="제목 43" xfId="33463" xr:uid="{00000000-0005-0000-0000-000013990000}"/>
    <cellStyle name="제목 44" xfId="33464" xr:uid="{00000000-0005-0000-0000-000014990000}"/>
    <cellStyle name="제목 45" xfId="33465" xr:uid="{00000000-0005-0000-0000-000015990000}"/>
    <cellStyle name="제목 46" xfId="33466" xr:uid="{00000000-0005-0000-0000-000016990000}"/>
    <cellStyle name="제목 47" xfId="33467" xr:uid="{00000000-0005-0000-0000-000017990000}"/>
    <cellStyle name="제목 48" xfId="33468" xr:uid="{00000000-0005-0000-0000-000018990000}"/>
    <cellStyle name="제목 49" xfId="33469" xr:uid="{00000000-0005-0000-0000-000019990000}"/>
    <cellStyle name="제목 5" xfId="33470" xr:uid="{00000000-0005-0000-0000-00001A990000}"/>
    <cellStyle name="제목 5 10" xfId="33471" xr:uid="{00000000-0005-0000-0000-00001B990000}"/>
    <cellStyle name="제목 5 11" xfId="33472" xr:uid="{00000000-0005-0000-0000-00001C990000}"/>
    <cellStyle name="제목 5 12" xfId="33473" xr:uid="{00000000-0005-0000-0000-00001D990000}"/>
    <cellStyle name="제목 5 13" xfId="33474" xr:uid="{00000000-0005-0000-0000-00001E990000}"/>
    <cellStyle name="제목 5 14" xfId="33475" xr:uid="{00000000-0005-0000-0000-00001F990000}"/>
    <cellStyle name="제목 5 15" xfId="33476" xr:uid="{00000000-0005-0000-0000-000020990000}"/>
    <cellStyle name="제목 5 16" xfId="33477" xr:uid="{00000000-0005-0000-0000-000021990000}"/>
    <cellStyle name="제목 5 17" xfId="33478" xr:uid="{00000000-0005-0000-0000-000022990000}"/>
    <cellStyle name="제목 5 18" xfId="33479" xr:uid="{00000000-0005-0000-0000-000023990000}"/>
    <cellStyle name="제목 5 19" xfId="33480" xr:uid="{00000000-0005-0000-0000-000024990000}"/>
    <cellStyle name="제목 5 2" xfId="33481" xr:uid="{00000000-0005-0000-0000-000025990000}"/>
    <cellStyle name="제목 5 20" xfId="33482" xr:uid="{00000000-0005-0000-0000-000026990000}"/>
    <cellStyle name="제목 5 21" xfId="33483" xr:uid="{00000000-0005-0000-0000-000027990000}"/>
    <cellStyle name="제목 5 22" xfId="33484" xr:uid="{00000000-0005-0000-0000-000028990000}"/>
    <cellStyle name="제목 5 23" xfId="33485" xr:uid="{00000000-0005-0000-0000-000029990000}"/>
    <cellStyle name="제목 5 24" xfId="33486" xr:uid="{00000000-0005-0000-0000-00002A990000}"/>
    <cellStyle name="제목 5 25" xfId="33487" xr:uid="{00000000-0005-0000-0000-00002B990000}"/>
    <cellStyle name="제목 5 26" xfId="33488" xr:uid="{00000000-0005-0000-0000-00002C990000}"/>
    <cellStyle name="제목 5 27" xfId="33489" xr:uid="{00000000-0005-0000-0000-00002D990000}"/>
    <cellStyle name="제목 5 28" xfId="33490" xr:uid="{00000000-0005-0000-0000-00002E990000}"/>
    <cellStyle name="제목 5 29" xfId="33491" xr:uid="{00000000-0005-0000-0000-00002F990000}"/>
    <cellStyle name="제목 5 3" xfId="33492" xr:uid="{00000000-0005-0000-0000-000030990000}"/>
    <cellStyle name="제목 5 30" xfId="33493" xr:uid="{00000000-0005-0000-0000-000031990000}"/>
    <cellStyle name="제목 5 31" xfId="34261" xr:uid="{00000000-0005-0000-0000-000032990000}"/>
    <cellStyle name="제목 5 4" xfId="33494" xr:uid="{00000000-0005-0000-0000-000033990000}"/>
    <cellStyle name="제목 5 5" xfId="33495" xr:uid="{00000000-0005-0000-0000-000034990000}"/>
    <cellStyle name="제목 5 6" xfId="33496" xr:uid="{00000000-0005-0000-0000-000035990000}"/>
    <cellStyle name="제목 5 7" xfId="33497" xr:uid="{00000000-0005-0000-0000-000036990000}"/>
    <cellStyle name="제목 5 8" xfId="33498" xr:uid="{00000000-0005-0000-0000-000037990000}"/>
    <cellStyle name="제목 5 9" xfId="33499" xr:uid="{00000000-0005-0000-0000-000038990000}"/>
    <cellStyle name="제목 50" xfId="33500" xr:uid="{00000000-0005-0000-0000-000039990000}"/>
    <cellStyle name="제목 51" xfId="33501" xr:uid="{00000000-0005-0000-0000-00003A990000}"/>
    <cellStyle name="제목 52" xfId="33502" xr:uid="{00000000-0005-0000-0000-00003B990000}"/>
    <cellStyle name="제목 53" xfId="33503" xr:uid="{00000000-0005-0000-0000-00003C990000}"/>
    <cellStyle name="제목 6" xfId="33504" xr:uid="{00000000-0005-0000-0000-00003D990000}"/>
    <cellStyle name="제목 6 2" xfId="33505" xr:uid="{00000000-0005-0000-0000-00003E990000}"/>
    <cellStyle name="제목 6 3" xfId="33506" xr:uid="{00000000-0005-0000-0000-00003F990000}"/>
    <cellStyle name="제목 7" xfId="33507" xr:uid="{00000000-0005-0000-0000-000040990000}"/>
    <cellStyle name="제목 7 2" xfId="33508" xr:uid="{00000000-0005-0000-0000-000041990000}"/>
    <cellStyle name="제목 7 3" xfId="33509" xr:uid="{00000000-0005-0000-0000-000042990000}"/>
    <cellStyle name="제목 8" xfId="33510" xr:uid="{00000000-0005-0000-0000-000043990000}"/>
    <cellStyle name="제목 8 2" xfId="33511" xr:uid="{00000000-0005-0000-0000-000044990000}"/>
    <cellStyle name="제목 8 3" xfId="33512" xr:uid="{00000000-0005-0000-0000-000045990000}"/>
    <cellStyle name="제목 9" xfId="33513" xr:uid="{00000000-0005-0000-0000-000046990000}"/>
    <cellStyle name="제목 9 2" xfId="33514" xr:uid="{00000000-0005-0000-0000-000047990000}"/>
    <cellStyle name="제목 9 3" xfId="33515" xr:uid="{00000000-0005-0000-0000-000048990000}"/>
    <cellStyle name="제목 9 4" xfId="33516" xr:uid="{00000000-0005-0000-0000-000049990000}"/>
    <cellStyle name="제목[1 줄]" xfId="33517" xr:uid="{00000000-0005-0000-0000-00004A990000}"/>
    <cellStyle name="제목[1 줄] 2" xfId="33518" xr:uid="{00000000-0005-0000-0000-00004B990000}"/>
    <cellStyle name="제목[1 줄] 2 2" xfId="33519" xr:uid="{00000000-0005-0000-0000-00004C990000}"/>
    <cellStyle name="제목[1 줄] 3" xfId="33520" xr:uid="{00000000-0005-0000-0000-00004D990000}"/>
    <cellStyle name="제목[1 줄] 3 2" xfId="33521" xr:uid="{00000000-0005-0000-0000-00004E990000}"/>
    <cellStyle name="제목[1 줄] 3 2 2" xfId="33522" xr:uid="{00000000-0005-0000-0000-00004F990000}"/>
    <cellStyle name="제목[1 줄] 3 2 3" xfId="33523" xr:uid="{00000000-0005-0000-0000-000050990000}"/>
    <cellStyle name="제목[1 줄] 3 3" xfId="33524" xr:uid="{00000000-0005-0000-0000-000051990000}"/>
    <cellStyle name="제목[1 줄] 3 3 2" xfId="33525" xr:uid="{00000000-0005-0000-0000-000052990000}"/>
    <cellStyle name="제목[1 줄] 3 3 3" xfId="33526" xr:uid="{00000000-0005-0000-0000-000053990000}"/>
    <cellStyle name="제목[1 줄] 3 4" xfId="33527" xr:uid="{00000000-0005-0000-0000-000054990000}"/>
    <cellStyle name="제목[1 줄] 4" xfId="33528" xr:uid="{00000000-0005-0000-0000-000055990000}"/>
    <cellStyle name="제목[1 줄] 4 2" xfId="33529" xr:uid="{00000000-0005-0000-0000-000056990000}"/>
    <cellStyle name="제목[1 줄] 4 2 2" xfId="33530" xr:uid="{00000000-0005-0000-0000-000057990000}"/>
    <cellStyle name="제목[1 줄] 4 2 3" xfId="33531" xr:uid="{00000000-0005-0000-0000-000058990000}"/>
    <cellStyle name="제목[1 줄] 4 3" xfId="33532" xr:uid="{00000000-0005-0000-0000-000059990000}"/>
    <cellStyle name="제목[1 줄] 4 3 2" xfId="33533" xr:uid="{00000000-0005-0000-0000-00005A990000}"/>
    <cellStyle name="제목[1 줄] 4 3 3" xfId="33534" xr:uid="{00000000-0005-0000-0000-00005B990000}"/>
    <cellStyle name="제목[1 줄] 4 4" xfId="33535" xr:uid="{00000000-0005-0000-0000-00005C990000}"/>
    <cellStyle name="제목[1 줄] 5" xfId="33536" xr:uid="{00000000-0005-0000-0000-00005D990000}"/>
    <cellStyle name="제목[1 줄] 5 2" xfId="33537" xr:uid="{00000000-0005-0000-0000-00005E990000}"/>
    <cellStyle name="제목[1 줄] 5 2 2" xfId="33538" xr:uid="{00000000-0005-0000-0000-00005F990000}"/>
    <cellStyle name="제목[1 줄] 5 2 3" xfId="33539" xr:uid="{00000000-0005-0000-0000-000060990000}"/>
    <cellStyle name="제목[1 줄] 5 3" xfId="33540" xr:uid="{00000000-0005-0000-0000-000061990000}"/>
    <cellStyle name="제목[1 줄] 5 3 2" xfId="33541" xr:uid="{00000000-0005-0000-0000-000062990000}"/>
    <cellStyle name="제목[1 줄] 5 3 3" xfId="33542" xr:uid="{00000000-0005-0000-0000-000063990000}"/>
    <cellStyle name="제목[1 줄] 5 4" xfId="33543" xr:uid="{00000000-0005-0000-0000-000064990000}"/>
    <cellStyle name="제목[1 줄] 6" xfId="33544" xr:uid="{00000000-0005-0000-0000-000065990000}"/>
    <cellStyle name="제목[1 줄] 6 2" xfId="33545" xr:uid="{00000000-0005-0000-0000-000066990000}"/>
    <cellStyle name="제목[1 줄] 6 2 2" xfId="33546" xr:uid="{00000000-0005-0000-0000-000067990000}"/>
    <cellStyle name="제목[1 줄] 6 2 3" xfId="33547" xr:uid="{00000000-0005-0000-0000-000068990000}"/>
    <cellStyle name="제목[1 줄] 6 3" xfId="33548" xr:uid="{00000000-0005-0000-0000-000069990000}"/>
    <cellStyle name="제목[1 줄] 6 3 2" xfId="33549" xr:uid="{00000000-0005-0000-0000-00006A990000}"/>
    <cellStyle name="제목[1 줄] 6 3 3" xfId="33550" xr:uid="{00000000-0005-0000-0000-00006B990000}"/>
    <cellStyle name="제목[1 줄] 6 4" xfId="33551" xr:uid="{00000000-0005-0000-0000-00006C990000}"/>
    <cellStyle name="제목[1 줄] 7" xfId="33552" xr:uid="{00000000-0005-0000-0000-00006D990000}"/>
    <cellStyle name="제목[1 줄] 7 2" xfId="33553" xr:uid="{00000000-0005-0000-0000-00006E990000}"/>
    <cellStyle name="제목[1 줄] 7 2 2" xfId="33554" xr:uid="{00000000-0005-0000-0000-00006F990000}"/>
    <cellStyle name="제목[1 줄] 7 2 3" xfId="33555" xr:uid="{00000000-0005-0000-0000-000070990000}"/>
    <cellStyle name="제목[1 줄] 7 3" xfId="33556" xr:uid="{00000000-0005-0000-0000-000071990000}"/>
    <cellStyle name="제목[1 줄] 7 3 2" xfId="33557" xr:uid="{00000000-0005-0000-0000-000072990000}"/>
    <cellStyle name="제목[1 줄] 7 3 3" xfId="33558" xr:uid="{00000000-0005-0000-0000-000073990000}"/>
    <cellStyle name="제목[1 줄] 7 4" xfId="33559" xr:uid="{00000000-0005-0000-0000-000074990000}"/>
    <cellStyle name="제목[2줄 아래]" xfId="33560" xr:uid="{00000000-0005-0000-0000-000075990000}"/>
    <cellStyle name="제목[2줄 위]" xfId="33561" xr:uid="{00000000-0005-0000-0000-000076990000}"/>
    <cellStyle name="제목[2줄 위] 2" xfId="33562" xr:uid="{00000000-0005-0000-0000-000077990000}"/>
    <cellStyle name="제목[2줄 위] 2 2" xfId="33563" xr:uid="{00000000-0005-0000-0000-000078990000}"/>
    <cellStyle name="제목[2줄 위] 2 2 2" xfId="33564" xr:uid="{00000000-0005-0000-0000-000079990000}"/>
    <cellStyle name="제목[2줄 위] 2 2 3" xfId="33565" xr:uid="{00000000-0005-0000-0000-00007A990000}"/>
    <cellStyle name="제목[2줄 위] 2 3" xfId="33566" xr:uid="{00000000-0005-0000-0000-00007B990000}"/>
    <cellStyle name="제목[2줄 위] 2 3 2" xfId="33567" xr:uid="{00000000-0005-0000-0000-00007C990000}"/>
    <cellStyle name="제목[2줄 위] 2 3 3" xfId="33568" xr:uid="{00000000-0005-0000-0000-00007D990000}"/>
    <cellStyle name="제목[2줄 위] 2 4" xfId="33569" xr:uid="{00000000-0005-0000-0000-00007E990000}"/>
    <cellStyle name="제목[2줄 위] 3" xfId="33570" xr:uid="{00000000-0005-0000-0000-00007F990000}"/>
    <cellStyle name="제목[2줄 위] 3 2" xfId="33571" xr:uid="{00000000-0005-0000-0000-000080990000}"/>
    <cellStyle name="제목[2줄 위] 3 2 2" xfId="33572" xr:uid="{00000000-0005-0000-0000-000081990000}"/>
    <cellStyle name="제목[2줄 위] 3 2 3" xfId="33573" xr:uid="{00000000-0005-0000-0000-000082990000}"/>
    <cellStyle name="제목[2줄 위] 3 3" xfId="33574" xr:uid="{00000000-0005-0000-0000-000083990000}"/>
    <cellStyle name="제목[2줄 위] 3 3 2" xfId="33575" xr:uid="{00000000-0005-0000-0000-000084990000}"/>
    <cellStyle name="제목[2줄 위] 3 3 3" xfId="33576" xr:uid="{00000000-0005-0000-0000-000085990000}"/>
    <cellStyle name="제목[2줄 위] 3 4" xfId="33577" xr:uid="{00000000-0005-0000-0000-000086990000}"/>
    <cellStyle name="제목[2줄 위] 4" xfId="33578" xr:uid="{00000000-0005-0000-0000-000087990000}"/>
    <cellStyle name="제목[2줄 위] 4 2" xfId="33579" xr:uid="{00000000-0005-0000-0000-000088990000}"/>
    <cellStyle name="제목[2줄 위] 4 2 2" xfId="33580" xr:uid="{00000000-0005-0000-0000-000089990000}"/>
    <cellStyle name="제목[2줄 위] 4 2 3" xfId="33581" xr:uid="{00000000-0005-0000-0000-00008A990000}"/>
    <cellStyle name="제목[2줄 위] 4 3" xfId="33582" xr:uid="{00000000-0005-0000-0000-00008B990000}"/>
    <cellStyle name="제목[2줄 위] 4 3 2" xfId="33583" xr:uid="{00000000-0005-0000-0000-00008C990000}"/>
    <cellStyle name="제목[2줄 위] 4 3 3" xfId="33584" xr:uid="{00000000-0005-0000-0000-00008D990000}"/>
    <cellStyle name="제목[2줄 위] 4 4" xfId="33585" xr:uid="{00000000-0005-0000-0000-00008E990000}"/>
    <cellStyle name="제목[2줄 위] 5" xfId="33586" xr:uid="{00000000-0005-0000-0000-00008F990000}"/>
    <cellStyle name="제목[2줄 위] 5 2" xfId="33587" xr:uid="{00000000-0005-0000-0000-000090990000}"/>
    <cellStyle name="제목[2줄 위] 5 2 2" xfId="33588" xr:uid="{00000000-0005-0000-0000-000091990000}"/>
    <cellStyle name="제목[2줄 위] 5 2 3" xfId="33589" xr:uid="{00000000-0005-0000-0000-000092990000}"/>
    <cellStyle name="제목[2줄 위] 5 3" xfId="33590" xr:uid="{00000000-0005-0000-0000-000093990000}"/>
    <cellStyle name="제목[2줄 위] 5 3 2" xfId="33591" xr:uid="{00000000-0005-0000-0000-000094990000}"/>
    <cellStyle name="제목[2줄 위] 5 3 3" xfId="33592" xr:uid="{00000000-0005-0000-0000-000095990000}"/>
    <cellStyle name="제목[2줄 위] 5 4" xfId="33593" xr:uid="{00000000-0005-0000-0000-000096990000}"/>
    <cellStyle name="제목[2줄 위] 6" xfId="33594" xr:uid="{00000000-0005-0000-0000-000097990000}"/>
    <cellStyle name="제목[2줄 위] 6 2" xfId="33595" xr:uid="{00000000-0005-0000-0000-000098990000}"/>
    <cellStyle name="제목[2줄 위] 6 2 2" xfId="33596" xr:uid="{00000000-0005-0000-0000-000099990000}"/>
    <cellStyle name="제목[2줄 위] 6 2 3" xfId="33597" xr:uid="{00000000-0005-0000-0000-00009A990000}"/>
    <cellStyle name="제목[2줄 위] 6 3" xfId="33598" xr:uid="{00000000-0005-0000-0000-00009B990000}"/>
    <cellStyle name="제목[2줄 위] 6 3 2" xfId="33599" xr:uid="{00000000-0005-0000-0000-00009C990000}"/>
    <cellStyle name="제목[2줄 위] 6 3 3" xfId="33600" xr:uid="{00000000-0005-0000-0000-00009D990000}"/>
    <cellStyle name="제목[2줄 위] 6 4" xfId="33601" xr:uid="{00000000-0005-0000-0000-00009E990000}"/>
    <cellStyle name="제목[2줄 위] 7" xfId="33602" xr:uid="{00000000-0005-0000-0000-00009F990000}"/>
    <cellStyle name="제목[2줄 위] 7 2" xfId="33603" xr:uid="{00000000-0005-0000-0000-0000A0990000}"/>
    <cellStyle name="제목[2줄 위] 7 2 2" xfId="33604" xr:uid="{00000000-0005-0000-0000-0000A1990000}"/>
    <cellStyle name="제목[2줄 위] 7 2 3" xfId="33605" xr:uid="{00000000-0005-0000-0000-0000A2990000}"/>
    <cellStyle name="제목[2줄 위] 7 3" xfId="33606" xr:uid="{00000000-0005-0000-0000-0000A3990000}"/>
    <cellStyle name="제목[2줄 위] 7 3 2" xfId="33607" xr:uid="{00000000-0005-0000-0000-0000A4990000}"/>
    <cellStyle name="제목[2줄 위] 7 3 3" xfId="33608" xr:uid="{00000000-0005-0000-0000-0000A5990000}"/>
    <cellStyle name="제목[2줄 위] 7 4" xfId="33609" xr:uid="{00000000-0005-0000-0000-0000A6990000}"/>
    <cellStyle name="제목1" xfId="33610" xr:uid="{00000000-0005-0000-0000-0000A7990000}"/>
    <cellStyle name="제목2" xfId="33611" xr:uid="{00000000-0005-0000-0000-0000A8990000}"/>
    <cellStyle name="좋음 10" xfId="33612" xr:uid="{00000000-0005-0000-0000-0000A9990000}"/>
    <cellStyle name="좋음 11" xfId="33613" xr:uid="{00000000-0005-0000-0000-0000AA990000}"/>
    <cellStyle name="좋음 12" xfId="33614" xr:uid="{00000000-0005-0000-0000-0000AB990000}"/>
    <cellStyle name="좋음 13" xfId="33615" xr:uid="{00000000-0005-0000-0000-0000AC990000}"/>
    <cellStyle name="좋음 14" xfId="33616" xr:uid="{00000000-0005-0000-0000-0000AD990000}"/>
    <cellStyle name="좋음 15" xfId="33617" xr:uid="{00000000-0005-0000-0000-0000AE990000}"/>
    <cellStyle name="좋음 16" xfId="33618" xr:uid="{00000000-0005-0000-0000-0000AF990000}"/>
    <cellStyle name="좋음 17" xfId="33619" xr:uid="{00000000-0005-0000-0000-0000B0990000}"/>
    <cellStyle name="좋음 18" xfId="33620" xr:uid="{00000000-0005-0000-0000-0000B1990000}"/>
    <cellStyle name="좋음 19" xfId="33621" xr:uid="{00000000-0005-0000-0000-0000B2990000}"/>
    <cellStyle name="좋음 2" xfId="33622" xr:uid="{00000000-0005-0000-0000-0000B3990000}"/>
    <cellStyle name="좋음 2 10" xfId="33623" xr:uid="{00000000-0005-0000-0000-0000B4990000}"/>
    <cellStyle name="좋음 2 11" xfId="33624" xr:uid="{00000000-0005-0000-0000-0000B5990000}"/>
    <cellStyle name="좋음 2 12" xfId="33625" xr:uid="{00000000-0005-0000-0000-0000B6990000}"/>
    <cellStyle name="좋음 2 13" xfId="33626" xr:uid="{00000000-0005-0000-0000-0000B7990000}"/>
    <cellStyle name="좋음 2 14" xfId="33627" xr:uid="{00000000-0005-0000-0000-0000B8990000}"/>
    <cellStyle name="좋음 2 15" xfId="33628" xr:uid="{00000000-0005-0000-0000-0000B9990000}"/>
    <cellStyle name="좋음 2 16" xfId="33629" xr:uid="{00000000-0005-0000-0000-0000BA990000}"/>
    <cellStyle name="좋음 2 17" xfId="33630" xr:uid="{00000000-0005-0000-0000-0000BB990000}"/>
    <cellStyle name="좋음 2 18" xfId="33631" xr:uid="{00000000-0005-0000-0000-0000BC990000}"/>
    <cellStyle name="좋음 2 19" xfId="33632" xr:uid="{00000000-0005-0000-0000-0000BD990000}"/>
    <cellStyle name="좋음 2 2" xfId="33633" xr:uid="{00000000-0005-0000-0000-0000BE990000}"/>
    <cellStyle name="좋음 2 2 2" xfId="33634" xr:uid="{00000000-0005-0000-0000-0000BF990000}"/>
    <cellStyle name="좋음 2 2 3" xfId="33635" xr:uid="{00000000-0005-0000-0000-0000C0990000}"/>
    <cellStyle name="좋음 2 20" xfId="33636" xr:uid="{00000000-0005-0000-0000-0000C1990000}"/>
    <cellStyle name="좋음 2 21" xfId="33637" xr:uid="{00000000-0005-0000-0000-0000C2990000}"/>
    <cellStyle name="좋음 2 22" xfId="33638" xr:uid="{00000000-0005-0000-0000-0000C3990000}"/>
    <cellStyle name="좋음 2 23" xfId="33639" xr:uid="{00000000-0005-0000-0000-0000C4990000}"/>
    <cellStyle name="좋음 2 24" xfId="33640" xr:uid="{00000000-0005-0000-0000-0000C5990000}"/>
    <cellStyle name="좋음 2 25" xfId="33641" xr:uid="{00000000-0005-0000-0000-0000C6990000}"/>
    <cellStyle name="좋음 2 26" xfId="33642" xr:uid="{00000000-0005-0000-0000-0000C7990000}"/>
    <cellStyle name="좋음 2 27" xfId="33643" xr:uid="{00000000-0005-0000-0000-0000C8990000}"/>
    <cellStyle name="좋음 2 28" xfId="33644" xr:uid="{00000000-0005-0000-0000-0000C9990000}"/>
    <cellStyle name="좋음 2 29" xfId="33645" xr:uid="{00000000-0005-0000-0000-0000CA990000}"/>
    <cellStyle name="좋음 2 3" xfId="33646" xr:uid="{00000000-0005-0000-0000-0000CB990000}"/>
    <cellStyle name="좋음 2 3 2" xfId="33647" xr:uid="{00000000-0005-0000-0000-0000CC990000}"/>
    <cellStyle name="좋음 2 3 3" xfId="33648" xr:uid="{00000000-0005-0000-0000-0000CD990000}"/>
    <cellStyle name="좋음 2 30" xfId="33649" xr:uid="{00000000-0005-0000-0000-0000CE990000}"/>
    <cellStyle name="좋음 2 31" xfId="33650" xr:uid="{00000000-0005-0000-0000-0000CF990000}"/>
    <cellStyle name="좋음 2 4" xfId="33651" xr:uid="{00000000-0005-0000-0000-0000D0990000}"/>
    <cellStyle name="좋음 2 4 2" xfId="33652" xr:uid="{00000000-0005-0000-0000-0000D1990000}"/>
    <cellStyle name="좋음 2 4 3" xfId="33653" xr:uid="{00000000-0005-0000-0000-0000D2990000}"/>
    <cellStyle name="좋음 2 5" xfId="33654" xr:uid="{00000000-0005-0000-0000-0000D3990000}"/>
    <cellStyle name="좋음 2 6" xfId="33655" xr:uid="{00000000-0005-0000-0000-0000D4990000}"/>
    <cellStyle name="좋음 2 7" xfId="33656" xr:uid="{00000000-0005-0000-0000-0000D5990000}"/>
    <cellStyle name="좋음 2 8" xfId="33657" xr:uid="{00000000-0005-0000-0000-0000D6990000}"/>
    <cellStyle name="좋음 2 9" xfId="33658" xr:uid="{00000000-0005-0000-0000-0000D7990000}"/>
    <cellStyle name="좋음 20" xfId="33659" xr:uid="{00000000-0005-0000-0000-0000D8990000}"/>
    <cellStyle name="좋음 21" xfId="33660" xr:uid="{00000000-0005-0000-0000-0000D9990000}"/>
    <cellStyle name="좋음 22" xfId="33661" xr:uid="{00000000-0005-0000-0000-0000DA990000}"/>
    <cellStyle name="좋음 23" xfId="33662" xr:uid="{00000000-0005-0000-0000-0000DB990000}"/>
    <cellStyle name="좋음 24" xfId="33663" xr:uid="{00000000-0005-0000-0000-0000DC990000}"/>
    <cellStyle name="좋음 25" xfId="33664" xr:uid="{00000000-0005-0000-0000-0000DD990000}"/>
    <cellStyle name="좋음 26" xfId="33665" xr:uid="{00000000-0005-0000-0000-0000DE990000}"/>
    <cellStyle name="좋음 27" xfId="33666" xr:uid="{00000000-0005-0000-0000-0000DF990000}"/>
    <cellStyle name="좋음 28" xfId="33667" xr:uid="{00000000-0005-0000-0000-0000E0990000}"/>
    <cellStyle name="좋음 29" xfId="33668" xr:uid="{00000000-0005-0000-0000-0000E1990000}"/>
    <cellStyle name="좋음 3" xfId="33669" xr:uid="{00000000-0005-0000-0000-0000E2990000}"/>
    <cellStyle name="좋음 3 2" xfId="33670" xr:uid="{00000000-0005-0000-0000-0000E3990000}"/>
    <cellStyle name="좋음 3 3" xfId="33671" xr:uid="{00000000-0005-0000-0000-0000E4990000}"/>
    <cellStyle name="좋음 3 4" xfId="33672" xr:uid="{00000000-0005-0000-0000-0000E5990000}"/>
    <cellStyle name="좋음 3 5" xfId="33673" xr:uid="{00000000-0005-0000-0000-0000E6990000}"/>
    <cellStyle name="좋음 30" xfId="33674" xr:uid="{00000000-0005-0000-0000-0000E7990000}"/>
    <cellStyle name="좋음 31" xfId="33675" xr:uid="{00000000-0005-0000-0000-0000E8990000}"/>
    <cellStyle name="좋음 32" xfId="33676" xr:uid="{00000000-0005-0000-0000-0000E9990000}"/>
    <cellStyle name="좋음 33" xfId="33677" xr:uid="{00000000-0005-0000-0000-0000EA990000}"/>
    <cellStyle name="좋음 34" xfId="33678" xr:uid="{00000000-0005-0000-0000-0000EB990000}"/>
    <cellStyle name="좋음 35" xfId="33679" xr:uid="{00000000-0005-0000-0000-0000EC990000}"/>
    <cellStyle name="좋음 36" xfId="33680" xr:uid="{00000000-0005-0000-0000-0000ED990000}"/>
    <cellStyle name="좋음 37" xfId="33681" xr:uid="{00000000-0005-0000-0000-0000EE990000}"/>
    <cellStyle name="좋음 38" xfId="33682" xr:uid="{00000000-0005-0000-0000-0000EF990000}"/>
    <cellStyle name="좋음 39" xfId="33683" xr:uid="{00000000-0005-0000-0000-0000F0990000}"/>
    <cellStyle name="좋음 4" xfId="33684" xr:uid="{00000000-0005-0000-0000-0000F1990000}"/>
    <cellStyle name="좋음 4 2" xfId="33685" xr:uid="{00000000-0005-0000-0000-0000F2990000}"/>
    <cellStyle name="좋음 4 3" xfId="33686" xr:uid="{00000000-0005-0000-0000-0000F3990000}"/>
    <cellStyle name="좋음 4 4" xfId="33687" xr:uid="{00000000-0005-0000-0000-0000F4990000}"/>
    <cellStyle name="좋음 4 5" xfId="33688" xr:uid="{00000000-0005-0000-0000-0000F5990000}"/>
    <cellStyle name="좋음 40" xfId="33689" xr:uid="{00000000-0005-0000-0000-0000F6990000}"/>
    <cellStyle name="좋음 41" xfId="33690" xr:uid="{00000000-0005-0000-0000-0000F7990000}"/>
    <cellStyle name="좋음 42" xfId="33691" xr:uid="{00000000-0005-0000-0000-0000F8990000}"/>
    <cellStyle name="좋음 43" xfId="33692" xr:uid="{00000000-0005-0000-0000-0000F9990000}"/>
    <cellStyle name="좋음 44" xfId="33693" xr:uid="{00000000-0005-0000-0000-0000FA990000}"/>
    <cellStyle name="좋음 45" xfId="33694" xr:uid="{00000000-0005-0000-0000-0000FB990000}"/>
    <cellStyle name="좋음 46" xfId="33695" xr:uid="{00000000-0005-0000-0000-0000FC990000}"/>
    <cellStyle name="좋음 47" xfId="33696" xr:uid="{00000000-0005-0000-0000-0000FD990000}"/>
    <cellStyle name="좋음 48" xfId="33697" xr:uid="{00000000-0005-0000-0000-0000FE990000}"/>
    <cellStyle name="좋음 5" xfId="33698" xr:uid="{00000000-0005-0000-0000-0000FF990000}"/>
    <cellStyle name="좋음 5 2" xfId="33699" xr:uid="{00000000-0005-0000-0000-0000009A0000}"/>
    <cellStyle name="좋음 5 3" xfId="33700" xr:uid="{00000000-0005-0000-0000-0000019A0000}"/>
    <cellStyle name="좋음 5 4" xfId="33701" xr:uid="{00000000-0005-0000-0000-0000029A0000}"/>
    <cellStyle name="좋음 5 5" xfId="33702" xr:uid="{00000000-0005-0000-0000-0000039A0000}"/>
    <cellStyle name="좋음 6" xfId="33703" xr:uid="{00000000-0005-0000-0000-0000049A0000}"/>
    <cellStyle name="좋음 6 2" xfId="33704" xr:uid="{00000000-0005-0000-0000-0000059A0000}"/>
    <cellStyle name="좋음 6 3" xfId="33705" xr:uid="{00000000-0005-0000-0000-0000069A0000}"/>
    <cellStyle name="좋음 6 4" xfId="33706" xr:uid="{00000000-0005-0000-0000-0000079A0000}"/>
    <cellStyle name="좋음 6 5" xfId="33707" xr:uid="{00000000-0005-0000-0000-0000089A0000}"/>
    <cellStyle name="좋음 7" xfId="33708" xr:uid="{00000000-0005-0000-0000-0000099A0000}"/>
    <cellStyle name="좋음 7 2" xfId="33709" xr:uid="{00000000-0005-0000-0000-00000A9A0000}"/>
    <cellStyle name="좋음 7 3" xfId="33710" xr:uid="{00000000-0005-0000-0000-00000B9A0000}"/>
    <cellStyle name="좋음 7 4" xfId="33711" xr:uid="{00000000-0005-0000-0000-00000C9A0000}"/>
    <cellStyle name="좋음 7 5" xfId="33712" xr:uid="{00000000-0005-0000-0000-00000D9A0000}"/>
    <cellStyle name="좋음 8" xfId="33713" xr:uid="{00000000-0005-0000-0000-00000E9A0000}"/>
    <cellStyle name="좋음 9" xfId="33714" xr:uid="{00000000-0005-0000-0000-00000F9A0000}"/>
    <cellStyle name="지정되지 않음" xfId="1552" xr:uid="{00000000-0005-0000-0000-0000109A0000}"/>
    <cellStyle name="지정되지 않음 2" xfId="33715" xr:uid="{00000000-0005-0000-0000-0000119A0000}"/>
    <cellStyle name="지정되지 않음 3" xfId="33716" xr:uid="{00000000-0005-0000-0000-0000129A0000}"/>
    <cellStyle name="지정되지 않음 4" xfId="33717" xr:uid="{00000000-0005-0000-0000-0000139A0000}"/>
    <cellStyle name="지정되지 않음 5" xfId="33718" xr:uid="{00000000-0005-0000-0000-0000149A0000}"/>
    <cellStyle name="지정되지 않음_G" xfId="33719" xr:uid="{00000000-0005-0000-0000-0000159A0000}"/>
    <cellStyle name="지하철정렬" xfId="33720" xr:uid="{00000000-0005-0000-0000-0000169A0000}"/>
    <cellStyle name="지하철정렬 2" xfId="33721" xr:uid="{00000000-0005-0000-0000-0000179A0000}"/>
    <cellStyle name="지하철정렬 3" xfId="33722" xr:uid="{00000000-0005-0000-0000-0000189A0000}"/>
    <cellStyle name="청송" xfId="33723" xr:uid="{00000000-0005-0000-0000-0000199A0000}"/>
    <cellStyle name="출력 10" xfId="33724" xr:uid="{00000000-0005-0000-0000-00001A9A0000}"/>
    <cellStyle name="출력 10 2" xfId="34262" xr:uid="{00000000-0005-0000-0000-00001B9A0000}"/>
    <cellStyle name="출력 11" xfId="33725" xr:uid="{00000000-0005-0000-0000-00001C9A0000}"/>
    <cellStyle name="출력 11 2" xfId="34263" xr:uid="{00000000-0005-0000-0000-00001D9A0000}"/>
    <cellStyle name="출력 12" xfId="33726" xr:uid="{00000000-0005-0000-0000-00001E9A0000}"/>
    <cellStyle name="출력 12 2" xfId="34264" xr:uid="{00000000-0005-0000-0000-00001F9A0000}"/>
    <cellStyle name="출력 13" xfId="33727" xr:uid="{00000000-0005-0000-0000-0000209A0000}"/>
    <cellStyle name="출력 13 2" xfId="34265" xr:uid="{00000000-0005-0000-0000-0000219A0000}"/>
    <cellStyle name="출력 14" xfId="33728" xr:uid="{00000000-0005-0000-0000-0000229A0000}"/>
    <cellStyle name="출력 14 2" xfId="34266" xr:uid="{00000000-0005-0000-0000-0000239A0000}"/>
    <cellStyle name="출력 15" xfId="33729" xr:uid="{00000000-0005-0000-0000-0000249A0000}"/>
    <cellStyle name="출력 15 2" xfId="34267" xr:uid="{00000000-0005-0000-0000-0000259A0000}"/>
    <cellStyle name="출력 16" xfId="33730" xr:uid="{00000000-0005-0000-0000-0000269A0000}"/>
    <cellStyle name="출력 16 2" xfId="33731" xr:uid="{00000000-0005-0000-0000-0000279A0000}"/>
    <cellStyle name="출력 17" xfId="33732" xr:uid="{00000000-0005-0000-0000-0000289A0000}"/>
    <cellStyle name="출력 17 2" xfId="33733" xr:uid="{00000000-0005-0000-0000-0000299A0000}"/>
    <cellStyle name="출력 18" xfId="33734" xr:uid="{00000000-0005-0000-0000-00002A9A0000}"/>
    <cellStyle name="출력 18 2" xfId="33735" xr:uid="{00000000-0005-0000-0000-00002B9A0000}"/>
    <cellStyle name="출력 19" xfId="33736" xr:uid="{00000000-0005-0000-0000-00002C9A0000}"/>
    <cellStyle name="출력 19 2" xfId="33737" xr:uid="{00000000-0005-0000-0000-00002D9A0000}"/>
    <cellStyle name="출력 2" xfId="33738" xr:uid="{00000000-0005-0000-0000-00002E9A0000}"/>
    <cellStyle name="출력 2 10" xfId="33739" xr:uid="{00000000-0005-0000-0000-00002F9A0000}"/>
    <cellStyle name="출력 2 10 2" xfId="34268" xr:uid="{00000000-0005-0000-0000-0000309A0000}"/>
    <cellStyle name="출력 2 11" xfId="33740" xr:uid="{00000000-0005-0000-0000-0000319A0000}"/>
    <cellStyle name="출력 2 11 2" xfId="34269" xr:uid="{00000000-0005-0000-0000-0000329A0000}"/>
    <cellStyle name="출력 2 12" xfId="33741" xr:uid="{00000000-0005-0000-0000-0000339A0000}"/>
    <cellStyle name="출력 2 12 2" xfId="34270" xr:uid="{00000000-0005-0000-0000-0000349A0000}"/>
    <cellStyle name="출력 2 13" xfId="33742" xr:uid="{00000000-0005-0000-0000-0000359A0000}"/>
    <cellStyle name="출력 2 13 2" xfId="34271" xr:uid="{00000000-0005-0000-0000-0000369A0000}"/>
    <cellStyle name="출력 2 14" xfId="33743" xr:uid="{00000000-0005-0000-0000-0000379A0000}"/>
    <cellStyle name="출력 2 14 2" xfId="34272" xr:uid="{00000000-0005-0000-0000-0000389A0000}"/>
    <cellStyle name="출력 2 15" xfId="33744" xr:uid="{00000000-0005-0000-0000-0000399A0000}"/>
    <cellStyle name="출력 2 15 2" xfId="34273" xr:uid="{00000000-0005-0000-0000-00003A9A0000}"/>
    <cellStyle name="출력 2 16" xfId="33745" xr:uid="{00000000-0005-0000-0000-00003B9A0000}"/>
    <cellStyle name="출력 2 16 2" xfId="34274" xr:uid="{00000000-0005-0000-0000-00003C9A0000}"/>
    <cellStyle name="출력 2 17" xfId="33746" xr:uid="{00000000-0005-0000-0000-00003D9A0000}"/>
    <cellStyle name="출력 2 17 2" xfId="34275" xr:uid="{00000000-0005-0000-0000-00003E9A0000}"/>
    <cellStyle name="출력 2 18" xfId="33747" xr:uid="{00000000-0005-0000-0000-00003F9A0000}"/>
    <cellStyle name="출력 2 18 2" xfId="34276" xr:uid="{00000000-0005-0000-0000-0000409A0000}"/>
    <cellStyle name="출력 2 19" xfId="33748" xr:uid="{00000000-0005-0000-0000-0000419A0000}"/>
    <cellStyle name="출력 2 19 2" xfId="34277" xr:uid="{00000000-0005-0000-0000-0000429A0000}"/>
    <cellStyle name="출력 2 2" xfId="33749" xr:uid="{00000000-0005-0000-0000-0000439A0000}"/>
    <cellStyle name="출력 2 2 2" xfId="33750" xr:uid="{00000000-0005-0000-0000-0000449A0000}"/>
    <cellStyle name="출력 2 2 2 2" xfId="33751" xr:uid="{00000000-0005-0000-0000-0000459A0000}"/>
    <cellStyle name="출력 2 2 2 3" xfId="33752" xr:uid="{00000000-0005-0000-0000-0000469A0000}"/>
    <cellStyle name="출력 2 2 3" xfId="33753" xr:uid="{00000000-0005-0000-0000-0000479A0000}"/>
    <cellStyle name="출력 2 2 3 2" xfId="33754" xr:uid="{00000000-0005-0000-0000-0000489A0000}"/>
    <cellStyle name="출력 2 2 3 3" xfId="33755" xr:uid="{00000000-0005-0000-0000-0000499A0000}"/>
    <cellStyle name="출력 2 2 4" xfId="33756" xr:uid="{00000000-0005-0000-0000-00004A9A0000}"/>
    <cellStyle name="출력 2 2 5" xfId="33757" xr:uid="{00000000-0005-0000-0000-00004B9A0000}"/>
    <cellStyle name="출력 2 2 6" xfId="33758" xr:uid="{00000000-0005-0000-0000-00004C9A0000}"/>
    <cellStyle name="출력 2 20" xfId="33759" xr:uid="{00000000-0005-0000-0000-00004D9A0000}"/>
    <cellStyle name="출력 2 20 2" xfId="34278" xr:uid="{00000000-0005-0000-0000-00004E9A0000}"/>
    <cellStyle name="출력 2 21" xfId="33760" xr:uid="{00000000-0005-0000-0000-00004F9A0000}"/>
    <cellStyle name="출력 2 21 2" xfId="34279" xr:uid="{00000000-0005-0000-0000-0000509A0000}"/>
    <cellStyle name="출력 2 22" xfId="33761" xr:uid="{00000000-0005-0000-0000-0000519A0000}"/>
    <cellStyle name="출력 2 22 2" xfId="34280" xr:uid="{00000000-0005-0000-0000-0000529A0000}"/>
    <cellStyle name="출력 2 23" xfId="33762" xr:uid="{00000000-0005-0000-0000-0000539A0000}"/>
    <cellStyle name="출력 2 23 2" xfId="34281" xr:uid="{00000000-0005-0000-0000-0000549A0000}"/>
    <cellStyle name="출력 2 24" xfId="33763" xr:uid="{00000000-0005-0000-0000-0000559A0000}"/>
    <cellStyle name="출력 2 24 2" xfId="34282" xr:uid="{00000000-0005-0000-0000-0000569A0000}"/>
    <cellStyle name="출력 2 25" xfId="33764" xr:uid="{00000000-0005-0000-0000-0000579A0000}"/>
    <cellStyle name="출력 2 25 2" xfId="34283" xr:uid="{00000000-0005-0000-0000-0000589A0000}"/>
    <cellStyle name="출력 2 26" xfId="33765" xr:uid="{00000000-0005-0000-0000-0000599A0000}"/>
    <cellStyle name="출력 2 26 2" xfId="34284" xr:uid="{00000000-0005-0000-0000-00005A9A0000}"/>
    <cellStyle name="출력 2 27" xfId="33766" xr:uid="{00000000-0005-0000-0000-00005B9A0000}"/>
    <cellStyle name="출력 2 27 2" xfId="34285" xr:uid="{00000000-0005-0000-0000-00005C9A0000}"/>
    <cellStyle name="출력 2 28" xfId="33767" xr:uid="{00000000-0005-0000-0000-00005D9A0000}"/>
    <cellStyle name="출력 2 28 2" xfId="34286" xr:uid="{00000000-0005-0000-0000-00005E9A0000}"/>
    <cellStyle name="출력 2 29" xfId="33768" xr:uid="{00000000-0005-0000-0000-00005F9A0000}"/>
    <cellStyle name="출력 2 29 2" xfId="34287" xr:uid="{00000000-0005-0000-0000-0000609A0000}"/>
    <cellStyle name="출력 2 3" xfId="33769" xr:uid="{00000000-0005-0000-0000-0000619A0000}"/>
    <cellStyle name="출력 2 3 2" xfId="33770" xr:uid="{00000000-0005-0000-0000-0000629A0000}"/>
    <cellStyle name="출력 2 3 2 2" xfId="33771" xr:uid="{00000000-0005-0000-0000-0000639A0000}"/>
    <cellStyle name="출력 2 3 2 3" xfId="33772" xr:uid="{00000000-0005-0000-0000-0000649A0000}"/>
    <cellStyle name="출력 2 3 3" xfId="33773" xr:uid="{00000000-0005-0000-0000-0000659A0000}"/>
    <cellStyle name="출력 2 3 3 2" xfId="33774" xr:uid="{00000000-0005-0000-0000-0000669A0000}"/>
    <cellStyle name="출력 2 3 3 3" xfId="33775" xr:uid="{00000000-0005-0000-0000-0000679A0000}"/>
    <cellStyle name="출력 2 3 4" xfId="33776" xr:uid="{00000000-0005-0000-0000-0000689A0000}"/>
    <cellStyle name="출력 2 3 5" xfId="33777" xr:uid="{00000000-0005-0000-0000-0000699A0000}"/>
    <cellStyle name="출력 2 3 6" xfId="33778" xr:uid="{00000000-0005-0000-0000-00006A9A0000}"/>
    <cellStyle name="출력 2 30" xfId="33779" xr:uid="{00000000-0005-0000-0000-00006B9A0000}"/>
    <cellStyle name="출력 2 31" xfId="34288" xr:uid="{00000000-0005-0000-0000-00006C9A0000}"/>
    <cellStyle name="출력 2 32" xfId="34289" xr:uid="{00000000-0005-0000-0000-00006D9A0000}"/>
    <cellStyle name="출력 2 4" xfId="33780" xr:uid="{00000000-0005-0000-0000-00006E9A0000}"/>
    <cellStyle name="출력 2 4 2" xfId="33781" xr:uid="{00000000-0005-0000-0000-00006F9A0000}"/>
    <cellStyle name="출력 2 4 2 2" xfId="33782" xr:uid="{00000000-0005-0000-0000-0000709A0000}"/>
    <cellStyle name="출력 2 4 2 3" xfId="33783" xr:uid="{00000000-0005-0000-0000-0000719A0000}"/>
    <cellStyle name="출력 2 4 3" xfId="33784" xr:uid="{00000000-0005-0000-0000-0000729A0000}"/>
    <cellStyle name="출력 2 4 3 2" xfId="33785" xr:uid="{00000000-0005-0000-0000-0000739A0000}"/>
    <cellStyle name="출력 2 4 3 3" xfId="33786" xr:uid="{00000000-0005-0000-0000-0000749A0000}"/>
    <cellStyle name="출력 2 4 4" xfId="33787" xr:uid="{00000000-0005-0000-0000-0000759A0000}"/>
    <cellStyle name="출력 2 4 5" xfId="33788" xr:uid="{00000000-0005-0000-0000-0000769A0000}"/>
    <cellStyle name="출력 2 4 6" xfId="33789" xr:uid="{00000000-0005-0000-0000-0000779A0000}"/>
    <cellStyle name="출력 2 5" xfId="33790" xr:uid="{00000000-0005-0000-0000-0000789A0000}"/>
    <cellStyle name="출력 2 5 2" xfId="33791" xr:uid="{00000000-0005-0000-0000-0000799A0000}"/>
    <cellStyle name="출력 2 5 2 2" xfId="33792" xr:uid="{00000000-0005-0000-0000-00007A9A0000}"/>
    <cellStyle name="출력 2 5 2 3" xfId="33793" xr:uid="{00000000-0005-0000-0000-00007B9A0000}"/>
    <cellStyle name="출력 2 5 3" xfId="33794" xr:uid="{00000000-0005-0000-0000-00007C9A0000}"/>
    <cellStyle name="출력 2 5 3 2" xfId="33795" xr:uid="{00000000-0005-0000-0000-00007D9A0000}"/>
    <cellStyle name="출력 2 5 3 3" xfId="33796" xr:uid="{00000000-0005-0000-0000-00007E9A0000}"/>
    <cellStyle name="출력 2 5 4" xfId="33797" xr:uid="{00000000-0005-0000-0000-00007F9A0000}"/>
    <cellStyle name="출력 2 5 5" xfId="33798" xr:uid="{00000000-0005-0000-0000-0000809A0000}"/>
    <cellStyle name="출력 2 5 6" xfId="33799" xr:uid="{00000000-0005-0000-0000-0000819A0000}"/>
    <cellStyle name="출력 2 6" xfId="33800" xr:uid="{00000000-0005-0000-0000-0000829A0000}"/>
    <cellStyle name="출력 2 6 2" xfId="33801" xr:uid="{00000000-0005-0000-0000-0000839A0000}"/>
    <cellStyle name="출력 2 6 2 2" xfId="33802" xr:uid="{00000000-0005-0000-0000-0000849A0000}"/>
    <cellStyle name="출력 2 6 2 3" xfId="33803" xr:uid="{00000000-0005-0000-0000-0000859A0000}"/>
    <cellStyle name="출력 2 6 3" xfId="33804" xr:uid="{00000000-0005-0000-0000-0000869A0000}"/>
    <cellStyle name="출력 2 6 3 2" xfId="33805" xr:uid="{00000000-0005-0000-0000-0000879A0000}"/>
    <cellStyle name="출력 2 6 3 3" xfId="33806" xr:uid="{00000000-0005-0000-0000-0000889A0000}"/>
    <cellStyle name="출력 2 6 4" xfId="33807" xr:uid="{00000000-0005-0000-0000-0000899A0000}"/>
    <cellStyle name="출력 2 6 5" xfId="33808" xr:uid="{00000000-0005-0000-0000-00008A9A0000}"/>
    <cellStyle name="출력 2 6 6" xfId="33809" xr:uid="{00000000-0005-0000-0000-00008B9A0000}"/>
    <cellStyle name="출력 2 7" xfId="33810" xr:uid="{00000000-0005-0000-0000-00008C9A0000}"/>
    <cellStyle name="출력 2 7 2" xfId="33811" xr:uid="{00000000-0005-0000-0000-00008D9A0000}"/>
    <cellStyle name="출력 2 7 2 2" xfId="33812" xr:uid="{00000000-0005-0000-0000-00008E9A0000}"/>
    <cellStyle name="출력 2 7 2 3" xfId="33813" xr:uid="{00000000-0005-0000-0000-00008F9A0000}"/>
    <cellStyle name="출력 2 7 3" xfId="33814" xr:uid="{00000000-0005-0000-0000-0000909A0000}"/>
    <cellStyle name="출력 2 7 3 2" xfId="33815" xr:uid="{00000000-0005-0000-0000-0000919A0000}"/>
    <cellStyle name="출력 2 7 3 3" xfId="33816" xr:uid="{00000000-0005-0000-0000-0000929A0000}"/>
    <cellStyle name="출력 2 7 4" xfId="33817" xr:uid="{00000000-0005-0000-0000-0000939A0000}"/>
    <cellStyle name="출력 2 7 5" xfId="33818" xr:uid="{00000000-0005-0000-0000-0000949A0000}"/>
    <cellStyle name="출력 2 7 6" xfId="33819" xr:uid="{00000000-0005-0000-0000-0000959A0000}"/>
    <cellStyle name="출력 2 8" xfId="33820" xr:uid="{00000000-0005-0000-0000-0000969A0000}"/>
    <cellStyle name="출력 2 8 2" xfId="34290" xr:uid="{00000000-0005-0000-0000-0000979A0000}"/>
    <cellStyle name="출력 2 9" xfId="33821" xr:uid="{00000000-0005-0000-0000-0000989A0000}"/>
    <cellStyle name="출력 2 9 2" xfId="34291" xr:uid="{00000000-0005-0000-0000-0000999A0000}"/>
    <cellStyle name="출력 20" xfId="33822" xr:uid="{00000000-0005-0000-0000-00009A9A0000}"/>
    <cellStyle name="출력 20 2" xfId="33823" xr:uid="{00000000-0005-0000-0000-00009B9A0000}"/>
    <cellStyle name="출력 21" xfId="33824" xr:uid="{00000000-0005-0000-0000-00009C9A0000}"/>
    <cellStyle name="출력 21 2" xfId="33825" xr:uid="{00000000-0005-0000-0000-00009D9A0000}"/>
    <cellStyle name="출력 22" xfId="33826" xr:uid="{00000000-0005-0000-0000-00009E9A0000}"/>
    <cellStyle name="출력 22 2" xfId="33827" xr:uid="{00000000-0005-0000-0000-00009F9A0000}"/>
    <cellStyle name="출력 23" xfId="33828" xr:uid="{00000000-0005-0000-0000-0000A09A0000}"/>
    <cellStyle name="출력 23 2" xfId="33829" xr:uid="{00000000-0005-0000-0000-0000A19A0000}"/>
    <cellStyle name="출력 24" xfId="33830" xr:uid="{00000000-0005-0000-0000-0000A29A0000}"/>
    <cellStyle name="출력 24 2" xfId="33831" xr:uid="{00000000-0005-0000-0000-0000A39A0000}"/>
    <cellStyle name="출력 25" xfId="33832" xr:uid="{00000000-0005-0000-0000-0000A49A0000}"/>
    <cellStyle name="출력 25 2" xfId="33833" xr:uid="{00000000-0005-0000-0000-0000A59A0000}"/>
    <cellStyle name="출력 26" xfId="33834" xr:uid="{00000000-0005-0000-0000-0000A69A0000}"/>
    <cellStyle name="출력 26 2" xfId="33835" xr:uid="{00000000-0005-0000-0000-0000A79A0000}"/>
    <cellStyle name="출력 27" xfId="33836" xr:uid="{00000000-0005-0000-0000-0000A89A0000}"/>
    <cellStyle name="출력 27 2" xfId="33837" xr:uid="{00000000-0005-0000-0000-0000A99A0000}"/>
    <cellStyle name="출력 28" xfId="33838" xr:uid="{00000000-0005-0000-0000-0000AA9A0000}"/>
    <cellStyle name="출력 28 2" xfId="33839" xr:uid="{00000000-0005-0000-0000-0000AB9A0000}"/>
    <cellStyle name="출력 29" xfId="33840" xr:uid="{00000000-0005-0000-0000-0000AC9A0000}"/>
    <cellStyle name="출력 29 2" xfId="33841" xr:uid="{00000000-0005-0000-0000-0000AD9A0000}"/>
    <cellStyle name="출력 3" xfId="33842" xr:uid="{00000000-0005-0000-0000-0000AE9A0000}"/>
    <cellStyle name="출력 3 2" xfId="33843" xr:uid="{00000000-0005-0000-0000-0000AF9A0000}"/>
    <cellStyle name="출력 3 2 2" xfId="33844" xr:uid="{00000000-0005-0000-0000-0000B09A0000}"/>
    <cellStyle name="출력 3 2 2 2" xfId="33845" xr:uid="{00000000-0005-0000-0000-0000B19A0000}"/>
    <cellStyle name="출력 3 2 2 3" xfId="33846" xr:uid="{00000000-0005-0000-0000-0000B29A0000}"/>
    <cellStyle name="출력 3 2 3" xfId="33847" xr:uid="{00000000-0005-0000-0000-0000B39A0000}"/>
    <cellStyle name="출력 3 2 3 2" xfId="33848" xr:uid="{00000000-0005-0000-0000-0000B49A0000}"/>
    <cellStyle name="출력 3 2 3 3" xfId="33849" xr:uid="{00000000-0005-0000-0000-0000B59A0000}"/>
    <cellStyle name="출력 3 2 4" xfId="33850" xr:uid="{00000000-0005-0000-0000-0000B69A0000}"/>
    <cellStyle name="출력 3 3" xfId="33851" xr:uid="{00000000-0005-0000-0000-0000B79A0000}"/>
    <cellStyle name="출력 3 3 2" xfId="33852" xr:uid="{00000000-0005-0000-0000-0000B89A0000}"/>
    <cellStyle name="출력 3 3 2 2" xfId="33853" xr:uid="{00000000-0005-0000-0000-0000B99A0000}"/>
    <cellStyle name="출력 3 3 2 3" xfId="33854" xr:uid="{00000000-0005-0000-0000-0000BA9A0000}"/>
    <cellStyle name="출력 3 3 3" xfId="33855" xr:uid="{00000000-0005-0000-0000-0000BB9A0000}"/>
    <cellStyle name="출력 3 3 3 2" xfId="33856" xr:uid="{00000000-0005-0000-0000-0000BC9A0000}"/>
    <cellStyle name="출력 3 3 3 3" xfId="33857" xr:uid="{00000000-0005-0000-0000-0000BD9A0000}"/>
    <cellStyle name="출력 3 3 4" xfId="33858" xr:uid="{00000000-0005-0000-0000-0000BE9A0000}"/>
    <cellStyle name="출력 3 4" xfId="33859" xr:uid="{00000000-0005-0000-0000-0000BF9A0000}"/>
    <cellStyle name="출력 3 4 2" xfId="33860" xr:uid="{00000000-0005-0000-0000-0000C09A0000}"/>
    <cellStyle name="출력 3 4 2 2" xfId="33861" xr:uid="{00000000-0005-0000-0000-0000C19A0000}"/>
    <cellStyle name="출력 3 4 2 3" xfId="33862" xr:uid="{00000000-0005-0000-0000-0000C29A0000}"/>
    <cellStyle name="출력 3 4 3" xfId="33863" xr:uid="{00000000-0005-0000-0000-0000C39A0000}"/>
    <cellStyle name="출력 3 4 3 2" xfId="33864" xr:uid="{00000000-0005-0000-0000-0000C49A0000}"/>
    <cellStyle name="출력 3 4 3 3" xfId="33865" xr:uid="{00000000-0005-0000-0000-0000C59A0000}"/>
    <cellStyle name="출력 3 4 4" xfId="33866" xr:uid="{00000000-0005-0000-0000-0000C69A0000}"/>
    <cellStyle name="출력 3 5" xfId="33867" xr:uid="{00000000-0005-0000-0000-0000C79A0000}"/>
    <cellStyle name="출력 3 5 2" xfId="33868" xr:uid="{00000000-0005-0000-0000-0000C89A0000}"/>
    <cellStyle name="출력 3 5 2 2" xfId="33869" xr:uid="{00000000-0005-0000-0000-0000C99A0000}"/>
    <cellStyle name="출력 3 5 2 3" xfId="33870" xr:uid="{00000000-0005-0000-0000-0000CA9A0000}"/>
    <cellStyle name="출력 3 5 3" xfId="33871" xr:uid="{00000000-0005-0000-0000-0000CB9A0000}"/>
    <cellStyle name="출력 3 5 3 2" xfId="33872" xr:uid="{00000000-0005-0000-0000-0000CC9A0000}"/>
    <cellStyle name="출력 3 5 3 3" xfId="33873" xr:uid="{00000000-0005-0000-0000-0000CD9A0000}"/>
    <cellStyle name="출력 3 5 4" xfId="33874" xr:uid="{00000000-0005-0000-0000-0000CE9A0000}"/>
    <cellStyle name="출력 3 6" xfId="33875" xr:uid="{00000000-0005-0000-0000-0000CF9A0000}"/>
    <cellStyle name="출력 3 6 2" xfId="33876" xr:uid="{00000000-0005-0000-0000-0000D09A0000}"/>
    <cellStyle name="출력 3 6 2 2" xfId="33877" xr:uid="{00000000-0005-0000-0000-0000D19A0000}"/>
    <cellStyle name="출력 3 6 2 3" xfId="33878" xr:uid="{00000000-0005-0000-0000-0000D29A0000}"/>
    <cellStyle name="출력 3 6 3" xfId="33879" xr:uid="{00000000-0005-0000-0000-0000D39A0000}"/>
    <cellStyle name="출력 3 6 3 2" xfId="33880" xr:uid="{00000000-0005-0000-0000-0000D49A0000}"/>
    <cellStyle name="출력 3 6 3 3" xfId="33881" xr:uid="{00000000-0005-0000-0000-0000D59A0000}"/>
    <cellStyle name="출력 3 6 4" xfId="33882" xr:uid="{00000000-0005-0000-0000-0000D69A0000}"/>
    <cellStyle name="출력 3 7" xfId="33883" xr:uid="{00000000-0005-0000-0000-0000D79A0000}"/>
    <cellStyle name="출력 3 7 2" xfId="33884" xr:uid="{00000000-0005-0000-0000-0000D89A0000}"/>
    <cellStyle name="출력 3 7 2 2" xfId="33885" xr:uid="{00000000-0005-0000-0000-0000D99A0000}"/>
    <cellStyle name="출력 3 7 2 3" xfId="33886" xr:uid="{00000000-0005-0000-0000-0000DA9A0000}"/>
    <cellStyle name="출력 3 7 3" xfId="33887" xr:uid="{00000000-0005-0000-0000-0000DB9A0000}"/>
    <cellStyle name="출력 3 7 3 2" xfId="33888" xr:uid="{00000000-0005-0000-0000-0000DC9A0000}"/>
    <cellStyle name="출력 3 7 3 3" xfId="33889" xr:uid="{00000000-0005-0000-0000-0000DD9A0000}"/>
    <cellStyle name="출력 3 7 4" xfId="33890" xr:uid="{00000000-0005-0000-0000-0000DE9A0000}"/>
    <cellStyle name="출력 3 8" xfId="33891" xr:uid="{00000000-0005-0000-0000-0000DF9A0000}"/>
    <cellStyle name="출력 3 9" xfId="33892" xr:uid="{00000000-0005-0000-0000-0000E09A0000}"/>
    <cellStyle name="출력 30" xfId="33893" xr:uid="{00000000-0005-0000-0000-0000E19A0000}"/>
    <cellStyle name="출력 30 2" xfId="33894" xr:uid="{00000000-0005-0000-0000-0000E29A0000}"/>
    <cellStyle name="출력 31" xfId="33895" xr:uid="{00000000-0005-0000-0000-0000E39A0000}"/>
    <cellStyle name="출력 31 2" xfId="33896" xr:uid="{00000000-0005-0000-0000-0000E49A0000}"/>
    <cellStyle name="출력 32" xfId="33897" xr:uid="{00000000-0005-0000-0000-0000E59A0000}"/>
    <cellStyle name="출력 32 2" xfId="33898" xr:uid="{00000000-0005-0000-0000-0000E69A0000}"/>
    <cellStyle name="출력 33" xfId="33899" xr:uid="{00000000-0005-0000-0000-0000E79A0000}"/>
    <cellStyle name="출력 33 2" xfId="33900" xr:uid="{00000000-0005-0000-0000-0000E89A0000}"/>
    <cellStyle name="출력 34" xfId="33901" xr:uid="{00000000-0005-0000-0000-0000E99A0000}"/>
    <cellStyle name="출력 34 2" xfId="33902" xr:uid="{00000000-0005-0000-0000-0000EA9A0000}"/>
    <cellStyle name="출력 35" xfId="33903" xr:uid="{00000000-0005-0000-0000-0000EB9A0000}"/>
    <cellStyle name="출력 35 2" xfId="33904" xr:uid="{00000000-0005-0000-0000-0000EC9A0000}"/>
    <cellStyle name="출력 36" xfId="33905" xr:uid="{00000000-0005-0000-0000-0000ED9A0000}"/>
    <cellStyle name="출력 36 2" xfId="33906" xr:uid="{00000000-0005-0000-0000-0000EE9A0000}"/>
    <cellStyle name="출력 37" xfId="33907" xr:uid="{00000000-0005-0000-0000-0000EF9A0000}"/>
    <cellStyle name="출력 37 2" xfId="33908" xr:uid="{00000000-0005-0000-0000-0000F09A0000}"/>
    <cellStyle name="출력 38" xfId="33909" xr:uid="{00000000-0005-0000-0000-0000F19A0000}"/>
    <cellStyle name="출력 38 2" xfId="33910" xr:uid="{00000000-0005-0000-0000-0000F29A0000}"/>
    <cellStyle name="출력 39" xfId="33911" xr:uid="{00000000-0005-0000-0000-0000F39A0000}"/>
    <cellStyle name="출력 39 2" xfId="33912" xr:uid="{00000000-0005-0000-0000-0000F49A0000}"/>
    <cellStyle name="출력 4" xfId="33913" xr:uid="{00000000-0005-0000-0000-0000F59A0000}"/>
    <cellStyle name="출력 4 2" xfId="34292" xr:uid="{00000000-0005-0000-0000-0000F69A0000}"/>
    <cellStyle name="출력 40" xfId="33914" xr:uid="{00000000-0005-0000-0000-0000F79A0000}"/>
    <cellStyle name="출력 40 2" xfId="33915" xr:uid="{00000000-0005-0000-0000-0000F89A0000}"/>
    <cellStyle name="출력 41" xfId="33916" xr:uid="{00000000-0005-0000-0000-0000F99A0000}"/>
    <cellStyle name="출력 41 2" xfId="33917" xr:uid="{00000000-0005-0000-0000-0000FA9A0000}"/>
    <cellStyle name="출력 42" xfId="33918" xr:uid="{00000000-0005-0000-0000-0000FB9A0000}"/>
    <cellStyle name="출력 42 2" xfId="33919" xr:uid="{00000000-0005-0000-0000-0000FC9A0000}"/>
    <cellStyle name="출력 43" xfId="33920" xr:uid="{00000000-0005-0000-0000-0000FD9A0000}"/>
    <cellStyle name="출력 43 2" xfId="33921" xr:uid="{00000000-0005-0000-0000-0000FE9A0000}"/>
    <cellStyle name="출력 44" xfId="33922" xr:uid="{00000000-0005-0000-0000-0000FF9A0000}"/>
    <cellStyle name="출력 44 2" xfId="33923" xr:uid="{00000000-0005-0000-0000-0000009B0000}"/>
    <cellStyle name="출력 45" xfId="33924" xr:uid="{00000000-0005-0000-0000-0000019B0000}"/>
    <cellStyle name="출력 45 2" xfId="33925" xr:uid="{00000000-0005-0000-0000-0000029B0000}"/>
    <cellStyle name="출력 46" xfId="33926" xr:uid="{00000000-0005-0000-0000-0000039B0000}"/>
    <cellStyle name="출력 46 2" xfId="33927" xr:uid="{00000000-0005-0000-0000-0000049B0000}"/>
    <cellStyle name="출력 47" xfId="33928" xr:uid="{00000000-0005-0000-0000-0000059B0000}"/>
    <cellStyle name="출력 47 2" xfId="33929" xr:uid="{00000000-0005-0000-0000-0000069B0000}"/>
    <cellStyle name="출력 48" xfId="33930" xr:uid="{00000000-0005-0000-0000-0000079B0000}"/>
    <cellStyle name="출력 49" xfId="33931" xr:uid="{00000000-0005-0000-0000-0000089B0000}"/>
    <cellStyle name="출력 5" xfId="33932" xr:uid="{00000000-0005-0000-0000-0000099B0000}"/>
    <cellStyle name="출력 5 2" xfId="34293" xr:uid="{00000000-0005-0000-0000-00000A9B0000}"/>
    <cellStyle name="출력 6" xfId="33933" xr:uid="{00000000-0005-0000-0000-00000B9B0000}"/>
    <cellStyle name="출력 6 2" xfId="34294" xr:uid="{00000000-0005-0000-0000-00000C9B0000}"/>
    <cellStyle name="출력 7" xfId="33934" xr:uid="{00000000-0005-0000-0000-00000D9B0000}"/>
    <cellStyle name="출력 7 2" xfId="34295" xr:uid="{00000000-0005-0000-0000-00000E9B0000}"/>
    <cellStyle name="출력 8" xfId="33935" xr:uid="{00000000-0005-0000-0000-00000F9B0000}"/>
    <cellStyle name="출력 8 2" xfId="34296" xr:uid="{00000000-0005-0000-0000-0000109B0000}"/>
    <cellStyle name="출력 9" xfId="33936" xr:uid="{00000000-0005-0000-0000-0000119B0000}"/>
    <cellStyle name="출력 9 2" xfId="34297" xr:uid="{00000000-0005-0000-0000-0000129B0000}"/>
    <cellStyle name="코드" xfId="1553" xr:uid="{00000000-0005-0000-0000-0000139B0000}"/>
    <cellStyle name="콤" xfId="1554" xr:uid="{00000000-0005-0000-0000-0000149B0000}"/>
    <cellStyle name="콤 10" xfId="33937" xr:uid="{00000000-0005-0000-0000-0000159B0000}"/>
    <cellStyle name="콤 11" xfId="33938" xr:uid="{00000000-0005-0000-0000-0000169B0000}"/>
    <cellStyle name="콤 12" xfId="33939" xr:uid="{00000000-0005-0000-0000-0000179B0000}"/>
    <cellStyle name="콤 13" xfId="33940" xr:uid="{00000000-0005-0000-0000-0000189B0000}"/>
    <cellStyle name="콤 14" xfId="33941" xr:uid="{00000000-0005-0000-0000-0000199B0000}"/>
    <cellStyle name="콤 2" xfId="1555" xr:uid="{00000000-0005-0000-0000-00001A9B0000}"/>
    <cellStyle name="콤 3" xfId="33942" xr:uid="{00000000-0005-0000-0000-00001B9B0000}"/>
    <cellStyle name="콤 4" xfId="33943" xr:uid="{00000000-0005-0000-0000-00001C9B0000}"/>
    <cellStyle name="콤 5" xfId="33944" xr:uid="{00000000-0005-0000-0000-00001D9B0000}"/>
    <cellStyle name="콤 6" xfId="33945" xr:uid="{00000000-0005-0000-0000-00001E9B0000}"/>
    <cellStyle name="콤 7" xfId="33946" xr:uid="{00000000-0005-0000-0000-00001F9B0000}"/>
    <cellStyle name="콤 8" xfId="33947" xr:uid="{00000000-0005-0000-0000-0000209B0000}"/>
    <cellStyle name="콤 9" xfId="33948" xr:uid="{00000000-0005-0000-0000-0000219B0000}"/>
    <cellStyle name="콤_01.표지판(교통표지판)" xfId="33949" xr:uid="{00000000-0005-0000-0000-0000229B0000}"/>
    <cellStyle name="콤_01.표지판(교통표지판)_00.교통안전시설공전체" xfId="33950" xr:uid="{00000000-0005-0000-0000-0000239B0000}"/>
    <cellStyle name="콤_01.표지판(교통표지판)_01_부대공전체(진동-마산)" xfId="33951" xr:uid="{00000000-0005-0000-0000-0000249B0000}"/>
    <cellStyle name="콤_01-토공_02-배수공" xfId="33952" xr:uid="{00000000-0005-0000-0000-0000259B0000}"/>
    <cellStyle name="콤_01-토공_02-배수공_배수공" xfId="33953" xr:uid="{00000000-0005-0000-0000-0000269B0000}"/>
    <cellStyle name="콤_01-토공_02-배수공_배수공_배수공" xfId="33954" xr:uid="{00000000-0005-0000-0000-0000279B0000}"/>
    <cellStyle name="콤_02.시선유도시설" xfId="33955" xr:uid="{00000000-0005-0000-0000-0000289B0000}"/>
    <cellStyle name="콤_02.시선유도시설_00.교통안전시설공전체" xfId="33956" xr:uid="{00000000-0005-0000-0000-0000299B0000}"/>
    <cellStyle name="콤_02.시선유도시설_01_부대공전체(진동-마산)" xfId="33957" xr:uid="{00000000-0005-0000-0000-00002A9B0000}"/>
    <cellStyle name="콤_02-배수공" xfId="33958" xr:uid="{00000000-0005-0000-0000-00002B9B0000}"/>
    <cellStyle name="콤_02-배수공_02-배수공" xfId="33959" xr:uid="{00000000-0005-0000-0000-00002C9B0000}"/>
    <cellStyle name="콤_02-배수공_02-배수공_배수공" xfId="33960" xr:uid="{00000000-0005-0000-0000-00002D9B0000}"/>
    <cellStyle name="콤_02-배수공_02-배수공_배수공_배수공" xfId="33961" xr:uid="{00000000-0005-0000-0000-00002E9B0000}"/>
    <cellStyle name="콤_02-배수공_배수공" xfId="33962" xr:uid="{00000000-0005-0000-0000-00002F9B0000}"/>
    <cellStyle name="콤_02-배수공_배수공_배수공" xfId="33963" xr:uid="{00000000-0005-0000-0000-0000309B0000}"/>
    <cellStyle name="콤_03.차선도색" xfId="33964" xr:uid="{00000000-0005-0000-0000-0000319B0000}"/>
    <cellStyle name="콤_03.차선도색_00.교통안전시설공전체" xfId="33965" xr:uid="{00000000-0005-0000-0000-0000329B0000}"/>
    <cellStyle name="콤_03.차선도색_01_부대공전체(진동-마산)" xfId="33966" xr:uid="{00000000-0005-0000-0000-0000339B0000}"/>
    <cellStyle name="콤_04.가드레일" xfId="33967" xr:uid="{00000000-0005-0000-0000-0000349B0000}"/>
    <cellStyle name="콤_04.가드레일_00.교통안전시설공전체" xfId="33968" xr:uid="{00000000-0005-0000-0000-0000359B0000}"/>
    <cellStyle name="콤_04.가드레일_01_부대공전체(진동-마산)" xfId="33969" xr:uid="{00000000-0005-0000-0000-0000369B0000}"/>
    <cellStyle name="콤_04-포장공_02-배수공" xfId="33970" xr:uid="{00000000-0005-0000-0000-0000379B0000}"/>
    <cellStyle name="콤_04-포장공_02-배수공_배수공" xfId="33971" xr:uid="{00000000-0005-0000-0000-0000389B0000}"/>
    <cellStyle name="콤_04-포장공_02-배수공_배수공_배수공" xfId="33972" xr:uid="{00000000-0005-0000-0000-0000399B0000}"/>
    <cellStyle name="콤_05.가드휀스" xfId="33973" xr:uid="{00000000-0005-0000-0000-00003A9B0000}"/>
    <cellStyle name="콤_05.가드휀스_00.교통안전시설공전체" xfId="33974" xr:uid="{00000000-0005-0000-0000-00003B9B0000}"/>
    <cellStyle name="콤_05.가드휀스_01_부대공전체(진동-마산)" xfId="33975" xr:uid="{00000000-0005-0000-0000-00003C9B0000}"/>
    <cellStyle name="콤_05.낙석방지시설" xfId="33976" xr:uid="{00000000-0005-0000-0000-00003D9B0000}"/>
    <cellStyle name="콤_05.낙석방지시설_00.교통안전시설공전체" xfId="33977" xr:uid="{00000000-0005-0000-0000-00003E9B0000}"/>
    <cellStyle name="콤_05.낙석방지시설_01_부대공전체(진동-마산)" xfId="33978" xr:uid="{00000000-0005-0000-0000-00003F9B0000}"/>
    <cellStyle name="콤_06.미끄럼방지포장" xfId="33979" xr:uid="{00000000-0005-0000-0000-0000409B0000}"/>
    <cellStyle name="콤_06.미끄럼방지포장_00.교통안전시설공전체" xfId="33980" xr:uid="{00000000-0005-0000-0000-0000419B0000}"/>
    <cellStyle name="콤_06.미끄럼방지포장_01_부대공전체(진동-마산)" xfId="33981" xr:uid="{00000000-0005-0000-0000-0000429B0000}"/>
    <cellStyle name="콤_06-부대공_02-배수공" xfId="33982" xr:uid="{00000000-0005-0000-0000-0000439B0000}"/>
    <cellStyle name="콤_06-부대공_02-배수공_배수공" xfId="33983" xr:uid="{00000000-0005-0000-0000-0000449B0000}"/>
    <cellStyle name="콤_06-부대공_02-배수공_배수공_배수공" xfId="33984" xr:uid="{00000000-0005-0000-0000-0000459B0000}"/>
    <cellStyle name="콤_07.차량충격흡수시설" xfId="33985" xr:uid="{00000000-0005-0000-0000-0000469B0000}"/>
    <cellStyle name="콤_07.차량충격흡수시설_00.교통안전시설공전체" xfId="33986" xr:uid="{00000000-0005-0000-0000-0000479B0000}"/>
    <cellStyle name="콤_07.차량충격흡수시설_01_부대공전체(진동-마산)" xfId="33987" xr:uid="{00000000-0005-0000-0000-0000489B0000}"/>
    <cellStyle name="콤_08.현광방지시설" xfId="33988" xr:uid="{00000000-0005-0000-0000-0000499B0000}"/>
    <cellStyle name="콤_08.현광방지시설_00.교통안전시설공전체" xfId="33989" xr:uid="{00000000-0005-0000-0000-00004A9B0000}"/>
    <cellStyle name="콤_08.현광방지시설_01_부대공전체(진동-마산)" xfId="33990" xr:uid="{00000000-0005-0000-0000-00004B9B0000}"/>
    <cellStyle name="콤_1.관로토공 " xfId="33991" xr:uid="{00000000-0005-0000-0000-00004C9B0000}"/>
    <cellStyle name="콤_20030218144011020-E1C865BF" xfId="33992" xr:uid="{00000000-0005-0000-0000-00004D9B0000}"/>
    <cellStyle name="콤_20030218144011020-E1C865BF_견적보고" xfId="33993" xr:uid="{00000000-0005-0000-0000-00004E9B0000}"/>
    <cellStyle name="콤_2011년 소백산 자락길 홍보관 신축공사(건축)" xfId="1556" xr:uid="{00000000-0005-0000-0000-00004F9B0000}"/>
    <cellStyle name="콤_4.부대공_1.관로토공 " xfId="33994" xr:uid="{00000000-0005-0000-0000-0000509B0000}"/>
    <cellStyle name="콤_4.부대공_4배관공_1.관로토공 " xfId="33995" xr:uid="{00000000-0005-0000-0000-0000519B0000}"/>
    <cellStyle name="콤_4.부대공_5부대시설공_1.관로토공 " xfId="33996" xr:uid="{00000000-0005-0000-0000-0000529B0000}"/>
    <cellStyle name="콤_4배관공_1.관로토공 " xfId="33997" xr:uid="{00000000-0005-0000-0000-0000539B0000}"/>
    <cellStyle name="콤_5부대시설공_1.관로토공 " xfId="33998" xr:uid="{00000000-0005-0000-0000-0000549B0000}"/>
    <cellStyle name="콤_Book2_1.관로토공 " xfId="33999" xr:uid="{00000000-0005-0000-0000-0000559B0000}"/>
    <cellStyle name="콤_Book2_4.부대공_1.관로토공 " xfId="34000" xr:uid="{00000000-0005-0000-0000-0000569B0000}"/>
    <cellStyle name="콤_Book2_4.부대공_4배관공_1.관로토공 " xfId="34001" xr:uid="{00000000-0005-0000-0000-0000579B0000}"/>
    <cellStyle name="콤_Book2_4.부대공_5부대시설공_1.관로토공 " xfId="34002" xr:uid="{00000000-0005-0000-0000-0000589B0000}"/>
    <cellStyle name="콤_Book2_4배관공_1.관로토공 " xfId="34003" xr:uid="{00000000-0005-0000-0000-0000599B0000}"/>
    <cellStyle name="콤_Book2_5부대시설공_1.관로토공 " xfId="34004" xr:uid="{00000000-0005-0000-0000-00005A9B0000}"/>
    <cellStyle name="콤_갑지(건축 (2)" xfId="1557" xr:uid="{00000000-0005-0000-0000-00005B9B0000}"/>
    <cellStyle name="콤_갑지(건축 (2) 2" xfId="1558" xr:uid="{00000000-0005-0000-0000-00005C9B0000}"/>
    <cellStyle name="콤_견적보고" xfId="34005" xr:uid="{00000000-0005-0000-0000-00005D9B0000}"/>
    <cellStyle name="콤_경북능금농협(북촌)골판지공장 " xfId="1559" xr:uid="{00000000-0005-0000-0000-00005E9B0000}"/>
    <cellStyle name="콤_관급자재 명세" xfId="1560" xr:uid="{00000000-0005-0000-0000-00005F9B0000}"/>
    <cellStyle name="콤_도로" xfId="1561" xr:uid="{00000000-0005-0000-0000-0000609B0000}"/>
    <cellStyle name="콤_도로 2" xfId="34006" xr:uid="{00000000-0005-0000-0000-0000619B0000}"/>
    <cellStyle name="콤_도로 3" xfId="34007" xr:uid="{00000000-0005-0000-0000-0000629B0000}"/>
    <cellStyle name="콤_부대초안" xfId="1562" xr:uid="{00000000-0005-0000-0000-0000639B0000}"/>
    <cellStyle name="콤_부대초안 2" xfId="1563" xr:uid="{00000000-0005-0000-0000-0000649B0000}"/>
    <cellStyle name="콤_부대초안 3" xfId="34008" xr:uid="{00000000-0005-0000-0000-0000659B0000}"/>
    <cellStyle name="콤_부대초안_2011년 소백산 자락길 홍보관 신축공사(건축)" xfId="1564" xr:uid="{00000000-0005-0000-0000-0000669B0000}"/>
    <cellStyle name="콤_부대초안_갑지(건축 (2)" xfId="1565" xr:uid="{00000000-0005-0000-0000-0000679B0000}"/>
    <cellStyle name="콤_부대초안_갑지(건축 (2) 2" xfId="1566" xr:uid="{00000000-0005-0000-0000-0000689B0000}"/>
    <cellStyle name="콤_부대초안_견적의뢰" xfId="1567" xr:uid="{00000000-0005-0000-0000-0000699B0000}"/>
    <cellStyle name="콤_부대초안_견적의뢰 2" xfId="1568" xr:uid="{00000000-0005-0000-0000-00006A9B0000}"/>
    <cellStyle name="콤_부대초안_견적의뢰 3" xfId="34009" xr:uid="{00000000-0005-0000-0000-00006B9B0000}"/>
    <cellStyle name="콤_부대초안_견적의뢰_2011년 소백산 자락길 홍보관 신축공사(건축)" xfId="1569" xr:uid="{00000000-0005-0000-0000-00006C9B0000}"/>
    <cellStyle name="콤_부대초안_견적의뢰_갑지(건축 (2)" xfId="1570" xr:uid="{00000000-0005-0000-0000-00006D9B0000}"/>
    <cellStyle name="콤_부대초안_견적의뢰_갑지(건축 (2) 2" xfId="1571" xr:uid="{00000000-0005-0000-0000-00006E9B0000}"/>
    <cellStyle name="콤_부대초안_견적의뢰_경북능금농협(북촌)골판지공장 " xfId="1572" xr:uid="{00000000-0005-0000-0000-00006F9B0000}"/>
    <cellStyle name="콤_부대초안_견적의뢰_관급자재 명세" xfId="1573" xr:uid="{00000000-0005-0000-0000-0000709B0000}"/>
    <cellStyle name="콤_부대초안_견적의뢰_삼성생활예술고 생활관(3층수정15%)공사" xfId="1574" xr:uid="{00000000-0005-0000-0000-0000719B0000}"/>
    <cellStyle name="콤_부대초안_견적의뢰_삼성생활예술고 생활관(3층수정15%)공사 2" xfId="1575" xr:uid="{00000000-0005-0000-0000-0000729B0000}"/>
    <cellStyle name="콤_부대초안_견적의뢰_안강여고 화장실 개선공사" xfId="1576" xr:uid="{00000000-0005-0000-0000-0000739B0000}"/>
    <cellStyle name="콤_부대초안_견적의뢰_영주서부초등학교 교사동 방수공사" xfId="1577" xr:uid="{00000000-0005-0000-0000-0000749B0000}"/>
    <cellStyle name="콤_부대초안_견적의뢰_용곡지구_보건진료소_신축설비공사" xfId="1578" xr:uid="{00000000-0005-0000-0000-0000759B0000}"/>
    <cellStyle name="콤_부대초안_견적의뢰_용곡지구_보건진료소_신축설비공사 2" xfId="1579" xr:uid="{00000000-0005-0000-0000-0000769B0000}"/>
    <cellStyle name="콤_부대초안_견적의뢰_우보초등학교 화장실보수및기타공사(건축)" xfId="1580" xr:uid="{00000000-0005-0000-0000-0000779B0000}"/>
    <cellStyle name="콤_부대초안_견적의뢰_우보초등학교 화장실보수및기타공사(건축) 2" xfId="1581" xr:uid="{00000000-0005-0000-0000-0000789B0000}"/>
    <cellStyle name="콤_부대초안_견적의뢰_화령초등학교 다목적강당 증축공사(건축)" xfId="1582" xr:uid="{00000000-0005-0000-0000-0000799B0000}"/>
    <cellStyle name="콤_부대초안_견적의뢰_화령초등학교 다목적강당 증축공사(건축) 2" xfId="1583" xr:uid="{00000000-0005-0000-0000-00007A9B0000}"/>
    <cellStyle name="콤_부대초안_견적의뢰_화령초등학교 다목적강당 증축공사(건축납품)" xfId="1584" xr:uid="{00000000-0005-0000-0000-00007B9B0000}"/>
    <cellStyle name="콤_부대초안_견적의뢰_화령초등학교 다목적강당 증축공사(건축납품) 2" xfId="1585" xr:uid="{00000000-0005-0000-0000-00007C9B0000}"/>
    <cellStyle name="콤_부대초안_경북능금농협(북촌)골판지공장 " xfId="1586" xr:uid="{00000000-0005-0000-0000-00007D9B0000}"/>
    <cellStyle name="콤_부대초안_관급자재 명세" xfId="1587" xr:uid="{00000000-0005-0000-0000-00007E9B0000}"/>
    <cellStyle name="콤_부대초안_김포투찰" xfId="1588" xr:uid="{00000000-0005-0000-0000-00007F9B0000}"/>
    <cellStyle name="콤_부대초안_김포투찰 2" xfId="34010" xr:uid="{00000000-0005-0000-0000-0000809B0000}"/>
    <cellStyle name="콤_부대초안_김포투찰 3" xfId="34011" xr:uid="{00000000-0005-0000-0000-0000819B0000}"/>
    <cellStyle name="콤_부대초안_김포투찰_견적의뢰" xfId="1589" xr:uid="{00000000-0005-0000-0000-0000829B0000}"/>
    <cellStyle name="콤_부대초안_김포투찰_견적의뢰 2" xfId="1590" xr:uid="{00000000-0005-0000-0000-0000839B0000}"/>
    <cellStyle name="콤_부대초안_김포투찰_견적의뢰 3" xfId="34012" xr:uid="{00000000-0005-0000-0000-0000849B0000}"/>
    <cellStyle name="콤_부대초안_김포투찰_견적의뢰_2011년 소백산 자락길 홍보관 신축공사(건축)" xfId="1591" xr:uid="{00000000-0005-0000-0000-0000859B0000}"/>
    <cellStyle name="콤_부대초안_김포투찰_견적의뢰_갑지(건축 (2)" xfId="1592" xr:uid="{00000000-0005-0000-0000-0000869B0000}"/>
    <cellStyle name="콤_부대초안_김포투찰_견적의뢰_갑지(건축 (2) 2" xfId="1593" xr:uid="{00000000-0005-0000-0000-0000879B0000}"/>
    <cellStyle name="콤_부대초안_김포투찰_견적의뢰_경북능금농협(북촌)골판지공장 " xfId="1594" xr:uid="{00000000-0005-0000-0000-0000889B0000}"/>
    <cellStyle name="콤_부대초안_김포투찰_견적의뢰_관급자재 명세" xfId="1595" xr:uid="{00000000-0005-0000-0000-0000899B0000}"/>
    <cellStyle name="콤_부대초안_김포투찰_견적의뢰_삼성생활예술고 생활관(3층수정15%)공사" xfId="1596" xr:uid="{00000000-0005-0000-0000-00008A9B0000}"/>
    <cellStyle name="콤_부대초안_김포투찰_견적의뢰_삼성생활예술고 생활관(3층수정15%)공사 2" xfId="1597" xr:uid="{00000000-0005-0000-0000-00008B9B0000}"/>
    <cellStyle name="콤_부대초안_김포투찰_견적의뢰_안강여고 화장실 개선공사" xfId="1598" xr:uid="{00000000-0005-0000-0000-00008C9B0000}"/>
    <cellStyle name="콤_부대초안_김포투찰_견적의뢰_영주서부초등학교 교사동 방수공사" xfId="1599" xr:uid="{00000000-0005-0000-0000-00008D9B0000}"/>
    <cellStyle name="콤_부대초안_김포투찰_견적의뢰_용곡지구_보건진료소_신축설비공사" xfId="1600" xr:uid="{00000000-0005-0000-0000-00008E9B0000}"/>
    <cellStyle name="콤_부대초안_김포투찰_견적의뢰_용곡지구_보건진료소_신축설비공사 2" xfId="1601" xr:uid="{00000000-0005-0000-0000-00008F9B0000}"/>
    <cellStyle name="콤_부대초안_김포투찰_견적의뢰_우보초등학교 화장실보수및기타공사(건축)" xfId="1602" xr:uid="{00000000-0005-0000-0000-0000909B0000}"/>
    <cellStyle name="콤_부대초안_김포투찰_견적의뢰_우보초등학교 화장실보수및기타공사(건축) 2" xfId="1603" xr:uid="{00000000-0005-0000-0000-0000919B0000}"/>
    <cellStyle name="콤_부대초안_김포투찰_견적의뢰_화령초등학교 다목적강당 증축공사(건축)" xfId="1604" xr:uid="{00000000-0005-0000-0000-0000929B0000}"/>
    <cellStyle name="콤_부대초안_김포투찰_견적의뢰_화령초등학교 다목적강당 증축공사(건축) 2" xfId="1605" xr:uid="{00000000-0005-0000-0000-0000939B0000}"/>
    <cellStyle name="콤_부대초안_김포투찰_견적의뢰_화령초등학교 다목적강당 증축공사(건축납품)" xfId="1606" xr:uid="{00000000-0005-0000-0000-0000949B0000}"/>
    <cellStyle name="콤_부대초안_김포투찰_견적의뢰_화령초등학교 다목적강당 증축공사(건축납품) 2" xfId="1607" xr:uid="{00000000-0005-0000-0000-0000959B0000}"/>
    <cellStyle name="콤_부대초안_삼성생활예술고 생활관(3층수정15%)공사" xfId="1608" xr:uid="{00000000-0005-0000-0000-0000969B0000}"/>
    <cellStyle name="콤_부대초안_삼성생활예술고 생활관(3층수정15%)공사 2" xfId="1609" xr:uid="{00000000-0005-0000-0000-0000979B0000}"/>
    <cellStyle name="콤_부대초안_안강여고 화장실 개선공사" xfId="1610" xr:uid="{00000000-0005-0000-0000-0000989B0000}"/>
    <cellStyle name="콤_부대초안_영주서부초등학교 교사동 방수공사" xfId="1611" xr:uid="{00000000-0005-0000-0000-0000999B0000}"/>
    <cellStyle name="콤_부대초안_용곡지구_보건진료소_신축설비공사" xfId="1612" xr:uid="{00000000-0005-0000-0000-00009A9B0000}"/>
    <cellStyle name="콤_부대초안_용곡지구_보건진료소_신축설비공사 2" xfId="1613" xr:uid="{00000000-0005-0000-0000-00009B9B0000}"/>
    <cellStyle name="콤_부대초안_우보초등학교 화장실보수및기타공사(건축)" xfId="1614" xr:uid="{00000000-0005-0000-0000-00009C9B0000}"/>
    <cellStyle name="콤_부대초안_우보초등학교 화장실보수및기타공사(건축) 2" xfId="1615" xr:uid="{00000000-0005-0000-0000-00009D9B0000}"/>
    <cellStyle name="콤_부대초안_화령초등학교 다목적강당 증축공사(건축)" xfId="1616" xr:uid="{00000000-0005-0000-0000-00009E9B0000}"/>
    <cellStyle name="콤_부대초안_화령초등학교 다목적강당 증축공사(건축) 2" xfId="1617" xr:uid="{00000000-0005-0000-0000-00009F9B0000}"/>
    <cellStyle name="콤_부대초안_화령초등학교 다목적강당 증축공사(건축납품)" xfId="1618" xr:uid="{00000000-0005-0000-0000-0000A09B0000}"/>
    <cellStyle name="콤_부대초안_화령초등학교 다목적강당 증축공사(건축납품) 2" xfId="1619" xr:uid="{00000000-0005-0000-0000-0000A19B0000}"/>
    <cellStyle name="콤_삼성생활예술고 생활관(3층수정15%)공사" xfId="1620" xr:uid="{00000000-0005-0000-0000-0000A29B0000}"/>
    <cellStyle name="콤_삼성생활예술고 생활관(3층수정15%)공사 2" xfId="1621" xr:uid="{00000000-0005-0000-0000-0000A39B0000}"/>
    <cellStyle name="콤_수량산출서(수정)" xfId="34013" xr:uid="{00000000-0005-0000-0000-0000A49B0000}"/>
    <cellStyle name="콤_수량산출서(수정)_01.표지판(교통표지판)" xfId="34014" xr:uid="{00000000-0005-0000-0000-0000A59B0000}"/>
    <cellStyle name="콤_수량산출서(수정)_01.표지판(교통표지판)_00.교통안전시설공전체" xfId="34015" xr:uid="{00000000-0005-0000-0000-0000A69B0000}"/>
    <cellStyle name="콤_수량산출서(수정)_01.표지판(교통표지판)_01_부대공전체(진동-마산)" xfId="34016" xr:uid="{00000000-0005-0000-0000-0000A79B0000}"/>
    <cellStyle name="콤_수량산출서(수정)_01-토공_02-배수공" xfId="34017" xr:uid="{00000000-0005-0000-0000-0000A89B0000}"/>
    <cellStyle name="콤_수량산출서(수정)_01-토공_02-배수공_배수공" xfId="34018" xr:uid="{00000000-0005-0000-0000-0000A99B0000}"/>
    <cellStyle name="콤_수량산출서(수정)_01-토공_02-배수공_배수공_배수공" xfId="34019" xr:uid="{00000000-0005-0000-0000-0000AA9B0000}"/>
    <cellStyle name="콤_수량산출서(수정)_02.시선유도시설" xfId="34020" xr:uid="{00000000-0005-0000-0000-0000AB9B0000}"/>
    <cellStyle name="콤_수량산출서(수정)_02.시선유도시설_00.교통안전시설공전체" xfId="34021" xr:uid="{00000000-0005-0000-0000-0000AC9B0000}"/>
    <cellStyle name="콤_수량산출서(수정)_02.시선유도시설_01_부대공전체(진동-마산)" xfId="34022" xr:uid="{00000000-0005-0000-0000-0000AD9B0000}"/>
    <cellStyle name="콤_수량산출서(수정)_02-배수공" xfId="34023" xr:uid="{00000000-0005-0000-0000-0000AE9B0000}"/>
    <cellStyle name="콤_수량산출서(수정)_02-배수공_02-배수공" xfId="34024" xr:uid="{00000000-0005-0000-0000-0000AF9B0000}"/>
    <cellStyle name="콤_수량산출서(수정)_02-배수공_02-배수공_배수공" xfId="34025" xr:uid="{00000000-0005-0000-0000-0000B09B0000}"/>
    <cellStyle name="콤_수량산출서(수정)_02-배수공_02-배수공_배수공_배수공" xfId="34026" xr:uid="{00000000-0005-0000-0000-0000B19B0000}"/>
    <cellStyle name="콤_수량산출서(수정)_02-배수공_배수공" xfId="34027" xr:uid="{00000000-0005-0000-0000-0000B29B0000}"/>
    <cellStyle name="콤_수량산출서(수정)_02-배수공_배수공_배수공" xfId="34028" xr:uid="{00000000-0005-0000-0000-0000B39B0000}"/>
    <cellStyle name="콤_수량산출서(수정)_03.차선도색" xfId="34029" xr:uid="{00000000-0005-0000-0000-0000B49B0000}"/>
    <cellStyle name="콤_수량산출서(수정)_03.차선도색_00.교통안전시설공전체" xfId="34030" xr:uid="{00000000-0005-0000-0000-0000B59B0000}"/>
    <cellStyle name="콤_수량산출서(수정)_03.차선도색_01_부대공전체(진동-마산)" xfId="34031" xr:uid="{00000000-0005-0000-0000-0000B69B0000}"/>
    <cellStyle name="콤_수량산출서(수정)_04.가드레일" xfId="34032" xr:uid="{00000000-0005-0000-0000-0000B79B0000}"/>
    <cellStyle name="콤_수량산출서(수정)_04.가드레일_00.교통안전시설공전체" xfId="34033" xr:uid="{00000000-0005-0000-0000-0000B89B0000}"/>
    <cellStyle name="콤_수량산출서(수정)_04.가드레일_01_부대공전체(진동-마산)" xfId="34034" xr:uid="{00000000-0005-0000-0000-0000B99B0000}"/>
    <cellStyle name="콤_수량산출서(수정)_04-포장공_02-배수공" xfId="34035" xr:uid="{00000000-0005-0000-0000-0000BA9B0000}"/>
    <cellStyle name="콤_수량산출서(수정)_04-포장공_02-배수공_배수공" xfId="34036" xr:uid="{00000000-0005-0000-0000-0000BB9B0000}"/>
    <cellStyle name="콤_수량산출서(수정)_04-포장공_02-배수공_배수공_배수공" xfId="34037" xr:uid="{00000000-0005-0000-0000-0000BC9B0000}"/>
    <cellStyle name="콤_수량산출서(수정)_05.가드휀스" xfId="34038" xr:uid="{00000000-0005-0000-0000-0000BD9B0000}"/>
    <cellStyle name="콤_수량산출서(수정)_05.가드휀스_00.교통안전시설공전체" xfId="34039" xr:uid="{00000000-0005-0000-0000-0000BE9B0000}"/>
    <cellStyle name="콤_수량산출서(수정)_05.가드휀스_01_부대공전체(진동-마산)" xfId="34040" xr:uid="{00000000-0005-0000-0000-0000BF9B0000}"/>
    <cellStyle name="콤_수량산출서(수정)_05.낙석방지시설" xfId="34041" xr:uid="{00000000-0005-0000-0000-0000C09B0000}"/>
    <cellStyle name="콤_수량산출서(수정)_05.낙석방지시설_00.교통안전시설공전체" xfId="34042" xr:uid="{00000000-0005-0000-0000-0000C19B0000}"/>
    <cellStyle name="콤_수량산출서(수정)_05.낙석방지시설_01_부대공전체(진동-마산)" xfId="34043" xr:uid="{00000000-0005-0000-0000-0000C29B0000}"/>
    <cellStyle name="콤_수량산출서(수정)_06.미끄럼방지포장" xfId="34044" xr:uid="{00000000-0005-0000-0000-0000C39B0000}"/>
    <cellStyle name="콤_수량산출서(수정)_06.미끄럼방지포장_00.교통안전시설공전체" xfId="34045" xr:uid="{00000000-0005-0000-0000-0000C49B0000}"/>
    <cellStyle name="콤_수량산출서(수정)_06.미끄럼방지포장_01_부대공전체(진동-마산)" xfId="34046" xr:uid="{00000000-0005-0000-0000-0000C59B0000}"/>
    <cellStyle name="콤_수량산출서(수정)_06-부대공_02-배수공" xfId="34047" xr:uid="{00000000-0005-0000-0000-0000C69B0000}"/>
    <cellStyle name="콤_수량산출서(수정)_06-부대공_02-배수공_배수공" xfId="34048" xr:uid="{00000000-0005-0000-0000-0000C79B0000}"/>
    <cellStyle name="콤_수량산출서(수정)_06-부대공_02-배수공_배수공_배수공" xfId="34049" xr:uid="{00000000-0005-0000-0000-0000C89B0000}"/>
    <cellStyle name="콤_수량산출서(수정)_07.차량충격흡수시설" xfId="34050" xr:uid="{00000000-0005-0000-0000-0000C99B0000}"/>
    <cellStyle name="콤_수량산출서(수정)_07.차량충격흡수시설_00.교통안전시설공전체" xfId="34051" xr:uid="{00000000-0005-0000-0000-0000CA9B0000}"/>
    <cellStyle name="콤_수량산출서(수정)_07.차량충격흡수시설_01_부대공전체(진동-마산)" xfId="34052" xr:uid="{00000000-0005-0000-0000-0000CB9B0000}"/>
    <cellStyle name="콤_수량산출서(수정)_08.현광방지시설" xfId="34053" xr:uid="{00000000-0005-0000-0000-0000CC9B0000}"/>
    <cellStyle name="콤_수량산출서(수정)_08.현광방지시설_00.교통안전시설공전체" xfId="34054" xr:uid="{00000000-0005-0000-0000-0000CD9B0000}"/>
    <cellStyle name="콤_수량산출서(수정)_08.현광방지시설_01_부대공전체(진동-마산)" xfId="34055" xr:uid="{00000000-0005-0000-0000-0000CE9B0000}"/>
    <cellStyle name="콤_안강여고 화장실 개선공사" xfId="1622" xr:uid="{00000000-0005-0000-0000-0000CF9B0000}"/>
    <cellStyle name="콤_영주서부초등학교 교사동 방수공사" xfId="1623" xr:uid="{00000000-0005-0000-0000-0000D09B0000}"/>
    <cellStyle name="콤_용곡지구_보건진료소_신축설비공사" xfId="1624" xr:uid="{00000000-0005-0000-0000-0000D19B0000}"/>
    <cellStyle name="콤_용곡지구_보건진료소_신축설비공사 2" xfId="1625" xr:uid="{00000000-0005-0000-0000-0000D29B0000}"/>
    <cellStyle name="콤_우보초등학교 화장실보수및기타공사(건축)" xfId="1626" xr:uid="{00000000-0005-0000-0000-0000D39B0000}"/>
    <cellStyle name="콤_우보초등학교 화장실보수및기타공사(건축) 2" xfId="1627" xr:uid="{00000000-0005-0000-0000-0000D49B0000}"/>
    <cellStyle name="콤_토목내역서" xfId="1628" xr:uid="{00000000-0005-0000-0000-0000D59B0000}"/>
    <cellStyle name="콤_토목내역서 2" xfId="1629" xr:uid="{00000000-0005-0000-0000-0000D69B0000}"/>
    <cellStyle name="콤_토목내역서 3" xfId="34056" xr:uid="{00000000-0005-0000-0000-0000D79B0000}"/>
    <cellStyle name="콤_토목내역서_2011년 소백산 자락길 홍보관 신축공사(건축)" xfId="1630" xr:uid="{00000000-0005-0000-0000-0000D89B0000}"/>
    <cellStyle name="콤_토목내역서_갑지(건축 (2)" xfId="1631" xr:uid="{00000000-0005-0000-0000-0000D99B0000}"/>
    <cellStyle name="콤_토목내역서_갑지(건축 (2) 2" xfId="1632" xr:uid="{00000000-0005-0000-0000-0000DA9B0000}"/>
    <cellStyle name="콤_토목내역서_경북능금농협(북촌)골판지공장 " xfId="1633" xr:uid="{00000000-0005-0000-0000-0000DB9B0000}"/>
    <cellStyle name="콤_토목내역서_관급자재 명세" xfId="1634" xr:uid="{00000000-0005-0000-0000-0000DC9B0000}"/>
    <cellStyle name="콤_토목내역서_도로" xfId="1635" xr:uid="{00000000-0005-0000-0000-0000DD9B0000}"/>
    <cellStyle name="콤_토목내역서_도로 2" xfId="34057" xr:uid="{00000000-0005-0000-0000-0000DE9B0000}"/>
    <cellStyle name="콤_토목내역서_도로 3" xfId="34058" xr:uid="{00000000-0005-0000-0000-0000DF9B0000}"/>
    <cellStyle name="콤_토목내역서_부대초안" xfId="1636" xr:uid="{00000000-0005-0000-0000-0000E09B0000}"/>
    <cellStyle name="콤_토목내역서_부대초안 2" xfId="1637" xr:uid="{00000000-0005-0000-0000-0000E19B0000}"/>
    <cellStyle name="콤_토목내역서_부대초안 3" xfId="34059" xr:uid="{00000000-0005-0000-0000-0000E29B0000}"/>
    <cellStyle name="콤_토목내역서_부대초안_2011년 소백산 자락길 홍보관 신축공사(건축)" xfId="1638" xr:uid="{00000000-0005-0000-0000-0000E39B0000}"/>
    <cellStyle name="콤_토목내역서_부대초안_갑지(건축 (2)" xfId="1639" xr:uid="{00000000-0005-0000-0000-0000E49B0000}"/>
    <cellStyle name="콤_토목내역서_부대초안_갑지(건축 (2) 2" xfId="1640" xr:uid="{00000000-0005-0000-0000-0000E59B0000}"/>
    <cellStyle name="콤_토목내역서_부대초안_견적의뢰" xfId="1641" xr:uid="{00000000-0005-0000-0000-0000E69B0000}"/>
    <cellStyle name="콤_토목내역서_부대초안_견적의뢰 2" xfId="1642" xr:uid="{00000000-0005-0000-0000-0000E79B0000}"/>
    <cellStyle name="콤_토목내역서_부대초안_견적의뢰 3" xfId="34060" xr:uid="{00000000-0005-0000-0000-0000E89B0000}"/>
    <cellStyle name="콤_토목내역서_부대초안_견적의뢰_2011년 소백산 자락길 홍보관 신축공사(건축)" xfId="1643" xr:uid="{00000000-0005-0000-0000-0000E99B0000}"/>
    <cellStyle name="콤_토목내역서_부대초안_견적의뢰_갑지(건축 (2)" xfId="1644" xr:uid="{00000000-0005-0000-0000-0000EA9B0000}"/>
    <cellStyle name="콤_토목내역서_부대초안_견적의뢰_갑지(건축 (2) 2" xfId="1645" xr:uid="{00000000-0005-0000-0000-0000EB9B0000}"/>
    <cellStyle name="콤_토목내역서_부대초안_견적의뢰_경북능금농협(북촌)골판지공장 " xfId="1646" xr:uid="{00000000-0005-0000-0000-0000EC9B0000}"/>
    <cellStyle name="콤_토목내역서_부대초안_견적의뢰_관급자재 명세" xfId="1647" xr:uid="{00000000-0005-0000-0000-0000ED9B0000}"/>
    <cellStyle name="콤_토목내역서_부대초안_견적의뢰_삼성생활예술고 생활관(3층수정15%)공사" xfId="1648" xr:uid="{00000000-0005-0000-0000-0000EE9B0000}"/>
    <cellStyle name="콤_토목내역서_부대초안_견적의뢰_삼성생활예술고 생활관(3층수정15%)공사 2" xfId="1649" xr:uid="{00000000-0005-0000-0000-0000EF9B0000}"/>
    <cellStyle name="콤_토목내역서_부대초안_견적의뢰_안강여고 화장실 개선공사" xfId="1650" xr:uid="{00000000-0005-0000-0000-0000F09B0000}"/>
    <cellStyle name="콤_토목내역서_부대초안_견적의뢰_영주서부초등학교 교사동 방수공사" xfId="1651" xr:uid="{00000000-0005-0000-0000-0000F19B0000}"/>
    <cellStyle name="콤_토목내역서_부대초안_견적의뢰_용곡지구_보건진료소_신축설비공사" xfId="1652" xr:uid="{00000000-0005-0000-0000-0000F29B0000}"/>
    <cellStyle name="콤_토목내역서_부대초안_견적의뢰_용곡지구_보건진료소_신축설비공사 2" xfId="1653" xr:uid="{00000000-0005-0000-0000-0000F39B0000}"/>
    <cellStyle name="콤_토목내역서_부대초안_견적의뢰_우보초등학교 화장실보수및기타공사(건축)" xfId="1654" xr:uid="{00000000-0005-0000-0000-0000F49B0000}"/>
    <cellStyle name="콤_토목내역서_부대초안_견적의뢰_우보초등학교 화장실보수및기타공사(건축) 2" xfId="1655" xr:uid="{00000000-0005-0000-0000-0000F59B0000}"/>
    <cellStyle name="콤_토목내역서_부대초안_견적의뢰_화령초등학교 다목적강당 증축공사(건축)" xfId="1656" xr:uid="{00000000-0005-0000-0000-0000F69B0000}"/>
    <cellStyle name="콤_토목내역서_부대초안_견적의뢰_화령초등학교 다목적강당 증축공사(건축) 2" xfId="1657" xr:uid="{00000000-0005-0000-0000-0000F79B0000}"/>
    <cellStyle name="콤_토목내역서_부대초안_견적의뢰_화령초등학교 다목적강당 증축공사(건축납품)" xfId="1658" xr:uid="{00000000-0005-0000-0000-0000F89B0000}"/>
    <cellStyle name="콤_토목내역서_부대초안_견적의뢰_화령초등학교 다목적강당 증축공사(건축납품) 2" xfId="1659" xr:uid="{00000000-0005-0000-0000-0000F99B0000}"/>
    <cellStyle name="콤_토목내역서_부대초안_경북능금농협(북촌)골판지공장 " xfId="1660" xr:uid="{00000000-0005-0000-0000-0000FA9B0000}"/>
    <cellStyle name="콤_토목내역서_부대초안_관급자재 명세" xfId="1661" xr:uid="{00000000-0005-0000-0000-0000FB9B0000}"/>
    <cellStyle name="콤_토목내역서_부대초안_김포투찰" xfId="1662" xr:uid="{00000000-0005-0000-0000-0000FC9B0000}"/>
    <cellStyle name="콤_토목내역서_부대초안_김포투찰 2" xfId="34061" xr:uid="{00000000-0005-0000-0000-0000FD9B0000}"/>
    <cellStyle name="콤_토목내역서_부대초안_김포투찰 3" xfId="34062" xr:uid="{00000000-0005-0000-0000-0000FE9B0000}"/>
    <cellStyle name="콤_토목내역서_부대초안_김포투찰_견적의뢰" xfId="1663" xr:uid="{00000000-0005-0000-0000-0000FF9B0000}"/>
    <cellStyle name="콤_토목내역서_부대초안_김포투찰_견적의뢰 2" xfId="1664" xr:uid="{00000000-0005-0000-0000-0000009C0000}"/>
    <cellStyle name="콤_토목내역서_부대초안_김포투찰_견적의뢰 3" xfId="34063" xr:uid="{00000000-0005-0000-0000-0000019C0000}"/>
    <cellStyle name="콤_토목내역서_부대초안_김포투찰_견적의뢰_2011년 소백산 자락길 홍보관 신축공사(건축)" xfId="1665" xr:uid="{00000000-0005-0000-0000-0000029C0000}"/>
    <cellStyle name="콤_토목내역서_부대초안_김포투찰_견적의뢰_갑지(건축 (2)" xfId="1666" xr:uid="{00000000-0005-0000-0000-0000039C0000}"/>
    <cellStyle name="콤_토목내역서_부대초안_김포투찰_견적의뢰_갑지(건축 (2) 2" xfId="1667" xr:uid="{00000000-0005-0000-0000-0000049C0000}"/>
    <cellStyle name="콤_토목내역서_부대초안_김포투찰_견적의뢰_경북능금농협(북촌)골판지공장 " xfId="1668" xr:uid="{00000000-0005-0000-0000-0000059C0000}"/>
    <cellStyle name="콤_토목내역서_부대초안_김포투찰_견적의뢰_관급자재 명세" xfId="1669" xr:uid="{00000000-0005-0000-0000-0000069C0000}"/>
    <cellStyle name="콤_토목내역서_부대초안_김포투찰_견적의뢰_삼성생활예술고 생활관(3층수정15%)공사" xfId="1670" xr:uid="{00000000-0005-0000-0000-0000079C0000}"/>
    <cellStyle name="콤_토목내역서_부대초안_김포투찰_견적의뢰_삼성생활예술고 생활관(3층수정15%)공사 2" xfId="1671" xr:uid="{00000000-0005-0000-0000-0000089C0000}"/>
    <cellStyle name="콤_토목내역서_부대초안_김포투찰_견적의뢰_안강여고 화장실 개선공사" xfId="1672" xr:uid="{00000000-0005-0000-0000-0000099C0000}"/>
    <cellStyle name="콤_토목내역서_부대초안_김포투찰_견적의뢰_영주서부초등학교 교사동 방수공사" xfId="1673" xr:uid="{00000000-0005-0000-0000-00000A9C0000}"/>
    <cellStyle name="콤_토목내역서_부대초안_김포투찰_견적의뢰_용곡지구_보건진료소_신축설비공사" xfId="1674" xr:uid="{00000000-0005-0000-0000-00000B9C0000}"/>
    <cellStyle name="콤_토목내역서_부대초안_김포투찰_견적의뢰_용곡지구_보건진료소_신축설비공사 2" xfId="1675" xr:uid="{00000000-0005-0000-0000-00000C9C0000}"/>
    <cellStyle name="콤_토목내역서_부대초안_김포투찰_견적의뢰_우보초등학교 화장실보수및기타공사(건축)" xfId="1676" xr:uid="{00000000-0005-0000-0000-00000D9C0000}"/>
    <cellStyle name="콤_토목내역서_부대초안_김포투찰_견적의뢰_우보초등학교 화장실보수및기타공사(건축) 2" xfId="1677" xr:uid="{00000000-0005-0000-0000-00000E9C0000}"/>
    <cellStyle name="콤_토목내역서_부대초안_김포투찰_견적의뢰_화령초등학교 다목적강당 증축공사(건축)" xfId="1678" xr:uid="{00000000-0005-0000-0000-00000F9C0000}"/>
    <cellStyle name="콤_토목내역서_부대초안_김포투찰_견적의뢰_화령초등학교 다목적강당 증축공사(건축) 2" xfId="1679" xr:uid="{00000000-0005-0000-0000-0000109C0000}"/>
    <cellStyle name="콤_토목내역서_부대초안_김포투찰_견적의뢰_화령초등학교 다목적강당 증축공사(건축납품)" xfId="1680" xr:uid="{00000000-0005-0000-0000-0000119C0000}"/>
    <cellStyle name="콤_토목내역서_부대초안_김포투찰_견적의뢰_화령초등학교 다목적강당 증축공사(건축납품) 2" xfId="1681" xr:uid="{00000000-0005-0000-0000-0000129C0000}"/>
    <cellStyle name="콤_토목내역서_부대초안_삼성생활예술고 생활관(3층수정15%)공사" xfId="1682" xr:uid="{00000000-0005-0000-0000-0000139C0000}"/>
    <cellStyle name="콤_토목내역서_부대초안_삼성생활예술고 생활관(3층수정15%)공사 2" xfId="1683" xr:uid="{00000000-0005-0000-0000-0000149C0000}"/>
    <cellStyle name="콤_토목내역서_부대초안_안강여고 화장실 개선공사" xfId="1684" xr:uid="{00000000-0005-0000-0000-0000159C0000}"/>
    <cellStyle name="콤_토목내역서_부대초안_영주서부초등학교 교사동 방수공사" xfId="1685" xr:uid="{00000000-0005-0000-0000-0000169C0000}"/>
    <cellStyle name="콤_토목내역서_부대초안_용곡지구_보건진료소_신축설비공사" xfId="1686" xr:uid="{00000000-0005-0000-0000-0000179C0000}"/>
    <cellStyle name="콤_토목내역서_부대초안_용곡지구_보건진료소_신축설비공사 2" xfId="1687" xr:uid="{00000000-0005-0000-0000-0000189C0000}"/>
    <cellStyle name="콤_토목내역서_부대초안_우보초등학교 화장실보수및기타공사(건축)" xfId="1688" xr:uid="{00000000-0005-0000-0000-0000199C0000}"/>
    <cellStyle name="콤_토목내역서_부대초안_우보초등학교 화장실보수및기타공사(건축) 2" xfId="1689" xr:uid="{00000000-0005-0000-0000-00001A9C0000}"/>
    <cellStyle name="콤_토목내역서_부대초안_화령초등학교 다목적강당 증축공사(건축)" xfId="1690" xr:uid="{00000000-0005-0000-0000-00001B9C0000}"/>
    <cellStyle name="콤_토목내역서_부대초안_화령초등학교 다목적강당 증축공사(건축) 2" xfId="1691" xr:uid="{00000000-0005-0000-0000-00001C9C0000}"/>
    <cellStyle name="콤_토목내역서_부대초안_화령초등학교 다목적강당 증축공사(건축납품)" xfId="1692" xr:uid="{00000000-0005-0000-0000-00001D9C0000}"/>
    <cellStyle name="콤_토목내역서_부대초안_화령초등학교 다목적강당 증축공사(건축납품) 2" xfId="1693" xr:uid="{00000000-0005-0000-0000-00001E9C0000}"/>
    <cellStyle name="콤_토목내역서_삼성생활예술고 생활관(3층수정15%)공사" xfId="1694" xr:uid="{00000000-0005-0000-0000-00001F9C0000}"/>
    <cellStyle name="콤_토목내역서_삼성생활예술고 생활관(3층수정15%)공사 2" xfId="1695" xr:uid="{00000000-0005-0000-0000-0000209C0000}"/>
    <cellStyle name="콤_토목내역서_안강여고 화장실 개선공사" xfId="1696" xr:uid="{00000000-0005-0000-0000-0000219C0000}"/>
    <cellStyle name="콤_토목내역서_영주서부초등학교 교사동 방수공사" xfId="1697" xr:uid="{00000000-0005-0000-0000-0000229C0000}"/>
    <cellStyle name="콤_토목내역서_용곡지구_보건진료소_신축설비공사" xfId="1698" xr:uid="{00000000-0005-0000-0000-0000239C0000}"/>
    <cellStyle name="콤_토목내역서_용곡지구_보건진료소_신축설비공사 2" xfId="1699" xr:uid="{00000000-0005-0000-0000-0000249C0000}"/>
    <cellStyle name="콤_토목내역서_우보초등학교 화장실보수및기타공사(건축)" xfId="1700" xr:uid="{00000000-0005-0000-0000-0000259C0000}"/>
    <cellStyle name="콤_토목내역서_우보초등학교 화장실보수및기타공사(건축) 2" xfId="1701" xr:uid="{00000000-0005-0000-0000-0000269C0000}"/>
    <cellStyle name="콤_토목내역서_화령초등학교 다목적강당 증축공사(건축)" xfId="1702" xr:uid="{00000000-0005-0000-0000-0000279C0000}"/>
    <cellStyle name="콤_토목내역서_화령초등학교 다목적강당 증축공사(건축) 2" xfId="1703" xr:uid="{00000000-0005-0000-0000-0000289C0000}"/>
    <cellStyle name="콤_토목내역서_화령초등학교 다목적강당 증축공사(건축납품)" xfId="1704" xr:uid="{00000000-0005-0000-0000-0000299C0000}"/>
    <cellStyle name="콤_토목내역서_화령초등학교 다목적강당 증축공사(건축납품) 2" xfId="1705" xr:uid="{00000000-0005-0000-0000-00002A9C0000}"/>
    <cellStyle name="콤_화령초등학교 다목적강당 증축공사(건축)" xfId="1706" xr:uid="{00000000-0005-0000-0000-00002B9C0000}"/>
    <cellStyle name="콤_화령초등학교 다목적강당 증축공사(건축) 2" xfId="1707" xr:uid="{00000000-0005-0000-0000-00002C9C0000}"/>
    <cellStyle name="콤_화령초등학교 다목적강당 증축공사(건축납품)" xfId="1708" xr:uid="{00000000-0005-0000-0000-00002D9C0000}"/>
    <cellStyle name="콤_화령초등학교 다목적강당 증축공사(건축납품) 2" xfId="1709" xr:uid="{00000000-0005-0000-0000-00002E9C0000}"/>
    <cellStyle name="콤마 [" xfId="1710" xr:uid="{00000000-0005-0000-0000-00002F9C0000}"/>
    <cellStyle name="콤마 [ 10" xfId="34064" xr:uid="{00000000-0005-0000-0000-0000309C0000}"/>
    <cellStyle name="콤마 [ 11" xfId="34065" xr:uid="{00000000-0005-0000-0000-0000319C0000}"/>
    <cellStyle name="콤마 [ 12" xfId="34066" xr:uid="{00000000-0005-0000-0000-0000329C0000}"/>
    <cellStyle name="콤마 [ 13" xfId="34067" xr:uid="{00000000-0005-0000-0000-0000339C0000}"/>
    <cellStyle name="콤마 [ 14" xfId="34068" xr:uid="{00000000-0005-0000-0000-0000349C0000}"/>
    <cellStyle name="콤마 [ 2" xfId="1711" xr:uid="{00000000-0005-0000-0000-0000359C0000}"/>
    <cellStyle name="콤마 [ 3" xfId="34069" xr:uid="{00000000-0005-0000-0000-0000369C0000}"/>
    <cellStyle name="콤마 [ 4" xfId="34070" xr:uid="{00000000-0005-0000-0000-0000379C0000}"/>
    <cellStyle name="콤마 [ 5" xfId="34071" xr:uid="{00000000-0005-0000-0000-0000389C0000}"/>
    <cellStyle name="콤마 [ 6" xfId="34072" xr:uid="{00000000-0005-0000-0000-0000399C0000}"/>
    <cellStyle name="콤마 [ 7" xfId="34073" xr:uid="{00000000-0005-0000-0000-00003A9C0000}"/>
    <cellStyle name="콤마 [ 8" xfId="34074" xr:uid="{00000000-0005-0000-0000-00003B9C0000}"/>
    <cellStyle name="콤마 [ 9" xfId="34075" xr:uid="{00000000-0005-0000-0000-00003C9C0000}"/>
    <cellStyle name="콤마 [#]" xfId="34076" xr:uid="{00000000-0005-0000-0000-00003D9C0000}"/>
    <cellStyle name="콤마 [#] 10" xfId="34077" xr:uid="{00000000-0005-0000-0000-00003E9C0000}"/>
    <cellStyle name="콤마 [#] 11" xfId="34078" xr:uid="{00000000-0005-0000-0000-00003F9C0000}"/>
    <cellStyle name="콤마 [#] 12" xfId="34079" xr:uid="{00000000-0005-0000-0000-0000409C0000}"/>
    <cellStyle name="콤마 [#] 13" xfId="34080" xr:uid="{00000000-0005-0000-0000-0000419C0000}"/>
    <cellStyle name="콤마 [#] 14" xfId="34081" xr:uid="{00000000-0005-0000-0000-0000429C0000}"/>
    <cellStyle name="콤마 [#] 15" xfId="34082" xr:uid="{00000000-0005-0000-0000-0000439C0000}"/>
    <cellStyle name="콤마 [#] 16" xfId="34083" xr:uid="{00000000-0005-0000-0000-0000449C0000}"/>
    <cellStyle name="콤마 [#] 17" xfId="34084" xr:uid="{00000000-0005-0000-0000-0000459C0000}"/>
    <cellStyle name="콤마 [#] 18" xfId="34085" xr:uid="{00000000-0005-0000-0000-0000469C0000}"/>
    <cellStyle name="콤마 [#] 19" xfId="34086" xr:uid="{00000000-0005-0000-0000-0000479C0000}"/>
    <cellStyle name="콤마 [#] 2" xfId="34087" xr:uid="{00000000-0005-0000-0000-0000489C0000}"/>
    <cellStyle name="콤마 [#] 2 2" xfId="34088" xr:uid="{00000000-0005-0000-0000-0000499C0000}"/>
    <cellStyle name="콤마 [#] 2 3" xfId="34089" xr:uid="{00000000-0005-0000-0000-00004A9C0000}"/>
    <cellStyle name="콤마 [#] 2 4" xfId="34090" xr:uid="{00000000-0005-0000-0000-00004B9C0000}"/>
    <cellStyle name="콤마 [#] 2 5" xfId="34091" xr:uid="{00000000-0005-0000-0000-00004C9C0000}"/>
    <cellStyle name="콤마 [#] 2 6" xfId="34092" xr:uid="{00000000-0005-0000-0000-00004D9C0000}"/>
    <cellStyle name="콤마 [#] 2 7" xfId="34093" xr:uid="{00000000-0005-0000-0000-00004E9C0000}"/>
    <cellStyle name="콤마 [#] 20" xfId="34094" xr:uid="{00000000-0005-0000-0000-00004F9C0000}"/>
    <cellStyle name="콤마 [#] 21" xfId="34095" xr:uid="{00000000-0005-0000-0000-0000509C0000}"/>
    <cellStyle name="콤마 [#] 3" xfId="34096" xr:uid="{00000000-0005-0000-0000-0000519C0000}"/>
    <cellStyle name="콤마 [#] 4" xfId="34097" xr:uid="{00000000-0005-0000-0000-0000529C0000}"/>
    <cellStyle name="콤마 [#] 5" xfId="34098" xr:uid="{00000000-0005-0000-0000-0000539C0000}"/>
    <cellStyle name="콤마 [#] 6" xfId="34099" xr:uid="{00000000-0005-0000-0000-0000549C0000}"/>
    <cellStyle name="콤마 [#] 7" xfId="34100" xr:uid="{00000000-0005-0000-0000-0000559C0000}"/>
    <cellStyle name="콤마 [#] 8" xfId="34101" xr:uid="{00000000-0005-0000-0000-0000569C0000}"/>
    <cellStyle name="콤마 [#] 9" xfId="34102" xr:uid="{00000000-0005-0000-0000-0000579C0000}"/>
    <cellStyle name="콤마 []" xfId="34103" xr:uid="{00000000-0005-0000-0000-0000589C0000}"/>
    <cellStyle name="콤마 [] 10" xfId="34104" xr:uid="{00000000-0005-0000-0000-0000599C0000}"/>
    <cellStyle name="콤마 [] 11" xfId="34105" xr:uid="{00000000-0005-0000-0000-00005A9C0000}"/>
    <cellStyle name="콤마 [] 12" xfId="34106" xr:uid="{00000000-0005-0000-0000-00005B9C0000}"/>
    <cellStyle name="콤마 [] 13" xfId="34107" xr:uid="{00000000-0005-0000-0000-00005C9C0000}"/>
    <cellStyle name="콤마 [] 14" xfId="34108" xr:uid="{00000000-0005-0000-0000-00005D9C0000}"/>
    <cellStyle name="콤마 [] 15" xfId="34109" xr:uid="{00000000-0005-0000-0000-00005E9C0000}"/>
    <cellStyle name="콤마 [] 16" xfId="34110" xr:uid="{00000000-0005-0000-0000-00005F9C0000}"/>
    <cellStyle name="콤마 [] 17" xfId="34111" xr:uid="{00000000-0005-0000-0000-0000609C0000}"/>
    <cellStyle name="콤마 [] 18" xfId="34112" xr:uid="{00000000-0005-0000-0000-0000619C0000}"/>
    <cellStyle name="콤마 [] 19" xfId="34113" xr:uid="{00000000-0005-0000-0000-0000629C0000}"/>
    <cellStyle name="콤마 [] 2" xfId="34114" xr:uid="{00000000-0005-0000-0000-0000639C0000}"/>
    <cellStyle name="콤마 [] 2 2" xfId="34115" xr:uid="{00000000-0005-0000-0000-0000649C0000}"/>
    <cellStyle name="콤마 [] 2 3" xfId="34116" xr:uid="{00000000-0005-0000-0000-0000659C0000}"/>
    <cellStyle name="콤마 [] 2 4" xfId="34117" xr:uid="{00000000-0005-0000-0000-0000669C0000}"/>
    <cellStyle name="콤마 [] 2 5" xfId="34118" xr:uid="{00000000-0005-0000-0000-0000679C0000}"/>
    <cellStyle name="콤마 [] 2 6" xfId="34119" xr:uid="{00000000-0005-0000-0000-0000689C0000}"/>
    <cellStyle name="콤마 [] 2 7" xfId="34120" xr:uid="{00000000-0005-0000-0000-0000699C0000}"/>
    <cellStyle name="콤마 [] 20" xfId="34121" xr:uid="{00000000-0005-0000-0000-00006A9C0000}"/>
    <cellStyle name="콤마 [] 21" xfId="34122" xr:uid="{00000000-0005-0000-0000-00006B9C0000}"/>
    <cellStyle name="콤마 [] 3" xfId="34123" xr:uid="{00000000-0005-0000-0000-00006C9C0000}"/>
    <cellStyle name="콤마 [] 4" xfId="34124" xr:uid="{00000000-0005-0000-0000-00006D9C0000}"/>
    <cellStyle name="콤마 [] 5" xfId="34125" xr:uid="{00000000-0005-0000-0000-00006E9C0000}"/>
    <cellStyle name="콤마 [] 6" xfId="34126" xr:uid="{00000000-0005-0000-0000-00006F9C0000}"/>
    <cellStyle name="콤마 [] 7" xfId="34127" xr:uid="{00000000-0005-0000-0000-0000709C0000}"/>
    <cellStyle name="콤마 [] 8" xfId="34128" xr:uid="{00000000-0005-0000-0000-0000719C0000}"/>
    <cellStyle name="콤마 [] 9" xfId="34129" xr:uid="{00000000-0005-0000-0000-0000729C0000}"/>
    <cellStyle name="콤마 [0.00]" xfId="34130" xr:uid="{00000000-0005-0000-0000-0000739C0000}"/>
    <cellStyle name="콤마 [0]" xfId="1712" xr:uid="{00000000-0005-0000-0000-0000749C0000}"/>
    <cellStyle name="콤마 [0] 10" xfId="34131" xr:uid="{00000000-0005-0000-0000-0000759C0000}"/>
    <cellStyle name="콤마 [0] 11" xfId="34132" xr:uid="{00000000-0005-0000-0000-0000769C0000}"/>
    <cellStyle name="콤마 [0] 12" xfId="34133" xr:uid="{00000000-0005-0000-0000-0000779C0000}"/>
    <cellStyle name="콤마 [0] 13" xfId="34134" xr:uid="{00000000-0005-0000-0000-0000789C0000}"/>
    <cellStyle name="콤마 [0] 14" xfId="34135" xr:uid="{00000000-0005-0000-0000-0000799C0000}"/>
    <cellStyle name="콤마 [0] 15" xfId="34136" xr:uid="{00000000-0005-0000-0000-00007A9C0000}"/>
    <cellStyle name="콤마 [0] 16" xfId="34137" xr:uid="{00000000-0005-0000-0000-00007B9C0000}"/>
    <cellStyle name="콤마 [0] 17" xfId="34138" xr:uid="{00000000-0005-0000-0000-00007C9C0000}"/>
    <cellStyle name="콤마 [0] 18" xfId="34139" xr:uid="{00000000-0005-0000-0000-00007D9C0000}"/>
    <cellStyle name="콤마 [0] 19" xfId="34140" xr:uid="{00000000-0005-0000-0000-00007E9C0000}"/>
    <cellStyle name="콤마 [0] 2" xfId="1713" xr:uid="{00000000-0005-0000-0000-00007F9C0000}"/>
    <cellStyle name="콤마 [0] 2 2" xfId="34141" xr:uid="{00000000-0005-0000-0000-0000809C0000}"/>
    <cellStyle name="콤마 [0] 2 2 2" xfId="34142" xr:uid="{00000000-0005-0000-0000-0000819C0000}"/>
    <cellStyle name="콤마 [0] 2 3" xfId="34298" xr:uid="{00000000-0005-0000-0000-0000829C0000}"/>
    <cellStyle name="콤마 [0] 2 4" xfId="34299" xr:uid="{00000000-0005-0000-0000-0000839C0000}"/>
    <cellStyle name="콤마 [0] 2 5" xfId="34300" xr:uid="{00000000-0005-0000-0000-0000849C0000}"/>
    <cellStyle name="콤마 [0] 2 6" xfId="34301" xr:uid="{00000000-0005-0000-0000-0000859C0000}"/>
    <cellStyle name="콤마 [0] 2 7" xfId="34302" xr:uid="{00000000-0005-0000-0000-0000869C0000}"/>
    <cellStyle name="콤마 [0] 20" xfId="34303" xr:uid="{00000000-0005-0000-0000-0000879C0000}"/>
    <cellStyle name="콤마 [0] 21" xfId="34304" xr:uid="{00000000-0005-0000-0000-0000889C0000}"/>
    <cellStyle name="콤마 [0] 22" xfId="34305" xr:uid="{00000000-0005-0000-0000-0000899C0000}"/>
    <cellStyle name="콤마 [0] 3" xfId="34306" xr:uid="{00000000-0005-0000-0000-00008A9C0000}"/>
    <cellStyle name="콤마 [0] 4" xfId="34307" xr:uid="{00000000-0005-0000-0000-00008B9C0000}"/>
    <cellStyle name="콤마 [0] 5" xfId="34308" xr:uid="{00000000-0005-0000-0000-00008C9C0000}"/>
    <cellStyle name="콤마 [0] 6" xfId="34309" xr:uid="{00000000-0005-0000-0000-00008D9C0000}"/>
    <cellStyle name="콤마 [0] 7" xfId="34310" xr:uid="{00000000-0005-0000-0000-00008E9C0000}"/>
    <cellStyle name="콤마 [0] 8" xfId="34311" xr:uid="{00000000-0005-0000-0000-00008F9C0000}"/>
    <cellStyle name="콤마 [0] 9" xfId="34312" xr:uid="{00000000-0005-0000-0000-0000909C0000}"/>
    <cellStyle name="콤마 [0]_  RANGE " xfId="34313" xr:uid="{00000000-0005-0000-0000-0000919C0000}"/>
    <cellStyle name="콤마 [0]_건집계" xfId="1714" xr:uid="{00000000-0005-0000-0000-0000929C0000}"/>
    <cellStyle name="콤마 [0]kich" xfId="1715" xr:uid="{00000000-0005-0000-0000-0000939C0000}"/>
    <cellStyle name="콤마 [0]kich 2" xfId="1716" xr:uid="{00000000-0005-0000-0000-0000949C0000}"/>
    <cellStyle name="콤마 [0]kich1" xfId="1717" xr:uid="{00000000-0005-0000-0000-0000959C0000}"/>
    <cellStyle name="콤마 [0]kich1 2" xfId="1718" xr:uid="{00000000-0005-0000-0000-0000969C0000}"/>
    <cellStyle name="콤마 [0]기기자재비" xfId="3923" xr:uid="{00000000-0005-0000-0000-0000979C0000}"/>
    <cellStyle name="콤마 [0]기기자재비 10" xfId="34314" xr:uid="{00000000-0005-0000-0000-0000989C0000}"/>
    <cellStyle name="콤마 [0]기기자재비 11" xfId="34315" xr:uid="{00000000-0005-0000-0000-0000999C0000}"/>
    <cellStyle name="콤마 [0]기기자재비 12" xfId="34316" xr:uid="{00000000-0005-0000-0000-00009A9C0000}"/>
    <cellStyle name="콤마 [0]기기자재비 13" xfId="34317" xr:uid="{00000000-0005-0000-0000-00009B9C0000}"/>
    <cellStyle name="콤마 [0]기기자재비 14" xfId="34318" xr:uid="{00000000-0005-0000-0000-00009C9C0000}"/>
    <cellStyle name="콤마 [0]기기자재비 15" xfId="34319" xr:uid="{00000000-0005-0000-0000-00009D9C0000}"/>
    <cellStyle name="콤마 [0]기기자재비 16" xfId="34320" xr:uid="{00000000-0005-0000-0000-00009E9C0000}"/>
    <cellStyle name="콤마 [0]기기자재비 17" xfId="34321" xr:uid="{00000000-0005-0000-0000-00009F9C0000}"/>
    <cellStyle name="콤마 [0]기기자재비 18" xfId="34322" xr:uid="{00000000-0005-0000-0000-0000A09C0000}"/>
    <cellStyle name="콤마 [0]기기자재비 19" xfId="34323" xr:uid="{00000000-0005-0000-0000-0000A19C0000}"/>
    <cellStyle name="콤마 [0]기기자재비 2" xfId="34324" xr:uid="{00000000-0005-0000-0000-0000A29C0000}"/>
    <cellStyle name="콤마 [0]기기자재비 2 2" xfId="34325" xr:uid="{00000000-0005-0000-0000-0000A39C0000}"/>
    <cellStyle name="콤마 [0]기기자재비 2 3" xfId="34326" xr:uid="{00000000-0005-0000-0000-0000A49C0000}"/>
    <cellStyle name="콤마 [0]기기자재비 2 4" xfId="34327" xr:uid="{00000000-0005-0000-0000-0000A59C0000}"/>
    <cellStyle name="콤마 [0]기기자재비 2 5" xfId="34328" xr:uid="{00000000-0005-0000-0000-0000A69C0000}"/>
    <cellStyle name="콤마 [0]기기자재비 2 6" xfId="34329" xr:uid="{00000000-0005-0000-0000-0000A79C0000}"/>
    <cellStyle name="콤마 [0]기기자재비 2 7" xfId="34330" xr:uid="{00000000-0005-0000-0000-0000A89C0000}"/>
    <cellStyle name="콤마 [0]기기자재비 20" xfId="34331" xr:uid="{00000000-0005-0000-0000-0000A99C0000}"/>
    <cellStyle name="콤마 [0]기기자재비 21" xfId="34332" xr:uid="{00000000-0005-0000-0000-0000AA9C0000}"/>
    <cellStyle name="콤마 [0]기기자재비 3" xfId="34333" xr:uid="{00000000-0005-0000-0000-0000AB9C0000}"/>
    <cellStyle name="콤마 [0]기기자재비 4" xfId="34334" xr:uid="{00000000-0005-0000-0000-0000AC9C0000}"/>
    <cellStyle name="콤마 [0]기기자재비 5" xfId="34335" xr:uid="{00000000-0005-0000-0000-0000AD9C0000}"/>
    <cellStyle name="콤마 [0]기기자재비 6" xfId="34336" xr:uid="{00000000-0005-0000-0000-0000AE9C0000}"/>
    <cellStyle name="콤마 [0]기기자재비 7" xfId="34337" xr:uid="{00000000-0005-0000-0000-0000AF9C0000}"/>
    <cellStyle name="콤마 [0]기기자재비 8" xfId="34338" xr:uid="{00000000-0005-0000-0000-0000B09C0000}"/>
    <cellStyle name="콤마 [0]기기자재비 9" xfId="34339" xr:uid="{00000000-0005-0000-0000-0000B19C0000}"/>
    <cellStyle name="콤마 [000]" xfId="34340" xr:uid="{00000000-0005-0000-0000-0000B29C0000}"/>
    <cellStyle name="콤마 [000] 10" xfId="34341" xr:uid="{00000000-0005-0000-0000-0000B39C0000}"/>
    <cellStyle name="콤마 [000] 11" xfId="34342" xr:uid="{00000000-0005-0000-0000-0000B49C0000}"/>
    <cellStyle name="콤마 [000] 12" xfId="34343" xr:uid="{00000000-0005-0000-0000-0000B59C0000}"/>
    <cellStyle name="콤마 [000] 13" xfId="34344" xr:uid="{00000000-0005-0000-0000-0000B69C0000}"/>
    <cellStyle name="콤마 [000] 14" xfId="34345" xr:uid="{00000000-0005-0000-0000-0000B79C0000}"/>
    <cellStyle name="콤마 [000] 15" xfId="34346" xr:uid="{00000000-0005-0000-0000-0000B89C0000}"/>
    <cellStyle name="콤마 [000] 16" xfId="34347" xr:uid="{00000000-0005-0000-0000-0000B99C0000}"/>
    <cellStyle name="콤마 [000] 17" xfId="34348" xr:uid="{00000000-0005-0000-0000-0000BA9C0000}"/>
    <cellStyle name="콤마 [000] 18" xfId="34349" xr:uid="{00000000-0005-0000-0000-0000BB9C0000}"/>
    <cellStyle name="콤마 [000] 19" xfId="34350" xr:uid="{00000000-0005-0000-0000-0000BC9C0000}"/>
    <cellStyle name="콤마 [000] 2" xfId="34351" xr:uid="{00000000-0005-0000-0000-0000BD9C0000}"/>
    <cellStyle name="콤마 [000] 2 2" xfId="34352" xr:uid="{00000000-0005-0000-0000-0000BE9C0000}"/>
    <cellStyle name="콤마 [000] 2 3" xfId="34353" xr:uid="{00000000-0005-0000-0000-0000BF9C0000}"/>
    <cellStyle name="콤마 [000] 2 4" xfId="34354" xr:uid="{00000000-0005-0000-0000-0000C09C0000}"/>
    <cellStyle name="콤마 [000] 2 5" xfId="34355" xr:uid="{00000000-0005-0000-0000-0000C19C0000}"/>
    <cellStyle name="콤마 [000] 2 6" xfId="34356" xr:uid="{00000000-0005-0000-0000-0000C29C0000}"/>
    <cellStyle name="콤마 [000] 2 7" xfId="34357" xr:uid="{00000000-0005-0000-0000-0000C39C0000}"/>
    <cellStyle name="콤마 [000] 20" xfId="34358" xr:uid="{00000000-0005-0000-0000-0000C49C0000}"/>
    <cellStyle name="콤마 [000] 21" xfId="34359" xr:uid="{00000000-0005-0000-0000-0000C59C0000}"/>
    <cellStyle name="콤마 [000] 3" xfId="34360" xr:uid="{00000000-0005-0000-0000-0000C69C0000}"/>
    <cellStyle name="콤마 [000] 4" xfId="34361" xr:uid="{00000000-0005-0000-0000-0000C79C0000}"/>
    <cellStyle name="콤마 [000] 5" xfId="34362" xr:uid="{00000000-0005-0000-0000-0000C89C0000}"/>
    <cellStyle name="콤마 [000] 6" xfId="34363" xr:uid="{00000000-0005-0000-0000-0000C99C0000}"/>
    <cellStyle name="콤마 [000] 7" xfId="34364" xr:uid="{00000000-0005-0000-0000-0000CA9C0000}"/>
    <cellStyle name="콤마 [000] 8" xfId="34365" xr:uid="{00000000-0005-0000-0000-0000CB9C0000}"/>
    <cellStyle name="콤마 [000] 9" xfId="34366" xr:uid="{00000000-0005-0000-0000-0000CC9C0000}"/>
    <cellStyle name="콤마 [0-1]" xfId="1719" xr:uid="{00000000-0005-0000-0000-0000CD9C0000}"/>
    <cellStyle name="콤마 [0-1] 2" xfId="1720" xr:uid="{00000000-0005-0000-0000-0000CE9C0000}"/>
    <cellStyle name="콤마 [0기성]" xfId="1721" xr:uid="{00000000-0005-0000-0000-0000CF9C0000}"/>
    <cellStyle name="콤마 [0기성] 2" xfId="1722" xr:uid="{00000000-0005-0000-0000-0000D09C0000}"/>
    <cellStyle name="콤마 [1]" xfId="34367" xr:uid="{00000000-0005-0000-0000-0000D19C0000}"/>
    <cellStyle name="콤마 [1] 10" xfId="34368" xr:uid="{00000000-0005-0000-0000-0000D29C0000}"/>
    <cellStyle name="콤마 [1] 11" xfId="34369" xr:uid="{00000000-0005-0000-0000-0000D39C0000}"/>
    <cellStyle name="콤마 [1] 12" xfId="34370" xr:uid="{00000000-0005-0000-0000-0000D49C0000}"/>
    <cellStyle name="콤마 [1] 13" xfId="34371" xr:uid="{00000000-0005-0000-0000-0000D59C0000}"/>
    <cellStyle name="콤마 [1] 14" xfId="34372" xr:uid="{00000000-0005-0000-0000-0000D69C0000}"/>
    <cellStyle name="콤마 [1] 15" xfId="34373" xr:uid="{00000000-0005-0000-0000-0000D79C0000}"/>
    <cellStyle name="콤마 [1] 16" xfId="34374" xr:uid="{00000000-0005-0000-0000-0000D89C0000}"/>
    <cellStyle name="콤마 [1] 17" xfId="34375" xr:uid="{00000000-0005-0000-0000-0000D99C0000}"/>
    <cellStyle name="콤마 [1] 18" xfId="34376" xr:uid="{00000000-0005-0000-0000-0000DA9C0000}"/>
    <cellStyle name="콤마 [1] 19" xfId="34377" xr:uid="{00000000-0005-0000-0000-0000DB9C0000}"/>
    <cellStyle name="콤마 [1] 2" xfId="34378" xr:uid="{00000000-0005-0000-0000-0000DC9C0000}"/>
    <cellStyle name="콤마 [1] 2 2" xfId="34379" xr:uid="{00000000-0005-0000-0000-0000DD9C0000}"/>
    <cellStyle name="콤마 [1] 2 3" xfId="34380" xr:uid="{00000000-0005-0000-0000-0000DE9C0000}"/>
    <cellStyle name="콤마 [1] 2 4" xfId="34381" xr:uid="{00000000-0005-0000-0000-0000DF9C0000}"/>
    <cellStyle name="콤마 [1] 2 5" xfId="34382" xr:uid="{00000000-0005-0000-0000-0000E09C0000}"/>
    <cellStyle name="콤마 [1] 2 6" xfId="34383" xr:uid="{00000000-0005-0000-0000-0000E19C0000}"/>
    <cellStyle name="콤마 [1] 2 7" xfId="34384" xr:uid="{00000000-0005-0000-0000-0000E29C0000}"/>
    <cellStyle name="콤마 [1] 20" xfId="34385" xr:uid="{00000000-0005-0000-0000-0000E39C0000}"/>
    <cellStyle name="콤마 [1] 21" xfId="34386" xr:uid="{00000000-0005-0000-0000-0000E49C0000}"/>
    <cellStyle name="콤마 [1] 3" xfId="34387" xr:uid="{00000000-0005-0000-0000-0000E59C0000}"/>
    <cellStyle name="콤마 [1] 4" xfId="34388" xr:uid="{00000000-0005-0000-0000-0000E69C0000}"/>
    <cellStyle name="콤마 [1] 5" xfId="34389" xr:uid="{00000000-0005-0000-0000-0000E79C0000}"/>
    <cellStyle name="콤마 [1] 6" xfId="34390" xr:uid="{00000000-0005-0000-0000-0000E89C0000}"/>
    <cellStyle name="콤마 [1] 7" xfId="34391" xr:uid="{00000000-0005-0000-0000-0000E99C0000}"/>
    <cellStyle name="콤마 [1] 8" xfId="34392" xr:uid="{00000000-0005-0000-0000-0000EA9C0000}"/>
    <cellStyle name="콤마 [1] 9" xfId="34393" xr:uid="{00000000-0005-0000-0000-0000EB9C0000}"/>
    <cellStyle name="콤마 [2]" xfId="1723" xr:uid="{00000000-0005-0000-0000-0000EC9C0000}"/>
    <cellStyle name="콤마 [2] 10" xfId="34394" xr:uid="{00000000-0005-0000-0000-0000ED9C0000}"/>
    <cellStyle name="콤마 [2] 11" xfId="34395" xr:uid="{00000000-0005-0000-0000-0000EE9C0000}"/>
    <cellStyle name="콤마 [2] 12" xfId="34396" xr:uid="{00000000-0005-0000-0000-0000EF9C0000}"/>
    <cellStyle name="콤마 [2] 13" xfId="34397" xr:uid="{00000000-0005-0000-0000-0000F09C0000}"/>
    <cellStyle name="콤마 [2] 14" xfId="34398" xr:uid="{00000000-0005-0000-0000-0000F19C0000}"/>
    <cellStyle name="콤마 [2] 15" xfId="34399" xr:uid="{00000000-0005-0000-0000-0000F29C0000}"/>
    <cellStyle name="콤마 [2] 16" xfId="34400" xr:uid="{00000000-0005-0000-0000-0000F39C0000}"/>
    <cellStyle name="콤마 [2] 17" xfId="34401" xr:uid="{00000000-0005-0000-0000-0000F49C0000}"/>
    <cellStyle name="콤마 [2] 18" xfId="34402" xr:uid="{00000000-0005-0000-0000-0000F59C0000}"/>
    <cellStyle name="콤마 [2] 19" xfId="34403" xr:uid="{00000000-0005-0000-0000-0000F69C0000}"/>
    <cellStyle name="콤마 [2] 2" xfId="34404" xr:uid="{00000000-0005-0000-0000-0000F79C0000}"/>
    <cellStyle name="콤마 [2] 20" xfId="34405" xr:uid="{00000000-0005-0000-0000-0000F89C0000}"/>
    <cellStyle name="콤마 [2] 21" xfId="34406" xr:uid="{00000000-0005-0000-0000-0000F99C0000}"/>
    <cellStyle name="콤마 [2] 22" xfId="34407" xr:uid="{00000000-0005-0000-0000-0000FA9C0000}"/>
    <cellStyle name="콤마 [2] 23" xfId="34408" xr:uid="{00000000-0005-0000-0000-0000FB9C0000}"/>
    <cellStyle name="콤마 [2] 24" xfId="34409" xr:uid="{00000000-0005-0000-0000-0000FC9C0000}"/>
    <cellStyle name="콤마 [2] 25" xfId="34410" xr:uid="{00000000-0005-0000-0000-0000FD9C0000}"/>
    <cellStyle name="콤마 [2] 26" xfId="34411" xr:uid="{00000000-0005-0000-0000-0000FE9C0000}"/>
    <cellStyle name="콤마 [2] 27" xfId="34412" xr:uid="{00000000-0005-0000-0000-0000FF9C0000}"/>
    <cellStyle name="콤마 [2] 28" xfId="34413" xr:uid="{00000000-0005-0000-0000-0000009D0000}"/>
    <cellStyle name="콤마 [2] 29" xfId="34414" xr:uid="{00000000-0005-0000-0000-0000019D0000}"/>
    <cellStyle name="콤마 [2] 3" xfId="34415" xr:uid="{00000000-0005-0000-0000-0000029D0000}"/>
    <cellStyle name="콤마 [2] 30" xfId="34416" xr:uid="{00000000-0005-0000-0000-0000039D0000}"/>
    <cellStyle name="콤마 [2] 31" xfId="34417" xr:uid="{00000000-0005-0000-0000-0000049D0000}"/>
    <cellStyle name="콤마 [2] 32" xfId="34418" xr:uid="{00000000-0005-0000-0000-0000059D0000}"/>
    <cellStyle name="콤마 [2] 33" xfId="34419" xr:uid="{00000000-0005-0000-0000-0000069D0000}"/>
    <cellStyle name="콤마 [2] 34" xfId="34420" xr:uid="{00000000-0005-0000-0000-0000079D0000}"/>
    <cellStyle name="콤마 [2] 35" xfId="34421" xr:uid="{00000000-0005-0000-0000-0000089D0000}"/>
    <cellStyle name="콤마 [2] 36" xfId="34422" xr:uid="{00000000-0005-0000-0000-0000099D0000}"/>
    <cellStyle name="콤마 [2] 37" xfId="34423" xr:uid="{00000000-0005-0000-0000-00000A9D0000}"/>
    <cellStyle name="콤마 [2] 4" xfId="34424" xr:uid="{00000000-0005-0000-0000-00000B9D0000}"/>
    <cellStyle name="콤마 [2] 5" xfId="34425" xr:uid="{00000000-0005-0000-0000-00000C9D0000}"/>
    <cellStyle name="콤마 [2] 6" xfId="34426" xr:uid="{00000000-0005-0000-0000-00000D9D0000}"/>
    <cellStyle name="콤마 [2] 7" xfId="34427" xr:uid="{00000000-0005-0000-0000-00000E9D0000}"/>
    <cellStyle name="콤마 [2] 8" xfId="34428" xr:uid="{00000000-0005-0000-0000-00000F9D0000}"/>
    <cellStyle name="콤마 [2] 9" xfId="34429" xr:uid="{00000000-0005-0000-0000-0000109D0000}"/>
    <cellStyle name="콤마 [금액]" xfId="1724" xr:uid="{00000000-0005-0000-0000-0000119D0000}"/>
    <cellStyle name="콤마 [금액] 10" xfId="34430" xr:uid="{00000000-0005-0000-0000-0000129D0000}"/>
    <cellStyle name="콤마 [금액] 11" xfId="34431" xr:uid="{00000000-0005-0000-0000-0000139D0000}"/>
    <cellStyle name="콤마 [금액] 12" xfId="34432" xr:uid="{00000000-0005-0000-0000-0000149D0000}"/>
    <cellStyle name="콤마 [금액] 13" xfId="34433" xr:uid="{00000000-0005-0000-0000-0000159D0000}"/>
    <cellStyle name="콤마 [금액] 14" xfId="34434" xr:uid="{00000000-0005-0000-0000-0000169D0000}"/>
    <cellStyle name="콤마 [금액] 15" xfId="34435" xr:uid="{00000000-0005-0000-0000-0000179D0000}"/>
    <cellStyle name="콤마 [금액] 16" xfId="34436" xr:uid="{00000000-0005-0000-0000-0000189D0000}"/>
    <cellStyle name="콤마 [금액] 17" xfId="34437" xr:uid="{00000000-0005-0000-0000-0000199D0000}"/>
    <cellStyle name="콤마 [금액] 18" xfId="34438" xr:uid="{00000000-0005-0000-0000-00001A9D0000}"/>
    <cellStyle name="콤마 [금액] 19" xfId="34439" xr:uid="{00000000-0005-0000-0000-00001B9D0000}"/>
    <cellStyle name="콤마 [금액] 2" xfId="34440" xr:uid="{00000000-0005-0000-0000-00001C9D0000}"/>
    <cellStyle name="콤마 [금액] 2 2" xfId="34441" xr:uid="{00000000-0005-0000-0000-00001D9D0000}"/>
    <cellStyle name="콤마 [금액] 2 3" xfId="34442" xr:uid="{00000000-0005-0000-0000-00001E9D0000}"/>
    <cellStyle name="콤마 [금액] 2 4" xfId="34443" xr:uid="{00000000-0005-0000-0000-00001F9D0000}"/>
    <cellStyle name="콤마 [금액] 2 5" xfId="34444" xr:uid="{00000000-0005-0000-0000-0000209D0000}"/>
    <cellStyle name="콤마 [금액] 2 6" xfId="34445" xr:uid="{00000000-0005-0000-0000-0000219D0000}"/>
    <cellStyle name="콤마 [금액] 2 7" xfId="34446" xr:uid="{00000000-0005-0000-0000-0000229D0000}"/>
    <cellStyle name="콤마 [금액] 20" xfId="34447" xr:uid="{00000000-0005-0000-0000-0000239D0000}"/>
    <cellStyle name="콤마 [금액] 21" xfId="34448" xr:uid="{00000000-0005-0000-0000-0000249D0000}"/>
    <cellStyle name="콤마 [금액] 22" xfId="34449" xr:uid="{00000000-0005-0000-0000-0000259D0000}"/>
    <cellStyle name="콤마 [금액] 3" xfId="34450" xr:uid="{00000000-0005-0000-0000-0000269D0000}"/>
    <cellStyle name="콤마 [금액] 4" xfId="34451" xr:uid="{00000000-0005-0000-0000-0000279D0000}"/>
    <cellStyle name="콤마 [금액] 5" xfId="34452" xr:uid="{00000000-0005-0000-0000-0000289D0000}"/>
    <cellStyle name="콤마 [금액] 6" xfId="34453" xr:uid="{00000000-0005-0000-0000-0000299D0000}"/>
    <cellStyle name="콤마 [금액] 7" xfId="34454" xr:uid="{00000000-0005-0000-0000-00002A9D0000}"/>
    <cellStyle name="콤마 [금액] 8" xfId="34455" xr:uid="{00000000-0005-0000-0000-00002B9D0000}"/>
    <cellStyle name="콤마 [금액] 9" xfId="34456" xr:uid="{00000000-0005-0000-0000-00002C9D0000}"/>
    <cellStyle name="콤마 [소수]" xfId="1725" xr:uid="{00000000-0005-0000-0000-00002D9D0000}"/>
    <cellStyle name="콤마 [소수] 10" xfId="34457" xr:uid="{00000000-0005-0000-0000-00002E9D0000}"/>
    <cellStyle name="콤마 [소수] 11" xfId="34458" xr:uid="{00000000-0005-0000-0000-00002F9D0000}"/>
    <cellStyle name="콤마 [소수] 12" xfId="34459" xr:uid="{00000000-0005-0000-0000-0000309D0000}"/>
    <cellStyle name="콤마 [소수] 13" xfId="34460" xr:uid="{00000000-0005-0000-0000-0000319D0000}"/>
    <cellStyle name="콤마 [소수] 14" xfId="34461" xr:uid="{00000000-0005-0000-0000-0000329D0000}"/>
    <cellStyle name="콤마 [소수] 15" xfId="34462" xr:uid="{00000000-0005-0000-0000-0000339D0000}"/>
    <cellStyle name="콤마 [소수] 16" xfId="34463" xr:uid="{00000000-0005-0000-0000-0000349D0000}"/>
    <cellStyle name="콤마 [소수] 17" xfId="34464" xr:uid="{00000000-0005-0000-0000-0000359D0000}"/>
    <cellStyle name="콤마 [소수] 18" xfId="34465" xr:uid="{00000000-0005-0000-0000-0000369D0000}"/>
    <cellStyle name="콤마 [소수] 19" xfId="34466" xr:uid="{00000000-0005-0000-0000-0000379D0000}"/>
    <cellStyle name="콤마 [소수] 2" xfId="1726" xr:uid="{00000000-0005-0000-0000-0000389D0000}"/>
    <cellStyle name="콤마 [소수] 2 2" xfId="34467" xr:uid="{00000000-0005-0000-0000-0000399D0000}"/>
    <cellStyle name="콤마 [소수] 2 3" xfId="34468" xr:uid="{00000000-0005-0000-0000-00003A9D0000}"/>
    <cellStyle name="콤마 [소수] 2 4" xfId="34469" xr:uid="{00000000-0005-0000-0000-00003B9D0000}"/>
    <cellStyle name="콤마 [소수] 2 5" xfId="34470" xr:uid="{00000000-0005-0000-0000-00003C9D0000}"/>
    <cellStyle name="콤마 [소수] 2 6" xfId="34471" xr:uid="{00000000-0005-0000-0000-00003D9D0000}"/>
    <cellStyle name="콤마 [소수] 2 7" xfId="34472" xr:uid="{00000000-0005-0000-0000-00003E9D0000}"/>
    <cellStyle name="콤마 [소수] 20" xfId="34473" xr:uid="{00000000-0005-0000-0000-00003F9D0000}"/>
    <cellStyle name="콤마 [소수] 21" xfId="34474" xr:uid="{00000000-0005-0000-0000-0000409D0000}"/>
    <cellStyle name="콤마 [소수] 22" xfId="34475" xr:uid="{00000000-0005-0000-0000-0000419D0000}"/>
    <cellStyle name="콤마 [소수] 3" xfId="34476" xr:uid="{00000000-0005-0000-0000-0000429D0000}"/>
    <cellStyle name="콤마 [소수] 4" xfId="34477" xr:uid="{00000000-0005-0000-0000-0000439D0000}"/>
    <cellStyle name="콤마 [소수] 5" xfId="34478" xr:uid="{00000000-0005-0000-0000-0000449D0000}"/>
    <cellStyle name="콤마 [소수] 6" xfId="34479" xr:uid="{00000000-0005-0000-0000-0000459D0000}"/>
    <cellStyle name="콤마 [소수] 7" xfId="34480" xr:uid="{00000000-0005-0000-0000-0000469D0000}"/>
    <cellStyle name="콤마 [소수] 8" xfId="34481" xr:uid="{00000000-0005-0000-0000-0000479D0000}"/>
    <cellStyle name="콤마 [소수] 9" xfId="34482" xr:uid="{00000000-0005-0000-0000-0000489D0000}"/>
    <cellStyle name="콤마 [수량]" xfId="1727" xr:uid="{00000000-0005-0000-0000-0000499D0000}"/>
    <cellStyle name="콤마 [수량] 10" xfId="34483" xr:uid="{00000000-0005-0000-0000-00004A9D0000}"/>
    <cellStyle name="콤마 [수량] 11" xfId="34484" xr:uid="{00000000-0005-0000-0000-00004B9D0000}"/>
    <cellStyle name="콤마 [수량] 12" xfId="34485" xr:uid="{00000000-0005-0000-0000-00004C9D0000}"/>
    <cellStyle name="콤마 [수량] 13" xfId="34486" xr:uid="{00000000-0005-0000-0000-00004D9D0000}"/>
    <cellStyle name="콤마 [수량] 14" xfId="34487" xr:uid="{00000000-0005-0000-0000-00004E9D0000}"/>
    <cellStyle name="콤마 [수량] 15" xfId="34488" xr:uid="{00000000-0005-0000-0000-00004F9D0000}"/>
    <cellStyle name="콤마 [수량] 16" xfId="34489" xr:uid="{00000000-0005-0000-0000-0000509D0000}"/>
    <cellStyle name="콤마 [수량] 17" xfId="34490" xr:uid="{00000000-0005-0000-0000-0000519D0000}"/>
    <cellStyle name="콤마 [수량] 18" xfId="34491" xr:uid="{00000000-0005-0000-0000-0000529D0000}"/>
    <cellStyle name="콤마 [수량] 19" xfId="34492" xr:uid="{00000000-0005-0000-0000-0000539D0000}"/>
    <cellStyle name="콤마 [수량] 2" xfId="1728" xr:uid="{00000000-0005-0000-0000-0000549D0000}"/>
    <cellStyle name="콤마 [수량] 2 2" xfId="34493" xr:uid="{00000000-0005-0000-0000-0000559D0000}"/>
    <cellStyle name="콤마 [수량] 2 3" xfId="34494" xr:uid="{00000000-0005-0000-0000-0000569D0000}"/>
    <cellStyle name="콤마 [수량] 2 4" xfId="34495" xr:uid="{00000000-0005-0000-0000-0000579D0000}"/>
    <cellStyle name="콤마 [수량] 2 5" xfId="34496" xr:uid="{00000000-0005-0000-0000-0000589D0000}"/>
    <cellStyle name="콤마 [수량] 2 6" xfId="34497" xr:uid="{00000000-0005-0000-0000-0000599D0000}"/>
    <cellStyle name="콤마 [수량] 2 7" xfId="34498" xr:uid="{00000000-0005-0000-0000-00005A9D0000}"/>
    <cellStyle name="콤마 [수량] 20" xfId="34499" xr:uid="{00000000-0005-0000-0000-00005B9D0000}"/>
    <cellStyle name="콤마 [수량] 21" xfId="34500" xr:uid="{00000000-0005-0000-0000-00005C9D0000}"/>
    <cellStyle name="콤마 [수량] 22" xfId="34501" xr:uid="{00000000-0005-0000-0000-00005D9D0000}"/>
    <cellStyle name="콤마 [수량] 3" xfId="34502" xr:uid="{00000000-0005-0000-0000-00005E9D0000}"/>
    <cellStyle name="콤마 [수량] 4" xfId="34503" xr:uid="{00000000-0005-0000-0000-00005F9D0000}"/>
    <cellStyle name="콤마 [수량] 5" xfId="34504" xr:uid="{00000000-0005-0000-0000-0000609D0000}"/>
    <cellStyle name="콤마 [수량] 6" xfId="34505" xr:uid="{00000000-0005-0000-0000-0000619D0000}"/>
    <cellStyle name="콤마 [수량] 7" xfId="34506" xr:uid="{00000000-0005-0000-0000-0000629D0000}"/>
    <cellStyle name="콤마 [수량] 8" xfId="34507" xr:uid="{00000000-0005-0000-0000-0000639D0000}"/>
    <cellStyle name="콤마 [수량] 9" xfId="34508" xr:uid="{00000000-0005-0000-0000-0000649D0000}"/>
    <cellStyle name="콤마 1" xfId="3924" xr:uid="{00000000-0005-0000-0000-0000659D0000}"/>
    <cellStyle name="콤마(BLANK1)" xfId="1729" xr:uid="{00000000-0005-0000-0000-0000669D0000}"/>
    <cellStyle name="콤마(BLANK1) 2" xfId="1730" xr:uid="{00000000-0005-0000-0000-0000679D0000}"/>
    <cellStyle name="콤마(BLANK1-0)" xfId="1731" xr:uid="{00000000-0005-0000-0000-0000689D0000}"/>
    <cellStyle name="콤마(BLANK1-0) 2" xfId="1732" xr:uid="{00000000-0005-0000-0000-0000699D0000}"/>
    <cellStyle name="콤마(BLANK1-1)" xfId="1733" xr:uid="{00000000-0005-0000-0000-00006A9D0000}"/>
    <cellStyle name="콤마(BLANK1-1) 2" xfId="1734" xr:uid="{00000000-0005-0000-0000-00006B9D0000}"/>
    <cellStyle name="콤마(BLANK1-2)" xfId="1735" xr:uid="{00000000-0005-0000-0000-00006C9D0000}"/>
    <cellStyle name="콤마(BLANK1-2) 2" xfId="1736" xr:uid="{00000000-0005-0000-0000-00006D9D0000}"/>
    <cellStyle name="콤마(zero)" xfId="1737" xr:uid="{00000000-0005-0000-0000-00006E9D0000}"/>
    <cellStyle name="콤마(zero) 2" xfId="1738" xr:uid="{00000000-0005-0000-0000-00006F9D0000}"/>
    <cellStyle name="콤마[ ]" xfId="3925" xr:uid="{00000000-0005-0000-0000-0000709D0000}"/>
    <cellStyle name="콤마[*]" xfId="3926" xr:uid="{00000000-0005-0000-0000-0000719D0000}"/>
    <cellStyle name="콤마[,]" xfId="3927" xr:uid="{00000000-0005-0000-0000-0000729D0000}"/>
    <cellStyle name="콤마[,] 10" xfId="34509" xr:uid="{00000000-0005-0000-0000-0000739D0000}"/>
    <cellStyle name="콤마[,] 11" xfId="34510" xr:uid="{00000000-0005-0000-0000-0000749D0000}"/>
    <cellStyle name="콤마[,] 12" xfId="34511" xr:uid="{00000000-0005-0000-0000-0000759D0000}"/>
    <cellStyle name="콤마[,] 13" xfId="34512" xr:uid="{00000000-0005-0000-0000-0000769D0000}"/>
    <cellStyle name="콤마[,] 14" xfId="34513" xr:uid="{00000000-0005-0000-0000-0000779D0000}"/>
    <cellStyle name="콤마[,] 15" xfId="34514" xr:uid="{00000000-0005-0000-0000-0000789D0000}"/>
    <cellStyle name="콤마[,] 16" xfId="34515" xr:uid="{00000000-0005-0000-0000-0000799D0000}"/>
    <cellStyle name="콤마[,] 17" xfId="34516" xr:uid="{00000000-0005-0000-0000-00007A9D0000}"/>
    <cellStyle name="콤마[,] 18" xfId="34517" xr:uid="{00000000-0005-0000-0000-00007B9D0000}"/>
    <cellStyle name="콤마[,] 19" xfId="34518" xr:uid="{00000000-0005-0000-0000-00007C9D0000}"/>
    <cellStyle name="콤마[,] 2" xfId="34519" xr:uid="{00000000-0005-0000-0000-00007D9D0000}"/>
    <cellStyle name="콤마[,] 2 2" xfId="34520" xr:uid="{00000000-0005-0000-0000-00007E9D0000}"/>
    <cellStyle name="콤마[,] 2 3" xfId="34521" xr:uid="{00000000-0005-0000-0000-00007F9D0000}"/>
    <cellStyle name="콤마[,] 2 4" xfId="34522" xr:uid="{00000000-0005-0000-0000-0000809D0000}"/>
    <cellStyle name="콤마[,] 2 5" xfId="34523" xr:uid="{00000000-0005-0000-0000-0000819D0000}"/>
    <cellStyle name="콤마[,] 2 6" xfId="34524" xr:uid="{00000000-0005-0000-0000-0000829D0000}"/>
    <cellStyle name="콤마[,] 2 7" xfId="34525" xr:uid="{00000000-0005-0000-0000-0000839D0000}"/>
    <cellStyle name="콤마[,] 20" xfId="34526" xr:uid="{00000000-0005-0000-0000-0000849D0000}"/>
    <cellStyle name="콤마[,] 21" xfId="34527" xr:uid="{00000000-0005-0000-0000-0000859D0000}"/>
    <cellStyle name="콤마[,] 3" xfId="34528" xr:uid="{00000000-0005-0000-0000-0000869D0000}"/>
    <cellStyle name="콤마[,] 4" xfId="34529" xr:uid="{00000000-0005-0000-0000-0000879D0000}"/>
    <cellStyle name="콤마[,] 5" xfId="34530" xr:uid="{00000000-0005-0000-0000-0000889D0000}"/>
    <cellStyle name="콤마[,] 6" xfId="34531" xr:uid="{00000000-0005-0000-0000-0000899D0000}"/>
    <cellStyle name="콤마[,] 7" xfId="34532" xr:uid="{00000000-0005-0000-0000-00008A9D0000}"/>
    <cellStyle name="콤마[,] 8" xfId="34533" xr:uid="{00000000-0005-0000-0000-00008B9D0000}"/>
    <cellStyle name="콤마[,] 9" xfId="34534" xr:uid="{00000000-0005-0000-0000-00008C9D0000}"/>
    <cellStyle name="콤마[.]" xfId="3928" xr:uid="{00000000-0005-0000-0000-00008D9D0000}"/>
    <cellStyle name="콤마[0]" xfId="3929" xr:uid="{00000000-0005-0000-0000-00008E9D0000}"/>
    <cellStyle name="콤마_ " xfId="34535" xr:uid="{00000000-0005-0000-0000-00008F9D0000}"/>
    <cellStyle name="콤마숫자" xfId="3930" xr:uid="{00000000-0005-0000-0000-0000909D0000}"/>
    <cellStyle name="토공" xfId="34536" xr:uid="{00000000-0005-0000-0000-0000919D0000}"/>
    <cellStyle name="토공 10" xfId="34537" xr:uid="{00000000-0005-0000-0000-0000929D0000}"/>
    <cellStyle name="토공 11" xfId="34538" xr:uid="{00000000-0005-0000-0000-0000939D0000}"/>
    <cellStyle name="토공 12" xfId="34539" xr:uid="{00000000-0005-0000-0000-0000949D0000}"/>
    <cellStyle name="토공 13" xfId="34540" xr:uid="{00000000-0005-0000-0000-0000959D0000}"/>
    <cellStyle name="토공 14" xfId="34541" xr:uid="{00000000-0005-0000-0000-0000969D0000}"/>
    <cellStyle name="토공 15" xfId="34542" xr:uid="{00000000-0005-0000-0000-0000979D0000}"/>
    <cellStyle name="토공 16" xfId="34543" xr:uid="{00000000-0005-0000-0000-0000989D0000}"/>
    <cellStyle name="토공 17" xfId="34544" xr:uid="{00000000-0005-0000-0000-0000999D0000}"/>
    <cellStyle name="토공 18" xfId="34545" xr:uid="{00000000-0005-0000-0000-00009A9D0000}"/>
    <cellStyle name="토공 19" xfId="34546" xr:uid="{00000000-0005-0000-0000-00009B9D0000}"/>
    <cellStyle name="토공 2" xfId="34547" xr:uid="{00000000-0005-0000-0000-00009C9D0000}"/>
    <cellStyle name="토공 2 2" xfId="34548" xr:uid="{00000000-0005-0000-0000-00009D9D0000}"/>
    <cellStyle name="토공 2 3" xfId="34549" xr:uid="{00000000-0005-0000-0000-00009E9D0000}"/>
    <cellStyle name="토공 2 4" xfId="34550" xr:uid="{00000000-0005-0000-0000-00009F9D0000}"/>
    <cellStyle name="토공 2 5" xfId="34551" xr:uid="{00000000-0005-0000-0000-0000A09D0000}"/>
    <cellStyle name="토공 2 6" xfId="34552" xr:uid="{00000000-0005-0000-0000-0000A19D0000}"/>
    <cellStyle name="토공 2 7" xfId="34553" xr:uid="{00000000-0005-0000-0000-0000A29D0000}"/>
    <cellStyle name="토공 20" xfId="34554" xr:uid="{00000000-0005-0000-0000-0000A39D0000}"/>
    <cellStyle name="토공 21" xfId="34555" xr:uid="{00000000-0005-0000-0000-0000A49D0000}"/>
    <cellStyle name="토공 3" xfId="34556" xr:uid="{00000000-0005-0000-0000-0000A59D0000}"/>
    <cellStyle name="토공 4" xfId="34557" xr:uid="{00000000-0005-0000-0000-0000A69D0000}"/>
    <cellStyle name="토공 5" xfId="34558" xr:uid="{00000000-0005-0000-0000-0000A79D0000}"/>
    <cellStyle name="토공 6" xfId="34559" xr:uid="{00000000-0005-0000-0000-0000A89D0000}"/>
    <cellStyle name="토공 7" xfId="34560" xr:uid="{00000000-0005-0000-0000-0000A99D0000}"/>
    <cellStyle name="토공 8" xfId="34561" xr:uid="{00000000-0005-0000-0000-0000AA9D0000}"/>
    <cellStyle name="토공 9" xfId="34562" xr:uid="{00000000-0005-0000-0000-0000AB9D0000}"/>
    <cellStyle name="통" xfId="1739" xr:uid="{00000000-0005-0000-0000-0000AC9D0000}"/>
    <cellStyle name="통 10" xfId="34563" xr:uid="{00000000-0005-0000-0000-0000AD9D0000}"/>
    <cellStyle name="통 11" xfId="34564" xr:uid="{00000000-0005-0000-0000-0000AE9D0000}"/>
    <cellStyle name="통 12" xfId="34565" xr:uid="{00000000-0005-0000-0000-0000AF9D0000}"/>
    <cellStyle name="통 13" xfId="34566" xr:uid="{00000000-0005-0000-0000-0000B09D0000}"/>
    <cellStyle name="통 14" xfId="34567" xr:uid="{00000000-0005-0000-0000-0000B19D0000}"/>
    <cellStyle name="통 15" xfId="34568" xr:uid="{00000000-0005-0000-0000-0000B29D0000}"/>
    <cellStyle name="통 16" xfId="34569" xr:uid="{00000000-0005-0000-0000-0000B39D0000}"/>
    <cellStyle name="통 17" xfId="34570" xr:uid="{00000000-0005-0000-0000-0000B49D0000}"/>
    <cellStyle name="통 18" xfId="34571" xr:uid="{00000000-0005-0000-0000-0000B59D0000}"/>
    <cellStyle name="통 19" xfId="34572" xr:uid="{00000000-0005-0000-0000-0000B69D0000}"/>
    <cellStyle name="통 2" xfId="1740" xr:uid="{00000000-0005-0000-0000-0000B79D0000}"/>
    <cellStyle name="통 20" xfId="34573" xr:uid="{00000000-0005-0000-0000-0000B89D0000}"/>
    <cellStyle name="통 21" xfId="34574" xr:uid="{00000000-0005-0000-0000-0000B99D0000}"/>
    <cellStyle name="통 22" xfId="34575" xr:uid="{00000000-0005-0000-0000-0000BA9D0000}"/>
    <cellStyle name="통 23" xfId="34576" xr:uid="{00000000-0005-0000-0000-0000BB9D0000}"/>
    <cellStyle name="통 24" xfId="34577" xr:uid="{00000000-0005-0000-0000-0000BC9D0000}"/>
    <cellStyle name="통 25" xfId="34578" xr:uid="{00000000-0005-0000-0000-0000BD9D0000}"/>
    <cellStyle name="통 26" xfId="34579" xr:uid="{00000000-0005-0000-0000-0000BE9D0000}"/>
    <cellStyle name="통 27" xfId="34580" xr:uid="{00000000-0005-0000-0000-0000BF9D0000}"/>
    <cellStyle name="통 28" xfId="34581" xr:uid="{00000000-0005-0000-0000-0000C09D0000}"/>
    <cellStyle name="통 29" xfId="34582" xr:uid="{00000000-0005-0000-0000-0000C19D0000}"/>
    <cellStyle name="통 3" xfId="34583" xr:uid="{00000000-0005-0000-0000-0000C29D0000}"/>
    <cellStyle name="통 30" xfId="34584" xr:uid="{00000000-0005-0000-0000-0000C39D0000}"/>
    <cellStyle name="통 4" xfId="34585" xr:uid="{00000000-0005-0000-0000-0000C49D0000}"/>
    <cellStyle name="통 5" xfId="34586" xr:uid="{00000000-0005-0000-0000-0000C59D0000}"/>
    <cellStyle name="통 6" xfId="34587" xr:uid="{00000000-0005-0000-0000-0000C69D0000}"/>
    <cellStyle name="통 7" xfId="34588" xr:uid="{00000000-0005-0000-0000-0000C79D0000}"/>
    <cellStyle name="통 8" xfId="34589" xr:uid="{00000000-0005-0000-0000-0000C89D0000}"/>
    <cellStyle name="통 9" xfId="34590" xr:uid="{00000000-0005-0000-0000-0000C99D0000}"/>
    <cellStyle name="통_01.표지판(교통표지판)" xfId="34591" xr:uid="{00000000-0005-0000-0000-0000CA9D0000}"/>
    <cellStyle name="통_01.표지판(교통표지판) 10" xfId="34592" xr:uid="{00000000-0005-0000-0000-0000CB9D0000}"/>
    <cellStyle name="통_01.표지판(교통표지판) 11" xfId="34593" xr:uid="{00000000-0005-0000-0000-0000CC9D0000}"/>
    <cellStyle name="통_01.표지판(교통표지판) 12" xfId="34594" xr:uid="{00000000-0005-0000-0000-0000CD9D0000}"/>
    <cellStyle name="통_01.표지판(교통표지판) 13" xfId="34595" xr:uid="{00000000-0005-0000-0000-0000CE9D0000}"/>
    <cellStyle name="통_01.표지판(교통표지판) 14" xfId="34596" xr:uid="{00000000-0005-0000-0000-0000CF9D0000}"/>
    <cellStyle name="통_01.표지판(교통표지판) 15" xfId="34597" xr:uid="{00000000-0005-0000-0000-0000D09D0000}"/>
    <cellStyle name="통_01.표지판(교통표지판) 16" xfId="34598" xr:uid="{00000000-0005-0000-0000-0000D19D0000}"/>
    <cellStyle name="통_01.표지판(교통표지판) 17" xfId="34599" xr:uid="{00000000-0005-0000-0000-0000D29D0000}"/>
    <cellStyle name="통_01.표지판(교통표지판) 18" xfId="34600" xr:uid="{00000000-0005-0000-0000-0000D39D0000}"/>
    <cellStyle name="통_01.표지판(교통표지판) 19" xfId="34601" xr:uid="{00000000-0005-0000-0000-0000D49D0000}"/>
    <cellStyle name="통_01.표지판(교통표지판) 2" xfId="34602" xr:uid="{00000000-0005-0000-0000-0000D59D0000}"/>
    <cellStyle name="통_01.표지판(교통표지판) 2 2" xfId="34603" xr:uid="{00000000-0005-0000-0000-0000D69D0000}"/>
    <cellStyle name="통_01.표지판(교통표지판) 2 3" xfId="34604" xr:uid="{00000000-0005-0000-0000-0000D79D0000}"/>
    <cellStyle name="통_01.표지판(교통표지판) 2 4" xfId="34605" xr:uid="{00000000-0005-0000-0000-0000D89D0000}"/>
    <cellStyle name="통_01.표지판(교통표지판) 2 5" xfId="34606" xr:uid="{00000000-0005-0000-0000-0000D99D0000}"/>
    <cellStyle name="통_01.표지판(교통표지판) 2 6" xfId="34607" xr:uid="{00000000-0005-0000-0000-0000DA9D0000}"/>
    <cellStyle name="통_01.표지판(교통표지판) 2 7" xfId="34608" xr:uid="{00000000-0005-0000-0000-0000DB9D0000}"/>
    <cellStyle name="통_01.표지판(교통표지판) 20" xfId="34609" xr:uid="{00000000-0005-0000-0000-0000DC9D0000}"/>
    <cellStyle name="통_01.표지판(교통표지판) 21" xfId="34610" xr:uid="{00000000-0005-0000-0000-0000DD9D0000}"/>
    <cellStyle name="통_01.표지판(교통표지판) 3" xfId="34611" xr:uid="{00000000-0005-0000-0000-0000DE9D0000}"/>
    <cellStyle name="통_01.표지판(교통표지판) 4" xfId="34612" xr:uid="{00000000-0005-0000-0000-0000DF9D0000}"/>
    <cellStyle name="통_01.표지판(교통표지판) 5" xfId="34613" xr:uid="{00000000-0005-0000-0000-0000E09D0000}"/>
    <cellStyle name="통_01.표지판(교통표지판) 6" xfId="34614" xr:uid="{00000000-0005-0000-0000-0000E19D0000}"/>
    <cellStyle name="통_01.표지판(교통표지판) 7" xfId="34615" xr:uid="{00000000-0005-0000-0000-0000E29D0000}"/>
    <cellStyle name="통_01.표지판(교통표지판) 8" xfId="34616" xr:uid="{00000000-0005-0000-0000-0000E39D0000}"/>
    <cellStyle name="통_01.표지판(교통표지판) 9" xfId="34617" xr:uid="{00000000-0005-0000-0000-0000E49D0000}"/>
    <cellStyle name="통_01.표지판(교통표지판)_00.교통안전시설공전체" xfId="34618" xr:uid="{00000000-0005-0000-0000-0000E59D0000}"/>
    <cellStyle name="통_01.표지판(교통표지판)_00.교통안전시설공전체 10" xfId="34619" xr:uid="{00000000-0005-0000-0000-0000E69D0000}"/>
    <cellStyle name="통_01.표지판(교통표지판)_00.교통안전시설공전체 11" xfId="34620" xr:uid="{00000000-0005-0000-0000-0000E79D0000}"/>
    <cellStyle name="통_01.표지판(교통표지판)_00.교통안전시설공전체 12" xfId="34621" xr:uid="{00000000-0005-0000-0000-0000E89D0000}"/>
    <cellStyle name="통_01.표지판(교통표지판)_00.교통안전시설공전체 13" xfId="34622" xr:uid="{00000000-0005-0000-0000-0000E99D0000}"/>
    <cellStyle name="통_01.표지판(교통표지판)_00.교통안전시설공전체 14" xfId="34623" xr:uid="{00000000-0005-0000-0000-0000EA9D0000}"/>
    <cellStyle name="통_01.표지판(교통표지판)_00.교통안전시설공전체 15" xfId="34624" xr:uid="{00000000-0005-0000-0000-0000EB9D0000}"/>
    <cellStyle name="통_01.표지판(교통표지판)_00.교통안전시설공전체 16" xfId="34625" xr:uid="{00000000-0005-0000-0000-0000EC9D0000}"/>
    <cellStyle name="통_01.표지판(교통표지판)_00.교통안전시설공전체 17" xfId="34626" xr:uid="{00000000-0005-0000-0000-0000ED9D0000}"/>
    <cellStyle name="통_01.표지판(교통표지판)_00.교통안전시설공전체 18" xfId="34627" xr:uid="{00000000-0005-0000-0000-0000EE9D0000}"/>
    <cellStyle name="통_01.표지판(교통표지판)_00.교통안전시설공전체 19" xfId="34628" xr:uid="{00000000-0005-0000-0000-0000EF9D0000}"/>
    <cellStyle name="통_01.표지판(교통표지판)_00.교통안전시설공전체 2" xfId="34629" xr:uid="{00000000-0005-0000-0000-0000F09D0000}"/>
    <cellStyle name="통_01.표지판(교통표지판)_00.교통안전시설공전체 2 2" xfId="34630" xr:uid="{00000000-0005-0000-0000-0000F19D0000}"/>
    <cellStyle name="통_01.표지판(교통표지판)_00.교통안전시설공전체 2 3" xfId="34631" xr:uid="{00000000-0005-0000-0000-0000F29D0000}"/>
    <cellStyle name="통_01.표지판(교통표지판)_00.교통안전시설공전체 2 4" xfId="34632" xr:uid="{00000000-0005-0000-0000-0000F39D0000}"/>
    <cellStyle name="통_01.표지판(교통표지판)_00.교통안전시설공전체 2 5" xfId="34633" xr:uid="{00000000-0005-0000-0000-0000F49D0000}"/>
    <cellStyle name="통_01.표지판(교통표지판)_00.교통안전시설공전체 2 6" xfId="34634" xr:uid="{00000000-0005-0000-0000-0000F59D0000}"/>
    <cellStyle name="통_01.표지판(교통표지판)_00.교통안전시설공전체 2 7" xfId="34635" xr:uid="{00000000-0005-0000-0000-0000F69D0000}"/>
    <cellStyle name="통_01.표지판(교통표지판)_00.교통안전시설공전체 20" xfId="34636" xr:uid="{00000000-0005-0000-0000-0000F79D0000}"/>
    <cellStyle name="통_01.표지판(교통표지판)_00.교통안전시설공전체 21" xfId="34637" xr:uid="{00000000-0005-0000-0000-0000F89D0000}"/>
    <cellStyle name="통_01.표지판(교통표지판)_00.교통안전시설공전체 3" xfId="34638" xr:uid="{00000000-0005-0000-0000-0000F99D0000}"/>
    <cellStyle name="통_01.표지판(교통표지판)_00.교통안전시설공전체 4" xfId="34639" xr:uid="{00000000-0005-0000-0000-0000FA9D0000}"/>
    <cellStyle name="통_01.표지판(교통표지판)_00.교통안전시설공전체 5" xfId="34640" xr:uid="{00000000-0005-0000-0000-0000FB9D0000}"/>
    <cellStyle name="통_01.표지판(교통표지판)_00.교통안전시설공전체 6" xfId="34641" xr:uid="{00000000-0005-0000-0000-0000FC9D0000}"/>
    <cellStyle name="통_01.표지판(교통표지판)_00.교통안전시설공전체 7" xfId="34642" xr:uid="{00000000-0005-0000-0000-0000FD9D0000}"/>
    <cellStyle name="통_01.표지판(교통표지판)_00.교통안전시설공전체 8" xfId="34643" xr:uid="{00000000-0005-0000-0000-0000FE9D0000}"/>
    <cellStyle name="통_01.표지판(교통표지판)_00.교통안전시설공전체 9" xfId="34644" xr:uid="{00000000-0005-0000-0000-0000FF9D0000}"/>
    <cellStyle name="통_01.표지판(교통표지판)_01_부대공전체(진동-마산)" xfId="34645" xr:uid="{00000000-0005-0000-0000-0000009E0000}"/>
    <cellStyle name="통_01.표지판(교통표지판)_01_부대공전체(진동-마산) 10" xfId="34646" xr:uid="{00000000-0005-0000-0000-0000019E0000}"/>
    <cellStyle name="통_01.표지판(교통표지판)_01_부대공전체(진동-마산) 11" xfId="34647" xr:uid="{00000000-0005-0000-0000-0000029E0000}"/>
    <cellStyle name="통_01.표지판(교통표지판)_01_부대공전체(진동-마산) 12" xfId="34648" xr:uid="{00000000-0005-0000-0000-0000039E0000}"/>
    <cellStyle name="통_01.표지판(교통표지판)_01_부대공전체(진동-마산) 13" xfId="34649" xr:uid="{00000000-0005-0000-0000-0000049E0000}"/>
    <cellStyle name="통_01.표지판(교통표지판)_01_부대공전체(진동-마산) 14" xfId="34650" xr:uid="{00000000-0005-0000-0000-0000059E0000}"/>
    <cellStyle name="통_01.표지판(교통표지판)_01_부대공전체(진동-마산) 15" xfId="34651" xr:uid="{00000000-0005-0000-0000-0000069E0000}"/>
    <cellStyle name="통_01.표지판(교통표지판)_01_부대공전체(진동-마산) 16" xfId="34652" xr:uid="{00000000-0005-0000-0000-0000079E0000}"/>
    <cellStyle name="통_01.표지판(교통표지판)_01_부대공전체(진동-마산) 17" xfId="34653" xr:uid="{00000000-0005-0000-0000-0000089E0000}"/>
    <cellStyle name="통_01.표지판(교통표지판)_01_부대공전체(진동-마산) 18" xfId="34654" xr:uid="{00000000-0005-0000-0000-0000099E0000}"/>
    <cellStyle name="통_01.표지판(교통표지판)_01_부대공전체(진동-마산) 19" xfId="34655" xr:uid="{00000000-0005-0000-0000-00000A9E0000}"/>
    <cellStyle name="통_01.표지판(교통표지판)_01_부대공전체(진동-마산) 2" xfId="34656" xr:uid="{00000000-0005-0000-0000-00000B9E0000}"/>
    <cellStyle name="통_01.표지판(교통표지판)_01_부대공전체(진동-마산) 2 2" xfId="34657" xr:uid="{00000000-0005-0000-0000-00000C9E0000}"/>
    <cellStyle name="통_01.표지판(교통표지판)_01_부대공전체(진동-마산) 2 3" xfId="34658" xr:uid="{00000000-0005-0000-0000-00000D9E0000}"/>
    <cellStyle name="통_01.표지판(교통표지판)_01_부대공전체(진동-마산) 2 4" xfId="34659" xr:uid="{00000000-0005-0000-0000-00000E9E0000}"/>
    <cellStyle name="통_01.표지판(교통표지판)_01_부대공전체(진동-마산) 2 5" xfId="34660" xr:uid="{00000000-0005-0000-0000-00000F9E0000}"/>
    <cellStyle name="통_01.표지판(교통표지판)_01_부대공전체(진동-마산) 2 6" xfId="34661" xr:uid="{00000000-0005-0000-0000-0000109E0000}"/>
    <cellStyle name="통_01.표지판(교통표지판)_01_부대공전체(진동-마산) 2 7" xfId="34662" xr:uid="{00000000-0005-0000-0000-0000119E0000}"/>
    <cellStyle name="통_01.표지판(교통표지판)_01_부대공전체(진동-마산) 20" xfId="34663" xr:uid="{00000000-0005-0000-0000-0000129E0000}"/>
    <cellStyle name="통_01.표지판(교통표지판)_01_부대공전체(진동-마산) 21" xfId="34664" xr:uid="{00000000-0005-0000-0000-0000139E0000}"/>
    <cellStyle name="통_01.표지판(교통표지판)_01_부대공전체(진동-마산) 3" xfId="34665" xr:uid="{00000000-0005-0000-0000-0000149E0000}"/>
    <cellStyle name="통_01.표지판(교통표지판)_01_부대공전체(진동-마산) 4" xfId="34666" xr:uid="{00000000-0005-0000-0000-0000159E0000}"/>
    <cellStyle name="통_01.표지판(교통표지판)_01_부대공전체(진동-마산) 5" xfId="34667" xr:uid="{00000000-0005-0000-0000-0000169E0000}"/>
    <cellStyle name="통_01.표지판(교통표지판)_01_부대공전체(진동-마산) 6" xfId="34668" xr:uid="{00000000-0005-0000-0000-0000179E0000}"/>
    <cellStyle name="통_01.표지판(교통표지판)_01_부대공전체(진동-마산) 7" xfId="34669" xr:uid="{00000000-0005-0000-0000-0000189E0000}"/>
    <cellStyle name="통_01.표지판(교통표지판)_01_부대공전체(진동-마산) 8" xfId="34670" xr:uid="{00000000-0005-0000-0000-0000199E0000}"/>
    <cellStyle name="통_01.표지판(교통표지판)_01_부대공전체(진동-마산) 9" xfId="34671" xr:uid="{00000000-0005-0000-0000-00001A9E0000}"/>
    <cellStyle name="통_01-토공_02-배수공" xfId="34672" xr:uid="{00000000-0005-0000-0000-00001B9E0000}"/>
    <cellStyle name="통_01-토공_02-배수공 10" xfId="34673" xr:uid="{00000000-0005-0000-0000-00001C9E0000}"/>
    <cellStyle name="통_01-토공_02-배수공 11" xfId="34674" xr:uid="{00000000-0005-0000-0000-00001D9E0000}"/>
    <cellStyle name="통_01-토공_02-배수공 12" xfId="34675" xr:uid="{00000000-0005-0000-0000-00001E9E0000}"/>
    <cellStyle name="통_01-토공_02-배수공 13" xfId="34676" xr:uid="{00000000-0005-0000-0000-00001F9E0000}"/>
    <cellStyle name="통_01-토공_02-배수공 14" xfId="34677" xr:uid="{00000000-0005-0000-0000-0000209E0000}"/>
    <cellStyle name="통_01-토공_02-배수공 15" xfId="34678" xr:uid="{00000000-0005-0000-0000-0000219E0000}"/>
    <cellStyle name="통_01-토공_02-배수공 16" xfId="34679" xr:uid="{00000000-0005-0000-0000-0000229E0000}"/>
    <cellStyle name="통_01-토공_02-배수공 17" xfId="34680" xr:uid="{00000000-0005-0000-0000-0000239E0000}"/>
    <cellStyle name="통_01-토공_02-배수공 18" xfId="34681" xr:uid="{00000000-0005-0000-0000-0000249E0000}"/>
    <cellStyle name="통_01-토공_02-배수공 19" xfId="34682" xr:uid="{00000000-0005-0000-0000-0000259E0000}"/>
    <cellStyle name="통_01-토공_02-배수공 2" xfId="34683" xr:uid="{00000000-0005-0000-0000-0000269E0000}"/>
    <cellStyle name="통_01-토공_02-배수공 2 2" xfId="34684" xr:uid="{00000000-0005-0000-0000-0000279E0000}"/>
    <cellStyle name="통_01-토공_02-배수공 2 3" xfId="34685" xr:uid="{00000000-0005-0000-0000-0000289E0000}"/>
    <cellStyle name="통_01-토공_02-배수공 2 4" xfId="34686" xr:uid="{00000000-0005-0000-0000-0000299E0000}"/>
    <cellStyle name="통_01-토공_02-배수공 2 5" xfId="34687" xr:uid="{00000000-0005-0000-0000-00002A9E0000}"/>
    <cellStyle name="통_01-토공_02-배수공 2 6" xfId="34688" xr:uid="{00000000-0005-0000-0000-00002B9E0000}"/>
    <cellStyle name="통_01-토공_02-배수공 2 7" xfId="34689" xr:uid="{00000000-0005-0000-0000-00002C9E0000}"/>
    <cellStyle name="통_01-토공_02-배수공 20" xfId="34690" xr:uid="{00000000-0005-0000-0000-00002D9E0000}"/>
    <cellStyle name="통_01-토공_02-배수공 21" xfId="34691" xr:uid="{00000000-0005-0000-0000-00002E9E0000}"/>
    <cellStyle name="통_01-토공_02-배수공 3" xfId="34692" xr:uid="{00000000-0005-0000-0000-00002F9E0000}"/>
    <cellStyle name="통_01-토공_02-배수공 4" xfId="34693" xr:uid="{00000000-0005-0000-0000-0000309E0000}"/>
    <cellStyle name="통_01-토공_02-배수공 5" xfId="34694" xr:uid="{00000000-0005-0000-0000-0000319E0000}"/>
    <cellStyle name="통_01-토공_02-배수공 6" xfId="34695" xr:uid="{00000000-0005-0000-0000-0000329E0000}"/>
    <cellStyle name="통_01-토공_02-배수공 7" xfId="34696" xr:uid="{00000000-0005-0000-0000-0000339E0000}"/>
    <cellStyle name="통_01-토공_02-배수공 8" xfId="34697" xr:uid="{00000000-0005-0000-0000-0000349E0000}"/>
    <cellStyle name="통_01-토공_02-배수공 9" xfId="34698" xr:uid="{00000000-0005-0000-0000-0000359E0000}"/>
    <cellStyle name="통_01-토공_02-배수공_배수공" xfId="34699" xr:uid="{00000000-0005-0000-0000-0000369E0000}"/>
    <cellStyle name="통_01-토공_02-배수공_배수공 10" xfId="34700" xr:uid="{00000000-0005-0000-0000-0000379E0000}"/>
    <cellStyle name="통_01-토공_02-배수공_배수공 11" xfId="34701" xr:uid="{00000000-0005-0000-0000-0000389E0000}"/>
    <cellStyle name="통_01-토공_02-배수공_배수공 12" xfId="34702" xr:uid="{00000000-0005-0000-0000-0000399E0000}"/>
    <cellStyle name="통_01-토공_02-배수공_배수공 13" xfId="34703" xr:uid="{00000000-0005-0000-0000-00003A9E0000}"/>
    <cellStyle name="통_01-토공_02-배수공_배수공 14" xfId="34704" xr:uid="{00000000-0005-0000-0000-00003B9E0000}"/>
    <cellStyle name="통_01-토공_02-배수공_배수공 15" xfId="34705" xr:uid="{00000000-0005-0000-0000-00003C9E0000}"/>
    <cellStyle name="통_01-토공_02-배수공_배수공 16" xfId="34706" xr:uid="{00000000-0005-0000-0000-00003D9E0000}"/>
    <cellStyle name="통_01-토공_02-배수공_배수공 17" xfId="34707" xr:uid="{00000000-0005-0000-0000-00003E9E0000}"/>
    <cellStyle name="통_01-토공_02-배수공_배수공 18" xfId="34708" xr:uid="{00000000-0005-0000-0000-00003F9E0000}"/>
    <cellStyle name="통_01-토공_02-배수공_배수공 19" xfId="34709" xr:uid="{00000000-0005-0000-0000-0000409E0000}"/>
    <cellStyle name="통_01-토공_02-배수공_배수공 2" xfId="34710" xr:uid="{00000000-0005-0000-0000-0000419E0000}"/>
    <cellStyle name="통_01-토공_02-배수공_배수공 2 2" xfId="34711" xr:uid="{00000000-0005-0000-0000-0000429E0000}"/>
    <cellStyle name="통_01-토공_02-배수공_배수공 2 3" xfId="34712" xr:uid="{00000000-0005-0000-0000-0000439E0000}"/>
    <cellStyle name="통_01-토공_02-배수공_배수공 2 4" xfId="34713" xr:uid="{00000000-0005-0000-0000-0000449E0000}"/>
    <cellStyle name="통_01-토공_02-배수공_배수공 2 5" xfId="34714" xr:uid="{00000000-0005-0000-0000-0000459E0000}"/>
    <cellStyle name="통_01-토공_02-배수공_배수공 2 6" xfId="34715" xr:uid="{00000000-0005-0000-0000-0000469E0000}"/>
    <cellStyle name="통_01-토공_02-배수공_배수공 2 7" xfId="34716" xr:uid="{00000000-0005-0000-0000-0000479E0000}"/>
    <cellStyle name="통_01-토공_02-배수공_배수공 20" xfId="34717" xr:uid="{00000000-0005-0000-0000-0000489E0000}"/>
    <cellStyle name="통_01-토공_02-배수공_배수공 21" xfId="34718" xr:uid="{00000000-0005-0000-0000-0000499E0000}"/>
    <cellStyle name="통_01-토공_02-배수공_배수공 3" xfId="34719" xr:uid="{00000000-0005-0000-0000-00004A9E0000}"/>
    <cellStyle name="통_01-토공_02-배수공_배수공 4" xfId="34720" xr:uid="{00000000-0005-0000-0000-00004B9E0000}"/>
    <cellStyle name="통_01-토공_02-배수공_배수공 5" xfId="34721" xr:uid="{00000000-0005-0000-0000-00004C9E0000}"/>
    <cellStyle name="통_01-토공_02-배수공_배수공 6" xfId="34722" xr:uid="{00000000-0005-0000-0000-00004D9E0000}"/>
    <cellStyle name="통_01-토공_02-배수공_배수공 7" xfId="34723" xr:uid="{00000000-0005-0000-0000-00004E9E0000}"/>
    <cellStyle name="통_01-토공_02-배수공_배수공 8" xfId="34724" xr:uid="{00000000-0005-0000-0000-00004F9E0000}"/>
    <cellStyle name="통_01-토공_02-배수공_배수공 9" xfId="34725" xr:uid="{00000000-0005-0000-0000-0000509E0000}"/>
    <cellStyle name="통_01-토공_02-배수공_배수공_배수공" xfId="34726" xr:uid="{00000000-0005-0000-0000-0000519E0000}"/>
    <cellStyle name="통_01-토공_02-배수공_배수공_배수공 10" xfId="34727" xr:uid="{00000000-0005-0000-0000-0000529E0000}"/>
    <cellStyle name="통_01-토공_02-배수공_배수공_배수공 11" xfId="34728" xr:uid="{00000000-0005-0000-0000-0000539E0000}"/>
    <cellStyle name="통_01-토공_02-배수공_배수공_배수공 12" xfId="34729" xr:uid="{00000000-0005-0000-0000-0000549E0000}"/>
    <cellStyle name="통_01-토공_02-배수공_배수공_배수공 13" xfId="34730" xr:uid="{00000000-0005-0000-0000-0000559E0000}"/>
    <cellStyle name="통_01-토공_02-배수공_배수공_배수공 14" xfId="34731" xr:uid="{00000000-0005-0000-0000-0000569E0000}"/>
    <cellStyle name="통_01-토공_02-배수공_배수공_배수공 15" xfId="34732" xr:uid="{00000000-0005-0000-0000-0000579E0000}"/>
    <cellStyle name="통_01-토공_02-배수공_배수공_배수공 16" xfId="34733" xr:uid="{00000000-0005-0000-0000-0000589E0000}"/>
    <cellStyle name="통_01-토공_02-배수공_배수공_배수공 17" xfId="34734" xr:uid="{00000000-0005-0000-0000-0000599E0000}"/>
    <cellStyle name="통_01-토공_02-배수공_배수공_배수공 18" xfId="34735" xr:uid="{00000000-0005-0000-0000-00005A9E0000}"/>
    <cellStyle name="통_01-토공_02-배수공_배수공_배수공 19" xfId="34736" xr:uid="{00000000-0005-0000-0000-00005B9E0000}"/>
    <cellStyle name="통_01-토공_02-배수공_배수공_배수공 2" xfId="34737" xr:uid="{00000000-0005-0000-0000-00005C9E0000}"/>
    <cellStyle name="통_01-토공_02-배수공_배수공_배수공 2 2" xfId="34738" xr:uid="{00000000-0005-0000-0000-00005D9E0000}"/>
    <cellStyle name="통_01-토공_02-배수공_배수공_배수공 2 3" xfId="34739" xr:uid="{00000000-0005-0000-0000-00005E9E0000}"/>
    <cellStyle name="통_01-토공_02-배수공_배수공_배수공 2 4" xfId="34740" xr:uid="{00000000-0005-0000-0000-00005F9E0000}"/>
    <cellStyle name="통_01-토공_02-배수공_배수공_배수공 2 5" xfId="34741" xr:uid="{00000000-0005-0000-0000-0000609E0000}"/>
    <cellStyle name="통_01-토공_02-배수공_배수공_배수공 2 6" xfId="34742" xr:uid="{00000000-0005-0000-0000-0000619E0000}"/>
    <cellStyle name="통_01-토공_02-배수공_배수공_배수공 2 7" xfId="34743" xr:uid="{00000000-0005-0000-0000-0000629E0000}"/>
    <cellStyle name="통_01-토공_02-배수공_배수공_배수공 20" xfId="34744" xr:uid="{00000000-0005-0000-0000-0000639E0000}"/>
    <cellStyle name="통_01-토공_02-배수공_배수공_배수공 21" xfId="34745" xr:uid="{00000000-0005-0000-0000-0000649E0000}"/>
    <cellStyle name="통_01-토공_02-배수공_배수공_배수공 3" xfId="34746" xr:uid="{00000000-0005-0000-0000-0000659E0000}"/>
    <cellStyle name="통_01-토공_02-배수공_배수공_배수공 4" xfId="34747" xr:uid="{00000000-0005-0000-0000-0000669E0000}"/>
    <cellStyle name="통_01-토공_02-배수공_배수공_배수공 5" xfId="34748" xr:uid="{00000000-0005-0000-0000-0000679E0000}"/>
    <cellStyle name="통_01-토공_02-배수공_배수공_배수공 6" xfId="34749" xr:uid="{00000000-0005-0000-0000-0000689E0000}"/>
    <cellStyle name="통_01-토공_02-배수공_배수공_배수공 7" xfId="34750" xr:uid="{00000000-0005-0000-0000-0000699E0000}"/>
    <cellStyle name="통_01-토공_02-배수공_배수공_배수공 8" xfId="34751" xr:uid="{00000000-0005-0000-0000-00006A9E0000}"/>
    <cellStyle name="통_01-토공_02-배수공_배수공_배수공 9" xfId="34752" xr:uid="{00000000-0005-0000-0000-00006B9E0000}"/>
    <cellStyle name="통_02.시선유도시설" xfId="34753" xr:uid="{00000000-0005-0000-0000-00006C9E0000}"/>
    <cellStyle name="통_02.시선유도시설 10" xfId="34754" xr:uid="{00000000-0005-0000-0000-00006D9E0000}"/>
    <cellStyle name="통_02.시선유도시설 11" xfId="34755" xr:uid="{00000000-0005-0000-0000-00006E9E0000}"/>
    <cellStyle name="통_02.시선유도시설 12" xfId="34756" xr:uid="{00000000-0005-0000-0000-00006F9E0000}"/>
    <cellStyle name="통_02.시선유도시설 13" xfId="34757" xr:uid="{00000000-0005-0000-0000-0000709E0000}"/>
    <cellStyle name="통_02.시선유도시설 14" xfId="34758" xr:uid="{00000000-0005-0000-0000-0000719E0000}"/>
    <cellStyle name="통_02.시선유도시설 15" xfId="34759" xr:uid="{00000000-0005-0000-0000-0000729E0000}"/>
    <cellStyle name="통_02.시선유도시설 16" xfId="34760" xr:uid="{00000000-0005-0000-0000-0000739E0000}"/>
    <cellStyle name="통_02.시선유도시설 17" xfId="34761" xr:uid="{00000000-0005-0000-0000-0000749E0000}"/>
    <cellStyle name="통_02.시선유도시설 18" xfId="34762" xr:uid="{00000000-0005-0000-0000-0000759E0000}"/>
    <cellStyle name="통_02.시선유도시설 19" xfId="34763" xr:uid="{00000000-0005-0000-0000-0000769E0000}"/>
    <cellStyle name="통_02.시선유도시설 2" xfId="34764" xr:uid="{00000000-0005-0000-0000-0000779E0000}"/>
    <cellStyle name="통_02.시선유도시설 2 2" xfId="34765" xr:uid="{00000000-0005-0000-0000-0000789E0000}"/>
    <cellStyle name="통_02.시선유도시설 2 3" xfId="34766" xr:uid="{00000000-0005-0000-0000-0000799E0000}"/>
    <cellStyle name="통_02.시선유도시설 2 4" xfId="34767" xr:uid="{00000000-0005-0000-0000-00007A9E0000}"/>
    <cellStyle name="통_02.시선유도시설 2 5" xfId="34768" xr:uid="{00000000-0005-0000-0000-00007B9E0000}"/>
    <cellStyle name="통_02.시선유도시설 2 6" xfId="34769" xr:uid="{00000000-0005-0000-0000-00007C9E0000}"/>
    <cellStyle name="통_02.시선유도시설 2 7" xfId="34770" xr:uid="{00000000-0005-0000-0000-00007D9E0000}"/>
    <cellStyle name="통_02.시선유도시설 20" xfId="34771" xr:uid="{00000000-0005-0000-0000-00007E9E0000}"/>
    <cellStyle name="통_02.시선유도시설 21" xfId="34772" xr:uid="{00000000-0005-0000-0000-00007F9E0000}"/>
    <cellStyle name="통_02.시선유도시설 3" xfId="34773" xr:uid="{00000000-0005-0000-0000-0000809E0000}"/>
    <cellStyle name="통_02.시선유도시설 4" xfId="34774" xr:uid="{00000000-0005-0000-0000-0000819E0000}"/>
    <cellStyle name="통_02.시선유도시설 5" xfId="34775" xr:uid="{00000000-0005-0000-0000-0000829E0000}"/>
    <cellStyle name="통_02.시선유도시설 6" xfId="34776" xr:uid="{00000000-0005-0000-0000-0000839E0000}"/>
    <cellStyle name="통_02.시선유도시설 7" xfId="34777" xr:uid="{00000000-0005-0000-0000-0000849E0000}"/>
    <cellStyle name="통_02.시선유도시설 8" xfId="34778" xr:uid="{00000000-0005-0000-0000-0000859E0000}"/>
    <cellStyle name="통_02.시선유도시설 9" xfId="34779" xr:uid="{00000000-0005-0000-0000-0000869E0000}"/>
    <cellStyle name="통_02.시선유도시설_00.교통안전시설공전체" xfId="34780" xr:uid="{00000000-0005-0000-0000-0000879E0000}"/>
    <cellStyle name="통_02.시선유도시설_00.교통안전시설공전체 10" xfId="34781" xr:uid="{00000000-0005-0000-0000-0000889E0000}"/>
    <cellStyle name="통_02.시선유도시설_00.교통안전시설공전체 11" xfId="34782" xr:uid="{00000000-0005-0000-0000-0000899E0000}"/>
    <cellStyle name="통_02.시선유도시설_00.교통안전시설공전체 12" xfId="34783" xr:uid="{00000000-0005-0000-0000-00008A9E0000}"/>
    <cellStyle name="통_02.시선유도시설_00.교통안전시설공전체 13" xfId="34784" xr:uid="{00000000-0005-0000-0000-00008B9E0000}"/>
    <cellStyle name="통_02.시선유도시설_00.교통안전시설공전체 14" xfId="34785" xr:uid="{00000000-0005-0000-0000-00008C9E0000}"/>
    <cellStyle name="통_02.시선유도시설_00.교통안전시설공전체 15" xfId="34786" xr:uid="{00000000-0005-0000-0000-00008D9E0000}"/>
    <cellStyle name="통_02.시선유도시설_00.교통안전시설공전체 16" xfId="34787" xr:uid="{00000000-0005-0000-0000-00008E9E0000}"/>
    <cellStyle name="통_02.시선유도시설_00.교통안전시설공전체 17" xfId="34788" xr:uid="{00000000-0005-0000-0000-00008F9E0000}"/>
    <cellStyle name="통_02.시선유도시설_00.교통안전시설공전체 18" xfId="34789" xr:uid="{00000000-0005-0000-0000-0000909E0000}"/>
    <cellStyle name="통_02.시선유도시설_00.교통안전시설공전체 19" xfId="34790" xr:uid="{00000000-0005-0000-0000-0000919E0000}"/>
    <cellStyle name="통_02.시선유도시설_00.교통안전시설공전체 2" xfId="34791" xr:uid="{00000000-0005-0000-0000-0000929E0000}"/>
    <cellStyle name="통_02.시선유도시설_00.교통안전시설공전체 2 2" xfId="34792" xr:uid="{00000000-0005-0000-0000-0000939E0000}"/>
    <cellStyle name="통_02.시선유도시설_00.교통안전시설공전체 2 3" xfId="34793" xr:uid="{00000000-0005-0000-0000-0000949E0000}"/>
    <cellStyle name="통_02.시선유도시설_00.교통안전시설공전체 2 4" xfId="34794" xr:uid="{00000000-0005-0000-0000-0000959E0000}"/>
    <cellStyle name="통_02.시선유도시설_00.교통안전시설공전체 2 5" xfId="34795" xr:uid="{00000000-0005-0000-0000-0000969E0000}"/>
    <cellStyle name="통_02.시선유도시설_00.교통안전시설공전체 2 6" xfId="34796" xr:uid="{00000000-0005-0000-0000-0000979E0000}"/>
    <cellStyle name="통_02.시선유도시설_00.교통안전시설공전체 2 7" xfId="34797" xr:uid="{00000000-0005-0000-0000-0000989E0000}"/>
    <cellStyle name="통_02.시선유도시설_00.교통안전시설공전체 20" xfId="34798" xr:uid="{00000000-0005-0000-0000-0000999E0000}"/>
    <cellStyle name="통_02.시선유도시설_00.교통안전시설공전체 21" xfId="34799" xr:uid="{00000000-0005-0000-0000-00009A9E0000}"/>
    <cellStyle name="통_02.시선유도시설_00.교통안전시설공전체 3" xfId="34800" xr:uid="{00000000-0005-0000-0000-00009B9E0000}"/>
    <cellStyle name="통_02.시선유도시설_00.교통안전시설공전체 4" xfId="34801" xr:uid="{00000000-0005-0000-0000-00009C9E0000}"/>
    <cellStyle name="통_02.시선유도시설_00.교통안전시설공전체 5" xfId="34802" xr:uid="{00000000-0005-0000-0000-00009D9E0000}"/>
    <cellStyle name="통_02.시선유도시설_00.교통안전시설공전체 6" xfId="34803" xr:uid="{00000000-0005-0000-0000-00009E9E0000}"/>
    <cellStyle name="통_02.시선유도시설_00.교통안전시설공전체 7" xfId="34804" xr:uid="{00000000-0005-0000-0000-00009F9E0000}"/>
    <cellStyle name="통_02.시선유도시설_00.교통안전시설공전체 8" xfId="34805" xr:uid="{00000000-0005-0000-0000-0000A09E0000}"/>
    <cellStyle name="통_02.시선유도시설_00.교통안전시설공전체 9" xfId="34806" xr:uid="{00000000-0005-0000-0000-0000A19E0000}"/>
    <cellStyle name="통_02.시선유도시설_01_부대공전체(진동-마산)" xfId="34807" xr:uid="{00000000-0005-0000-0000-0000A29E0000}"/>
    <cellStyle name="통_02.시선유도시설_01_부대공전체(진동-마산) 10" xfId="34808" xr:uid="{00000000-0005-0000-0000-0000A39E0000}"/>
    <cellStyle name="통_02.시선유도시설_01_부대공전체(진동-마산) 11" xfId="34809" xr:uid="{00000000-0005-0000-0000-0000A49E0000}"/>
    <cellStyle name="통_02.시선유도시설_01_부대공전체(진동-마산) 12" xfId="34810" xr:uid="{00000000-0005-0000-0000-0000A59E0000}"/>
    <cellStyle name="통_02.시선유도시설_01_부대공전체(진동-마산) 13" xfId="34811" xr:uid="{00000000-0005-0000-0000-0000A69E0000}"/>
    <cellStyle name="통_02.시선유도시설_01_부대공전체(진동-마산) 14" xfId="34812" xr:uid="{00000000-0005-0000-0000-0000A79E0000}"/>
    <cellStyle name="통_02.시선유도시설_01_부대공전체(진동-마산) 15" xfId="34813" xr:uid="{00000000-0005-0000-0000-0000A89E0000}"/>
    <cellStyle name="통_02.시선유도시설_01_부대공전체(진동-마산) 16" xfId="34814" xr:uid="{00000000-0005-0000-0000-0000A99E0000}"/>
    <cellStyle name="통_02.시선유도시설_01_부대공전체(진동-마산) 17" xfId="34815" xr:uid="{00000000-0005-0000-0000-0000AA9E0000}"/>
    <cellStyle name="통_02.시선유도시설_01_부대공전체(진동-마산) 18" xfId="34816" xr:uid="{00000000-0005-0000-0000-0000AB9E0000}"/>
    <cellStyle name="통_02.시선유도시설_01_부대공전체(진동-마산) 19" xfId="34817" xr:uid="{00000000-0005-0000-0000-0000AC9E0000}"/>
    <cellStyle name="통_02.시선유도시설_01_부대공전체(진동-마산) 2" xfId="34818" xr:uid="{00000000-0005-0000-0000-0000AD9E0000}"/>
    <cellStyle name="통_02.시선유도시설_01_부대공전체(진동-마산) 2 2" xfId="34819" xr:uid="{00000000-0005-0000-0000-0000AE9E0000}"/>
    <cellStyle name="통_02.시선유도시설_01_부대공전체(진동-마산) 2 3" xfId="34820" xr:uid="{00000000-0005-0000-0000-0000AF9E0000}"/>
    <cellStyle name="통_02.시선유도시설_01_부대공전체(진동-마산) 2 4" xfId="34821" xr:uid="{00000000-0005-0000-0000-0000B09E0000}"/>
    <cellStyle name="통_02.시선유도시설_01_부대공전체(진동-마산) 2 5" xfId="34822" xr:uid="{00000000-0005-0000-0000-0000B19E0000}"/>
    <cellStyle name="통_02.시선유도시설_01_부대공전체(진동-마산) 2 6" xfId="34823" xr:uid="{00000000-0005-0000-0000-0000B29E0000}"/>
    <cellStyle name="통_02.시선유도시설_01_부대공전체(진동-마산) 2 7" xfId="34824" xr:uid="{00000000-0005-0000-0000-0000B39E0000}"/>
    <cellStyle name="통_02.시선유도시설_01_부대공전체(진동-마산) 20" xfId="34825" xr:uid="{00000000-0005-0000-0000-0000B49E0000}"/>
    <cellStyle name="통_02.시선유도시설_01_부대공전체(진동-마산) 21" xfId="34826" xr:uid="{00000000-0005-0000-0000-0000B59E0000}"/>
    <cellStyle name="통_02.시선유도시설_01_부대공전체(진동-마산) 3" xfId="34827" xr:uid="{00000000-0005-0000-0000-0000B69E0000}"/>
    <cellStyle name="통_02.시선유도시설_01_부대공전체(진동-마산) 4" xfId="34828" xr:uid="{00000000-0005-0000-0000-0000B79E0000}"/>
    <cellStyle name="통_02.시선유도시설_01_부대공전체(진동-마산) 5" xfId="34829" xr:uid="{00000000-0005-0000-0000-0000B89E0000}"/>
    <cellStyle name="통_02.시선유도시설_01_부대공전체(진동-마산) 6" xfId="34830" xr:uid="{00000000-0005-0000-0000-0000B99E0000}"/>
    <cellStyle name="통_02.시선유도시설_01_부대공전체(진동-마산) 7" xfId="34831" xr:uid="{00000000-0005-0000-0000-0000BA9E0000}"/>
    <cellStyle name="통_02.시선유도시설_01_부대공전체(진동-마산) 8" xfId="34832" xr:uid="{00000000-0005-0000-0000-0000BB9E0000}"/>
    <cellStyle name="통_02.시선유도시설_01_부대공전체(진동-마산) 9" xfId="34833" xr:uid="{00000000-0005-0000-0000-0000BC9E0000}"/>
    <cellStyle name="통_02-배수공" xfId="34834" xr:uid="{00000000-0005-0000-0000-0000BD9E0000}"/>
    <cellStyle name="통_02-배수공 10" xfId="34835" xr:uid="{00000000-0005-0000-0000-0000BE9E0000}"/>
    <cellStyle name="통_02-배수공 11" xfId="34836" xr:uid="{00000000-0005-0000-0000-0000BF9E0000}"/>
    <cellStyle name="통_02-배수공 12" xfId="34837" xr:uid="{00000000-0005-0000-0000-0000C09E0000}"/>
    <cellStyle name="통_02-배수공 13" xfId="34838" xr:uid="{00000000-0005-0000-0000-0000C19E0000}"/>
    <cellStyle name="통_02-배수공 14" xfId="34839" xr:uid="{00000000-0005-0000-0000-0000C29E0000}"/>
    <cellStyle name="통_02-배수공 15" xfId="34840" xr:uid="{00000000-0005-0000-0000-0000C39E0000}"/>
    <cellStyle name="통_02-배수공 16" xfId="34841" xr:uid="{00000000-0005-0000-0000-0000C49E0000}"/>
    <cellStyle name="통_02-배수공 17" xfId="34842" xr:uid="{00000000-0005-0000-0000-0000C59E0000}"/>
    <cellStyle name="통_02-배수공 18" xfId="34843" xr:uid="{00000000-0005-0000-0000-0000C69E0000}"/>
    <cellStyle name="통_02-배수공 19" xfId="34844" xr:uid="{00000000-0005-0000-0000-0000C79E0000}"/>
    <cellStyle name="통_02-배수공 2" xfId="34845" xr:uid="{00000000-0005-0000-0000-0000C89E0000}"/>
    <cellStyle name="통_02-배수공 2 2" xfId="34846" xr:uid="{00000000-0005-0000-0000-0000C99E0000}"/>
    <cellStyle name="통_02-배수공 2 3" xfId="34847" xr:uid="{00000000-0005-0000-0000-0000CA9E0000}"/>
    <cellStyle name="통_02-배수공 2 4" xfId="34848" xr:uid="{00000000-0005-0000-0000-0000CB9E0000}"/>
    <cellStyle name="통_02-배수공 2 5" xfId="34849" xr:uid="{00000000-0005-0000-0000-0000CC9E0000}"/>
    <cellStyle name="통_02-배수공 2 6" xfId="34850" xr:uid="{00000000-0005-0000-0000-0000CD9E0000}"/>
    <cellStyle name="통_02-배수공 2 7" xfId="34851" xr:uid="{00000000-0005-0000-0000-0000CE9E0000}"/>
    <cellStyle name="통_02-배수공 20" xfId="34852" xr:uid="{00000000-0005-0000-0000-0000CF9E0000}"/>
    <cellStyle name="통_02-배수공 21" xfId="34853" xr:uid="{00000000-0005-0000-0000-0000D09E0000}"/>
    <cellStyle name="통_02-배수공 3" xfId="34854" xr:uid="{00000000-0005-0000-0000-0000D19E0000}"/>
    <cellStyle name="통_02-배수공 4" xfId="34855" xr:uid="{00000000-0005-0000-0000-0000D29E0000}"/>
    <cellStyle name="통_02-배수공 5" xfId="34856" xr:uid="{00000000-0005-0000-0000-0000D39E0000}"/>
    <cellStyle name="통_02-배수공 6" xfId="34857" xr:uid="{00000000-0005-0000-0000-0000D49E0000}"/>
    <cellStyle name="통_02-배수공 7" xfId="34858" xr:uid="{00000000-0005-0000-0000-0000D59E0000}"/>
    <cellStyle name="통_02-배수공 8" xfId="34859" xr:uid="{00000000-0005-0000-0000-0000D69E0000}"/>
    <cellStyle name="통_02-배수공 9" xfId="34860" xr:uid="{00000000-0005-0000-0000-0000D79E0000}"/>
    <cellStyle name="통_02-배수공_02-배수공" xfId="34861" xr:uid="{00000000-0005-0000-0000-0000D89E0000}"/>
    <cellStyle name="통_02-배수공_02-배수공 10" xfId="34862" xr:uid="{00000000-0005-0000-0000-0000D99E0000}"/>
    <cellStyle name="통_02-배수공_02-배수공 11" xfId="34863" xr:uid="{00000000-0005-0000-0000-0000DA9E0000}"/>
    <cellStyle name="통_02-배수공_02-배수공 12" xfId="34864" xr:uid="{00000000-0005-0000-0000-0000DB9E0000}"/>
    <cellStyle name="통_02-배수공_02-배수공 13" xfId="34865" xr:uid="{00000000-0005-0000-0000-0000DC9E0000}"/>
    <cellStyle name="통_02-배수공_02-배수공 14" xfId="34866" xr:uid="{00000000-0005-0000-0000-0000DD9E0000}"/>
    <cellStyle name="통_02-배수공_02-배수공 15" xfId="34867" xr:uid="{00000000-0005-0000-0000-0000DE9E0000}"/>
    <cellStyle name="통_02-배수공_02-배수공 16" xfId="34868" xr:uid="{00000000-0005-0000-0000-0000DF9E0000}"/>
    <cellStyle name="통_02-배수공_02-배수공 17" xfId="34869" xr:uid="{00000000-0005-0000-0000-0000E09E0000}"/>
    <cellStyle name="통_02-배수공_02-배수공 18" xfId="34870" xr:uid="{00000000-0005-0000-0000-0000E19E0000}"/>
    <cellStyle name="통_02-배수공_02-배수공 19" xfId="34871" xr:uid="{00000000-0005-0000-0000-0000E29E0000}"/>
    <cellStyle name="통_02-배수공_02-배수공 2" xfId="34872" xr:uid="{00000000-0005-0000-0000-0000E39E0000}"/>
    <cellStyle name="통_02-배수공_02-배수공 2 2" xfId="34873" xr:uid="{00000000-0005-0000-0000-0000E49E0000}"/>
    <cellStyle name="통_02-배수공_02-배수공 2 3" xfId="34874" xr:uid="{00000000-0005-0000-0000-0000E59E0000}"/>
    <cellStyle name="통_02-배수공_02-배수공 2 4" xfId="34875" xr:uid="{00000000-0005-0000-0000-0000E69E0000}"/>
    <cellStyle name="통_02-배수공_02-배수공 2 5" xfId="34876" xr:uid="{00000000-0005-0000-0000-0000E79E0000}"/>
    <cellStyle name="통_02-배수공_02-배수공 2 6" xfId="34877" xr:uid="{00000000-0005-0000-0000-0000E89E0000}"/>
    <cellStyle name="통_02-배수공_02-배수공 2 7" xfId="34878" xr:uid="{00000000-0005-0000-0000-0000E99E0000}"/>
    <cellStyle name="통_02-배수공_02-배수공 20" xfId="34879" xr:uid="{00000000-0005-0000-0000-0000EA9E0000}"/>
    <cellStyle name="통_02-배수공_02-배수공 21" xfId="34880" xr:uid="{00000000-0005-0000-0000-0000EB9E0000}"/>
    <cellStyle name="통_02-배수공_02-배수공 3" xfId="34881" xr:uid="{00000000-0005-0000-0000-0000EC9E0000}"/>
    <cellStyle name="통_02-배수공_02-배수공 4" xfId="34882" xr:uid="{00000000-0005-0000-0000-0000ED9E0000}"/>
    <cellStyle name="통_02-배수공_02-배수공 5" xfId="34883" xr:uid="{00000000-0005-0000-0000-0000EE9E0000}"/>
    <cellStyle name="통_02-배수공_02-배수공 6" xfId="34884" xr:uid="{00000000-0005-0000-0000-0000EF9E0000}"/>
    <cellStyle name="통_02-배수공_02-배수공 7" xfId="34885" xr:uid="{00000000-0005-0000-0000-0000F09E0000}"/>
    <cellStyle name="통_02-배수공_02-배수공 8" xfId="34886" xr:uid="{00000000-0005-0000-0000-0000F19E0000}"/>
    <cellStyle name="통_02-배수공_02-배수공 9" xfId="34887" xr:uid="{00000000-0005-0000-0000-0000F29E0000}"/>
    <cellStyle name="통_02-배수공_02-배수공_배수공" xfId="34888" xr:uid="{00000000-0005-0000-0000-0000F39E0000}"/>
    <cellStyle name="통_02-배수공_02-배수공_배수공 10" xfId="34889" xr:uid="{00000000-0005-0000-0000-0000F49E0000}"/>
    <cellStyle name="통_02-배수공_02-배수공_배수공 11" xfId="34890" xr:uid="{00000000-0005-0000-0000-0000F59E0000}"/>
    <cellStyle name="통_02-배수공_02-배수공_배수공 12" xfId="34891" xr:uid="{00000000-0005-0000-0000-0000F69E0000}"/>
    <cellStyle name="통_02-배수공_02-배수공_배수공 13" xfId="34892" xr:uid="{00000000-0005-0000-0000-0000F79E0000}"/>
    <cellStyle name="통_02-배수공_02-배수공_배수공 14" xfId="34893" xr:uid="{00000000-0005-0000-0000-0000F89E0000}"/>
    <cellStyle name="통_02-배수공_02-배수공_배수공 15" xfId="34894" xr:uid="{00000000-0005-0000-0000-0000F99E0000}"/>
    <cellStyle name="통_02-배수공_02-배수공_배수공 16" xfId="34895" xr:uid="{00000000-0005-0000-0000-0000FA9E0000}"/>
    <cellStyle name="통_02-배수공_02-배수공_배수공 17" xfId="34896" xr:uid="{00000000-0005-0000-0000-0000FB9E0000}"/>
    <cellStyle name="통_02-배수공_02-배수공_배수공 18" xfId="34897" xr:uid="{00000000-0005-0000-0000-0000FC9E0000}"/>
    <cellStyle name="통_02-배수공_02-배수공_배수공 19" xfId="34898" xr:uid="{00000000-0005-0000-0000-0000FD9E0000}"/>
    <cellStyle name="통_02-배수공_02-배수공_배수공 2" xfId="34899" xr:uid="{00000000-0005-0000-0000-0000FE9E0000}"/>
    <cellStyle name="통_02-배수공_02-배수공_배수공 2 2" xfId="34900" xr:uid="{00000000-0005-0000-0000-0000FF9E0000}"/>
    <cellStyle name="통_02-배수공_02-배수공_배수공 2 3" xfId="34901" xr:uid="{00000000-0005-0000-0000-0000009F0000}"/>
    <cellStyle name="통_02-배수공_02-배수공_배수공 2 4" xfId="34902" xr:uid="{00000000-0005-0000-0000-0000019F0000}"/>
    <cellStyle name="통_02-배수공_02-배수공_배수공 2 5" xfId="34903" xr:uid="{00000000-0005-0000-0000-0000029F0000}"/>
    <cellStyle name="통_02-배수공_02-배수공_배수공 2 6" xfId="34904" xr:uid="{00000000-0005-0000-0000-0000039F0000}"/>
    <cellStyle name="통_02-배수공_02-배수공_배수공 2 7" xfId="34905" xr:uid="{00000000-0005-0000-0000-0000049F0000}"/>
    <cellStyle name="통_02-배수공_02-배수공_배수공 20" xfId="34906" xr:uid="{00000000-0005-0000-0000-0000059F0000}"/>
    <cellStyle name="통_02-배수공_02-배수공_배수공 21" xfId="34907" xr:uid="{00000000-0005-0000-0000-0000069F0000}"/>
    <cellStyle name="통_02-배수공_02-배수공_배수공 3" xfId="34908" xr:uid="{00000000-0005-0000-0000-0000079F0000}"/>
    <cellStyle name="통_02-배수공_02-배수공_배수공 4" xfId="34909" xr:uid="{00000000-0005-0000-0000-0000089F0000}"/>
    <cellStyle name="통_02-배수공_02-배수공_배수공 5" xfId="34910" xr:uid="{00000000-0005-0000-0000-0000099F0000}"/>
    <cellStyle name="통_02-배수공_02-배수공_배수공 6" xfId="34911" xr:uid="{00000000-0005-0000-0000-00000A9F0000}"/>
    <cellStyle name="통_02-배수공_02-배수공_배수공 7" xfId="34912" xr:uid="{00000000-0005-0000-0000-00000B9F0000}"/>
    <cellStyle name="통_02-배수공_02-배수공_배수공 8" xfId="34913" xr:uid="{00000000-0005-0000-0000-00000C9F0000}"/>
    <cellStyle name="통_02-배수공_02-배수공_배수공 9" xfId="34914" xr:uid="{00000000-0005-0000-0000-00000D9F0000}"/>
    <cellStyle name="통_02-배수공_02-배수공_배수공_배수공" xfId="34915" xr:uid="{00000000-0005-0000-0000-00000E9F0000}"/>
    <cellStyle name="통_02-배수공_02-배수공_배수공_배수공 10" xfId="34916" xr:uid="{00000000-0005-0000-0000-00000F9F0000}"/>
    <cellStyle name="통_02-배수공_02-배수공_배수공_배수공 11" xfId="34917" xr:uid="{00000000-0005-0000-0000-0000109F0000}"/>
    <cellStyle name="통_02-배수공_02-배수공_배수공_배수공 12" xfId="34918" xr:uid="{00000000-0005-0000-0000-0000119F0000}"/>
    <cellStyle name="통_02-배수공_02-배수공_배수공_배수공 13" xfId="34919" xr:uid="{00000000-0005-0000-0000-0000129F0000}"/>
    <cellStyle name="통_02-배수공_02-배수공_배수공_배수공 14" xfId="34920" xr:uid="{00000000-0005-0000-0000-0000139F0000}"/>
    <cellStyle name="통_02-배수공_02-배수공_배수공_배수공 15" xfId="34921" xr:uid="{00000000-0005-0000-0000-0000149F0000}"/>
    <cellStyle name="통_02-배수공_02-배수공_배수공_배수공 16" xfId="34922" xr:uid="{00000000-0005-0000-0000-0000159F0000}"/>
    <cellStyle name="통_02-배수공_02-배수공_배수공_배수공 17" xfId="34923" xr:uid="{00000000-0005-0000-0000-0000169F0000}"/>
    <cellStyle name="통_02-배수공_02-배수공_배수공_배수공 18" xfId="34924" xr:uid="{00000000-0005-0000-0000-0000179F0000}"/>
    <cellStyle name="통_02-배수공_02-배수공_배수공_배수공 19" xfId="34925" xr:uid="{00000000-0005-0000-0000-0000189F0000}"/>
    <cellStyle name="통_02-배수공_02-배수공_배수공_배수공 2" xfId="34926" xr:uid="{00000000-0005-0000-0000-0000199F0000}"/>
    <cellStyle name="통_02-배수공_02-배수공_배수공_배수공 2 2" xfId="34927" xr:uid="{00000000-0005-0000-0000-00001A9F0000}"/>
    <cellStyle name="통_02-배수공_02-배수공_배수공_배수공 2 3" xfId="34928" xr:uid="{00000000-0005-0000-0000-00001B9F0000}"/>
    <cellStyle name="통_02-배수공_02-배수공_배수공_배수공 2 4" xfId="34929" xr:uid="{00000000-0005-0000-0000-00001C9F0000}"/>
    <cellStyle name="통_02-배수공_02-배수공_배수공_배수공 2 5" xfId="34930" xr:uid="{00000000-0005-0000-0000-00001D9F0000}"/>
    <cellStyle name="통_02-배수공_02-배수공_배수공_배수공 2 6" xfId="34931" xr:uid="{00000000-0005-0000-0000-00001E9F0000}"/>
    <cellStyle name="통_02-배수공_02-배수공_배수공_배수공 2 7" xfId="34932" xr:uid="{00000000-0005-0000-0000-00001F9F0000}"/>
    <cellStyle name="통_02-배수공_02-배수공_배수공_배수공 20" xfId="34933" xr:uid="{00000000-0005-0000-0000-0000209F0000}"/>
    <cellStyle name="통_02-배수공_02-배수공_배수공_배수공 21" xfId="34934" xr:uid="{00000000-0005-0000-0000-0000219F0000}"/>
    <cellStyle name="통_02-배수공_02-배수공_배수공_배수공 3" xfId="34935" xr:uid="{00000000-0005-0000-0000-0000229F0000}"/>
    <cellStyle name="통_02-배수공_02-배수공_배수공_배수공 4" xfId="34936" xr:uid="{00000000-0005-0000-0000-0000239F0000}"/>
    <cellStyle name="통_02-배수공_02-배수공_배수공_배수공 5" xfId="34937" xr:uid="{00000000-0005-0000-0000-0000249F0000}"/>
    <cellStyle name="통_02-배수공_02-배수공_배수공_배수공 6" xfId="34938" xr:uid="{00000000-0005-0000-0000-0000259F0000}"/>
    <cellStyle name="통_02-배수공_02-배수공_배수공_배수공 7" xfId="34939" xr:uid="{00000000-0005-0000-0000-0000269F0000}"/>
    <cellStyle name="통_02-배수공_02-배수공_배수공_배수공 8" xfId="34940" xr:uid="{00000000-0005-0000-0000-0000279F0000}"/>
    <cellStyle name="통_02-배수공_02-배수공_배수공_배수공 9" xfId="34941" xr:uid="{00000000-0005-0000-0000-0000289F0000}"/>
    <cellStyle name="통_02-배수공_배수공" xfId="34942" xr:uid="{00000000-0005-0000-0000-0000299F0000}"/>
    <cellStyle name="통_02-배수공_배수공 10" xfId="34943" xr:uid="{00000000-0005-0000-0000-00002A9F0000}"/>
    <cellStyle name="통_02-배수공_배수공 11" xfId="34944" xr:uid="{00000000-0005-0000-0000-00002B9F0000}"/>
    <cellStyle name="통_02-배수공_배수공 12" xfId="34945" xr:uid="{00000000-0005-0000-0000-00002C9F0000}"/>
    <cellStyle name="통_02-배수공_배수공 13" xfId="34946" xr:uid="{00000000-0005-0000-0000-00002D9F0000}"/>
    <cellStyle name="통_02-배수공_배수공 14" xfId="34947" xr:uid="{00000000-0005-0000-0000-00002E9F0000}"/>
    <cellStyle name="통_02-배수공_배수공 15" xfId="34948" xr:uid="{00000000-0005-0000-0000-00002F9F0000}"/>
    <cellStyle name="통_02-배수공_배수공 16" xfId="34949" xr:uid="{00000000-0005-0000-0000-0000309F0000}"/>
    <cellStyle name="통_02-배수공_배수공 17" xfId="34950" xr:uid="{00000000-0005-0000-0000-0000319F0000}"/>
    <cellStyle name="통_02-배수공_배수공 18" xfId="34951" xr:uid="{00000000-0005-0000-0000-0000329F0000}"/>
    <cellStyle name="통_02-배수공_배수공 19" xfId="34952" xr:uid="{00000000-0005-0000-0000-0000339F0000}"/>
    <cellStyle name="통_02-배수공_배수공 2" xfId="34953" xr:uid="{00000000-0005-0000-0000-0000349F0000}"/>
    <cellStyle name="통_02-배수공_배수공 2 2" xfId="34954" xr:uid="{00000000-0005-0000-0000-0000359F0000}"/>
    <cellStyle name="통_02-배수공_배수공 2 3" xfId="34955" xr:uid="{00000000-0005-0000-0000-0000369F0000}"/>
    <cellStyle name="통_02-배수공_배수공 2 4" xfId="34956" xr:uid="{00000000-0005-0000-0000-0000379F0000}"/>
    <cellStyle name="통_02-배수공_배수공 2 5" xfId="34957" xr:uid="{00000000-0005-0000-0000-0000389F0000}"/>
    <cellStyle name="통_02-배수공_배수공 2 6" xfId="34958" xr:uid="{00000000-0005-0000-0000-0000399F0000}"/>
    <cellStyle name="통_02-배수공_배수공 2 7" xfId="34959" xr:uid="{00000000-0005-0000-0000-00003A9F0000}"/>
    <cellStyle name="통_02-배수공_배수공 20" xfId="34960" xr:uid="{00000000-0005-0000-0000-00003B9F0000}"/>
    <cellStyle name="통_02-배수공_배수공 21" xfId="34961" xr:uid="{00000000-0005-0000-0000-00003C9F0000}"/>
    <cellStyle name="통_02-배수공_배수공 3" xfId="34962" xr:uid="{00000000-0005-0000-0000-00003D9F0000}"/>
    <cellStyle name="통_02-배수공_배수공 4" xfId="34963" xr:uid="{00000000-0005-0000-0000-00003E9F0000}"/>
    <cellStyle name="통_02-배수공_배수공 5" xfId="34964" xr:uid="{00000000-0005-0000-0000-00003F9F0000}"/>
    <cellStyle name="통_02-배수공_배수공 6" xfId="34965" xr:uid="{00000000-0005-0000-0000-0000409F0000}"/>
    <cellStyle name="통_02-배수공_배수공 7" xfId="34966" xr:uid="{00000000-0005-0000-0000-0000419F0000}"/>
    <cellStyle name="통_02-배수공_배수공 8" xfId="34967" xr:uid="{00000000-0005-0000-0000-0000429F0000}"/>
    <cellStyle name="통_02-배수공_배수공 9" xfId="34968" xr:uid="{00000000-0005-0000-0000-0000439F0000}"/>
    <cellStyle name="통_02-배수공_배수공_배수공" xfId="34969" xr:uid="{00000000-0005-0000-0000-0000449F0000}"/>
    <cellStyle name="통_02-배수공_배수공_배수공 10" xfId="34970" xr:uid="{00000000-0005-0000-0000-0000459F0000}"/>
    <cellStyle name="통_02-배수공_배수공_배수공 11" xfId="34971" xr:uid="{00000000-0005-0000-0000-0000469F0000}"/>
    <cellStyle name="통_02-배수공_배수공_배수공 12" xfId="34972" xr:uid="{00000000-0005-0000-0000-0000479F0000}"/>
    <cellStyle name="통_02-배수공_배수공_배수공 13" xfId="34973" xr:uid="{00000000-0005-0000-0000-0000489F0000}"/>
    <cellStyle name="통_02-배수공_배수공_배수공 14" xfId="34974" xr:uid="{00000000-0005-0000-0000-0000499F0000}"/>
    <cellStyle name="통_02-배수공_배수공_배수공 15" xfId="34975" xr:uid="{00000000-0005-0000-0000-00004A9F0000}"/>
    <cellStyle name="통_02-배수공_배수공_배수공 16" xfId="34976" xr:uid="{00000000-0005-0000-0000-00004B9F0000}"/>
    <cellStyle name="통_02-배수공_배수공_배수공 17" xfId="34977" xr:uid="{00000000-0005-0000-0000-00004C9F0000}"/>
    <cellStyle name="통_02-배수공_배수공_배수공 18" xfId="34978" xr:uid="{00000000-0005-0000-0000-00004D9F0000}"/>
    <cellStyle name="통_02-배수공_배수공_배수공 19" xfId="34979" xr:uid="{00000000-0005-0000-0000-00004E9F0000}"/>
    <cellStyle name="통_02-배수공_배수공_배수공 2" xfId="34980" xr:uid="{00000000-0005-0000-0000-00004F9F0000}"/>
    <cellStyle name="통_02-배수공_배수공_배수공 2 2" xfId="34981" xr:uid="{00000000-0005-0000-0000-0000509F0000}"/>
    <cellStyle name="통_02-배수공_배수공_배수공 2 3" xfId="34982" xr:uid="{00000000-0005-0000-0000-0000519F0000}"/>
    <cellStyle name="통_02-배수공_배수공_배수공 2 4" xfId="34983" xr:uid="{00000000-0005-0000-0000-0000529F0000}"/>
    <cellStyle name="통_02-배수공_배수공_배수공 2 5" xfId="34984" xr:uid="{00000000-0005-0000-0000-0000539F0000}"/>
    <cellStyle name="통_02-배수공_배수공_배수공 2 6" xfId="34985" xr:uid="{00000000-0005-0000-0000-0000549F0000}"/>
    <cellStyle name="통_02-배수공_배수공_배수공 2 7" xfId="34986" xr:uid="{00000000-0005-0000-0000-0000559F0000}"/>
    <cellStyle name="통_02-배수공_배수공_배수공 20" xfId="34987" xr:uid="{00000000-0005-0000-0000-0000569F0000}"/>
    <cellStyle name="통_02-배수공_배수공_배수공 21" xfId="34988" xr:uid="{00000000-0005-0000-0000-0000579F0000}"/>
    <cellStyle name="통_02-배수공_배수공_배수공 3" xfId="34989" xr:uid="{00000000-0005-0000-0000-0000589F0000}"/>
    <cellStyle name="통_02-배수공_배수공_배수공 4" xfId="34990" xr:uid="{00000000-0005-0000-0000-0000599F0000}"/>
    <cellStyle name="통_02-배수공_배수공_배수공 5" xfId="34991" xr:uid="{00000000-0005-0000-0000-00005A9F0000}"/>
    <cellStyle name="통_02-배수공_배수공_배수공 6" xfId="34992" xr:uid="{00000000-0005-0000-0000-00005B9F0000}"/>
    <cellStyle name="통_02-배수공_배수공_배수공 7" xfId="34993" xr:uid="{00000000-0005-0000-0000-00005C9F0000}"/>
    <cellStyle name="통_02-배수공_배수공_배수공 8" xfId="34994" xr:uid="{00000000-0005-0000-0000-00005D9F0000}"/>
    <cellStyle name="통_02-배수공_배수공_배수공 9" xfId="34995" xr:uid="{00000000-0005-0000-0000-00005E9F0000}"/>
    <cellStyle name="통_03.차선도색" xfId="34996" xr:uid="{00000000-0005-0000-0000-00005F9F0000}"/>
    <cellStyle name="통_03.차선도색 10" xfId="34997" xr:uid="{00000000-0005-0000-0000-0000609F0000}"/>
    <cellStyle name="통_03.차선도색 11" xfId="34998" xr:uid="{00000000-0005-0000-0000-0000619F0000}"/>
    <cellStyle name="통_03.차선도색 12" xfId="34999" xr:uid="{00000000-0005-0000-0000-0000629F0000}"/>
    <cellStyle name="통_03.차선도색 13" xfId="35000" xr:uid="{00000000-0005-0000-0000-0000639F0000}"/>
    <cellStyle name="통_03.차선도색 14" xfId="35001" xr:uid="{00000000-0005-0000-0000-0000649F0000}"/>
    <cellStyle name="통_03.차선도색 15" xfId="35002" xr:uid="{00000000-0005-0000-0000-0000659F0000}"/>
    <cellStyle name="통_03.차선도색 16" xfId="35003" xr:uid="{00000000-0005-0000-0000-0000669F0000}"/>
    <cellStyle name="통_03.차선도색 17" xfId="35004" xr:uid="{00000000-0005-0000-0000-0000679F0000}"/>
    <cellStyle name="통_03.차선도색 18" xfId="35005" xr:uid="{00000000-0005-0000-0000-0000689F0000}"/>
    <cellStyle name="통_03.차선도색 19" xfId="35006" xr:uid="{00000000-0005-0000-0000-0000699F0000}"/>
    <cellStyle name="통_03.차선도색 2" xfId="35007" xr:uid="{00000000-0005-0000-0000-00006A9F0000}"/>
    <cellStyle name="통_03.차선도색 2 2" xfId="35008" xr:uid="{00000000-0005-0000-0000-00006B9F0000}"/>
    <cellStyle name="통_03.차선도색 2 3" xfId="35009" xr:uid="{00000000-0005-0000-0000-00006C9F0000}"/>
    <cellStyle name="통_03.차선도색 2 4" xfId="35010" xr:uid="{00000000-0005-0000-0000-00006D9F0000}"/>
    <cellStyle name="통_03.차선도색 2 5" xfId="35011" xr:uid="{00000000-0005-0000-0000-00006E9F0000}"/>
    <cellStyle name="통_03.차선도색 2 6" xfId="35012" xr:uid="{00000000-0005-0000-0000-00006F9F0000}"/>
    <cellStyle name="통_03.차선도색 2 7" xfId="35013" xr:uid="{00000000-0005-0000-0000-0000709F0000}"/>
    <cellStyle name="통_03.차선도색 20" xfId="35014" xr:uid="{00000000-0005-0000-0000-0000719F0000}"/>
    <cellStyle name="통_03.차선도색 21" xfId="35015" xr:uid="{00000000-0005-0000-0000-0000729F0000}"/>
    <cellStyle name="통_03.차선도색 3" xfId="35016" xr:uid="{00000000-0005-0000-0000-0000739F0000}"/>
    <cellStyle name="통_03.차선도색 4" xfId="35017" xr:uid="{00000000-0005-0000-0000-0000749F0000}"/>
    <cellStyle name="통_03.차선도색 5" xfId="35018" xr:uid="{00000000-0005-0000-0000-0000759F0000}"/>
    <cellStyle name="통_03.차선도색 6" xfId="35019" xr:uid="{00000000-0005-0000-0000-0000769F0000}"/>
    <cellStyle name="통_03.차선도색 7" xfId="35020" xr:uid="{00000000-0005-0000-0000-0000779F0000}"/>
    <cellStyle name="통_03.차선도색 8" xfId="35021" xr:uid="{00000000-0005-0000-0000-0000789F0000}"/>
    <cellStyle name="통_03.차선도색 9" xfId="35022" xr:uid="{00000000-0005-0000-0000-0000799F0000}"/>
    <cellStyle name="통_03.차선도색_00.교통안전시설공전체" xfId="35023" xr:uid="{00000000-0005-0000-0000-00007A9F0000}"/>
    <cellStyle name="통_03.차선도색_00.교통안전시설공전체 10" xfId="35024" xr:uid="{00000000-0005-0000-0000-00007B9F0000}"/>
    <cellStyle name="통_03.차선도색_00.교통안전시설공전체 11" xfId="35025" xr:uid="{00000000-0005-0000-0000-00007C9F0000}"/>
    <cellStyle name="통_03.차선도색_00.교통안전시설공전체 12" xfId="35026" xr:uid="{00000000-0005-0000-0000-00007D9F0000}"/>
    <cellStyle name="통_03.차선도색_00.교통안전시설공전체 13" xfId="35027" xr:uid="{00000000-0005-0000-0000-00007E9F0000}"/>
    <cellStyle name="통_03.차선도색_00.교통안전시설공전체 14" xfId="35028" xr:uid="{00000000-0005-0000-0000-00007F9F0000}"/>
    <cellStyle name="통_03.차선도색_00.교통안전시설공전체 15" xfId="35029" xr:uid="{00000000-0005-0000-0000-0000809F0000}"/>
    <cellStyle name="통_03.차선도색_00.교통안전시설공전체 16" xfId="35030" xr:uid="{00000000-0005-0000-0000-0000819F0000}"/>
    <cellStyle name="통_03.차선도색_00.교통안전시설공전체 17" xfId="35031" xr:uid="{00000000-0005-0000-0000-0000829F0000}"/>
    <cellStyle name="통_03.차선도색_00.교통안전시설공전체 18" xfId="35032" xr:uid="{00000000-0005-0000-0000-0000839F0000}"/>
    <cellStyle name="통_03.차선도색_00.교통안전시설공전체 19" xfId="35033" xr:uid="{00000000-0005-0000-0000-0000849F0000}"/>
    <cellStyle name="통_03.차선도색_00.교통안전시설공전체 2" xfId="35034" xr:uid="{00000000-0005-0000-0000-0000859F0000}"/>
    <cellStyle name="통_03.차선도색_00.교통안전시설공전체 2 2" xfId="35035" xr:uid="{00000000-0005-0000-0000-0000869F0000}"/>
    <cellStyle name="통_03.차선도색_00.교통안전시설공전체 2 3" xfId="35036" xr:uid="{00000000-0005-0000-0000-0000879F0000}"/>
    <cellStyle name="통_03.차선도색_00.교통안전시설공전체 2 4" xfId="35037" xr:uid="{00000000-0005-0000-0000-0000889F0000}"/>
    <cellStyle name="통_03.차선도색_00.교통안전시설공전체 2 5" xfId="35038" xr:uid="{00000000-0005-0000-0000-0000899F0000}"/>
    <cellStyle name="통_03.차선도색_00.교통안전시설공전체 2 6" xfId="35039" xr:uid="{00000000-0005-0000-0000-00008A9F0000}"/>
    <cellStyle name="통_03.차선도색_00.교통안전시설공전체 2 7" xfId="35040" xr:uid="{00000000-0005-0000-0000-00008B9F0000}"/>
    <cellStyle name="통_03.차선도색_00.교통안전시설공전체 20" xfId="35041" xr:uid="{00000000-0005-0000-0000-00008C9F0000}"/>
    <cellStyle name="통_03.차선도색_00.교통안전시설공전체 21" xfId="35042" xr:uid="{00000000-0005-0000-0000-00008D9F0000}"/>
    <cellStyle name="통_03.차선도색_00.교통안전시설공전체 3" xfId="35043" xr:uid="{00000000-0005-0000-0000-00008E9F0000}"/>
    <cellStyle name="통_03.차선도색_00.교통안전시설공전체 4" xfId="35044" xr:uid="{00000000-0005-0000-0000-00008F9F0000}"/>
    <cellStyle name="통_03.차선도색_00.교통안전시설공전체 5" xfId="35045" xr:uid="{00000000-0005-0000-0000-0000909F0000}"/>
    <cellStyle name="통_03.차선도색_00.교통안전시설공전체 6" xfId="35046" xr:uid="{00000000-0005-0000-0000-0000919F0000}"/>
    <cellStyle name="통_03.차선도색_00.교통안전시설공전체 7" xfId="35047" xr:uid="{00000000-0005-0000-0000-0000929F0000}"/>
    <cellStyle name="통_03.차선도색_00.교통안전시설공전체 8" xfId="35048" xr:uid="{00000000-0005-0000-0000-0000939F0000}"/>
    <cellStyle name="통_03.차선도색_00.교통안전시설공전체 9" xfId="35049" xr:uid="{00000000-0005-0000-0000-0000949F0000}"/>
    <cellStyle name="통_03.차선도색_01_부대공전체(진동-마산)" xfId="35050" xr:uid="{00000000-0005-0000-0000-0000959F0000}"/>
    <cellStyle name="통_03.차선도색_01_부대공전체(진동-마산) 10" xfId="35051" xr:uid="{00000000-0005-0000-0000-0000969F0000}"/>
    <cellStyle name="통_03.차선도색_01_부대공전체(진동-마산) 11" xfId="35052" xr:uid="{00000000-0005-0000-0000-0000979F0000}"/>
    <cellStyle name="통_03.차선도색_01_부대공전체(진동-마산) 12" xfId="35053" xr:uid="{00000000-0005-0000-0000-0000989F0000}"/>
    <cellStyle name="통_03.차선도색_01_부대공전체(진동-마산) 13" xfId="35054" xr:uid="{00000000-0005-0000-0000-0000999F0000}"/>
    <cellStyle name="통_03.차선도색_01_부대공전체(진동-마산) 14" xfId="35055" xr:uid="{00000000-0005-0000-0000-00009A9F0000}"/>
    <cellStyle name="통_03.차선도색_01_부대공전체(진동-마산) 15" xfId="35056" xr:uid="{00000000-0005-0000-0000-00009B9F0000}"/>
    <cellStyle name="통_03.차선도색_01_부대공전체(진동-마산) 16" xfId="35057" xr:uid="{00000000-0005-0000-0000-00009C9F0000}"/>
    <cellStyle name="통_03.차선도색_01_부대공전체(진동-마산) 17" xfId="35058" xr:uid="{00000000-0005-0000-0000-00009D9F0000}"/>
    <cellStyle name="통_03.차선도색_01_부대공전체(진동-마산) 18" xfId="35059" xr:uid="{00000000-0005-0000-0000-00009E9F0000}"/>
    <cellStyle name="통_03.차선도색_01_부대공전체(진동-마산) 19" xfId="35060" xr:uid="{00000000-0005-0000-0000-00009F9F0000}"/>
    <cellStyle name="통_03.차선도색_01_부대공전체(진동-마산) 2" xfId="35061" xr:uid="{00000000-0005-0000-0000-0000A09F0000}"/>
    <cellStyle name="통_03.차선도색_01_부대공전체(진동-마산) 2 2" xfId="35062" xr:uid="{00000000-0005-0000-0000-0000A19F0000}"/>
    <cellStyle name="통_03.차선도색_01_부대공전체(진동-마산) 2 3" xfId="35063" xr:uid="{00000000-0005-0000-0000-0000A29F0000}"/>
    <cellStyle name="통_03.차선도색_01_부대공전체(진동-마산) 2 4" xfId="35064" xr:uid="{00000000-0005-0000-0000-0000A39F0000}"/>
    <cellStyle name="통_03.차선도색_01_부대공전체(진동-마산) 2 5" xfId="35065" xr:uid="{00000000-0005-0000-0000-0000A49F0000}"/>
    <cellStyle name="통_03.차선도색_01_부대공전체(진동-마산) 2 6" xfId="35066" xr:uid="{00000000-0005-0000-0000-0000A59F0000}"/>
    <cellStyle name="통_03.차선도색_01_부대공전체(진동-마산) 2 7" xfId="35067" xr:uid="{00000000-0005-0000-0000-0000A69F0000}"/>
    <cellStyle name="통_03.차선도색_01_부대공전체(진동-마산) 20" xfId="35068" xr:uid="{00000000-0005-0000-0000-0000A79F0000}"/>
    <cellStyle name="통_03.차선도색_01_부대공전체(진동-마산) 21" xfId="35069" xr:uid="{00000000-0005-0000-0000-0000A89F0000}"/>
    <cellStyle name="통_03.차선도색_01_부대공전체(진동-마산) 3" xfId="35070" xr:uid="{00000000-0005-0000-0000-0000A99F0000}"/>
    <cellStyle name="통_03.차선도색_01_부대공전체(진동-마산) 4" xfId="35071" xr:uid="{00000000-0005-0000-0000-0000AA9F0000}"/>
    <cellStyle name="통_03.차선도색_01_부대공전체(진동-마산) 5" xfId="35072" xr:uid="{00000000-0005-0000-0000-0000AB9F0000}"/>
    <cellStyle name="통_03.차선도색_01_부대공전체(진동-마산) 6" xfId="35073" xr:uid="{00000000-0005-0000-0000-0000AC9F0000}"/>
    <cellStyle name="통_03.차선도색_01_부대공전체(진동-마산) 7" xfId="35074" xr:uid="{00000000-0005-0000-0000-0000AD9F0000}"/>
    <cellStyle name="통_03.차선도색_01_부대공전체(진동-마산) 8" xfId="35075" xr:uid="{00000000-0005-0000-0000-0000AE9F0000}"/>
    <cellStyle name="통_03.차선도색_01_부대공전체(진동-마산) 9" xfId="35076" xr:uid="{00000000-0005-0000-0000-0000AF9F0000}"/>
    <cellStyle name="통_04.가드레일" xfId="35077" xr:uid="{00000000-0005-0000-0000-0000B09F0000}"/>
    <cellStyle name="통_04.가드레일 10" xfId="35078" xr:uid="{00000000-0005-0000-0000-0000B19F0000}"/>
    <cellStyle name="통_04.가드레일 11" xfId="35079" xr:uid="{00000000-0005-0000-0000-0000B29F0000}"/>
    <cellStyle name="통_04.가드레일 12" xfId="35080" xr:uid="{00000000-0005-0000-0000-0000B39F0000}"/>
    <cellStyle name="통_04.가드레일 13" xfId="35081" xr:uid="{00000000-0005-0000-0000-0000B49F0000}"/>
    <cellStyle name="통_04.가드레일 14" xfId="35082" xr:uid="{00000000-0005-0000-0000-0000B59F0000}"/>
    <cellStyle name="통_04.가드레일 15" xfId="35083" xr:uid="{00000000-0005-0000-0000-0000B69F0000}"/>
    <cellStyle name="통_04.가드레일 16" xfId="35084" xr:uid="{00000000-0005-0000-0000-0000B79F0000}"/>
    <cellStyle name="통_04.가드레일 17" xfId="35085" xr:uid="{00000000-0005-0000-0000-0000B89F0000}"/>
    <cellStyle name="통_04.가드레일 18" xfId="35086" xr:uid="{00000000-0005-0000-0000-0000B99F0000}"/>
    <cellStyle name="통_04.가드레일 19" xfId="35087" xr:uid="{00000000-0005-0000-0000-0000BA9F0000}"/>
    <cellStyle name="통_04.가드레일 2" xfId="35088" xr:uid="{00000000-0005-0000-0000-0000BB9F0000}"/>
    <cellStyle name="통_04.가드레일 2 2" xfId="35089" xr:uid="{00000000-0005-0000-0000-0000BC9F0000}"/>
    <cellStyle name="통_04.가드레일 2 3" xfId="35090" xr:uid="{00000000-0005-0000-0000-0000BD9F0000}"/>
    <cellStyle name="통_04.가드레일 2 4" xfId="35091" xr:uid="{00000000-0005-0000-0000-0000BE9F0000}"/>
    <cellStyle name="통_04.가드레일 2 5" xfId="35092" xr:uid="{00000000-0005-0000-0000-0000BF9F0000}"/>
    <cellStyle name="통_04.가드레일 2 6" xfId="35093" xr:uid="{00000000-0005-0000-0000-0000C09F0000}"/>
    <cellStyle name="통_04.가드레일 2 7" xfId="35094" xr:uid="{00000000-0005-0000-0000-0000C19F0000}"/>
    <cellStyle name="통_04.가드레일 20" xfId="35095" xr:uid="{00000000-0005-0000-0000-0000C29F0000}"/>
    <cellStyle name="통_04.가드레일 21" xfId="35096" xr:uid="{00000000-0005-0000-0000-0000C39F0000}"/>
    <cellStyle name="통_04.가드레일 3" xfId="35097" xr:uid="{00000000-0005-0000-0000-0000C49F0000}"/>
    <cellStyle name="통_04.가드레일 4" xfId="35098" xr:uid="{00000000-0005-0000-0000-0000C59F0000}"/>
    <cellStyle name="통_04.가드레일 5" xfId="35099" xr:uid="{00000000-0005-0000-0000-0000C69F0000}"/>
    <cellStyle name="통_04.가드레일 6" xfId="35100" xr:uid="{00000000-0005-0000-0000-0000C79F0000}"/>
    <cellStyle name="통_04.가드레일 7" xfId="35101" xr:uid="{00000000-0005-0000-0000-0000C89F0000}"/>
    <cellStyle name="통_04.가드레일 8" xfId="35102" xr:uid="{00000000-0005-0000-0000-0000C99F0000}"/>
    <cellStyle name="통_04.가드레일 9" xfId="35103" xr:uid="{00000000-0005-0000-0000-0000CA9F0000}"/>
    <cellStyle name="통_04.가드레일_00.교통안전시설공전체" xfId="35104" xr:uid="{00000000-0005-0000-0000-0000CB9F0000}"/>
    <cellStyle name="통_04.가드레일_00.교통안전시설공전체 10" xfId="35105" xr:uid="{00000000-0005-0000-0000-0000CC9F0000}"/>
    <cellStyle name="통_04.가드레일_00.교통안전시설공전체 11" xfId="35106" xr:uid="{00000000-0005-0000-0000-0000CD9F0000}"/>
    <cellStyle name="통_04.가드레일_00.교통안전시설공전체 12" xfId="35107" xr:uid="{00000000-0005-0000-0000-0000CE9F0000}"/>
    <cellStyle name="통_04.가드레일_00.교통안전시설공전체 13" xfId="35108" xr:uid="{00000000-0005-0000-0000-0000CF9F0000}"/>
    <cellStyle name="통_04.가드레일_00.교통안전시설공전체 14" xfId="35109" xr:uid="{00000000-0005-0000-0000-0000D09F0000}"/>
    <cellStyle name="통_04.가드레일_00.교통안전시설공전체 15" xfId="35110" xr:uid="{00000000-0005-0000-0000-0000D19F0000}"/>
    <cellStyle name="통_04.가드레일_00.교통안전시설공전체 16" xfId="35111" xr:uid="{00000000-0005-0000-0000-0000D29F0000}"/>
    <cellStyle name="통_04.가드레일_00.교통안전시설공전체 17" xfId="35112" xr:uid="{00000000-0005-0000-0000-0000D39F0000}"/>
    <cellStyle name="통_04.가드레일_00.교통안전시설공전체 18" xfId="35113" xr:uid="{00000000-0005-0000-0000-0000D49F0000}"/>
    <cellStyle name="통_04.가드레일_00.교통안전시설공전체 19" xfId="35114" xr:uid="{00000000-0005-0000-0000-0000D59F0000}"/>
    <cellStyle name="통_04.가드레일_00.교통안전시설공전체 2" xfId="35115" xr:uid="{00000000-0005-0000-0000-0000D69F0000}"/>
    <cellStyle name="통_04.가드레일_00.교통안전시설공전체 2 2" xfId="35116" xr:uid="{00000000-0005-0000-0000-0000D79F0000}"/>
    <cellStyle name="통_04.가드레일_00.교통안전시설공전체 2 3" xfId="35117" xr:uid="{00000000-0005-0000-0000-0000D89F0000}"/>
    <cellStyle name="통_04.가드레일_00.교통안전시설공전체 2 4" xfId="35118" xr:uid="{00000000-0005-0000-0000-0000D99F0000}"/>
    <cellStyle name="통_04.가드레일_00.교통안전시설공전체 2 5" xfId="35119" xr:uid="{00000000-0005-0000-0000-0000DA9F0000}"/>
    <cellStyle name="통_04.가드레일_00.교통안전시설공전체 2 6" xfId="35120" xr:uid="{00000000-0005-0000-0000-0000DB9F0000}"/>
    <cellStyle name="통_04.가드레일_00.교통안전시설공전체 2 7" xfId="35121" xr:uid="{00000000-0005-0000-0000-0000DC9F0000}"/>
    <cellStyle name="통_04.가드레일_00.교통안전시설공전체 20" xfId="35122" xr:uid="{00000000-0005-0000-0000-0000DD9F0000}"/>
    <cellStyle name="통_04.가드레일_00.교통안전시설공전체 21" xfId="35123" xr:uid="{00000000-0005-0000-0000-0000DE9F0000}"/>
    <cellStyle name="통_04.가드레일_00.교통안전시설공전체 3" xfId="35124" xr:uid="{00000000-0005-0000-0000-0000DF9F0000}"/>
    <cellStyle name="통_04.가드레일_00.교통안전시설공전체 4" xfId="35125" xr:uid="{00000000-0005-0000-0000-0000E09F0000}"/>
    <cellStyle name="통_04.가드레일_00.교통안전시설공전체 5" xfId="35126" xr:uid="{00000000-0005-0000-0000-0000E19F0000}"/>
    <cellStyle name="통_04.가드레일_00.교통안전시설공전체 6" xfId="35127" xr:uid="{00000000-0005-0000-0000-0000E29F0000}"/>
    <cellStyle name="통_04.가드레일_00.교통안전시설공전체 7" xfId="35128" xr:uid="{00000000-0005-0000-0000-0000E39F0000}"/>
    <cellStyle name="통_04.가드레일_00.교통안전시설공전체 8" xfId="35129" xr:uid="{00000000-0005-0000-0000-0000E49F0000}"/>
    <cellStyle name="통_04.가드레일_00.교통안전시설공전체 9" xfId="35130" xr:uid="{00000000-0005-0000-0000-0000E59F0000}"/>
    <cellStyle name="통_04.가드레일_01_부대공전체(진동-마산)" xfId="35131" xr:uid="{00000000-0005-0000-0000-0000E69F0000}"/>
    <cellStyle name="통_04.가드레일_01_부대공전체(진동-마산) 10" xfId="35132" xr:uid="{00000000-0005-0000-0000-0000E79F0000}"/>
    <cellStyle name="통_04.가드레일_01_부대공전체(진동-마산) 11" xfId="35133" xr:uid="{00000000-0005-0000-0000-0000E89F0000}"/>
    <cellStyle name="통_04.가드레일_01_부대공전체(진동-마산) 12" xfId="35134" xr:uid="{00000000-0005-0000-0000-0000E99F0000}"/>
    <cellStyle name="통_04.가드레일_01_부대공전체(진동-마산) 13" xfId="35135" xr:uid="{00000000-0005-0000-0000-0000EA9F0000}"/>
    <cellStyle name="통_04.가드레일_01_부대공전체(진동-마산) 14" xfId="35136" xr:uid="{00000000-0005-0000-0000-0000EB9F0000}"/>
    <cellStyle name="통_04.가드레일_01_부대공전체(진동-마산) 15" xfId="35137" xr:uid="{00000000-0005-0000-0000-0000EC9F0000}"/>
    <cellStyle name="통_04.가드레일_01_부대공전체(진동-마산) 16" xfId="35138" xr:uid="{00000000-0005-0000-0000-0000ED9F0000}"/>
    <cellStyle name="통_04.가드레일_01_부대공전체(진동-마산) 17" xfId="35139" xr:uid="{00000000-0005-0000-0000-0000EE9F0000}"/>
    <cellStyle name="통_04.가드레일_01_부대공전체(진동-마산) 18" xfId="35140" xr:uid="{00000000-0005-0000-0000-0000EF9F0000}"/>
    <cellStyle name="통_04.가드레일_01_부대공전체(진동-마산) 19" xfId="35141" xr:uid="{00000000-0005-0000-0000-0000F09F0000}"/>
    <cellStyle name="통_04.가드레일_01_부대공전체(진동-마산) 2" xfId="35142" xr:uid="{00000000-0005-0000-0000-0000F19F0000}"/>
    <cellStyle name="통_04.가드레일_01_부대공전체(진동-마산) 2 2" xfId="35143" xr:uid="{00000000-0005-0000-0000-0000F29F0000}"/>
    <cellStyle name="통_04.가드레일_01_부대공전체(진동-마산) 2 3" xfId="35144" xr:uid="{00000000-0005-0000-0000-0000F39F0000}"/>
    <cellStyle name="통_04.가드레일_01_부대공전체(진동-마산) 2 4" xfId="35145" xr:uid="{00000000-0005-0000-0000-0000F49F0000}"/>
    <cellStyle name="통_04.가드레일_01_부대공전체(진동-마산) 2 5" xfId="35146" xr:uid="{00000000-0005-0000-0000-0000F59F0000}"/>
    <cellStyle name="통_04.가드레일_01_부대공전체(진동-마산) 2 6" xfId="35147" xr:uid="{00000000-0005-0000-0000-0000F69F0000}"/>
    <cellStyle name="통_04.가드레일_01_부대공전체(진동-마산) 2 7" xfId="35148" xr:uid="{00000000-0005-0000-0000-0000F79F0000}"/>
    <cellStyle name="통_04.가드레일_01_부대공전체(진동-마산) 20" xfId="35149" xr:uid="{00000000-0005-0000-0000-0000F89F0000}"/>
    <cellStyle name="통_04.가드레일_01_부대공전체(진동-마산) 21" xfId="35150" xr:uid="{00000000-0005-0000-0000-0000F99F0000}"/>
    <cellStyle name="통_04.가드레일_01_부대공전체(진동-마산) 3" xfId="35151" xr:uid="{00000000-0005-0000-0000-0000FA9F0000}"/>
    <cellStyle name="통_04.가드레일_01_부대공전체(진동-마산) 4" xfId="35152" xr:uid="{00000000-0005-0000-0000-0000FB9F0000}"/>
    <cellStyle name="통_04.가드레일_01_부대공전체(진동-마산) 5" xfId="35153" xr:uid="{00000000-0005-0000-0000-0000FC9F0000}"/>
    <cellStyle name="통_04.가드레일_01_부대공전체(진동-마산) 6" xfId="35154" xr:uid="{00000000-0005-0000-0000-0000FD9F0000}"/>
    <cellStyle name="통_04.가드레일_01_부대공전체(진동-마산) 7" xfId="35155" xr:uid="{00000000-0005-0000-0000-0000FE9F0000}"/>
    <cellStyle name="통_04.가드레일_01_부대공전체(진동-마산) 8" xfId="35156" xr:uid="{00000000-0005-0000-0000-0000FF9F0000}"/>
    <cellStyle name="통_04.가드레일_01_부대공전체(진동-마산) 9" xfId="35157" xr:uid="{00000000-0005-0000-0000-000000A00000}"/>
    <cellStyle name="통_04-포장공_02-배수공" xfId="35158" xr:uid="{00000000-0005-0000-0000-000001A00000}"/>
    <cellStyle name="통_04-포장공_02-배수공 10" xfId="35159" xr:uid="{00000000-0005-0000-0000-000002A00000}"/>
    <cellStyle name="통_04-포장공_02-배수공 11" xfId="35160" xr:uid="{00000000-0005-0000-0000-000003A00000}"/>
    <cellStyle name="통_04-포장공_02-배수공 12" xfId="35161" xr:uid="{00000000-0005-0000-0000-000004A00000}"/>
    <cellStyle name="통_04-포장공_02-배수공 13" xfId="35162" xr:uid="{00000000-0005-0000-0000-000005A00000}"/>
    <cellStyle name="통_04-포장공_02-배수공 14" xfId="35163" xr:uid="{00000000-0005-0000-0000-000006A00000}"/>
    <cellStyle name="통_04-포장공_02-배수공 15" xfId="35164" xr:uid="{00000000-0005-0000-0000-000007A00000}"/>
    <cellStyle name="통_04-포장공_02-배수공 16" xfId="35165" xr:uid="{00000000-0005-0000-0000-000008A00000}"/>
    <cellStyle name="통_04-포장공_02-배수공 17" xfId="35166" xr:uid="{00000000-0005-0000-0000-000009A00000}"/>
    <cellStyle name="통_04-포장공_02-배수공 18" xfId="35167" xr:uid="{00000000-0005-0000-0000-00000AA00000}"/>
    <cellStyle name="통_04-포장공_02-배수공 19" xfId="35168" xr:uid="{00000000-0005-0000-0000-00000BA00000}"/>
    <cellStyle name="통_04-포장공_02-배수공 2" xfId="35169" xr:uid="{00000000-0005-0000-0000-00000CA00000}"/>
    <cellStyle name="통_04-포장공_02-배수공 2 2" xfId="35170" xr:uid="{00000000-0005-0000-0000-00000DA00000}"/>
    <cellStyle name="통_04-포장공_02-배수공 2 3" xfId="35171" xr:uid="{00000000-0005-0000-0000-00000EA00000}"/>
    <cellStyle name="통_04-포장공_02-배수공 2 4" xfId="35172" xr:uid="{00000000-0005-0000-0000-00000FA00000}"/>
    <cellStyle name="통_04-포장공_02-배수공 2 5" xfId="35173" xr:uid="{00000000-0005-0000-0000-000010A00000}"/>
    <cellStyle name="통_04-포장공_02-배수공 2 6" xfId="35174" xr:uid="{00000000-0005-0000-0000-000011A00000}"/>
    <cellStyle name="통_04-포장공_02-배수공 2 7" xfId="35175" xr:uid="{00000000-0005-0000-0000-000012A00000}"/>
    <cellStyle name="통_04-포장공_02-배수공 20" xfId="35176" xr:uid="{00000000-0005-0000-0000-000013A00000}"/>
    <cellStyle name="통_04-포장공_02-배수공 21" xfId="35177" xr:uid="{00000000-0005-0000-0000-000014A00000}"/>
    <cellStyle name="통_04-포장공_02-배수공 3" xfId="35178" xr:uid="{00000000-0005-0000-0000-000015A00000}"/>
    <cellStyle name="통_04-포장공_02-배수공 4" xfId="35179" xr:uid="{00000000-0005-0000-0000-000016A00000}"/>
    <cellStyle name="통_04-포장공_02-배수공 5" xfId="35180" xr:uid="{00000000-0005-0000-0000-000017A00000}"/>
    <cellStyle name="통_04-포장공_02-배수공 6" xfId="35181" xr:uid="{00000000-0005-0000-0000-000018A00000}"/>
    <cellStyle name="통_04-포장공_02-배수공 7" xfId="35182" xr:uid="{00000000-0005-0000-0000-000019A00000}"/>
    <cellStyle name="통_04-포장공_02-배수공 8" xfId="35183" xr:uid="{00000000-0005-0000-0000-00001AA00000}"/>
    <cellStyle name="통_04-포장공_02-배수공 9" xfId="35184" xr:uid="{00000000-0005-0000-0000-00001BA00000}"/>
    <cellStyle name="통_04-포장공_02-배수공_배수공" xfId="35185" xr:uid="{00000000-0005-0000-0000-00001CA00000}"/>
    <cellStyle name="통_04-포장공_02-배수공_배수공 10" xfId="35186" xr:uid="{00000000-0005-0000-0000-00001DA00000}"/>
    <cellStyle name="통_04-포장공_02-배수공_배수공 11" xfId="35187" xr:uid="{00000000-0005-0000-0000-00001EA00000}"/>
    <cellStyle name="통_04-포장공_02-배수공_배수공 12" xfId="35188" xr:uid="{00000000-0005-0000-0000-00001FA00000}"/>
    <cellStyle name="통_04-포장공_02-배수공_배수공 13" xfId="35189" xr:uid="{00000000-0005-0000-0000-000020A00000}"/>
    <cellStyle name="통_04-포장공_02-배수공_배수공 14" xfId="35190" xr:uid="{00000000-0005-0000-0000-000021A00000}"/>
    <cellStyle name="통_04-포장공_02-배수공_배수공 15" xfId="35191" xr:uid="{00000000-0005-0000-0000-000022A00000}"/>
    <cellStyle name="통_04-포장공_02-배수공_배수공 16" xfId="35192" xr:uid="{00000000-0005-0000-0000-000023A00000}"/>
    <cellStyle name="통_04-포장공_02-배수공_배수공 17" xfId="35193" xr:uid="{00000000-0005-0000-0000-000024A00000}"/>
    <cellStyle name="통_04-포장공_02-배수공_배수공 18" xfId="35194" xr:uid="{00000000-0005-0000-0000-000025A00000}"/>
    <cellStyle name="통_04-포장공_02-배수공_배수공 19" xfId="35195" xr:uid="{00000000-0005-0000-0000-000026A00000}"/>
    <cellStyle name="통_04-포장공_02-배수공_배수공 2" xfId="35196" xr:uid="{00000000-0005-0000-0000-000027A00000}"/>
    <cellStyle name="통_04-포장공_02-배수공_배수공 2 2" xfId="35197" xr:uid="{00000000-0005-0000-0000-000028A00000}"/>
    <cellStyle name="통_04-포장공_02-배수공_배수공 2 3" xfId="35198" xr:uid="{00000000-0005-0000-0000-000029A00000}"/>
    <cellStyle name="통_04-포장공_02-배수공_배수공 2 4" xfId="35199" xr:uid="{00000000-0005-0000-0000-00002AA00000}"/>
    <cellStyle name="통_04-포장공_02-배수공_배수공 2 5" xfId="35200" xr:uid="{00000000-0005-0000-0000-00002BA00000}"/>
    <cellStyle name="통_04-포장공_02-배수공_배수공 2 6" xfId="35201" xr:uid="{00000000-0005-0000-0000-00002CA00000}"/>
    <cellStyle name="통_04-포장공_02-배수공_배수공 2 7" xfId="35202" xr:uid="{00000000-0005-0000-0000-00002DA00000}"/>
    <cellStyle name="통_04-포장공_02-배수공_배수공 20" xfId="35203" xr:uid="{00000000-0005-0000-0000-00002EA00000}"/>
    <cellStyle name="통_04-포장공_02-배수공_배수공 21" xfId="35204" xr:uid="{00000000-0005-0000-0000-00002FA00000}"/>
    <cellStyle name="통_04-포장공_02-배수공_배수공 3" xfId="35205" xr:uid="{00000000-0005-0000-0000-000030A00000}"/>
    <cellStyle name="통_04-포장공_02-배수공_배수공 4" xfId="35206" xr:uid="{00000000-0005-0000-0000-000031A00000}"/>
    <cellStyle name="통_04-포장공_02-배수공_배수공 5" xfId="35207" xr:uid="{00000000-0005-0000-0000-000032A00000}"/>
    <cellStyle name="통_04-포장공_02-배수공_배수공 6" xfId="35208" xr:uid="{00000000-0005-0000-0000-000033A00000}"/>
    <cellStyle name="통_04-포장공_02-배수공_배수공 7" xfId="35209" xr:uid="{00000000-0005-0000-0000-000034A00000}"/>
    <cellStyle name="통_04-포장공_02-배수공_배수공 8" xfId="35210" xr:uid="{00000000-0005-0000-0000-000035A00000}"/>
    <cellStyle name="통_04-포장공_02-배수공_배수공 9" xfId="35211" xr:uid="{00000000-0005-0000-0000-000036A00000}"/>
    <cellStyle name="통_04-포장공_02-배수공_배수공_배수공" xfId="35212" xr:uid="{00000000-0005-0000-0000-000037A00000}"/>
    <cellStyle name="통_04-포장공_02-배수공_배수공_배수공 10" xfId="35213" xr:uid="{00000000-0005-0000-0000-000038A00000}"/>
    <cellStyle name="통_04-포장공_02-배수공_배수공_배수공 11" xfId="35214" xr:uid="{00000000-0005-0000-0000-000039A00000}"/>
    <cellStyle name="통_04-포장공_02-배수공_배수공_배수공 12" xfId="35215" xr:uid="{00000000-0005-0000-0000-00003AA00000}"/>
    <cellStyle name="통_04-포장공_02-배수공_배수공_배수공 13" xfId="35216" xr:uid="{00000000-0005-0000-0000-00003BA00000}"/>
    <cellStyle name="통_04-포장공_02-배수공_배수공_배수공 14" xfId="35217" xr:uid="{00000000-0005-0000-0000-00003CA00000}"/>
    <cellStyle name="통_04-포장공_02-배수공_배수공_배수공 15" xfId="35218" xr:uid="{00000000-0005-0000-0000-00003DA00000}"/>
    <cellStyle name="통_04-포장공_02-배수공_배수공_배수공 16" xfId="35219" xr:uid="{00000000-0005-0000-0000-00003EA00000}"/>
    <cellStyle name="통_04-포장공_02-배수공_배수공_배수공 17" xfId="35220" xr:uid="{00000000-0005-0000-0000-00003FA00000}"/>
    <cellStyle name="통_04-포장공_02-배수공_배수공_배수공 18" xfId="35221" xr:uid="{00000000-0005-0000-0000-000040A00000}"/>
    <cellStyle name="통_04-포장공_02-배수공_배수공_배수공 19" xfId="35222" xr:uid="{00000000-0005-0000-0000-000041A00000}"/>
    <cellStyle name="통_04-포장공_02-배수공_배수공_배수공 2" xfId="35223" xr:uid="{00000000-0005-0000-0000-000042A00000}"/>
    <cellStyle name="통_04-포장공_02-배수공_배수공_배수공 2 2" xfId="35224" xr:uid="{00000000-0005-0000-0000-000043A00000}"/>
    <cellStyle name="통_04-포장공_02-배수공_배수공_배수공 2 3" xfId="35225" xr:uid="{00000000-0005-0000-0000-000044A00000}"/>
    <cellStyle name="통_04-포장공_02-배수공_배수공_배수공 2 4" xfId="35226" xr:uid="{00000000-0005-0000-0000-000045A00000}"/>
    <cellStyle name="통_04-포장공_02-배수공_배수공_배수공 2 5" xfId="35227" xr:uid="{00000000-0005-0000-0000-000046A00000}"/>
    <cellStyle name="통_04-포장공_02-배수공_배수공_배수공 2 6" xfId="35228" xr:uid="{00000000-0005-0000-0000-000047A00000}"/>
    <cellStyle name="통_04-포장공_02-배수공_배수공_배수공 2 7" xfId="35229" xr:uid="{00000000-0005-0000-0000-000048A00000}"/>
    <cellStyle name="통_04-포장공_02-배수공_배수공_배수공 20" xfId="35230" xr:uid="{00000000-0005-0000-0000-000049A00000}"/>
    <cellStyle name="통_04-포장공_02-배수공_배수공_배수공 21" xfId="35231" xr:uid="{00000000-0005-0000-0000-00004AA00000}"/>
    <cellStyle name="통_04-포장공_02-배수공_배수공_배수공 3" xfId="35232" xr:uid="{00000000-0005-0000-0000-00004BA00000}"/>
    <cellStyle name="통_04-포장공_02-배수공_배수공_배수공 4" xfId="35233" xr:uid="{00000000-0005-0000-0000-00004CA00000}"/>
    <cellStyle name="통_04-포장공_02-배수공_배수공_배수공 5" xfId="35234" xr:uid="{00000000-0005-0000-0000-00004DA00000}"/>
    <cellStyle name="통_04-포장공_02-배수공_배수공_배수공 6" xfId="35235" xr:uid="{00000000-0005-0000-0000-00004EA00000}"/>
    <cellStyle name="통_04-포장공_02-배수공_배수공_배수공 7" xfId="35236" xr:uid="{00000000-0005-0000-0000-00004FA00000}"/>
    <cellStyle name="통_04-포장공_02-배수공_배수공_배수공 8" xfId="35237" xr:uid="{00000000-0005-0000-0000-000050A00000}"/>
    <cellStyle name="통_04-포장공_02-배수공_배수공_배수공 9" xfId="35238" xr:uid="{00000000-0005-0000-0000-000051A00000}"/>
    <cellStyle name="통_05.가드휀스" xfId="35239" xr:uid="{00000000-0005-0000-0000-000052A00000}"/>
    <cellStyle name="통_05.가드휀스 10" xfId="35240" xr:uid="{00000000-0005-0000-0000-000053A00000}"/>
    <cellStyle name="통_05.가드휀스 11" xfId="35241" xr:uid="{00000000-0005-0000-0000-000054A00000}"/>
    <cellStyle name="통_05.가드휀스 12" xfId="35242" xr:uid="{00000000-0005-0000-0000-000055A00000}"/>
    <cellStyle name="통_05.가드휀스 13" xfId="35243" xr:uid="{00000000-0005-0000-0000-000056A00000}"/>
    <cellStyle name="통_05.가드휀스 14" xfId="35244" xr:uid="{00000000-0005-0000-0000-000057A00000}"/>
    <cellStyle name="통_05.가드휀스 15" xfId="35245" xr:uid="{00000000-0005-0000-0000-000058A00000}"/>
    <cellStyle name="통_05.가드휀스 16" xfId="35246" xr:uid="{00000000-0005-0000-0000-000059A00000}"/>
    <cellStyle name="통_05.가드휀스 17" xfId="35247" xr:uid="{00000000-0005-0000-0000-00005AA00000}"/>
    <cellStyle name="통_05.가드휀스 18" xfId="35248" xr:uid="{00000000-0005-0000-0000-00005BA00000}"/>
    <cellStyle name="통_05.가드휀스 19" xfId="35249" xr:uid="{00000000-0005-0000-0000-00005CA00000}"/>
    <cellStyle name="통_05.가드휀스 2" xfId="35250" xr:uid="{00000000-0005-0000-0000-00005DA00000}"/>
    <cellStyle name="통_05.가드휀스 2 2" xfId="35251" xr:uid="{00000000-0005-0000-0000-00005EA00000}"/>
    <cellStyle name="통_05.가드휀스 2 3" xfId="35252" xr:uid="{00000000-0005-0000-0000-00005FA00000}"/>
    <cellStyle name="통_05.가드휀스 2 4" xfId="35253" xr:uid="{00000000-0005-0000-0000-000060A00000}"/>
    <cellStyle name="통_05.가드휀스 2 5" xfId="35254" xr:uid="{00000000-0005-0000-0000-000061A00000}"/>
    <cellStyle name="통_05.가드휀스 2 6" xfId="35255" xr:uid="{00000000-0005-0000-0000-000062A00000}"/>
    <cellStyle name="통_05.가드휀스 2 7" xfId="35256" xr:uid="{00000000-0005-0000-0000-000063A00000}"/>
    <cellStyle name="통_05.가드휀스 20" xfId="35257" xr:uid="{00000000-0005-0000-0000-000064A00000}"/>
    <cellStyle name="통_05.가드휀스 21" xfId="35258" xr:uid="{00000000-0005-0000-0000-000065A00000}"/>
    <cellStyle name="통_05.가드휀스 3" xfId="35259" xr:uid="{00000000-0005-0000-0000-000066A00000}"/>
    <cellStyle name="통_05.가드휀스 4" xfId="35260" xr:uid="{00000000-0005-0000-0000-000067A00000}"/>
    <cellStyle name="통_05.가드휀스 5" xfId="35261" xr:uid="{00000000-0005-0000-0000-000068A00000}"/>
    <cellStyle name="통_05.가드휀스 6" xfId="35262" xr:uid="{00000000-0005-0000-0000-000069A00000}"/>
    <cellStyle name="통_05.가드휀스 7" xfId="35263" xr:uid="{00000000-0005-0000-0000-00006AA00000}"/>
    <cellStyle name="통_05.가드휀스 8" xfId="35264" xr:uid="{00000000-0005-0000-0000-00006BA00000}"/>
    <cellStyle name="통_05.가드휀스 9" xfId="35265" xr:uid="{00000000-0005-0000-0000-00006CA00000}"/>
    <cellStyle name="통_05.가드휀스_00.교통안전시설공전체" xfId="35266" xr:uid="{00000000-0005-0000-0000-00006DA00000}"/>
    <cellStyle name="통_05.가드휀스_00.교통안전시설공전체 10" xfId="35267" xr:uid="{00000000-0005-0000-0000-00006EA00000}"/>
    <cellStyle name="통_05.가드휀스_00.교통안전시설공전체 11" xfId="35268" xr:uid="{00000000-0005-0000-0000-00006FA00000}"/>
    <cellStyle name="통_05.가드휀스_00.교통안전시설공전체 12" xfId="35269" xr:uid="{00000000-0005-0000-0000-000070A00000}"/>
    <cellStyle name="통_05.가드휀스_00.교통안전시설공전체 13" xfId="35270" xr:uid="{00000000-0005-0000-0000-000071A00000}"/>
    <cellStyle name="통_05.가드휀스_00.교통안전시설공전체 14" xfId="35271" xr:uid="{00000000-0005-0000-0000-000072A00000}"/>
    <cellStyle name="통_05.가드휀스_00.교통안전시설공전체 15" xfId="35272" xr:uid="{00000000-0005-0000-0000-000073A00000}"/>
    <cellStyle name="통_05.가드휀스_00.교통안전시설공전체 16" xfId="35273" xr:uid="{00000000-0005-0000-0000-000074A00000}"/>
    <cellStyle name="통_05.가드휀스_00.교통안전시설공전체 17" xfId="35274" xr:uid="{00000000-0005-0000-0000-000075A00000}"/>
    <cellStyle name="통_05.가드휀스_00.교통안전시설공전체 18" xfId="35275" xr:uid="{00000000-0005-0000-0000-000076A00000}"/>
    <cellStyle name="통_05.가드휀스_00.교통안전시설공전체 19" xfId="35276" xr:uid="{00000000-0005-0000-0000-000077A00000}"/>
    <cellStyle name="통_05.가드휀스_00.교통안전시설공전체 2" xfId="35277" xr:uid="{00000000-0005-0000-0000-000078A00000}"/>
    <cellStyle name="통_05.가드휀스_00.교통안전시설공전체 2 2" xfId="35278" xr:uid="{00000000-0005-0000-0000-000079A00000}"/>
    <cellStyle name="통_05.가드휀스_00.교통안전시설공전체 2 3" xfId="35279" xr:uid="{00000000-0005-0000-0000-00007AA00000}"/>
    <cellStyle name="통_05.가드휀스_00.교통안전시설공전체 2 4" xfId="35280" xr:uid="{00000000-0005-0000-0000-00007BA00000}"/>
    <cellStyle name="통_05.가드휀스_00.교통안전시설공전체 2 5" xfId="35281" xr:uid="{00000000-0005-0000-0000-00007CA00000}"/>
    <cellStyle name="통_05.가드휀스_00.교통안전시설공전체 2 6" xfId="35282" xr:uid="{00000000-0005-0000-0000-00007DA00000}"/>
    <cellStyle name="통_05.가드휀스_00.교통안전시설공전체 2 7" xfId="35283" xr:uid="{00000000-0005-0000-0000-00007EA00000}"/>
    <cellStyle name="통_05.가드휀스_00.교통안전시설공전체 20" xfId="35284" xr:uid="{00000000-0005-0000-0000-00007FA00000}"/>
    <cellStyle name="통_05.가드휀스_00.교통안전시설공전체 21" xfId="35285" xr:uid="{00000000-0005-0000-0000-000080A00000}"/>
    <cellStyle name="통_05.가드휀스_00.교통안전시설공전체 3" xfId="35286" xr:uid="{00000000-0005-0000-0000-000081A00000}"/>
    <cellStyle name="통_05.가드휀스_00.교통안전시설공전체 4" xfId="35287" xr:uid="{00000000-0005-0000-0000-000082A00000}"/>
    <cellStyle name="통_05.가드휀스_00.교통안전시설공전체 5" xfId="35288" xr:uid="{00000000-0005-0000-0000-000083A00000}"/>
    <cellStyle name="통_05.가드휀스_00.교통안전시설공전체 6" xfId="35289" xr:uid="{00000000-0005-0000-0000-000084A00000}"/>
    <cellStyle name="통_05.가드휀스_00.교통안전시설공전체 7" xfId="35290" xr:uid="{00000000-0005-0000-0000-000085A00000}"/>
    <cellStyle name="통_05.가드휀스_00.교통안전시설공전체 8" xfId="35291" xr:uid="{00000000-0005-0000-0000-000086A00000}"/>
    <cellStyle name="통_05.가드휀스_00.교통안전시설공전체 9" xfId="35292" xr:uid="{00000000-0005-0000-0000-000087A00000}"/>
    <cellStyle name="통_05.가드휀스_01_부대공전체(진동-마산)" xfId="35293" xr:uid="{00000000-0005-0000-0000-000088A00000}"/>
    <cellStyle name="통_05.가드휀스_01_부대공전체(진동-마산) 10" xfId="35294" xr:uid="{00000000-0005-0000-0000-000089A00000}"/>
    <cellStyle name="통_05.가드휀스_01_부대공전체(진동-마산) 11" xfId="35295" xr:uid="{00000000-0005-0000-0000-00008AA00000}"/>
    <cellStyle name="통_05.가드휀스_01_부대공전체(진동-마산) 12" xfId="35296" xr:uid="{00000000-0005-0000-0000-00008BA00000}"/>
    <cellStyle name="통_05.가드휀스_01_부대공전체(진동-마산) 13" xfId="35297" xr:uid="{00000000-0005-0000-0000-00008CA00000}"/>
    <cellStyle name="통_05.가드휀스_01_부대공전체(진동-마산) 14" xfId="35298" xr:uid="{00000000-0005-0000-0000-00008DA00000}"/>
    <cellStyle name="통_05.가드휀스_01_부대공전체(진동-마산) 15" xfId="35299" xr:uid="{00000000-0005-0000-0000-00008EA00000}"/>
    <cellStyle name="통_05.가드휀스_01_부대공전체(진동-마산) 16" xfId="35300" xr:uid="{00000000-0005-0000-0000-00008FA00000}"/>
    <cellStyle name="통_05.가드휀스_01_부대공전체(진동-마산) 17" xfId="35301" xr:uid="{00000000-0005-0000-0000-000090A00000}"/>
    <cellStyle name="통_05.가드휀스_01_부대공전체(진동-마산) 18" xfId="35302" xr:uid="{00000000-0005-0000-0000-000091A00000}"/>
    <cellStyle name="통_05.가드휀스_01_부대공전체(진동-마산) 19" xfId="35303" xr:uid="{00000000-0005-0000-0000-000092A00000}"/>
    <cellStyle name="통_05.가드휀스_01_부대공전체(진동-마산) 2" xfId="35304" xr:uid="{00000000-0005-0000-0000-000093A00000}"/>
    <cellStyle name="통_05.가드휀스_01_부대공전체(진동-마산) 2 2" xfId="35305" xr:uid="{00000000-0005-0000-0000-000094A00000}"/>
    <cellStyle name="통_05.가드휀스_01_부대공전체(진동-마산) 2 3" xfId="35306" xr:uid="{00000000-0005-0000-0000-000095A00000}"/>
    <cellStyle name="통_05.가드휀스_01_부대공전체(진동-마산) 2 4" xfId="35307" xr:uid="{00000000-0005-0000-0000-000096A00000}"/>
    <cellStyle name="통_05.가드휀스_01_부대공전체(진동-마산) 2 5" xfId="35308" xr:uid="{00000000-0005-0000-0000-000097A00000}"/>
    <cellStyle name="통_05.가드휀스_01_부대공전체(진동-마산) 2 6" xfId="35309" xr:uid="{00000000-0005-0000-0000-000098A00000}"/>
    <cellStyle name="통_05.가드휀스_01_부대공전체(진동-마산) 2 7" xfId="35310" xr:uid="{00000000-0005-0000-0000-000099A00000}"/>
    <cellStyle name="통_05.가드휀스_01_부대공전체(진동-마산) 20" xfId="35311" xr:uid="{00000000-0005-0000-0000-00009AA00000}"/>
    <cellStyle name="통_05.가드휀스_01_부대공전체(진동-마산) 21" xfId="35312" xr:uid="{00000000-0005-0000-0000-00009BA00000}"/>
    <cellStyle name="통_05.가드휀스_01_부대공전체(진동-마산) 3" xfId="35313" xr:uid="{00000000-0005-0000-0000-00009CA00000}"/>
    <cellStyle name="통_05.가드휀스_01_부대공전체(진동-마산) 4" xfId="35314" xr:uid="{00000000-0005-0000-0000-00009DA00000}"/>
    <cellStyle name="통_05.가드휀스_01_부대공전체(진동-마산) 5" xfId="35315" xr:uid="{00000000-0005-0000-0000-00009EA00000}"/>
    <cellStyle name="통_05.가드휀스_01_부대공전체(진동-마산) 6" xfId="35316" xr:uid="{00000000-0005-0000-0000-00009FA00000}"/>
    <cellStyle name="통_05.가드휀스_01_부대공전체(진동-마산) 7" xfId="35317" xr:uid="{00000000-0005-0000-0000-0000A0A00000}"/>
    <cellStyle name="통_05.가드휀스_01_부대공전체(진동-마산) 8" xfId="35318" xr:uid="{00000000-0005-0000-0000-0000A1A00000}"/>
    <cellStyle name="통_05.가드휀스_01_부대공전체(진동-마산) 9" xfId="35319" xr:uid="{00000000-0005-0000-0000-0000A2A00000}"/>
    <cellStyle name="통_05.낙석방지시설" xfId="35320" xr:uid="{00000000-0005-0000-0000-0000A3A00000}"/>
    <cellStyle name="통_05.낙석방지시설 10" xfId="35321" xr:uid="{00000000-0005-0000-0000-0000A4A00000}"/>
    <cellStyle name="통_05.낙석방지시설 11" xfId="35322" xr:uid="{00000000-0005-0000-0000-0000A5A00000}"/>
    <cellStyle name="통_05.낙석방지시설 12" xfId="35323" xr:uid="{00000000-0005-0000-0000-0000A6A00000}"/>
    <cellStyle name="통_05.낙석방지시설 13" xfId="35324" xr:uid="{00000000-0005-0000-0000-0000A7A00000}"/>
    <cellStyle name="통_05.낙석방지시설 14" xfId="35325" xr:uid="{00000000-0005-0000-0000-0000A8A00000}"/>
    <cellStyle name="통_05.낙석방지시설 15" xfId="35326" xr:uid="{00000000-0005-0000-0000-0000A9A00000}"/>
    <cellStyle name="통_05.낙석방지시설 16" xfId="35327" xr:uid="{00000000-0005-0000-0000-0000AAA00000}"/>
    <cellStyle name="통_05.낙석방지시설 17" xfId="35328" xr:uid="{00000000-0005-0000-0000-0000ABA00000}"/>
    <cellStyle name="통_05.낙석방지시설 18" xfId="35329" xr:uid="{00000000-0005-0000-0000-0000ACA00000}"/>
    <cellStyle name="통_05.낙석방지시설 19" xfId="35330" xr:uid="{00000000-0005-0000-0000-0000ADA00000}"/>
    <cellStyle name="통_05.낙석방지시설 2" xfId="35331" xr:uid="{00000000-0005-0000-0000-0000AEA00000}"/>
    <cellStyle name="통_05.낙석방지시설 2 2" xfId="35332" xr:uid="{00000000-0005-0000-0000-0000AFA00000}"/>
    <cellStyle name="통_05.낙석방지시설 2 3" xfId="35333" xr:uid="{00000000-0005-0000-0000-0000B0A00000}"/>
    <cellStyle name="통_05.낙석방지시설 2 4" xfId="35334" xr:uid="{00000000-0005-0000-0000-0000B1A00000}"/>
    <cellStyle name="통_05.낙석방지시설 2 5" xfId="35335" xr:uid="{00000000-0005-0000-0000-0000B2A00000}"/>
    <cellStyle name="통_05.낙석방지시설 2 6" xfId="35336" xr:uid="{00000000-0005-0000-0000-0000B3A00000}"/>
    <cellStyle name="통_05.낙석방지시설 2 7" xfId="35337" xr:uid="{00000000-0005-0000-0000-0000B4A00000}"/>
    <cellStyle name="통_05.낙석방지시설 20" xfId="35338" xr:uid="{00000000-0005-0000-0000-0000B5A00000}"/>
    <cellStyle name="통_05.낙석방지시설 21" xfId="35339" xr:uid="{00000000-0005-0000-0000-0000B6A00000}"/>
    <cellStyle name="통_05.낙석방지시설 3" xfId="35340" xr:uid="{00000000-0005-0000-0000-0000B7A00000}"/>
    <cellStyle name="통_05.낙석방지시설 4" xfId="35341" xr:uid="{00000000-0005-0000-0000-0000B8A00000}"/>
    <cellStyle name="통_05.낙석방지시설 5" xfId="35342" xr:uid="{00000000-0005-0000-0000-0000B9A00000}"/>
    <cellStyle name="통_05.낙석방지시설 6" xfId="35343" xr:uid="{00000000-0005-0000-0000-0000BAA00000}"/>
    <cellStyle name="통_05.낙석방지시설 7" xfId="35344" xr:uid="{00000000-0005-0000-0000-0000BBA00000}"/>
    <cellStyle name="통_05.낙석방지시설 8" xfId="35345" xr:uid="{00000000-0005-0000-0000-0000BCA00000}"/>
    <cellStyle name="통_05.낙석방지시설 9" xfId="35346" xr:uid="{00000000-0005-0000-0000-0000BDA00000}"/>
    <cellStyle name="통_05.낙석방지시설_00.교통안전시설공전체" xfId="35347" xr:uid="{00000000-0005-0000-0000-0000BEA00000}"/>
    <cellStyle name="통_05.낙석방지시설_00.교통안전시설공전체 10" xfId="35348" xr:uid="{00000000-0005-0000-0000-0000BFA00000}"/>
    <cellStyle name="통_05.낙석방지시설_00.교통안전시설공전체 11" xfId="35349" xr:uid="{00000000-0005-0000-0000-0000C0A00000}"/>
    <cellStyle name="통_05.낙석방지시설_00.교통안전시설공전체 12" xfId="35350" xr:uid="{00000000-0005-0000-0000-0000C1A00000}"/>
    <cellStyle name="통_05.낙석방지시설_00.교통안전시설공전체 13" xfId="35351" xr:uid="{00000000-0005-0000-0000-0000C2A00000}"/>
    <cellStyle name="통_05.낙석방지시설_00.교통안전시설공전체 14" xfId="35352" xr:uid="{00000000-0005-0000-0000-0000C3A00000}"/>
    <cellStyle name="통_05.낙석방지시설_00.교통안전시설공전체 15" xfId="35353" xr:uid="{00000000-0005-0000-0000-0000C4A00000}"/>
    <cellStyle name="통_05.낙석방지시설_00.교통안전시설공전체 16" xfId="35354" xr:uid="{00000000-0005-0000-0000-0000C5A00000}"/>
    <cellStyle name="통_05.낙석방지시설_00.교통안전시설공전체 17" xfId="35355" xr:uid="{00000000-0005-0000-0000-0000C6A00000}"/>
    <cellStyle name="통_05.낙석방지시설_00.교통안전시설공전체 18" xfId="35356" xr:uid="{00000000-0005-0000-0000-0000C7A00000}"/>
    <cellStyle name="통_05.낙석방지시설_00.교통안전시설공전체 19" xfId="35357" xr:uid="{00000000-0005-0000-0000-0000C8A00000}"/>
    <cellStyle name="통_05.낙석방지시설_00.교통안전시설공전체 2" xfId="35358" xr:uid="{00000000-0005-0000-0000-0000C9A00000}"/>
    <cellStyle name="통_05.낙석방지시설_00.교통안전시설공전체 2 2" xfId="35359" xr:uid="{00000000-0005-0000-0000-0000CAA00000}"/>
    <cellStyle name="통_05.낙석방지시설_00.교통안전시설공전체 2 3" xfId="35360" xr:uid="{00000000-0005-0000-0000-0000CBA00000}"/>
    <cellStyle name="통_05.낙석방지시설_00.교통안전시설공전체 2 4" xfId="35361" xr:uid="{00000000-0005-0000-0000-0000CCA00000}"/>
    <cellStyle name="통_05.낙석방지시설_00.교통안전시설공전체 2 5" xfId="35362" xr:uid="{00000000-0005-0000-0000-0000CDA00000}"/>
    <cellStyle name="통_05.낙석방지시설_00.교통안전시설공전체 2 6" xfId="35363" xr:uid="{00000000-0005-0000-0000-0000CEA00000}"/>
    <cellStyle name="통_05.낙석방지시설_00.교통안전시설공전체 2 7" xfId="35364" xr:uid="{00000000-0005-0000-0000-0000CFA00000}"/>
    <cellStyle name="통_05.낙석방지시설_00.교통안전시설공전체 20" xfId="35365" xr:uid="{00000000-0005-0000-0000-0000D0A00000}"/>
    <cellStyle name="통_05.낙석방지시설_00.교통안전시설공전체 21" xfId="35366" xr:uid="{00000000-0005-0000-0000-0000D1A00000}"/>
    <cellStyle name="통_05.낙석방지시설_00.교통안전시설공전체 3" xfId="35367" xr:uid="{00000000-0005-0000-0000-0000D2A00000}"/>
    <cellStyle name="통_05.낙석방지시설_00.교통안전시설공전체 4" xfId="35368" xr:uid="{00000000-0005-0000-0000-0000D3A00000}"/>
    <cellStyle name="통_05.낙석방지시설_00.교통안전시설공전체 5" xfId="35369" xr:uid="{00000000-0005-0000-0000-0000D4A00000}"/>
    <cellStyle name="통_05.낙석방지시설_00.교통안전시설공전체 6" xfId="35370" xr:uid="{00000000-0005-0000-0000-0000D5A00000}"/>
    <cellStyle name="통_05.낙석방지시설_00.교통안전시설공전체 7" xfId="35371" xr:uid="{00000000-0005-0000-0000-0000D6A00000}"/>
    <cellStyle name="통_05.낙석방지시설_00.교통안전시설공전체 8" xfId="35372" xr:uid="{00000000-0005-0000-0000-0000D7A00000}"/>
    <cellStyle name="통_05.낙석방지시설_00.교통안전시설공전체 9" xfId="35373" xr:uid="{00000000-0005-0000-0000-0000D8A00000}"/>
    <cellStyle name="통_05.낙석방지시설_01_부대공전체(진동-마산)" xfId="35374" xr:uid="{00000000-0005-0000-0000-0000D9A00000}"/>
    <cellStyle name="통_05.낙석방지시설_01_부대공전체(진동-마산) 10" xfId="35375" xr:uid="{00000000-0005-0000-0000-0000DAA00000}"/>
    <cellStyle name="통_05.낙석방지시설_01_부대공전체(진동-마산) 11" xfId="35376" xr:uid="{00000000-0005-0000-0000-0000DBA00000}"/>
    <cellStyle name="통_05.낙석방지시설_01_부대공전체(진동-마산) 12" xfId="35377" xr:uid="{00000000-0005-0000-0000-0000DCA00000}"/>
    <cellStyle name="통_05.낙석방지시설_01_부대공전체(진동-마산) 13" xfId="35378" xr:uid="{00000000-0005-0000-0000-0000DDA00000}"/>
    <cellStyle name="통_05.낙석방지시설_01_부대공전체(진동-마산) 14" xfId="35379" xr:uid="{00000000-0005-0000-0000-0000DEA00000}"/>
    <cellStyle name="통_05.낙석방지시설_01_부대공전체(진동-마산) 15" xfId="35380" xr:uid="{00000000-0005-0000-0000-0000DFA00000}"/>
    <cellStyle name="통_05.낙석방지시설_01_부대공전체(진동-마산) 16" xfId="35381" xr:uid="{00000000-0005-0000-0000-0000E0A00000}"/>
    <cellStyle name="통_05.낙석방지시설_01_부대공전체(진동-마산) 17" xfId="35382" xr:uid="{00000000-0005-0000-0000-0000E1A00000}"/>
    <cellStyle name="통_05.낙석방지시설_01_부대공전체(진동-마산) 18" xfId="35383" xr:uid="{00000000-0005-0000-0000-0000E2A00000}"/>
    <cellStyle name="통_05.낙석방지시설_01_부대공전체(진동-마산) 19" xfId="35384" xr:uid="{00000000-0005-0000-0000-0000E3A00000}"/>
    <cellStyle name="통_05.낙석방지시설_01_부대공전체(진동-마산) 2" xfId="35385" xr:uid="{00000000-0005-0000-0000-0000E4A00000}"/>
    <cellStyle name="통_05.낙석방지시설_01_부대공전체(진동-마산) 2 2" xfId="35386" xr:uid="{00000000-0005-0000-0000-0000E5A00000}"/>
    <cellStyle name="통_05.낙석방지시설_01_부대공전체(진동-마산) 2 3" xfId="35387" xr:uid="{00000000-0005-0000-0000-0000E6A00000}"/>
    <cellStyle name="통_05.낙석방지시설_01_부대공전체(진동-마산) 2 4" xfId="35388" xr:uid="{00000000-0005-0000-0000-0000E7A00000}"/>
    <cellStyle name="통_05.낙석방지시설_01_부대공전체(진동-마산) 2 5" xfId="35389" xr:uid="{00000000-0005-0000-0000-0000E8A00000}"/>
    <cellStyle name="통_05.낙석방지시설_01_부대공전체(진동-마산) 2 6" xfId="35390" xr:uid="{00000000-0005-0000-0000-0000E9A00000}"/>
    <cellStyle name="통_05.낙석방지시설_01_부대공전체(진동-마산) 2 7" xfId="35391" xr:uid="{00000000-0005-0000-0000-0000EAA00000}"/>
    <cellStyle name="통_05.낙석방지시설_01_부대공전체(진동-마산) 20" xfId="35392" xr:uid="{00000000-0005-0000-0000-0000EBA00000}"/>
    <cellStyle name="통_05.낙석방지시설_01_부대공전체(진동-마산) 21" xfId="35393" xr:uid="{00000000-0005-0000-0000-0000ECA00000}"/>
    <cellStyle name="통_05.낙석방지시설_01_부대공전체(진동-마산) 3" xfId="35394" xr:uid="{00000000-0005-0000-0000-0000EDA00000}"/>
    <cellStyle name="통_05.낙석방지시설_01_부대공전체(진동-마산) 4" xfId="35395" xr:uid="{00000000-0005-0000-0000-0000EEA00000}"/>
    <cellStyle name="통_05.낙석방지시설_01_부대공전체(진동-마산) 5" xfId="35396" xr:uid="{00000000-0005-0000-0000-0000EFA00000}"/>
    <cellStyle name="통_05.낙석방지시설_01_부대공전체(진동-마산) 6" xfId="35397" xr:uid="{00000000-0005-0000-0000-0000F0A00000}"/>
    <cellStyle name="통_05.낙석방지시설_01_부대공전체(진동-마산) 7" xfId="35398" xr:uid="{00000000-0005-0000-0000-0000F1A00000}"/>
    <cellStyle name="통_05.낙석방지시설_01_부대공전체(진동-마산) 8" xfId="35399" xr:uid="{00000000-0005-0000-0000-0000F2A00000}"/>
    <cellStyle name="통_05.낙석방지시설_01_부대공전체(진동-마산) 9" xfId="35400" xr:uid="{00000000-0005-0000-0000-0000F3A00000}"/>
    <cellStyle name="통_06.미끄럼방지포장" xfId="35401" xr:uid="{00000000-0005-0000-0000-0000F4A00000}"/>
    <cellStyle name="통_06.미끄럼방지포장 10" xfId="35402" xr:uid="{00000000-0005-0000-0000-0000F5A00000}"/>
    <cellStyle name="통_06.미끄럼방지포장 11" xfId="35403" xr:uid="{00000000-0005-0000-0000-0000F6A00000}"/>
    <cellStyle name="통_06.미끄럼방지포장 12" xfId="35404" xr:uid="{00000000-0005-0000-0000-0000F7A00000}"/>
    <cellStyle name="통_06.미끄럼방지포장 13" xfId="35405" xr:uid="{00000000-0005-0000-0000-0000F8A00000}"/>
    <cellStyle name="통_06.미끄럼방지포장 14" xfId="35406" xr:uid="{00000000-0005-0000-0000-0000F9A00000}"/>
    <cellStyle name="통_06.미끄럼방지포장 15" xfId="35407" xr:uid="{00000000-0005-0000-0000-0000FAA00000}"/>
    <cellStyle name="통_06.미끄럼방지포장 16" xfId="35408" xr:uid="{00000000-0005-0000-0000-0000FBA00000}"/>
    <cellStyle name="통_06.미끄럼방지포장 17" xfId="35409" xr:uid="{00000000-0005-0000-0000-0000FCA00000}"/>
    <cellStyle name="통_06.미끄럼방지포장 18" xfId="35410" xr:uid="{00000000-0005-0000-0000-0000FDA00000}"/>
    <cellStyle name="통_06.미끄럼방지포장 19" xfId="35411" xr:uid="{00000000-0005-0000-0000-0000FEA00000}"/>
    <cellStyle name="통_06.미끄럼방지포장 2" xfId="35412" xr:uid="{00000000-0005-0000-0000-0000FFA00000}"/>
    <cellStyle name="통_06.미끄럼방지포장 2 2" xfId="35413" xr:uid="{00000000-0005-0000-0000-000000A10000}"/>
    <cellStyle name="통_06.미끄럼방지포장 2 3" xfId="35414" xr:uid="{00000000-0005-0000-0000-000001A10000}"/>
    <cellStyle name="통_06.미끄럼방지포장 2 4" xfId="35415" xr:uid="{00000000-0005-0000-0000-000002A10000}"/>
    <cellStyle name="통_06.미끄럼방지포장 2 5" xfId="35416" xr:uid="{00000000-0005-0000-0000-000003A10000}"/>
    <cellStyle name="통_06.미끄럼방지포장 2 6" xfId="35417" xr:uid="{00000000-0005-0000-0000-000004A10000}"/>
    <cellStyle name="통_06.미끄럼방지포장 2 7" xfId="35418" xr:uid="{00000000-0005-0000-0000-000005A10000}"/>
    <cellStyle name="통_06.미끄럼방지포장 20" xfId="35419" xr:uid="{00000000-0005-0000-0000-000006A10000}"/>
    <cellStyle name="통_06.미끄럼방지포장 21" xfId="35420" xr:uid="{00000000-0005-0000-0000-000007A10000}"/>
    <cellStyle name="통_06.미끄럼방지포장 3" xfId="35421" xr:uid="{00000000-0005-0000-0000-000008A10000}"/>
    <cellStyle name="통_06.미끄럼방지포장 4" xfId="35422" xr:uid="{00000000-0005-0000-0000-000009A10000}"/>
    <cellStyle name="통_06.미끄럼방지포장 5" xfId="35423" xr:uid="{00000000-0005-0000-0000-00000AA10000}"/>
    <cellStyle name="통_06.미끄럼방지포장 6" xfId="35424" xr:uid="{00000000-0005-0000-0000-00000BA10000}"/>
    <cellStyle name="통_06.미끄럼방지포장 7" xfId="35425" xr:uid="{00000000-0005-0000-0000-00000CA10000}"/>
    <cellStyle name="통_06.미끄럼방지포장 8" xfId="35426" xr:uid="{00000000-0005-0000-0000-00000DA10000}"/>
    <cellStyle name="통_06.미끄럼방지포장 9" xfId="35427" xr:uid="{00000000-0005-0000-0000-00000EA10000}"/>
    <cellStyle name="통_06.미끄럼방지포장_00.교통안전시설공전체" xfId="35428" xr:uid="{00000000-0005-0000-0000-00000FA10000}"/>
    <cellStyle name="통_06.미끄럼방지포장_00.교통안전시설공전체 10" xfId="35429" xr:uid="{00000000-0005-0000-0000-000010A10000}"/>
    <cellStyle name="통_06.미끄럼방지포장_00.교통안전시설공전체 11" xfId="35430" xr:uid="{00000000-0005-0000-0000-000011A10000}"/>
    <cellStyle name="통_06.미끄럼방지포장_00.교통안전시설공전체 12" xfId="35431" xr:uid="{00000000-0005-0000-0000-000012A10000}"/>
    <cellStyle name="통_06.미끄럼방지포장_00.교통안전시설공전체 13" xfId="35432" xr:uid="{00000000-0005-0000-0000-000013A10000}"/>
    <cellStyle name="통_06.미끄럼방지포장_00.교통안전시설공전체 14" xfId="35433" xr:uid="{00000000-0005-0000-0000-000014A10000}"/>
    <cellStyle name="통_06.미끄럼방지포장_00.교통안전시설공전체 15" xfId="35434" xr:uid="{00000000-0005-0000-0000-000015A10000}"/>
    <cellStyle name="통_06.미끄럼방지포장_00.교통안전시설공전체 16" xfId="35435" xr:uid="{00000000-0005-0000-0000-000016A10000}"/>
    <cellStyle name="통_06.미끄럼방지포장_00.교통안전시설공전체 17" xfId="35436" xr:uid="{00000000-0005-0000-0000-000017A10000}"/>
    <cellStyle name="통_06.미끄럼방지포장_00.교통안전시설공전체 18" xfId="35437" xr:uid="{00000000-0005-0000-0000-000018A10000}"/>
    <cellStyle name="통_06.미끄럼방지포장_00.교통안전시설공전체 19" xfId="35438" xr:uid="{00000000-0005-0000-0000-000019A10000}"/>
    <cellStyle name="통_06.미끄럼방지포장_00.교통안전시설공전체 2" xfId="35439" xr:uid="{00000000-0005-0000-0000-00001AA10000}"/>
    <cellStyle name="통_06.미끄럼방지포장_00.교통안전시설공전체 2 2" xfId="35440" xr:uid="{00000000-0005-0000-0000-00001BA10000}"/>
    <cellStyle name="통_06.미끄럼방지포장_00.교통안전시설공전체 2 3" xfId="35441" xr:uid="{00000000-0005-0000-0000-00001CA10000}"/>
    <cellStyle name="통_06.미끄럼방지포장_00.교통안전시설공전체 2 4" xfId="35442" xr:uid="{00000000-0005-0000-0000-00001DA10000}"/>
    <cellStyle name="통_06.미끄럼방지포장_00.교통안전시설공전체 2 5" xfId="35443" xr:uid="{00000000-0005-0000-0000-00001EA10000}"/>
    <cellStyle name="통_06.미끄럼방지포장_00.교통안전시설공전체 2 6" xfId="35444" xr:uid="{00000000-0005-0000-0000-00001FA10000}"/>
    <cellStyle name="통_06.미끄럼방지포장_00.교통안전시설공전체 2 7" xfId="35445" xr:uid="{00000000-0005-0000-0000-000020A10000}"/>
    <cellStyle name="통_06.미끄럼방지포장_00.교통안전시설공전체 20" xfId="35446" xr:uid="{00000000-0005-0000-0000-000021A10000}"/>
    <cellStyle name="통_06.미끄럼방지포장_00.교통안전시설공전체 21" xfId="35447" xr:uid="{00000000-0005-0000-0000-000022A10000}"/>
    <cellStyle name="통_06.미끄럼방지포장_00.교통안전시설공전체 3" xfId="35448" xr:uid="{00000000-0005-0000-0000-000023A10000}"/>
    <cellStyle name="통_06.미끄럼방지포장_00.교통안전시설공전체 4" xfId="35449" xr:uid="{00000000-0005-0000-0000-000024A10000}"/>
    <cellStyle name="통_06.미끄럼방지포장_00.교통안전시설공전체 5" xfId="35450" xr:uid="{00000000-0005-0000-0000-000025A10000}"/>
    <cellStyle name="통_06.미끄럼방지포장_00.교통안전시설공전체 6" xfId="35451" xr:uid="{00000000-0005-0000-0000-000026A10000}"/>
    <cellStyle name="통_06.미끄럼방지포장_00.교통안전시설공전체 7" xfId="35452" xr:uid="{00000000-0005-0000-0000-000027A10000}"/>
    <cellStyle name="통_06.미끄럼방지포장_00.교통안전시설공전체 8" xfId="35453" xr:uid="{00000000-0005-0000-0000-000028A10000}"/>
    <cellStyle name="통_06.미끄럼방지포장_00.교통안전시설공전체 9" xfId="35454" xr:uid="{00000000-0005-0000-0000-000029A10000}"/>
    <cellStyle name="통_06.미끄럼방지포장_01_부대공전체(진동-마산)" xfId="35455" xr:uid="{00000000-0005-0000-0000-00002AA10000}"/>
    <cellStyle name="통_06.미끄럼방지포장_01_부대공전체(진동-마산) 10" xfId="35456" xr:uid="{00000000-0005-0000-0000-00002BA10000}"/>
    <cellStyle name="통_06.미끄럼방지포장_01_부대공전체(진동-마산) 11" xfId="35457" xr:uid="{00000000-0005-0000-0000-00002CA10000}"/>
    <cellStyle name="통_06.미끄럼방지포장_01_부대공전체(진동-마산) 12" xfId="35458" xr:uid="{00000000-0005-0000-0000-00002DA10000}"/>
    <cellStyle name="통_06.미끄럼방지포장_01_부대공전체(진동-마산) 13" xfId="35459" xr:uid="{00000000-0005-0000-0000-00002EA10000}"/>
    <cellStyle name="통_06.미끄럼방지포장_01_부대공전체(진동-마산) 14" xfId="35460" xr:uid="{00000000-0005-0000-0000-00002FA10000}"/>
    <cellStyle name="통_06.미끄럼방지포장_01_부대공전체(진동-마산) 15" xfId="35461" xr:uid="{00000000-0005-0000-0000-000030A10000}"/>
    <cellStyle name="통_06.미끄럼방지포장_01_부대공전체(진동-마산) 16" xfId="35462" xr:uid="{00000000-0005-0000-0000-000031A10000}"/>
    <cellStyle name="통_06.미끄럼방지포장_01_부대공전체(진동-마산) 17" xfId="35463" xr:uid="{00000000-0005-0000-0000-000032A10000}"/>
    <cellStyle name="통_06.미끄럼방지포장_01_부대공전체(진동-마산) 18" xfId="35464" xr:uid="{00000000-0005-0000-0000-000033A10000}"/>
    <cellStyle name="통_06.미끄럼방지포장_01_부대공전체(진동-마산) 19" xfId="35465" xr:uid="{00000000-0005-0000-0000-000034A10000}"/>
    <cellStyle name="통_06.미끄럼방지포장_01_부대공전체(진동-마산) 2" xfId="35466" xr:uid="{00000000-0005-0000-0000-000035A10000}"/>
    <cellStyle name="통_06.미끄럼방지포장_01_부대공전체(진동-마산) 2 2" xfId="35467" xr:uid="{00000000-0005-0000-0000-000036A10000}"/>
    <cellStyle name="통_06.미끄럼방지포장_01_부대공전체(진동-마산) 2 3" xfId="35468" xr:uid="{00000000-0005-0000-0000-000037A10000}"/>
    <cellStyle name="통_06.미끄럼방지포장_01_부대공전체(진동-마산) 2 4" xfId="35469" xr:uid="{00000000-0005-0000-0000-000038A10000}"/>
    <cellStyle name="통_06.미끄럼방지포장_01_부대공전체(진동-마산) 2 5" xfId="35470" xr:uid="{00000000-0005-0000-0000-000039A10000}"/>
    <cellStyle name="통_06.미끄럼방지포장_01_부대공전체(진동-마산) 2 6" xfId="35471" xr:uid="{00000000-0005-0000-0000-00003AA10000}"/>
    <cellStyle name="통_06.미끄럼방지포장_01_부대공전체(진동-마산) 2 7" xfId="35472" xr:uid="{00000000-0005-0000-0000-00003BA10000}"/>
    <cellStyle name="통_06.미끄럼방지포장_01_부대공전체(진동-마산) 20" xfId="35473" xr:uid="{00000000-0005-0000-0000-00003CA10000}"/>
    <cellStyle name="통_06.미끄럼방지포장_01_부대공전체(진동-마산) 21" xfId="35474" xr:uid="{00000000-0005-0000-0000-00003DA10000}"/>
    <cellStyle name="통_06.미끄럼방지포장_01_부대공전체(진동-마산) 3" xfId="35475" xr:uid="{00000000-0005-0000-0000-00003EA10000}"/>
    <cellStyle name="통_06.미끄럼방지포장_01_부대공전체(진동-마산) 4" xfId="35476" xr:uid="{00000000-0005-0000-0000-00003FA10000}"/>
    <cellStyle name="통_06.미끄럼방지포장_01_부대공전체(진동-마산) 5" xfId="35477" xr:uid="{00000000-0005-0000-0000-000040A10000}"/>
    <cellStyle name="통_06.미끄럼방지포장_01_부대공전체(진동-마산) 6" xfId="35478" xr:uid="{00000000-0005-0000-0000-000041A10000}"/>
    <cellStyle name="통_06.미끄럼방지포장_01_부대공전체(진동-마산) 7" xfId="35479" xr:uid="{00000000-0005-0000-0000-000042A10000}"/>
    <cellStyle name="통_06.미끄럼방지포장_01_부대공전체(진동-마산) 8" xfId="35480" xr:uid="{00000000-0005-0000-0000-000043A10000}"/>
    <cellStyle name="통_06.미끄럼방지포장_01_부대공전체(진동-마산) 9" xfId="35481" xr:uid="{00000000-0005-0000-0000-000044A10000}"/>
    <cellStyle name="통_06-부대공_02-배수공" xfId="35482" xr:uid="{00000000-0005-0000-0000-000045A10000}"/>
    <cellStyle name="통_06-부대공_02-배수공 10" xfId="35483" xr:uid="{00000000-0005-0000-0000-000046A10000}"/>
    <cellStyle name="통_06-부대공_02-배수공 11" xfId="35484" xr:uid="{00000000-0005-0000-0000-000047A10000}"/>
    <cellStyle name="통_06-부대공_02-배수공 12" xfId="35485" xr:uid="{00000000-0005-0000-0000-000048A10000}"/>
    <cellStyle name="통_06-부대공_02-배수공 13" xfId="35486" xr:uid="{00000000-0005-0000-0000-000049A10000}"/>
    <cellStyle name="통_06-부대공_02-배수공 14" xfId="35487" xr:uid="{00000000-0005-0000-0000-00004AA10000}"/>
    <cellStyle name="통_06-부대공_02-배수공 15" xfId="35488" xr:uid="{00000000-0005-0000-0000-00004BA10000}"/>
    <cellStyle name="통_06-부대공_02-배수공 16" xfId="35489" xr:uid="{00000000-0005-0000-0000-00004CA10000}"/>
    <cellStyle name="통_06-부대공_02-배수공 17" xfId="35490" xr:uid="{00000000-0005-0000-0000-00004DA10000}"/>
    <cellStyle name="통_06-부대공_02-배수공 18" xfId="35491" xr:uid="{00000000-0005-0000-0000-00004EA10000}"/>
    <cellStyle name="통_06-부대공_02-배수공 19" xfId="35492" xr:uid="{00000000-0005-0000-0000-00004FA10000}"/>
    <cellStyle name="통_06-부대공_02-배수공 2" xfId="35493" xr:uid="{00000000-0005-0000-0000-000050A10000}"/>
    <cellStyle name="통_06-부대공_02-배수공 2 2" xfId="35494" xr:uid="{00000000-0005-0000-0000-000051A10000}"/>
    <cellStyle name="통_06-부대공_02-배수공 2 3" xfId="35495" xr:uid="{00000000-0005-0000-0000-000052A10000}"/>
    <cellStyle name="통_06-부대공_02-배수공 2 4" xfId="35496" xr:uid="{00000000-0005-0000-0000-000053A10000}"/>
    <cellStyle name="통_06-부대공_02-배수공 2 5" xfId="35497" xr:uid="{00000000-0005-0000-0000-000054A10000}"/>
    <cellStyle name="통_06-부대공_02-배수공 2 6" xfId="35498" xr:uid="{00000000-0005-0000-0000-000055A10000}"/>
    <cellStyle name="통_06-부대공_02-배수공 2 7" xfId="35499" xr:uid="{00000000-0005-0000-0000-000056A10000}"/>
    <cellStyle name="통_06-부대공_02-배수공 20" xfId="35500" xr:uid="{00000000-0005-0000-0000-000057A10000}"/>
    <cellStyle name="통_06-부대공_02-배수공 21" xfId="35501" xr:uid="{00000000-0005-0000-0000-000058A10000}"/>
    <cellStyle name="통_06-부대공_02-배수공 3" xfId="35502" xr:uid="{00000000-0005-0000-0000-000059A10000}"/>
    <cellStyle name="통_06-부대공_02-배수공 4" xfId="35503" xr:uid="{00000000-0005-0000-0000-00005AA10000}"/>
    <cellStyle name="통_06-부대공_02-배수공 5" xfId="35504" xr:uid="{00000000-0005-0000-0000-00005BA10000}"/>
    <cellStyle name="통_06-부대공_02-배수공 6" xfId="35505" xr:uid="{00000000-0005-0000-0000-00005CA10000}"/>
    <cellStyle name="통_06-부대공_02-배수공 7" xfId="35506" xr:uid="{00000000-0005-0000-0000-00005DA10000}"/>
    <cellStyle name="통_06-부대공_02-배수공 8" xfId="35507" xr:uid="{00000000-0005-0000-0000-00005EA10000}"/>
    <cellStyle name="통_06-부대공_02-배수공 9" xfId="35508" xr:uid="{00000000-0005-0000-0000-00005FA10000}"/>
    <cellStyle name="통_06-부대공_02-배수공_배수공" xfId="35509" xr:uid="{00000000-0005-0000-0000-000060A10000}"/>
    <cellStyle name="통_06-부대공_02-배수공_배수공 10" xfId="35510" xr:uid="{00000000-0005-0000-0000-000061A10000}"/>
    <cellStyle name="통_06-부대공_02-배수공_배수공 11" xfId="35511" xr:uid="{00000000-0005-0000-0000-000062A10000}"/>
    <cellStyle name="통_06-부대공_02-배수공_배수공 12" xfId="35512" xr:uid="{00000000-0005-0000-0000-000063A10000}"/>
    <cellStyle name="통_06-부대공_02-배수공_배수공 13" xfId="35513" xr:uid="{00000000-0005-0000-0000-000064A10000}"/>
    <cellStyle name="통_06-부대공_02-배수공_배수공 14" xfId="35514" xr:uid="{00000000-0005-0000-0000-000065A10000}"/>
    <cellStyle name="통_06-부대공_02-배수공_배수공 15" xfId="35515" xr:uid="{00000000-0005-0000-0000-000066A10000}"/>
    <cellStyle name="통_06-부대공_02-배수공_배수공 16" xfId="35516" xr:uid="{00000000-0005-0000-0000-000067A10000}"/>
    <cellStyle name="통_06-부대공_02-배수공_배수공 17" xfId="35517" xr:uid="{00000000-0005-0000-0000-000068A10000}"/>
    <cellStyle name="통_06-부대공_02-배수공_배수공 18" xfId="35518" xr:uid="{00000000-0005-0000-0000-000069A10000}"/>
    <cellStyle name="통_06-부대공_02-배수공_배수공 19" xfId="35519" xr:uid="{00000000-0005-0000-0000-00006AA10000}"/>
    <cellStyle name="통_06-부대공_02-배수공_배수공 2" xfId="35520" xr:uid="{00000000-0005-0000-0000-00006BA10000}"/>
    <cellStyle name="통_06-부대공_02-배수공_배수공 2 2" xfId="35521" xr:uid="{00000000-0005-0000-0000-00006CA10000}"/>
    <cellStyle name="통_06-부대공_02-배수공_배수공 2 3" xfId="35522" xr:uid="{00000000-0005-0000-0000-00006DA10000}"/>
    <cellStyle name="통_06-부대공_02-배수공_배수공 2 4" xfId="35523" xr:uid="{00000000-0005-0000-0000-00006EA10000}"/>
    <cellStyle name="통_06-부대공_02-배수공_배수공 2 5" xfId="35524" xr:uid="{00000000-0005-0000-0000-00006FA10000}"/>
    <cellStyle name="통_06-부대공_02-배수공_배수공 2 6" xfId="35525" xr:uid="{00000000-0005-0000-0000-000070A10000}"/>
    <cellStyle name="통_06-부대공_02-배수공_배수공 2 7" xfId="35526" xr:uid="{00000000-0005-0000-0000-000071A10000}"/>
    <cellStyle name="통_06-부대공_02-배수공_배수공 20" xfId="35527" xr:uid="{00000000-0005-0000-0000-000072A10000}"/>
    <cellStyle name="통_06-부대공_02-배수공_배수공 21" xfId="35528" xr:uid="{00000000-0005-0000-0000-000073A10000}"/>
    <cellStyle name="통_06-부대공_02-배수공_배수공 3" xfId="35529" xr:uid="{00000000-0005-0000-0000-000074A10000}"/>
    <cellStyle name="통_06-부대공_02-배수공_배수공 4" xfId="35530" xr:uid="{00000000-0005-0000-0000-000075A10000}"/>
    <cellStyle name="통_06-부대공_02-배수공_배수공 5" xfId="35531" xr:uid="{00000000-0005-0000-0000-000076A10000}"/>
    <cellStyle name="통_06-부대공_02-배수공_배수공 6" xfId="35532" xr:uid="{00000000-0005-0000-0000-000077A10000}"/>
    <cellStyle name="통_06-부대공_02-배수공_배수공 7" xfId="35533" xr:uid="{00000000-0005-0000-0000-000078A10000}"/>
    <cellStyle name="통_06-부대공_02-배수공_배수공 8" xfId="35534" xr:uid="{00000000-0005-0000-0000-000079A10000}"/>
    <cellStyle name="통_06-부대공_02-배수공_배수공 9" xfId="35535" xr:uid="{00000000-0005-0000-0000-00007AA10000}"/>
    <cellStyle name="통_06-부대공_02-배수공_배수공_배수공" xfId="35536" xr:uid="{00000000-0005-0000-0000-00007BA10000}"/>
    <cellStyle name="통_06-부대공_02-배수공_배수공_배수공 10" xfId="35537" xr:uid="{00000000-0005-0000-0000-00007CA10000}"/>
    <cellStyle name="통_06-부대공_02-배수공_배수공_배수공 11" xfId="35538" xr:uid="{00000000-0005-0000-0000-00007DA10000}"/>
    <cellStyle name="통_06-부대공_02-배수공_배수공_배수공 12" xfId="35539" xr:uid="{00000000-0005-0000-0000-00007EA10000}"/>
    <cellStyle name="통_06-부대공_02-배수공_배수공_배수공 13" xfId="35540" xr:uid="{00000000-0005-0000-0000-00007FA10000}"/>
    <cellStyle name="통_06-부대공_02-배수공_배수공_배수공 14" xfId="35541" xr:uid="{00000000-0005-0000-0000-000080A10000}"/>
    <cellStyle name="통_06-부대공_02-배수공_배수공_배수공 15" xfId="35542" xr:uid="{00000000-0005-0000-0000-000081A10000}"/>
    <cellStyle name="통_06-부대공_02-배수공_배수공_배수공 16" xfId="35543" xr:uid="{00000000-0005-0000-0000-000082A10000}"/>
    <cellStyle name="통_06-부대공_02-배수공_배수공_배수공 17" xfId="35544" xr:uid="{00000000-0005-0000-0000-000083A10000}"/>
    <cellStyle name="통_06-부대공_02-배수공_배수공_배수공 18" xfId="35545" xr:uid="{00000000-0005-0000-0000-000084A10000}"/>
    <cellStyle name="통_06-부대공_02-배수공_배수공_배수공 19" xfId="35546" xr:uid="{00000000-0005-0000-0000-000085A10000}"/>
    <cellStyle name="통_06-부대공_02-배수공_배수공_배수공 2" xfId="35547" xr:uid="{00000000-0005-0000-0000-000086A10000}"/>
    <cellStyle name="통_06-부대공_02-배수공_배수공_배수공 2 2" xfId="35548" xr:uid="{00000000-0005-0000-0000-000087A10000}"/>
    <cellStyle name="통_06-부대공_02-배수공_배수공_배수공 2 3" xfId="35549" xr:uid="{00000000-0005-0000-0000-000088A10000}"/>
    <cellStyle name="통_06-부대공_02-배수공_배수공_배수공 2 4" xfId="35550" xr:uid="{00000000-0005-0000-0000-000089A10000}"/>
    <cellStyle name="통_06-부대공_02-배수공_배수공_배수공 2 5" xfId="35551" xr:uid="{00000000-0005-0000-0000-00008AA10000}"/>
    <cellStyle name="통_06-부대공_02-배수공_배수공_배수공 2 6" xfId="35552" xr:uid="{00000000-0005-0000-0000-00008BA10000}"/>
    <cellStyle name="통_06-부대공_02-배수공_배수공_배수공 2 7" xfId="35553" xr:uid="{00000000-0005-0000-0000-00008CA10000}"/>
    <cellStyle name="통_06-부대공_02-배수공_배수공_배수공 20" xfId="35554" xr:uid="{00000000-0005-0000-0000-00008DA10000}"/>
    <cellStyle name="통_06-부대공_02-배수공_배수공_배수공 21" xfId="35555" xr:uid="{00000000-0005-0000-0000-00008EA10000}"/>
    <cellStyle name="통_06-부대공_02-배수공_배수공_배수공 3" xfId="35556" xr:uid="{00000000-0005-0000-0000-00008FA10000}"/>
    <cellStyle name="통_06-부대공_02-배수공_배수공_배수공 4" xfId="35557" xr:uid="{00000000-0005-0000-0000-000090A10000}"/>
    <cellStyle name="통_06-부대공_02-배수공_배수공_배수공 5" xfId="35558" xr:uid="{00000000-0005-0000-0000-000091A10000}"/>
    <cellStyle name="통_06-부대공_02-배수공_배수공_배수공 6" xfId="35559" xr:uid="{00000000-0005-0000-0000-000092A10000}"/>
    <cellStyle name="통_06-부대공_02-배수공_배수공_배수공 7" xfId="35560" xr:uid="{00000000-0005-0000-0000-000093A10000}"/>
    <cellStyle name="통_06-부대공_02-배수공_배수공_배수공 8" xfId="35561" xr:uid="{00000000-0005-0000-0000-000094A10000}"/>
    <cellStyle name="통_06-부대공_02-배수공_배수공_배수공 9" xfId="35562" xr:uid="{00000000-0005-0000-0000-000095A10000}"/>
    <cellStyle name="통_07.차량충격흡수시설" xfId="35563" xr:uid="{00000000-0005-0000-0000-000096A10000}"/>
    <cellStyle name="통_07.차량충격흡수시설 10" xfId="35564" xr:uid="{00000000-0005-0000-0000-000097A10000}"/>
    <cellStyle name="통_07.차량충격흡수시설 11" xfId="35565" xr:uid="{00000000-0005-0000-0000-000098A10000}"/>
    <cellStyle name="통_07.차량충격흡수시설 12" xfId="35566" xr:uid="{00000000-0005-0000-0000-000099A10000}"/>
    <cellStyle name="통_07.차량충격흡수시설 13" xfId="35567" xr:uid="{00000000-0005-0000-0000-00009AA10000}"/>
    <cellStyle name="통_07.차량충격흡수시설 14" xfId="35568" xr:uid="{00000000-0005-0000-0000-00009BA10000}"/>
    <cellStyle name="통_07.차량충격흡수시설 15" xfId="35569" xr:uid="{00000000-0005-0000-0000-00009CA10000}"/>
    <cellStyle name="통_07.차량충격흡수시설 16" xfId="35570" xr:uid="{00000000-0005-0000-0000-00009DA10000}"/>
    <cellStyle name="통_07.차량충격흡수시설 17" xfId="35571" xr:uid="{00000000-0005-0000-0000-00009EA10000}"/>
    <cellStyle name="통_07.차량충격흡수시설 18" xfId="35572" xr:uid="{00000000-0005-0000-0000-00009FA10000}"/>
    <cellStyle name="통_07.차량충격흡수시설 19" xfId="35573" xr:uid="{00000000-0005-0000-0000-0000A0A10000}"/>
    <cellStyle name="통_07.차량충격흡수시설 2" xfId="35574" xr:uid="{00000000-0005-0000-0000-0000A1A10000}"/>
    <cellStyle name="통_07.차량충격흡수시설 2 2" xfId="35575" xr:uid="{00000000-0005-0000-0000-0000A2A10000}"/>
    <cellStyle name="통_07.차량충격흡수시설 2 3" xfId="35576" xr:uid="{00000000-0005-0000-0000-0000A3A10000}"/>
    <cellStyle name="통_07.차량충격흡수시설 2 4" xfId="35577" xr:uid="{00000000-0005-0000-0000-0000A4A10000}"/>
    <cellStyle name="통_07.차량충격흡수시설 2 5" xfId="35578" xr:uid="{00000000-0005-0000-0000-0000A5A10000}"/>
    <cellStyle name="통_07.차량충격흡수시설 2 6" xfId="35579" xr:uid="{00000000-0005-0000-0000-0000A6A10000}"/>
    <cellStyle name="통_07.차량충격흡수시설 2 7" xfId="35580" xr:uid="{00000000-0005-0000-0000-0000A7A10000}"/>
    <cellStyle name="통_07.차량충격흡수시설 20" xfId="35581" xr:uid="{00000000-0005-0000-0000-0000A8A10000}"/>
    <cellStyle name="통_07.차량충격흡수시설 21" xfId="35582" xr:uid="{00000000-0005-0000-0000-0000A9A10000}"/>
    <cellStyle name="통_07.차량충격흡수시설 3" xfId="35583" xr:uid="{00000000-0005-0000-0000-0000AAA10000}"/>
    <cellStyle name="통_07.차량충격흡수시설 4" xfId="35584" xr:uid="{00000000-0005-0000-0000-0000ABA10000}"/>
    <cellStyle name="통_07.차량충격흡수시설 5" xfId="35585" xr:uid="{00000000-0005-0000-0000-0000ACA10000}"/>
    <cellStyle name="통_07.차량충격흡수시설 6" xfId="35586" xr:uid="{00000000-0005-0000-0000-0000ADA10000}"/>
    <cellStyle name="통_07.차량충격흡수시설 7" xfId="35587" xr:uid="{00000000-0005-0000-0000-0000AEA10000}"/>
    <cellStyle name="통_07.차량충격흡수시설 8" xfId="35588" xr:uid="{00000000-0005-0000-0000-0000AFA10000}"/>
    <cellStyle name="통_07.차량충격흡수시설 9" xfId="35589" xr:uid="{00000000-0005-0000-0000-0000B0A10000}"/>
    <cellStyle name="통_07.차량충격흡수시설_00.교통안전시설공전체" xfId="35590" xr:uid="{00000000-0005-0000-0000-0000B1A10000}"/>
    <cellStyle name="통_07.차량충격흡수시설_00.교통안전시설공전체 10" xfId="35591" xr:uid="{00000000-0005-0000-0000-0000B2A10000}"/>
    <cellStyle name="통_07.차량충격흡수시설_00.교통안전시설공전체 11" xfId="35592" xr:uid="{00000000-0005-0000-0000-0000B3A10000}"/>
    <cellStyle name="통_07.차량충격흡수시설_00.교통안전시설공전체 12" xfId="35593" xr:uid="{00000000-0005-0000-0000-0000B4A10000}"/>
    <cellStyle name="통_07.차량충격흡수시설_00.교통안전시설공전체 13" xfId="35594" xr:uid="{00000000-0005-0000-0000-0000B5A10000}"/>
    <cellStyle name="통_07.차량충격흡수시설_00.교통안전시설공전체 14" xfId="35595" xr:uid="{00000000-0005-0000-0000-0000B6A10000}"/>
    <cellStyle name="통_07.차량충격흡수시설_00.교통안전시설공전체 15" xfId="35596" xr:uid="{00000000-0005-0000-0000-0000B7A10000}"/>
    <cellStyle name="통_07.차량충격흡수시설_00.교통안전시설공전체 16" xfId="35597" xr:uid="{00000000-0005-0000-0000-0000B8A10000}"/>
    <cellStyle name="통_07.차량충격흡수시설_00.교통안전시설공전체 17" xfId="35598" xr:uid="{00000000-0005-0000-0000-0000B9A10000}"/>
    <cellStyle name="통_07.차량충격흡수시설_00.교통안전시설공전체 18" xfId="35599" xr:uid="{00000000-0005-0000-0000-0000BAA10000}"/>
    <cellStyle name="통_07.차량충격흡수시설_00.교통안전시설공전체 19" xfId="35600" xr:uid="{00000000-0005-0000-0000-0000BBA10000}"/>
    <cellStyle name="통_07.차량충격흡수시설_00.교통안전시설공전체 2" xfId="35601" xr:uid="{00000000-0005-0000-0000-0000BCA10000}"/>
    <cellStyle name="통_07.차량충격흡수시설_00.교통안전시설공전체 2 2" xfId="35602" xr:uid="{00000000-0005-0000-0000-0000BDA10000}"/>
    <cellStyle name="통_07.차량충격흡수시설_00.교통안전시설공전체 2 3" xfId="35603" xr:uid="{00000000-0005-0000-0000-0000BEA10000}"/>
    <cellStyle name="통_07.차량충격흡수시설_00.교통안전시설공전체 2 4" xfId="35604" xr:uid="{00000000-0005-0000-0000-0000BFA10000}"/>
    <cellStyle name="통_07.차량충격흡수시설_00.교통안전시설공전체 2 5" xfId="35605" xr:uid="{00000000-0005-0000-0000-0000C0A10000}"/>
    <cellStyle name="통_07.차량충격흡수시설_00.교통안전시설공전체 2 6" xfId="35606" xr:uid="{00000000-0005-0000-0000-0000C1A10000}"/>
    <cellStyle name="통_07.차량충격흡수시설_00.교통안전시설공전체 2 7" xfId="35607" xr:uid="{00000000-0005-0000-0000-0000C2A10000}"/>
    <cellStyle name="통_07.차량충격흡수시설_00.교통안전시설공전체 20" xfId="35608" xr:uid="{00000000-0005-0000-0000-0000C3A10000}"/>
    <cellStyle name="통_07.차량충격흡수시설_00.교통안전시설공전체 21" xfId="35609" xr:uid="{00000000-0005-0000-0000-0000C4A10000}"/>
    <cellStyle name="통_07.차량충격흡수시설_00.교통안전시설공전체 3" xfId="35610" xr:uid="{00000000-0005-0000-0000-0000C5A10000}"/>
    <cellStyle name="통_07.차량충격흡수시설_00.교통안전시설공전체 4" xfId="35611" xr:uid="{00000000-0005-0000-0000-0000C6A10000}"/>
    <cellStyle name="통_07.차량충격흡수시설_00.교통안전시설공전체 5" xfId="35612" xr:uid="{00000000-0005-0000-0000-0000C7A10000}"/>
    <cellStyle name="통_07.차량충격흡수시설_00.교통안전시설공전체 6" xfId="35613" xr:uid="{00000000-0005-0000-0000-0000C8A10000}"/>
    <cellStyle name="통_07.차량충격흡수시설_00.교통안전시설공전체 7" xfId="35614" xr:uid="{00000000-0005-0000-0000-0000C9A10000}"/>
    <cellStyle name="통_07.차량충격흡수시설_00.교통안전시설공전체 8" xfId="35615" xr:uid="{00000000-0005-0000-0000-0000CAA10000}"/>
    <cellStyle name="통_07.차량충격흡수시설_00.교통안전시설공전체 9" xfId="35616" xr:uid="{00000000-0005-0000-0000-0000CBA10000}"/>
    <cellStyle name="통_07.차량충격흡수시설_01_부대공전체(진동-마산)" xfId="35617" xr:uid="{00000000-0005-0000-0000-0000CCA10000}"/>
    <cellStyle name="통_07.차량충격흡수시설_01_부대공전체(진동-마산) 10" xfId="35618" xr:uid="{00000000-0005-0000-0000-0000CDA10000}"/>
    <cellStyle name="통_07.차량충격흡수시설_01_부대공전체(진동-마산) 11" xfId="35619" xr:uid="{00000000-0005-0000-0000-0000CEA10000}"/>
    <cellStyle name="통_07.차량충격흡수시설_01_부대공전체(진동-마산) 12" xfId="35620" xr:uid="{00000000-0005-0000-0000-0000CFA10000}"/>
    <cellStyle name="통_07.차량충격흡수시설_01_부대공전체(진동-마산) 13" xfId="35621" xr:uid="{00000000-0005-0000-0000-0000D0A10000}"/>
    <cellStyle name="통_07.차량충격흡수시설_01_부대공전체(진동-마산) 14" xfId="35622" xr:uid="{00000000-0005-0000-0000-0000D1A10000}"/>
    <cellStyle name="통_07.차량충격흡수시설_01_부대공전체(진동-마산) 15" xfId="35623" xr:uid="{00000000-0005-0000-0000-0000D2A10000}"/>
    <cellStyle name="통_07.차량충격흡수시설_01_부대공전체(진동-마산) 16" xfId="35624" xr:uid="{00000000-0005-0000-0000-0000D3A10000}"/>
    <cellStyle name="통_07.차량충격흡수시설_01_부대공전체(진동-마산) 17" xfId="35625" xr:uid="{00000000-0005-0000-0000-0000D4A10000}"/>
    <cellStyle name="통_07.차량충격흡수시설_01_부대공전체(진동-마산) 18" xfId="35626" xr:uid="{00000000-0005-0000-0000-0000D5A10000}"/>
    <cellStyle name="통_07.차량충격흡수시설_01_부대공전체(진동-마산) 19" xfId="35627" xr:uid="{00000000-0005-0000-0000-0000D6A10000}"/>
    <cellStyle name="통_07.차량충격흡수시설_01_부대공전체(진동-마산) 2" xfId="35628" xr:uid="{00000000-0005-0000-0000-0000D7A10000}"/>
    <cellStyle name="통_07.차량충격흡수시설_01_부대공전체(진동-마산) 2 2" xfId="35629" xr:uid="{00000000-0005-0000-0000-0000D8A10000}"/>
    <cellStyle name="통_07.차량충격흡수시설_01_부대공전체(진동-마산) 2 3" xfId="35630" xr:uid="{00000000-0005-0000-0000-0000D9A10000}"/>
    <cellStyle name="통_07.차량충격흡수시설_01_부대공전체(진동-마산) 2 4" xfId="35631" xr:uid="{00000000-0005-0000-0000-0000DAA10000}"/>
    <cellStyle name="통_07.차량충격흡수시설_01_부대공전체(진동-마산) 2 5" xfId="35632" xr:uid="{00000000-0005-0000-0000-0000DBA10000}"/>
    <cellStyle name="통_07.차량충격흡수시설_01_부대공전체(진동-마산) 2 6" xfId="35633" xr:uid="{00000000-0005-0000-0000-0000DCA10000}"/>
    <cellStyle name="통_07.차량충격흡수시설_01_부대공전체(진동-마산) 2 7" xfId="35634" xr:uid="{00000000-0005-0000-0000-0000DDA10000}"/>
    <cellStyle name="통_07.차량충격흡수시설_01_부대공전체(진동-마산) 20" xfId="35635" xr:uid="{00000000-0005-0000-0000-0000DEA10000}"/>
    <cellStyle name="통_07.차량충격흡수시설_01_부대공전체(진동-마산) 21" xfId="35636" xr:uid="{00000000-0005-0000-0000-0000DFA10000}"/>
    <cellStyle name="통_07.차량충격흡수시설_01_부대공전체(진동-마산) 3" xfId="35637" xr:uid="{00000000-0005-0000-0000-0000E0A10000}"/>
    <cellStyle name="통_07.차량충격흡수시설_01_부대공전체(진동-마산) 4" xfId="35638" xr:uid="{00000000-0005-0000-0000-0000E1A10000}"/>
    <cellStyle name="통_07.차량충격흡수시설_01_부대공전체(진동-마산) 5" xfId="35639" xr:uid="{00000000-0005-0000-0000-0000E2A10000}"/>
    <cellStyle name="통_07.차량충격흡수시설_01_부대공전체(진동-마산) 6" xfId="35640" xr:uid="{00000000-0005-0000-0000-0000E3A10000}"/>
    <cellStyle name="통_07.차량충격흡수시설_01_부대공전체(진동-마산) 7" xfId="35641" xr:uid="{00000000-0005-0000-0000-0000E4A10000}"/>
    <cellStyle name="통_07.차량충격흡수시설_01_부대공전체(진동-마산) 8" xfId="35642" xr:uid="{00000000-0005-0000-0000-0000E5A10000}"/>
    <cellStyle name="통_07.차량충격흡수시설_01_부대공전체(진동-마산) 9" xfId="35643" xr:uid="{00000000-0005-0000-0000-0000E6A10000}"/>
    <cellStyle name="통_08.현광방지시설" xfId="35644" xr:uid="{00000000-0005-0000-0000-0000E7A10000}"/>
    <cellStyle name="통_08.현광방지시설 10" xfId="35645" xr:uid="{00000000-0005-0000-0000-0000E8A10000}"/>
    <cellStyle name="통_08.현광방지시설 11" xfId="35646" xr:uid="{00000000-0005-0000-0000-0000E9A10000}"/>
    <cellStyle name="통_08.현광방지시설 12" xfId="35647" xr:uid="{00000000-0005-0000-0000-0000EAA10000}"/>
    <cellStyle name="통_08.현광방지시설 13" xfId="35648" xr:uid="{00000000-0005-0000-0000-0000EBA10000}"/>
    <cellStyle name="통_08.현광방지시설 14" xfId="35649" xr:uid="{00000000-0005-0000-0000-0000ECA10000}"/>
    <cellStyle name="통_08.현광방지시설 15" xfId="35650" xr:uid="{00000000-0005-0000-0000-0000EDA10000}"/>
    <cellStyle name="통_08.현광방지시설 16" xfId="35651" xr:uid="{00000000-0005-0000-0000-0000EEA10000}"/>
    <cellStyle name="통_08.현광방지시설 17" xfId="35652" xr:uid="{00000000-0005-0000-0000-0000EFA10000}"/>
    <cellStyle name="통_08.현광방지시설 18" xfId="35653" xr:uid="{00000000-0005-0000-0000-0000F0A10000}"/>
    <cellStyle name="통_08.현광방지시설 19" xfId="35654" xr:uid="{00000000-0005-0000-0000-0000F1A10000}"/>
    <cellStyle name="통_08.현광방지시설 2" xfId="35655" xr:uid="{00000000-0005-0000-0000-0000F2A10000}"/>
    <cellStyle name="통_08.현광방지시설 2 2" xfId="35656" xr:uid="{00000000-0005-0000-0000-0000F3A10000}"/>
    <cellStyle name="통_08.현광방지시설 2 3" xfId="35657" xr:uid="{00000000-0005-0000-0000-0000F4A10000}"/>
    <cellStyle name="통_08.현광방지시설 2 4" xfId="35658" xr:uid="{00000000-0005-0000-0000-0000F5A10000}"/>
    <cellStyle name="통_08.현광방지시설 2 5" xfId="35659" xr:uid="{00000000-0005-0000-0000-0000F6A10000}"/>
    <cellStyle name="통_08.현광방지시설 2 6" xfId="35660" xr:uid="{00000000-0005-0000-0000-0000F7A10000}"/>
    <cellStyle name="통_08.현광방지시설 2 7" xfId="35661" xr:uid="{00000000-0005-0000-0000-0000F8A10000}"/>
    <cellStyle name="통_08.현광방지시설 20" xfId="35662" xr:uid="{00000000-0005-0000-0000-0000F9A10000}"/>
    <cellStyle name="통_08.현광방지시설 21" xfId="35663" xr:uid="{00000000-0005-0000-0000-0000FAA10000}"/>
    <cellStyle name="통_08.현광방지시설 3" xfId="35664" xr:uid="{00000000-0005-0000-0000-0000FBA10000}"/>
    <cellStyle name="통_08.현광방지시설 4" xfId="35665" xr:uid="{00000000-0005-0000-0000-0000FCA10000}"/>
    <cellStyle name="통_08.현광방지시설 5" xfId="35666" xr:uid="{00000000-0005-0000-0000-0000FDA10000}"/>
    <cellStyle name="통_08.현광방지시설 6" xfId="35667" xr:uid="{00000000-0005-0000-0000-0000FEA10000}"/>
    <cellStyle name="통_08.현광방지시설 7" xfId="35668" xr:uid="{00000000-0005-0000-0000-0000FFA10000}"/>
    <cellStyle name="통_08.현광방지시설 8" xfId="35669" xr:uid="{00000000-0005-0000-0000-000000A20000}"/>
    <cellStyle name="통_08.현광방지시설 9" xfId="35670" xr:uid="{00000000-0005-0000-0000-000001A20000}"/>
    <cellStyle name="통_08.현광방지시설_00.교통안전시설공전체" xfId="35671" xr:uid="{00000000-0005-0000-0000-000002A20000}"/>
    <cellStyle name="통_08.현광방지시설_00.교통안전시설공전체 10" xfId="35672" xr:uid="{00000000-0005-0000-0000-000003A20000}"/>
    <cellStyle name="통_08.현광방지시설_00.교통안전시설공전체 11" xfId="35673" xr:uid="{00000000-0005-0000-0000-000004A20000}"/>
    <cellStyle name="통_08.현광방지시설_00.교통안전시설공전체 12" xfId="35674" xr:uid="{00000000-0005-0000-0000-000005A20000}"/>
    <cellStyle name="통_08.현광방지시설_00.교통안전시설공전체 13" xfId="35675" xr:uid="{00000000-0005-0000-0000-000006A20000}"/>
    <cellStyle name="통_08.현광방지시설_00.교통안전시설공전체 14" xfId="35676" xr:uid="{00000000-0005-0000-0000-000007A20000}"/>
    <cellStyle name="통_08.현광방지시설_00.교통안전시설공전체 15" xfId="35677" xr:uid="{00000000-0005-0000-0000-000008A20000}"/>
    <cellStyle name="통_08.현광방지시설_00.교통안전시설공전체 16" xfId="35678" xr:uid="{00000000-0005-0000-0000-000009A20000}"/>
    <cellStyle name="통_08.현광방지시설_00.교통안전시설공전체 17" xfId="35679" xr:uid="{00000000-0005-0000-0000-00000AA20000}"/>
    <cellStyle name="통_08.현광방지시설_00.교통안전시설공전체 18" xfId="35680" xr:uid="{00000000-0005-0000-0000-00000BA20000}"/>
    <cellStyle name="통_08.현광방지시설_00.교통안전시설공전체 19" xfId="35681" xr:uid="{00000000-0005-0000-0000-00000CA20000}"/>
    <cellStyle name="통_08.현광방지시설_00.교통안전시설공전체 2" xfId="35682" xr:uid="{00000000-0005-0000-0000-00000DA20000}"/>
    <cellStyle name="통_08.현광방지시설_00.교통안전시설공전체 2 2" xfId="35683" xr:uid="{00000000-0005-0000-0000-00000EA20000}"/>
    <cellStyle name="통_08.현광방지시설_00.교통안전시설공전체 2 3" xfId="35684" xr:uid="{00000000-0005-0000-0000-00000FA20000}"/>
    <cellStyle name="통_08.현광방지시설_00.교통안전시설공전체 2 4" xfId="35685" xr:uid="{00000000-0005-0000-0000-000010A20000}"/>
    <cellStyle name="통_08.현광방지시설_00.교통안전시설공전체 2 5" xfId="35686" xr:uid="{00000000-0005-0000-0000-000011A20000}"/>
    <cellStyle name="통_08.현광방지시설_00.교통안전시설공전체 2 6" xfId="35687" xr:uid="{00000000-0005-0000-0000-000012A20000}"/>
    <cellStyle name="통_08.현광방지시설_00.교통안전시설공전체 2 7" xfId="35688" xr:uid="{00000000-0005-0000-0000-000013A20000}"/>
    <cellStyle name="통_08.현광방지시설_00.교통안전시설공전체 20" xfId="35689" xr:uid="{00000000-0005-0000-0000-000014A20000}"/>
    <cellStyle name="통_08.현광방지시설_00.교통안전시설공전체 21" xfId="35690" xr:uid="{00000000-0005-0000-0000-000015A20000}"/>
    <cellStyle name="통_08.현광방지시설_00.교통안전시설공전체 3" xfId="35691" xr:uid="{00000000-0005-0000-0000-000016A20000}"/>
    <cellStyle name="통_08.현광방지시설_00.교통안전시설공전체 4" xfId="35692" xr:uid="{00000000-0005-0000-0000-000017A20000}"/>
    <cellStyle name="통_08.현광방지시설_00.교통안전시설공전체 5" xfId="35693" xr:uid="{00000000-0005-0000-0000-000018A20000}"/>
    <cellStyle name="통_08.현광방지시설_00.교통안전시설공전체 6" xfId="35694" xr:uid="{00000000-0005-0000-0000-000019A20000}"/>
    <cellStyle name="통_08.현광방지시설_00.교통안전시설공전체 7" xfId="35695" xr:uid="{00000000-0005-0000-0000-00001AA20000}"/>
    <cellStyle name="통_08.현광방지시설_00.교통안전시설공전체 8" xfId="35696" xr:uid="{00000000-0005-0000-0000-00001BA20000}"/>
    <cellStyle name="통_08.현광방지시설_00.교통안전시설공전체 9" xfId="35697" xr:uid="{00000000-0005-0000-0000-00001CA20000}"/>
    <cellStyle name="통_08.현광방지시설_01_부대공전체(진동-마산)" xfId="35698" xr:uid="{00000000-0005-0000-0000-00001DA20000}"/>
    <cellStyle name="통_08.현광방지시설_01_부대공전체(진동-마산) 10" xfId="35699" xr:uid="{00000000-0005-0000-0000-00001EA20000}"/>
    <cellStyle name="통_08.현광방지시설_01_부대공전체(진동-마산) 11" xfId="35700" xr:uid="{00000000-0005-0000-0000-00001FA20000}"/>
    <cellStyle name="통_08.현광방지시설_01_부대공전체(진동-마산) 12" xfId="35701" xr:uid="{00000000-0005-0000-0000-000020A20000}"/>
    <cellStyle name="통_08.현광방지시설_01_부대공전체(진동-마산) 13" xfId="35702" xr:uid="{00000000-0005-0000-0000-000021A20000}"/>
    <cellStyle name="통_08.현광방지시설_01_부대공전체(진동-마산) 14" xfId="35703" xr:uid="{00000000-0005-0000-0000-000022A20000}"/>
    <cellStyle name="통_08.현광방지시설_01_부대공전체(진동-마산) 15" xfId="35704" xr:uid="{00000000-0005-0000-0000-000023A20000}"/>
    <cellStyle name="통_08.현광방지시설_01_부대공전체(진동-마산) 16" xfId="35705" xr:uid="{00000000-0005-0000-0000-000024A20000}"/>
    <cellStyle name="통_08.현광방지시설_01_부대공전체(진동-마산) 17" xfId="35706" xr:uid="{00000000-0005-0000-0000-000025A20000}"/>
    <cellStyle name="통_08.현광방지시설_01_부대공전체(진동-마산) 18" xfId="35707" xr:uid="{00000000-0005-0000-0000-000026A20000}"/>
    <cellStyle name="통_08.현광방지시설_01_부대공전체(진동-마산) 19" xfId="35708" xr:uid="{00000000-0005-0000-0000-000027A20000}"/>
    <cellStyle name="통_08.현광방지시설_01_부대공전체(진동-마산) 2" xfId="35709" xr:uid="{00000000-0005-0000-0000-000028A20000}"/>
    <cellStyle name="통_08.현광방지시설_01_부대공전체(진동-마산) 2 2" xfId="35710" xr:uid="{00000000-0005-0000-0000-000029A20000}"/>
    <cellStyle name="통_08.현광방지시설_01_부대공전체(진동-마산) 2 3" xfId="35711" xr:uid="{00000000-0005-0000-0000-00002AA20000}"/>
    <cellStyle name="통_08.현광방지시설_01_부대공전체(진동-마산) 2 4" xfId="35712" xr:uid="{00000000-0005-0000-0000-00002BA20000}"/>
    <cellStyle name="통_08.현광방지시설_01_부대공전체(진동-마산) 2 5" xfId="35713" xr:uid="{00000000-0005-0000-0000-00002CA20000}"/>
    <cellStyle name="통_08.현광방지시설_01_부대공전체(진동-마산) 2 6" xfId="35714" xr:uid="{00000000-0005-0000-0000-00002DA20000}"/>
    <cellStyle name="통_08.현광방지시설_01_부대공전체(진동-마산) 2 7" xfId="35715" xr:uid="{00000000-0005-0000-0000-00002EA20000}"/>
    <cellStyle name="통_08.현광방지시설_01_부대공전체(진동-마산) 20" xfId="35716" xr:uid="{00000000-0005-0000-0000-00002FA20000}"/>
    <cellStyle name="통_08.현광방지시설_01_부대공전체(진동-마산) 21" xfId="35717" xr:uid="{00000000-0005-0000-0000-000030A20000}"/>
    <cellStyle name="통_08.현광방지시설_01_부대공전체(진동-마산) 3" xfId="35718" xr:uid="{00000000-0005-0000-0000-000031A20000}"/>
    <cellStyle name="통_08.현광방지시설_01_부대공전체(진동-마산) 4" xfId="35719" xr:uid="{00000000-0005-0000-0000-000032A20000}"/>
    <cellStyle name="통_08.현광방지시설_01_부대공전체(진동-마산) 5" xfId="35720" xr:uid="{00000000-0005-0000-0000-000033A20000}"/>
    <cellStyle name="통_08.현광방지시설_01_부대공전체(진동-마산) 6" xfId="35721" xr:uid="{00000000-0005-0000-0000-000034A20000}"/>
    <cellStyle name="통_08.현광방지시설_01_부대공전체(진동-마산) 7" xfId="35722" xr:uid="{00000000-0005-0000-0000-000035A20000}"/>
    <cellStyle name="통_08.현광방지시설_01_부대공전체(진동-마산) 8" xfId="35723" xr:uid="{00000000-0005-0000-0000-000036A20000}"/>
    <cellStyle name="통_08.현광방지시설_01_부대공전체(진동-마산) 9" xfId="35724" xr:uid="{00000000-0005-0000-0000-000037A20000}"/>
    <cellStyle name="통_1.관로토공 " xfId="35725" xr:uid="{00000000-0005-0000-0000-000038A20000}"/>
    <cellStyle name="통_20030218144011020-E1C865BF" xfId="35726" xr:uid="{00000000-0005-0000-0000-000039A20000}"/>
    <cellStyle name="통_20030218144011020-E1C865BF 10" xfId="35727" xr:uid="{00000000-0005-0000-0000-00003AA20000}"/>
    <cellStyle name="통_20030218144011020-E1C865BF 11" xfId="35728" xr:uid="{00000000-0005-0000-0000-00003BA20000}"/>
    <cellStyle name="통_20030218144011020-E1C865BF 12" xfId="35729" xr:uid="{00000000-0005-0000-0000-00003CA20000}"/>
    <cellStyle name="통_20030218144011020-E1C865BF 13" xfId="35730" xr:uid="{00000000-0005-0000-0000-00003DA20000}"/>
    <cellStyle name="통_20030218144011020-E1C865BF 14" xfId="35731" xr:uid="{00000000-0005-0000-0000-00003EA20000}"/>
    <cellStyle name="통_20030218144011020-E1C865BF 15" xfId="35732" xr:uid="{00000000-0005-0000-0000-00003FA20000}"/>
    <cellStyle name="통_20030218144011020-E1C865BF 16" xfId="35733" xr:uid="{00000000-0005-0000-0000-000040A20000}"/>
    <cellStyle name="통_20030218144011020-E1C865BF 17" xfId="35734" xr:uid="{00000000-0005-0000-0000-000041A20000}"/>
    <cellStyle name="통_20030218144011020-E1C865BF 18" xfId="35735" xr:uid="{00000000-0005-0000-0000-000042A20000}"/>
    <cellStyle name="통_20030218144011020-E1C865BF 19" xfId="35736" xr:uid="{00000000-0005-0000-0000-000043A20000}"/>
    <cellStyle name="통_20030218144011020-E1C865BF 2" xfId="35737" xr:uid="{00000000-0005-0000-0000-000044A20000}"/>
    <cellStyle name="통_20030218144011020-E1C865BF 2 2" xfId="35738" xr:uid="{00000000-0005-0000-0000-000045A20000}"/>
    <cellStyle name="통_20030218144011020-E1C865BF 2 3" xfId="35739" xr:uid="{00000000-0005-0000-0000-000046A20000}"/>
    <cellStyle name="통_20030218144011020-E1C865BF 2 4" xfId="35740" xr:uid="{00000000-0005-0000-0000-000047A20000}"/>
    <cellStyle name="통_20030218144011020-E1C865BF 2 5" xfId="35741" xr:uid="{00000000-0005-0000-0000-000048A20000}"/>
    <cellStyle name="통_20030218144011020-E1C865BF 2 6" xfId="35742" xr:uid="{00000000-0005-0000-0000-000049A20000}"/>
    <cellStyle name="통_20030218144011020-E1C865BF 2 7" xfId="35743" xr:uid="{00000000-0005-0000-0000-00004AA20000}"/>
    <cellStyle name="통_20030218144011020-E1C865BF 20" xfId="35744" xr:uid="{00000000-0005-0000-0000-00004BA20000}"/>
    <cellStyle name="통_20030218144011020-E1C865BF 21" xfId="35745" xr:uid="{00000000-0005-0000-0000-00004CA20000}"/>
    <cellStyle name="통_20030218144011020-E1C865BF 3" xfId="35746" xr:uid="{00000000-0005-0000-0000-00004DA20000}"/>
    <cellStyle name="통_20030218144011020-E1C865BF 4" xfId="35747" xr:uid="{00000000-0005-0000-0000-00004EA20000}"/>
    <cellStyle name="통_20030218144011020-E1C865BF 5" xfId="35748" xr:uid="{00000000-0005-0000-0000-00004FA20000}"/>
    <cellStyle name="통_20030218144011020-E1C865BF 6" xfId="35749" xr:uid="{00000000-0005-0000-0000-000050A20000}"/>
    <cellStyle name="통_20030218144011020-E1C865BF 7" xfId="35750" xr:uid="{00000000-0005-0000-0000-000051A20000}"/>
    <cellStyle name="통_20030218144011020-E1C865BF 8" xfId="35751" xr:uid="{00000000-0005-0000-0000-000052A20000}"/>
    <cellStyle name="통_20030218144011020-E1C865BF 9" xfId="35752" xr:uid="{00000000-0005-0000-0000-000053A20000}"/>
    <cellStyle name="통_20030218144011020-E1C865BF_견적보고" xfId="35753" xr:uid="{00000000-0005-0000-0000-000054A20000}"/>
    <cellStyle name="통_20030218144011020-E1C865BF_견적보고 10" xfId="35754" xr:uid="{00000000-0005-0000-0000-000055A20000}"/>
    <cellStyle name="통_20030218144011020-E1C865BF_견적보고 11" xfId="35755" xr:uid="{00000000-0005-0000-0000-000056A20000}"/>
    <cellStyle name="통_20030218144011020-E1C865BF_견적보고 12" xfId="35756" xr:uid="{00000000-0005-0000-0000-000057A20000}"/>
    <cellStyle name="통_20030218144011020-E1C865BF_견적보고 13" xfId="35757" xr:uid="{00000000-0005-0000-0000-000058A20000}"/>
    <cellStyle name="통_20030218144011020-E1C865BF_견적보고 14" xfId="35758" xr:uid="{00000000-0005-0000-0000-000059A20000}"/>
    <cellStyle name="통_20030218144011020-E1C865BF_견적보고 15" xfId="35759" xr:uid="{00000000-0005-0000-0000-00005AA20000}"/>
    <cellStyle name="통_20030218144011020-E1C865BF_견적보고 16" xfId="35760" xr:uid="{00000000-0005-0000-0000-00005BA20000}"/>
    <cellStyle name="통_20030218144011020-E1C865BF_견적보고 17" xfId="35761" xr:uid="{00000000-0005-0000-0000-00005CA20000}"/>
    <cellStyle name="통_20030218144011020-E1C865BF_견적보고 18" xfId="35762" xr:uid="{00000000-0005-0000-0000-00005DA20000}"/>
    <cellStyle name="통_20030218144011020-E1C865BF_견적보고 19" xfId="35763" xr:uid="{00000000-0005-0000-0000-00005EA20000}"/>
    <cellStyle name="통_20030218144011020-E1C865BF_견적보고 2" xfId="35764" xr:uid="{00000000-0005-0000-0000-00005FA20000}"/>
    <cellStyle name="통_20030218144011020-E1C865BF_견적보고 2 2" xfId="35765" xr:uid="{00000000-0005-0000-0000-000060A20000}"/>
    <cellStyle name="통_20030218144011020-E1C865BF_견적보고 2 3" xfId="35766" xr:uid="{00000000-0005-0000-0000-000061A20000}"/>
    <cellStyle name="통_20030218144011020-E1C865BF_견적보고 2 4" xfId="35767" xr:uid="{00000000-0005-0000-0000-000062A20000}"/>
    <cellStyle name="통_20030218144011020-E1C865BF_견적보고 2 5" xfId="35768" xr:uid="{00000000-0005-0000-0000-000063A20000}"/>
    <cellStyle name="통_20030218144011020-E1C865BF_견적보고 2 6" xfId="35769" xr:uid="{00000000-0005-0000-0000-000064A20000}"/>
    <cellStyle name="통_20030218144011020-E1C865BF_견적보고 2 7" xfId="35770" xr:uid="{00000000-0005-0000-0000-000065A20000}"/>
    <cellStyle name="통_20030218144011020-E1C865BF_견적보고 20" xfId="35771" xr:uid="{00000000-0005-0000-0000-000066A20000}"/>
    <cellStyle name="통_20030218144011020-E1C865BF_견적보고 21" xfId="35772" xr:uid="{00000000-0005-0000-0000-000067A20000}"/>
    <cellStyle name="통_20030218144011020-E1C865BF_견적보고 3" xfId="35773" xr:uid="{00000000-0005-0000-0000-000068A20000}"/>
    <cellStyle name="통_20030218144011020-E1C865BF_견적보고 4" xfId="35774" xr:uid="{00000000-0005-0000-0000-000069A20000}"/>
    <cellStyle name="통_20030218144011020-E1C865BF_견적보고 5" xfId="35775" xr:uid="{00000000-0005-0000-0000-00006AA20000}"/>
    <cellStyle name="통_20030218144011020-E1C865BF_견적보고 6" xfId="35776" xr:uid="{00000000-0005-0000-0000-00006BA20000}"/>
    <cellStyle name="통_20030218144011020-E1C865BF_견적보고 7" xfId="35777" xr:uid="{00000000-0005-0000-0000-00006CA20000}"/>
    <cellStyle name="통_20030218144011020-E1C865BF_견적보고 8" xfId="35778" xr:uid="{00000000-0005-0000-0000-00006DA20000}"/>
    <cellStyle name="통_20030218144011020-E1C865BF_견적보고 9" xfId="35779" xr:uid="{00000000-0005-0000-0000-00006EA20000}"/>
    <cellStyle name="통_2011년 소백산 자락길 홍보관 신축공사(건축)" xfId="1741" xr:uid="{00000000-0005-0000-0000-00006FA20000}"/>
    <cellStyle name="통_4.부대공_1.관로토공 " xfId="35780" xr:uid="{00000000-0005-0000-0000-000070A20000}"/>
    <cellStyle name="통_4.부대공_4배관공_1.관로토공 " xfId="35781" xr:uid="{00000000-0005-0000-0000-000071A20000}"/>
    <cellStyle name="통_4.부대공_5부대시설공_1.관로토공 " xfId="35782" xr:uid="{00000000-0005-0000-0000-000072A20000}"/>
    <cellStyle name="통_4배관공_1.관로토공 " xfId="35783" xr:uid="{00000000-0005-0000-0000-000073A20000}"/>
    <cellStyle name="통_5부대시설공_1.관로토공 " xfId="35784" xr:uid="{00000000-0005-0000-0000-000074A20000}"/>
    <cellStyle name="통_Book2_1.관로토공 " xfId="35785" xr:uid="{00000000-0005-0000-0000-000075A20000}"/>
    <cellStyle name="통_Book2_4.부대공_1.관로토공 " xfId="35786" xr:uid="{00000000-0005-0000-0000-000076A20000}"/>
    <cellStyle name="통_Book2_4.부대공_4배관공_1.관로토공 " xfId="35787" xr:uid="{00000000-0005-0000-0000-000077A20000}"/>
    <cellStyle name="통_Book2_4.부대공_5부대시설공_1.관로토공 " xfId="35788" xr:uid="{00000000-0005-0000-0000-000078A20000}"/>
    <cellStyle name="통_Book2_4배관공_1.관로토공 " xfId="35789" xr:uid="{00000000-0005-0000-0000-000079A20000}"/>
    <cellStyle name="통_Book2_5부대시설공_1.관로토공 " xfId="35790" xr:uid="{00000000-0005-0000-0000-00007AA20000}"/>
    <cellStyle name="통_갑지(건축 (2)" xfId="1742" xr:uid="{00000000-0005-0000-0000-00007BA20000}"/>
    <cellStyle name="통_갑지(건축 (2) 2" xfId="1743" xr:uid="{00000000-0005-0000-0000-00007CA20000}"/>
    <cellStyle name="통_견적보고" xfId="35791" xr:uid="{00000000-0005-0000-0000-00007DA20000}"/>
    <cellStyle name="통_견적보고 10" xfId="35792" xr:uid="{00000000-0005-0000-0000-00007EA20000}"/>
    <cellStyle name="통_견적보고 11" xfId="35793" xr:uid="{00000000-0005-0000-0000-00007FA20000}"/>
    <cellStyle name="통_견적보고 12" xfId="35794" xr:uid="{00000000-0005-0000-0000-000080A20000}"/>
    <cellStyle name="통_견적보고 13" xfId="35795" xr:uid="{00000000-0005-0000-0000-000081A20000}"/>
    <cellStyle name="통_견적보고 14" xfId="35796" xr:uid="{00000000-0005-0000-0000-000082A20000}"/>
    <cellStyle name="통_견적보고 15" xfId="35797" xr:uid="{00000000-0005-0000-0000-000083A20000}"/>
    <cellStyle name="통_견적보고 16" xfId="35798" xr:uid="{00000000-0005-0000-0000-000084A20000}"/>
    <cellStyle name="통_견적보고 17" xfId="35799" xr:uid="{00000000-0005-0000-0000-000085A20000}"/>
    <cellStyle name="통_견적보고 18" xfId="35800" xr:uid="{00000000-0005-0000-0000-000086A20000}"/>
    <cellStyle name="통_견적보고 19" xfId="35801" xr:uid="{00000000-0005-0000-0000-000087A20000}"/>
    <cellStyle name="통_견적보고 2" xfId="35802" xr:uid="{00000000-0005-0000-0000-000088A20000}"/>
    <cellStyle name="통_견적보고 2 2" xfId="35803" xr:uid="{00000000-0005-0000-0000-000089A20000}"/>
    <cellStyle name="통_견적보고 2 3" xfId="35804" xr:uid="{00000000-0005-0000-0000-00008AA20000}"/>
    <cellStyle name="통_견적보고 2 4" xfId="35805" xr:uid="{00000000-0005-0000-0000-00008BA20000}"/>
    <cellStyle name="통_견적보고 2 5" xfId="35806" xr:uid="{00000000-0005-0000-0000-00008CA20000}"/>
    <cellStyle name="통_견적보고 2 6" xfId="35807" xr:uid="{00000000-0005-0000-0000-00008DA20000}"/>
    <cellStyle name="통_견적보고 2 7" xfId="35808" xr:uid="{00000000-0005-0000-0000-00008EA20000}"/>
    <cellStyle name="통_견적보고 20" xfId="35809" xr:uid="{00000000-0005-0000-0000-00008FA20000}"/>
    <cellStyle name="통_견적보고 21" xfId="35810" xr:uid="{00000000-0005-0000-0000-000090A20000}"/>
    <cellStyle name="통_견적보고 3" xfId="35811" xr:uid="{00000000-0005-0000-0000-000091A20000}"/>
    <cellStyle name="통_견적보고 4" xfId="35812" xr:uid="{00000000-0005-0000-0000-000092A20000}"/>
    <cellStyle name="통_견적보고 5" xfId="35813" xr:uid="{00000000-0005-0000-0000-000093A20000}"/>
    <cellStyle name="통_견적보고 6" xfId="35814" xr:uid="{00000000-0005-0000-0000-000094A20000}"/>
    <cellStyle name="통_견적보고 7" xfId="35815" xr:uid="{00000000-0005-0000-0000-000095A20000}"/>
    <cellStyle name="통_견적보고 8" xfId="35816" xr:uid="{00000000-0005-0000-0000-000096A20000}"/>
    <cellStyle name="통_견적보고 9" xfId="35817" xr:uid="{00000000-0005-0000-0000-000097A20000}"/>
    <cellStyle name="통_경북능금농협(북촌)골판지공장 " xfId="1744" xr:uid="{00000000-0005-0000-0000-000098A20000}"/>
    <cellStyle name="통_관급자재 명세" xfId="1745" xr:uid="{00000000-0005-0000-0000-000099A20000}"/>
    <cellStyle name="통_도로" xfId="1746" xr:uid="{00000000-0005-0000-0000-00009AA20000}"/>
    <cellStyle name="통_도로 2" xfId="35818" xr:uid="{00000000-0005-0000-0000-00009BA20000}"/>
    <cellStyle name="통_부대초안" xfId="1747" xr:uid="{00000000-0005-0000-0000-00009CA20000}"/>
    <cellStyle name="통_부대초안 2" xfId="1748" xr:uid="{00000000-0005-0000-0000-00009DA20000}"/>
    <cellStyle name="통_부대초안_2011년 소백산 자락길 홍보관 신축공사(건축)" xfId="1749" xr:uid="{00000000-0005-0000-0000-00009EA20000}"/>
    <cellStyle name="통_부대초안_갑지(건축 (2)" xfId="1750" xr:uid="{00000000-0005-0000-0000-00009FA20000}"/>
    <cellStyle name="통_부대초안_갑지(건축 (2) 2" xfId="1751" xr:uid="{00000000-0005-0000-0000-0000A0A20000}"/>
    <cellStyle name="통_부대초안_견적의뢰" xfId="1752" xr:uid="{00000000-0005-0000-0000-0000A1A20000}"/>
    <cellStyle name="통_부대초안_견적의뢰 2" xfId="1753" xr:uid="{00000000-0005-0000-0000-0000A2A20000}"/>
    <cellStyle name="통_부대초안_견적의뢰_2011년 소백산 자락길 홍보관 신축공사(건축)" xfId="1754" xr:uid="{00000000-0005-0000-0000-0000A3A20000}"/>
    <cellStyle name="통_부대초안_견적의뢰_갑지(건축 (2)" xfId="1755" xr:uid="{00000000-0005-0000-0000-0000A4A20000}"/>
    <cellStyle name="통_부대초안_견적의뢰_갑지(건축 (2) 2" xfId="1756" xr:uid="{00000000-0005-0000-0000-0000A5A20000}"/>
    <cellStyle name="통_부대초안_견적의뢰_경북능금농협(북촌)골판지공장 " xfId="1757" xr:uid="{00000000-0005-0000-0000-0000A6A20000}"/>
    <cellStyle name="통_부대초안_견적의뢰_관급자재 명세" xfId="1758" xr:uid="{00000000-0005-0000-0000-0000A7A20000}"/>
    <cellStyle name="통_부대초안_견적의뢰_삼성생활예술고 생활관(3층수정15%)공사" xfId="1759" xr:uid="{00000000-0005-0000-0000-0000A8A20000}"/>
    <cellStyle name="통_부대초안_견적의뢰_삼성생활예술고 생활관(3층수정15%)공사 2" xfId="1760" xr:uid="{00000000-0005-0000-0000-0000A9A20000}"/>
    <cellStyle name="통_부대초안_견적의뢰_안강여고 화장실 개선공사" xfId="1761" xr:uid="{00000000-0005-0000-0000-0000AAA20000}"/>
    <cellStyle name="통_부대초안_견적의뢰_영주서부초등학교 교사동 방수공사" xfId="1762" xr:uid="{00000000-0005-0000-0000-0000ABA20000}"/>
    <cellStyle name="통_부대초안_견적의뢰_용곡지구_보건진료소_신축설비공사" xfId="1763" xr:uid="{00000000-0005-0000-0000-0000ACA20000}"/>
    <cellStyle name="통_부대초안_견적의뢰_용곡지구_보건진료소_신축설비공사 2" xfId="1764" xr:uid="{00000000-0005-0000-0000-0000ADA20000}"/>
    <cellStyle name="통_부대초안_견적의뢰_우보초등학교 화장실보수및기타공사(건축)" xfId="1765" xr:uid="{00000000-0005-0000-0000-0000AEA20000}"/>
    <cellStyle name="통_부대초안_견적의뢰_우보초등학교 화장실보수및기타공사(건축) 2" xfId="1766" xr:uid="{00000000-0005-0000-0000-0000AFA20000}"/>
    <cellStyle name="통_부대초안_견적의뢰_화령초등학교 다목적강당 증축공사(건축)" xfId="1767" xr:uid="{00000000-0005-0000-0000-0000B0A20000}"/>
    <cellStyle name="통_부대초안_견적의뢰_화령초등학교 다목적강당 증축공사(건축) 2" xfId="1768" xr:uid="{00000000-0005-0000-0000-0000B1A20000}"/>
    <cellStyle name="통_부대초안_견적의뢰_화령초등학교 다목적강당 증축공사(건축납품)" xfId="1769" xr:uid="{00000000-0005-0000-0000-0000B2A20000}"/>
    <cellStyle name="통_부대초안_견적의뢰_화령초등학교 다목적강당 증축공사(건축납품) 2" xfId="1770" xr:uid="{00000000-0005-0000-0000-0000B3A20000}"/>
    <cellStyle name="통_부대초안_경북능금농협(북촌)골판지공장 " xfId="1771" xr:uid="{00000000-0005-0000-0000-0000B4A20000}"/>
    <cellStyle name="통_부대초안_관급자재 명세" xfId="1772" xr:uid="{00000000-0005-0000-0000-0000B5A20000}"/>
    <cellStyle name="통_부대초안_김포투찰" xfId="1773" xr:uid="{00000000-0005-0000-0000-0000B6A20000}"/>
    <cellStyle name="통_부대초안_김포투찰 2" xfId="35819" xr:uid="{00000000-0005-0000-0000-0000B7A20000}"/>
    <cellStyle name="통_부대초안_김포투찰_견적의뢰" xfId="1774" xr:uid="{00000000-0005-0000-0000-0000B8A20000}"/>
    <cellStyle name="통_부대초안_김포투찰_견적의뢰 2" xfId="1775" xr:uid="{00000000-0005-0000-0000-0000B9A20000}"/>
    <cellStyle name="통_부대초안_김포투찰_견적의뢰_2011년 소백산 자락길 홍보관 신축공사(건축)" xfId="1776" xr:uid="{00000000-0005-0000-0000-0000BAA20000}"/>
    <cellStyle name="통_부대초안_김포투찰_견적의뢰_갑지(건축 (2)" xfId="1777" xr:uid="{00000000-0005-0000-0000-0000BBA20000}"/>
    <cellStyle name="통_부대초안_김포투찰_견적의뢰_갑지(건축 (2) 2" xfId="1778" xr:uid="{00000000-0005-0000-0000-0000BCA20000}"/>
    <cellStyle name="통_부대초안_김포투찰_견적의뢰_경북능금농협(북촌)골판지공장 " xfId="1779" xr:uid="{00000000-0005-0000-0000-0000BDA20000}"/>
    <cellStyle name="통_부대초안_김포투찰_견적의뢰_관급자재 명세" xfId="1780" xr:uid="{00000000-0005-0000-0000-0000BEA20000}"/>
    <cellStyle name="통_부대초안_김포투찰_견적의뢰_삼성생활예술고 생활관(3층수정15%)공사" xfId="1781" xr:uid="{00000000-0005-0000-0000-0000BFA20000}"/>
    <cellStyle name="통_부대초안_김포투찰_견적의뢰_삼성생활예술고 생활관(3층수정15%)공사 2" xfId="1782" xr:uid="{00000000-0005-0000-0000-0000C0A20000}"/>
    <cellStyle name="통_부대초안_김포투찰_견적의뢰_안강여고 화장실 개선공사" xfId="1783" xr:uid="{00000000-0005-0000-0000-0000C1A20000}"/>
    <cellStyle name="통_부대초안_김포투찰_견적의뢰_영주서부초등학교 교사동 방수공사" xfId="1784" xr:uid="{00000000-0005-0000-0000-0000C2A20000}"/>
    <cellStyle name="통_부대초안_김포투찰_견적의뢰_용곡지구_보건진료소_신축설비공사" xfId="1785" xr:uid="{00000000-0005-0000-0000-0000C3A20000}"/>
    <cellStyle name="통_부대초안_김포투찰_견적의뢰_용곡지구_보건진료소_신축설비공사 2" xfId="1786" xr:uid="{00000000-0005-0000-0000-0000C4A20000}"/>
    <cellStyle name="통_부대초안_김포투찰_견적의뢰_우보초등학교 화장실보수및기타공사(건축)" xfId="1787" xr:uid="{00000000-0005-0000-0000-0000C5A20000}"/>
    <cellStyle name="통_부대초안_김포투찰_견적의뢰_우보초등학교 화장실보수및기타공사(건축) 2" xfId="1788" xr:uid="{00000000-0005-0000-0000-0000C6A20000}"/>
    <cellStyle name="통_부대초안_김포투찰_견적의뢰_화령초등학교 다목적강당 증축공사(건축)" xfId="1789" xr:uid="{00000000-0005-0000-0000-0000C7A20000}"/>
    <cellStyle name="통_부대초안_김포투찰_견적의뢰_화령초등학교 다목적강당 증축공사(건축) 2" xfId="1790" xr:uid="{00000000-0005-0000-0000-0000C8A20000}"/>
    <cellStyle name="통_부대초안_김포투찰_견적의뢰_화령초등학교 다목적강당 증축공사(건축납품)" xfId="1791" xr:uid="{00000000-0005-0000-0000-0000C9A20000}"/>
    <cellStyle name="통_부대초안_김포투찰_견적의뢰_화령초등학교 다목적강당 증축공사(건축납품) 2" xfId="1792" xr:uid="{00000000-0005-0000-0000-0000CAA20000}"/>
    <cellStyle name="통_부대초안_삼성생활예술고 생활관(3층수정15%)공사" xfId="1793" xr:uid="{00000000-0005-0000-0000-0000CBA20000}"/>
    <cellStyle name="통_부대초안_삼성생활예술고 생활관(3층수정15%)공사 2" xfId="1794" xr:uid="{00000000-0005-0000-0000-0000CCA20000}"/>
    <cellStyle name="통_부대초안_안강여고 화장실 개선공사" xfId="1795" xr:uid="{00000000-0005-0000-0000-0000CDA20000}"/>
    <cellStyle name="통_부대초안_영주서부초등학교 교사동 방수공사" xfId="1796" xr:uid="{00000000-0005-0000-0000-0000CEA20000}"/>
    <cellStyle name="통_부대초안_용곡지구_보건진료소_신축설비공사" xfId="1797" xr:uid="{00000000-0005-0000-0000-0000CFA20000}"/>
    <cellStyle name="통_부대초안_용곡지구_보건진료소_신축설비공사 2" xfId="1798" xr:uid="{00000000-0005-0000-0000-0000D0A20000}"/>
    <cellStyle name="통_부대초안_우보초등학교 화장실보수및기타공사(건축)" xfId="1799" xr:uid="{00000000-0005-0000-0000-0000D1A20000}"/>
    <cellStyle name="통_부대초안_우보초등학교 화장실보수및기타공사(건축) 2" xfId="1800" xr:uid="{00000000-0005-0000-0000-0000D2A20000}"/>
    <cellStyle name="통_부대초안_화령초등학교 다목적강당 증축공사(건축)" xfId="1801" xr:uid="{00000000-0005-0000-0000-0000D3A20000}"/>
    <cellStyle name="통_부대초안_화령초등학교 다목적강당 증축공사(건축) 2" xfId="1802" xr:uid="{00000000-0005-0000-0000-0000D4A20000}"/>
    <cellStyle name="통_부대초안_화령초등학교 다목적강당 증축공사(건축납품)" xfId="1803" xr:uid="{00000000-0005-0000-0000-0000D5A20000}"/>
    <cellStyle name="통_부대초안_화령초등학교 다목적강당 증축공사(건축납품) 2" xfId="1804" xr:uid="{00000000-0005-0000-0000-0000D6A20000}"/>
    <cellStyle name="통_삼성생활예술고 생활관(3층수정15%)공사" xfId="1805" xr:uid="{00000000-0005-0000-0000-0000D7A20000}"/>
    <cellStyle name="통_삼성생활예술고 생활관(3층수정15%)공사 2" xfId="1806" xr:uid="{00000000-0005-0000-0000-0000D8A20000}"/>
    <cellStyle name="통_수량산출서(수정)" xfId="35820" xr:uid="{00000000-0005-0000-0000-0000D9A20000}"/>
    <cellStyle name="통_수량산출서(수정) 10" xfId="35821" xr:uid="{00000000-0005-0000-0000-0000DAA20000}"/>
    <cellStyle name="통_수량산출서(수정) 11" xfId="35822" xr:uid="{00000000-0005-0000-0000-0000DBA20000}"/>
    <cellStyle name="통_수량산출서(수정) 12" xfId="35823" xr:uid="{00000000-0005-0000-0000-0000DCA20000}"/>
    <cellStyle name="통_수량산출서(수정) 13" xfId="35824" xr:uid="{00000000-0005-0000-0000-0000DDA20000}"/>
    <cellStyle name="통_수량산출서(수정) 14" xfId="35825" xr:uid="{00000000-0005-0000-0000-0000DEA20000}"/>
    <cellStyle name="통_수량산출서(수정) 15" xfId="35826" xr:uid="{00000000-0005-0000-0000-0000DFA20000}"/>
    <cellStyle name="통_수량산출서(수정) 16" xfId="35827" xr:uid="{00000000-0005-0000-0000-0000E0A20000}"/>
    <cellStyle name="통_수량산출서(수정) 17" xfId="35828" xr:uid="{00000000-0005-0000-0000-0000E1A20000}"/>
    <cellStyle name="통_수량산출서(수정) 18" xfId="35829" xr:uid="{00000000-0005-0000-0000-0000E2A20000}"/>
    <cellStyle name="통_수량산출서(수정) 19" xfId="35830" xr:uid="{00000000-0005-0000-0000-0000E3A20000}"/>
    <cellStyle name="통_수량산출서(수정) 2" xfId="35831" xr:uid="{00000000-0005-0000-0000-0000E4A20000}"/>
    <cellStyle name="통_수량산출서(수정) 2 2" xfId="35832" xr:uid="{00000000-0005-0000-0000-0000E5A20000}"/>
    <cellStyle name="통_수량산출서(수정) 2 3" xfId="35833" xr:uid="{00000000-0005-0000-0000-0000E6A20000}"/>
    <cellStyle name="통_수량산출서(수정) 2 4" xfId="35834" xr:uid="{00000000-0005-0000-0000-0000E7A20000}"/>
    <cellStyle name="통_수량산출서(수정) 2 5" xfId="35835" xr:uid="{00000000-0005-0000-0000-0000E8A20000}"/>
    <cellStyle name="통_수량산출서(수정) 2 6" xfId="35836" xr:uid="{00000000-0005-0000-0000-0000E9A20000}"/>
    <cellStyle name="통_수량산출서(수정) 2 7" xfId="35837" xr:uid="{00000000-0005-0000-0000-0000EAA20000}"/>
    <cellStyle name="통_수량산출서(수정) 20" xfId="35838" xr:uid="{00000000-0005-0000-0000-0000EBA20000}"/>
    <cellStyle name="통_수량산출서(수정) 21" xfId="35839" xr:uid="{00000000-0005-0000-0000-0000ECA20000}"/>
    <cellStyle name="통_수량산출서(수정) 3" xfId="35840" xr:uid="{00000000-0005-0000-0000-0000EDA20000}"/>
    <cellStyle name="통_수량산출서(수정) 4" xfId="35841" xr:uid="{00000000-0005-0000-0000-0000EEA20000}"/>
    <cellStyle name="통_수량산출서(수정) 5" xfId="35842" xr:uid="{00000000-0005-0000-0000-0000EFA20000}"/>
    <cellStyle name="통_수량산출서(수정) 6" xfId="35843" xr:uid="{00000000-0005-0000-0000-0000F0A20000}"/>
    <cellStyle name="통_수량산출서(수정) 7" xfId="35844" xr:uid="{00000000-0005-0000-0000-0000F1A20000}"/>
    <cellStyle name="통_수량산출서(수정) 8" xfId="35845" xr:uid="{00000000-0005-0000-0000-0000F2A20000}"/>
    <cellStyle name="통_수량산출서(수정) 9" xfId="35846" xr:uid="{00000000-0005-0000-0000-0000F3A20000}"/>
    <cellStyle name="통_수량산출서(수정)_01.표지판(교통표지판)" xfId="35847" xr:uid="{00000000-0005-0000-0000-0000F4A20000}"/>
    <cellStyle name="통_수량산출서(수정)_01.표지판(교통표지판) 10" xfId="35848" xr:uid="{00000000-0005-0000-0000-0000F5A20000}"/>
    <cellStyle name="통_수량산출서(수정)_01.표지판(교통표지판) 11" xfId="35849" xr:uid="{00000000-0005-0000-0000-0000F6A20000}"/>
    <cellStyle name="통_수량산출서(수정)_01.표지판(교통표지판) 12" xfId="35850" xr:uid="{00000000-0005-0000-0000-0000F7A20000}"/>
    <cellStyle name="통_수량산출서(수정)_01.표지판(교통표지판) 13" xfId="35851" xr:uid="{00000000-0005-0000-0000-0000F8A20000}"/>
    <cellStyle name="통_수량산출서(수정)_01.표지판(교통표지판) 14" xfId="35852" xr:uid="{00000000-0005-0000-0000-0000F9A20000}"/>
    <cellStyle name="통_수량산출서(수정)_01.표지판(교통표지판) 15" xfId="35853" xr:uid="{00000000-0005-0000-0000-0000FAA20000}"/>
    <cellStyle name="통_수량산출서(수정)_01.표지판(교통표지판) 16" xfId="35854" xr:uid="{00000000-0005-0000-0000-0000FBA20000}"/>
    <cellStyle name="통_수량산출서(수정)_01.표지판(교통표지판) 17" xfId="35855" xr:uid="{00000000-0005-0000-0000-0000FCA20000}"/>
    <cellStyle name="통_수량산출서(수정)_01.표지판(교통표지판) 18" xfId="35856" xr:uid="{00000000-0005-0000-0000-0000FDA20000}"/>
    <cellStyle name="통_수량산출서(수정)_01.표지판(교통표지판) 19" xfId="35857" xr:uid="{00000000-0005-0000-0000-0000FEA20000}"/>
    <cellStyle name="통_수량산출서(수정)_01.표지판(교통표지판) 2" xfId="35858" xr:uid="{00000000-0005-0000-0000-0000FFA20000}"/>
    <cellStyle name="통_수량산출서(수정)_01.표지판(교통표지판) 2 2" xfId="35859" xr:uid="{00000000-0005-0000-0000-000000A30000}"/>
    <cellStyle name="통_수량산출서(수정)_01.표지판(교통표지판) 2 3" xfId="35860" xr:uid="{00000000-0005-0000-0000-000001A30000}"/>
    <cellStyle name="통_수량산출서(수정)_01.표지판(교통표지판) 2 4" xfId="35861" xr:uid="{00000000-0005-0000-0000-000002A30000}"/>
    <cellStyle name="통_수량산출서(수정)_01.표지판(교통표지판) 2 5" xfId="35862" xr:uid="{00000000-0005-0000-0000-000003A30000}"/>
    <cellStyle name="통_수량산출서(수정)_01.표지판(교통표지판) 2 6" xfId="35863" xr:uid="{00000000-0005-0000-0000-000004A30000}"/>
    <cellStyle name="통_수량산출서(수정)_01.표지판(교통표지판) 2 7" xfId="35864" xr:uid="{00000000-0005-0000-0000-000005A30000}"/>
    <cellStyle name="통_수량산출서(수정)_01.표지판(교통표지판) 20" xfId="35865" xr:uid="{00000000-0005-0000-0000-000006A30000}"/>
    <cellStyle name="통_수량산출서(수정)_01.표지판(교통표지판) 21" xfId="35866" xr:uid="{00000000-0005-0000-0000-000007A30000}"/>
    <cellStyle name="통_수량산출서(수정)_01.표지판(교통표지판) 3" xfId="35867" xr:uid="{00000000-0005-0000-0000-000008A30000}"/>
    <cellStyle name="통_수량산출서(수정)_01.표지판(교통표지판) 4" xfId="35868" xr:uid="{00000000-0005-0000-0000-000009A30000}"/>
    <cellStyle name="통_수량산출서(수정)_01.표지판(교통표지판) 5" xfId="35869" xr:uid="{00000000-0005-0000-0000-00000AA30000}"/>
    <cellStyle name="통_수량산출서(수정)_01.표지판(교통표지판) 6" xfId="35870" xr:uid="{00000000-0005-0000-0000-00000BA30000}"/>
    <cellStyle name="통_수량산출서(수정)_01.표지판(교통표지판) 7" xfId="35871" xr:uid="{00000000-0005-0000-0000-00000CA30000}"/>
    <cellStyle name="통_수량산출서(수정)_01.표지판(교통표지판) 8" xfId="35872" xr:uid="{00000000-0005-0000-0000-00000DA30000}"/>
    <cellStyle name="통_수량산출서(수정)_01.표지판(교통표지판) 9" xfId="35873" xr:uid="{00000000-0005-0000-0000-00000EA30000}"/>
    <cellStyle name="통_수량산출서(수정)_01.표지판(교통표지판)_00.교통안전시설공전체" xfId="35874" xr:uid="{00000000-0005-0000-0000-00000FA30000}"/>
    <cellStyle name="통_수량산출서(수정)_01.표지판(교통표지판)_00.교통안전시설공전체 10" xfId="35875" xr:uid="{00000000-0005-0000-0000-000010A30000}"/>
    <cellStyle name="통_수량산출서(수정)_01.표지판(교통표지판)_00.교통안전시설공전체 11" xfId="35876" xr:uid="{00000000-0005-0000-0000-000011A30000}"/>
    <cellStyle name="통_수량산출서(수정)_01.표지판(교통표지판)_00.교통안전시설공전체 12" xfId="35877" xr:uid="{00000000-0005-0000-0000-000012A30000}"/>
    <cellStyle name="통_수량산출서(수정)_01.표지판(교통표지판)_00.교통안전시설공전체 13" xfId="35878" xr:uid="{00000000-0005-0000-0000-000013A30000}"/>
    <cellStyle name="통_수량산출서(수정)_01.표지판(교통표지판)_00.교통안전시설공전체 14" xfId="35879" xr:uid="{00000000-0005-0000-0000-000014A30000}"/>
    <cellStyle name="통_수량산출서(수정)_01.표지판(교통표지판)_00.교통안전시설공전체 15" xfId="35880" xr:uid="{00000000-0005-0000-0000-000015A30000}"/>
    <cellStyle name="통_수량산출서(수정)_01.표지판(교통표지판)_00.교통안전시설공전체 16" xfId="35881" xr:uid="{00000000-0005-0000-0000-000016A30000}"/>
    <cellStyle name="통_수량산출서(수정)_01.표지판(교통표지판)_00.교통안전시설공전체 17" xfId="35882" xr:uid="{00000000-0005-0000-0000-000017A30000}"/>
    <cellStyle name="통_수량산출서(수정)_01.표지판(교통표지판)_00.교통안전시설공전체 18" xfId="35883" xr:uid="{00000000-0005-0000-0000-000018A30000}"/>
    <cellStyle name="통_수량산출서(수정)_01.표지판(교통표지판)_00.교통안전시설공전체 19" xfId="35884" xr:uid="{00000000-0005-0000-0000-000019A30000}"/>
    <cellStyle name="통_수량산출서(수정)_01.표지판(교통표지판)_00.교통안전시설공전체 2" xfId="35885" xr:uid="{00000000-0005-0000-0000-00001AA30000}"/>
    <cellStyle name="통_수량산출서(수정)_01.표지판(교통표지판)_00.교통안전시설공전체 2 2" xfId="35886" xr:uid="{00000000-0005-0000-0000-00001BA30000}"/>
    <cellStyle name="통_수량산출서(수정)_01.표지판(교통표지판)_00.교통안전시설공전체 2 3" xfId="35887" xr:uid="{00000000-0005-0000-0000-00001CA30000}"/>
    <cellStyle name="통_수량산출서(수정)_01.표지판(교통표지판)_00.교통안전시설공전체 2 4" xfId="35888" xr:uid="{00000000-0005-0000-0000-00001DA30000}"/>
    <cellStyle name="통_수량산출서(수정)_01.표지판(교통표지판)_00.교통안전시설공전체 2 5" xfId="35889" xr:uid="{00000000-0005-0000-0000-00001EA30000}"/>
    <cellStyle name="통_수량산출서(수정)_01.표지판(교통표지판)_00.교통안전시설공전체 2 6" xfId="35890" xr:uid="{00000000-0005-0000-0000-00001FA30000}"/>
    <cellStyle name="통_수량산출서(수정)_01.표지판(교통표지판)_00.교통안전시설공전체 2 7" xfId="35891" xr:uid="{00000000-0005-0000-0000-000020A30000}"/>
    <cellStyle name="통_수량산출서(수정)_01.표지판(교통표지판)_00.교통안전시설공전체 20" xfId="35892" xr:uid="{00000000-0005-0000-0000-000021A30000}"/>
    <cellStyle name="통_수량산출서(수정)_01.표지판(교통표지판)_00.교통안전시설공전체 21" xfId="35893" xr:uid="{00000000-0005-0000-0000-000022A30000}"/>
    <cellStyle name="통_수량산출서(수정)_01.표지판(교통표지판)_00.교통안전시설공전체 3" xfId="35894" xr:uid="{00000000-0005-0000-0000-000023A30000}"/>
    <cellStyle name="통_수량산출서(수정)_01.표지판(교통표지판)_00.교통안전시설공전체 4" xfId="35895" xr:uid="{00000000-0005-0000-0000-000024A30000}"/>
    <cellStyle name="통_수량산출서(수정)_01.표지판(교통표지판)_00.교통안전시설공전체 5" xfId="35896" xr:uid="{00000000-0005-0000-0000-000025A30000}"/>
    <cellStyle name="통_수량산출서(수정)_01.표지판(교통표지판)_00.교통안전시설공전체 6" xfId="35897" xr:uid="{00000000-0005-0000-0000-000026A30000}"/>
    <cellStyle name="통_수량산출서(수정)_01.표지판(교통표지판)_00.교통안전시설공전체 7" xfId="35898" xr:uid="{00000000-0005-0000-0000-000027A30000}"/>
    <cellStyle name="통_수량산출서(수정)_01.표지판(교통표지판)_00.교통안전시설공전체 8" xfId="35899" xr:uid="{00000000-0005-0000-0000-000028A30000}"/>
    <cellStyle name="통_수량산출서(수정)_01.표지판(교통표지판)_00.교통안전시설공전체 9" xfId="35900" xr:uid="{00000000-0005-0000-0000-000029A30000}"/>
    <cellStyle name="통_수량산출서(수정)_01.표지판(교통표지판)_01_부대공전체(진동-마산)" xfId="35901" xr:uid="{00000000-0005-0000-0000-00002AA30000}"/>
    <cellStyle name="통_수량산출서(수정)_01.표지판(교통표지판)_01_부대공전체(진동-마산) 10" xfId="35902" xr:uid="{00000000-0005-0000-0000-00002BA30000}"/>
    <cellStyle name="통_수량산출서(수정)_01.표지판(교통표지판)_01_부대공전체(진동-마산) 11" xfId="35903" xr:uid="{00000000-0005-0000-0000-00002CA30000}"/>
    <cellStyle name="통_수량산출서(수정)_01.표지판(교통표지판)_01_부대공전체(진동-마산) 12" xfId="35904" xr:uid="{00000000-0005-0000-0000-00002DA30000}"/>
    <cellStyle name="통_수량산출서(수정)_01.표지판(교통표지판)_01_부대공전체(진동-마산) 13" xfId="35905" xr:uid="{00000000-0005-0000-0000-00002EA30000}"/>
    <cellStyle name="통_수량산출서(수정)_01.표지판(교통표지판)_01_부대공전체(진동-마산) 14" xfId="35906" xr:uid="{00000000-0005-0000-0000-00002FA30000}"/>
    <cellStyle name="통_수량산출서(수정)_01.표지판(교통표지판)_01_부대공전체(진동-마산) 15" xfId="35907" xr:uid="{00000000-0005-0000-0000-000030A30000}"/>
    <cellStyle name="통_수량산출서(수정)_01.표지판(교통표지판)_01_부대공전체(진동-마산) 16" xfId="35908" xr:uid="{00000000-0005-0000-0000-000031A30000}"/>
    <cellStyle name="통_수량산출서(수정)_01.표지판(교통표지판)_01_부대공전체(진동-마산) 17" xfId="35909" xr:uid="{00000000-0005-0000-0000-000032A30000}"/>
    <cellStyle name="통_수량산출서(수정)_01.표지판(교통표지판)_01_부대공전체(진동-마산) 18" xfId="35910" xr:uid="{00000000-0005-0000-0000-000033A30000}"/>
    <cellStyle name="통_수량산출서(수정)_01.표지판(교통표지판)_01_부대공전체(진동-마산) 19" xfId="35911" xr:uid="{00000000-0005-0000-0000-000034A30000}"/>
    <cellStyle name="통_수량산출서(수정)_01.표지판(교통표지판)_01_부대공전체(진동-마산) 2" xfId="35912" xr:uid="{00000000-0005-0000-0000-000035A30000}"/>
    <cellStyle name="통_수량산출서(수정)_01.표지판(교통표지판)_01_부대공전체(진동-마산) 2 2" xfId="35913" xr:uid="{00000000-0005-0000-0000-000036A30000}"/>
    <cellStyle name="통_수량산출서(수정)_01.표지판(교통표지판)_01_부대공전체(진동-마산) 2 3" xfId="35914" xr:uid="{00000000-0005-0000-0000-000037A30000}"/>
    <cellStyle name="통_수량산출서(수정)_01.표지판(교통표지판)_01_부대공전체(진동-마산) 2 4" xfId="35915" xr:uid="{00000000-0005-0000-0000-000038A30000}"/>
    <cellStyle name="통_수량산출서(수정)_01.표지판(교통표지판)_01_부대공전체(진동-마산) 2 5" xfId="35916" xr:uid="{00000000-0005-0000-0000-000039A30000}"/>
    <cellStyle name="통_수량산출서(수정)_01.표지판(교통표지판)_01_부대공전체(진동-마산) 2 6" xfId="35917" xr:uid="{00000000-0005-0000-0000-00003AA30000}"/>
    <cellStyle name="통_수량산출서(수정)_01.표지판(교통표지판)_01_부대공전체(진동-마산) 2 7" xfId="35918" xr:uid="{00000000-0005-0000-0000-00003BA30000}"/>
    <cellStyle name="통_수량산출서(수정)_01.표지판(교통표지판)_01_부대공전체(진동-마산) 20" xfId="35919" xr:uid="{00000000-0005-0000-0000-00003CA30000}"/>
    <cellStyle name="통_수량산출서(수정)_01.표지판(교통표지판)_01_부대공전체(진동-마산) 21" xfId="35920" xr:uid="{00000000-0005-0000-0000-00003DA30000}"/>
    <cellStyle name="통_수량산출서(수정)_01.표지판(교통표지판)_01_부대공전체(진동-마산) 3" xfId="35921" xr:uid="{00000000-0005-0000-0000-00003EA30000}"/>
    <cellStyle name="통_수량산출서(수정)_01.표지판(교통표지판)_01_부대공전체(진동-마산) 4" xfId="35922" xr:uid="{00000000-0005-0000-0000-00003FA30000}"/>
    <cellStyle name="통_수량산출서(수정)_01.표지판(교통표지판)_01_부대공전체(진동-마산) 5" xfId="35923" xr:uid="{00000000-0005-0000-0000-000040A30000}"/>
    <cellStyle name="통_수량산출서(수정)_01.표지판(교통표지판)_01_부대공전체(진동-마산) 6" xfId="35924" xr:uid="{00000000-0005-0000-0000-000041A30000}"/>
    <cellStyle name="통_수량산출서(수정)_01.표지판(교통표지판)_01_부대공전체(진동-마산) 7" xfId="35925" xr:uid="{00000000-0005-0000-0000-000042A30000}"/>
    <cellStyle name="통_수량산출서(수정)_01.표지판(교통표지판)_01_부대공전체(진동-마산) 8" xfId="35926" xr:uid="{00000000-0005-0000-0000-000043A30000}"/>
    <cellStyle name="통_수량산출서(수정)_01.표지판(교통표지판)_01_부대공전체(진동-마산) 9" xfId="35927" xr:uid="{00000000-0005-0000-0000-000044A30000}"/>
    <cellStyle name="통_수량산출서(수정)_01-토공_02-배수공" xfId="35928" xr:uid="{00000000-0005-0000-0000-000045A30000}"/>
    <cellStyle name="통_수량산출서(수정)_01-토공_02-배수공 10" xfId="35929" xr:uid="{00000000-0005-0000-0000-000046A30000}"/>
    <cellStyle name="통_수량산출서(수정)_01-토공_02-배수공 11" xfId="35930" xr:uid="{00000000-0005-0000-0000-000047A30000}"/>
    <cellStyle name="통_수량산출서(수정)_01-토공_02-배수공 12" xfId="35931" xr:uid="{00000000-0005-0000-0000-000048A30000}"/>
    <cellStyle name="통_수량산출서(수정)_01-토공_02-배수공 13" xfId="35932" xr:uid="{00000000-0005-0000-0000-000049A30000}"/>
    <cellStyle name="통_수량산출서(수정)_01-토공_02-배수공 14" xfId="35933" xr:uid="{00000000-0005-0000-0000-00004AA30000}"/>
    <cellStyle name="통_수량산출서(수정)_01-토공_02-배수공 15" xfId="35934" xr:uid="{00000000-0005-0000-0000-00004BA30000}"/>
    <cellStyle name="통_수량산출서(수정)_01-토공_02-배수공 16" xfId="35935" xr:uid="{00000000-0005-0000-0000-00004CA30000}"/>
    <cellStyle name="통_수량산출서(수정)_01-토공_02-배수공 17" xfId="35936" xr:uid="{00000000-0005-0000-0000-00004DA30000}"/>
    <cellStyle name="통_수량산출서(수정)_01-토공_02-배수공 18" xfId="35937" xr:uid="{00000000-0005-0000-0000-00004EA30000}"/>
    <cellStyle name="통_수량산출서(수정)_01-토공_02-배수공 19" xfId="35938" xr:uid="{00000000-0005-0000-0000-00004FA30000}"/>
    <cellStyle name="통_수량산출서(수정)_01-토공_02-배수공 2" xfId="35939" xr:uid="{00000000-0005-0000-0000-000050A30000}"/>
    <cellStyle name="통_수량산출서(수정)_01-토공_02-배수공 2 2" xfId="35940" xr:uid="{00000000-0005-0000-0000-000051A30000}"/>
    <cellStyle name="통_수량산출서(수정)_01-토공_02-배수공 2 3" xfId="35941" xr:uid="{00000000-0005-0000-0000-000052A30000}"/>
    <cellStyle name="통_수량산출서(수정)_01-토공_02-배수공 2 4" xfId="35942" xr:uid="{00000000-0005-0000-0000-000053A30000}"/>
    <cellStyle name="통_수량산출서(수정)_01-토공_02-배수공 2 5" xfId="35943" xr:uid="{00000000-0005-0000-0000-000054A30000}"/>
    <cellStyle name="통_수량산출서(수정)_01-토공_02-배수공 2 6" xfId="35944" xr:uid="{00000000-0005-0000-0000-000055A30000}"/>
    <cellStyle name="통_수량산출서(수정)_01-토공_02-배수공 2 7" xfId="35945" xr:uid="{00000000-0005-0000-0000-000056A30000}"/>
    <cellStyle name="통_수량산출서(수정)_01-토공_02-배수공 20" xfId="35946" xr:uid="{00000000-0005-0000-0000-000057A30000}"/>
    <cellStyle name="통_수량산출서(수정)_01-토공_02-배수공 21" xfId="35947" xr:uid="{00000000-0005-0000-0000-000058A30000}"/>
    <cellStyle name="통_수량산출서(수정)_01-토공_02-배수공 3" xfId="35948" xr:uid="{00000000-0005-0000-0000-000059A30000}"/>
    <cellStyle name="통_수량산출서(수정)_01-토공_02-배수공 4" xfId="35949" xr:uid="{00000000-0005-0000-0000-00005AA30000}"/>
    <cellStyle name="통_수량산출서(수정)_01-토공_02-배수공 5" xfId="35950" xr:uid="{00000000-0005-0000-0000-00005BA30000}"/>
    <cellStyle name="통_수량산출서(수정)_01-토공_02-배수공 6" xfId="35951" xr:uid="{00000000-0005-0000-0000-00005CA30000}"/>
    <cellStyle name="통_수량산출서(수정)_01-토공_02-배수공 7" xfId="35952" xr:uid="{00000000-0005-0000-0000-00005DA30000}"/>
    <cellStyle name="통_수량산출서(수정)_01-토공_02-배수공 8" xfId="35953" xr:uid="{00000000-0005-0000-0000-00005EA30000}"/>
    <cellStyle name="통_수량산출서(수정)_01-토공_02-배수공 9" xfId="35954" xr:uid="{00000000-0005-0000-0000-00005FA30000}"/>
    <cellStyle name="통_수량산출서(수정)_01-토공_02-배수공_배수공" xfId="35955" xr:uid="{00000000-0005-0000-0000-000060A30000}"/>
    <cellStyle name="통_수량산출서(수정)_01-토공_02-배수공_배수공 10" xfId="35956" xr:uid="{00000000-0005-0000-0000-000061A30000}"/>
    <cellStyle name="통_수량산출서(수정)_01-토공_02-배수공_배수공 11" xfId="35957" xr:uid="{00000000-0005-0000-0000-000062A30000}"/>
    <cellStyle name="통_수량산출서(수정)_01-토공_02-배수공_배수공 12" xfId="35958" xr:uid="{00000000-0005-0000-0000-000063A30000}"/>
    <cellStyle name="통_수량산출서(수정)_01-토공_02-배수공_배수공 13" xfId="35959" xr:uid="{00000000-0005-0000-0000-000064A30000}"/>
    <cellStyle name="통_수량산출서(수정)_01-토공_02-배수공_배수공 14" xfId="35960" xr:uid="{00000000-0005-0000-0000-000065A30000}"/>
    <cellStyle name="통_수량산출서(수정)_01-토공_02-배수공_배수공 15" xfId="35961" xr:uid="{00000000-0005-0000-0000-000066A30000}"/>
    <cellStyle name="통_수량산출서(수정)_01-토공_02-배수공_배수공 16" xfId="35962" xr:uid="{00000000-0005-0000-0000-000067A30000}"/>
    <cellStyle name="통_수량산출서(수정)_01-토공_02-배수공_배수공 17" xfId="35963" xr:uid="{00000000-0005-0000-0000-000068A30000}"/>
    <cellStyle name="통_수량산출서(수정)_01-토공_02-배수공_배수공 18" xfId="35964" xr:uid="{00000000-0005-0000-0000-000069A30000}"/>
    <cellStyle name="통_수량산출서(수정)_01-토공_02-배수공_배수공 19" xfId="35965" xr:uid="{00000000-0005-0000-0000-00006AA30000}"/>
    <cellStyle name="통_수량산출서(수정)_01-토공_02-배수공_배수공 2" xfId="35966" xr:uid="{00000000-0005-0000-0000-00006BA30000}"/>
    <cellStyle name="통_수량산출서(수정)_01-토공_02-배수공_배수공 2 2" xfId="35967" xr:uid="{00000000-0005-0000-0000-00006CA30000}"/>
    <cellStyle name="통_수량산출서(수정)_01-토공_02-배수공_배수공 2 3" xfId="35968" xr:uid="{00000000-0005-0000-0000-00006DA30000}"/>
    <cellStyle name="통_수량산출서(수정)_01-토공_02-배수공_배수공 2 4" xfId="35969" xr:uid="{00000000-0005-0000-0000-00006EA30000}"/>
    <cellStyle name="통_수량산출서(수정)_01-토공_02-배수공_배수공 2 5" xfId="35970" xr:uid="{00000000-0005-0000-0000-00006FA30000}"/>
    <cellStyle name="통_수량산출서(수정)_01-토공_02-배수공_배수공 2 6" xfId="35971" xr:uid="{00000000-0005-0000-0000-000070A30000}"/>
    <cellStyle name="통_수량산출서(수정)_01-토공_02-배수공_배수공 2 7" xfId="35972" xr:uid="{00000000-0005-0000-0000-000071A30000}"/>
    <cellStyle name="통_수량산출서(수정)_01-토공_02-배수공_배수공 20" xfId="35973" xr:uid="{00000000-0005-0000-0000-000072A30000}"/>
    <cellStyle name="통_수량산출서(수정)_01-토공_02-배수공_배수공 21" xfId="35974" xr:uid="{00000000-0005-0000-0000-000073A30000}"/>
    <cellStyle name="통_수량산출서(수정)_01-토공_02-배수공_배수공 3" xfId="35975" xr:uid="{00000000-0005-0000-0000-000074A30000}"/>
    <cellStyle name="통_수량산출서(수정)_01-토공_02-배수공_배수공 4" xfId="35976" xr:uid="{00000000-0005-0000-0000-000075A30000}"/>
    <cellStyle name="통_수량산출서(수정)_01-토공_02-배수공_배수공 5" xfId="35977" xr:uid="{00000000-0005-0000-0000-000076A30000}"/>
    <cellStyle name="통_수량산출서(수정)_01-토공_02-배수공_배수공 6" xfId="35978" xr:uid="{00000000-0005-0000-0000-000077A30000}"/>
    <cellStyle name="통_수량산출서(수정)_01-토공_02-배수공_배수공 7" xfId="35979" xr:uid="{00000000-0005-0000-0000-000078A30000}"/>
    <cellStyle name="통_수량산출서(수정)_01-토공_02-배수공_배수공 8" xfId="35980" xr:uid="{00000000-0005-0000-0000-000079A30000}"/>
    <cellStyle name="통_수량산출서(수정)_01-토공_02-배수공_배수공 9" xfId="35981" xr:uid="{00000000-0005-0000-0000-00007AA30000}"/>
    <cellStyle name="통_수량산출서(수정)_01-토공_02-배수공_배수공_배수공" xfId="35982" xr:uid="{00000000-0005-0000-0000-00007BA30000}"/>
    <cellStyle name="통_수량산출서(수정)_01-토공_02-배수공_배수공_배수공 10" xfId="35983" xr:uid="{00000000-0005-0000-0000-00007CA30000}"/>
    <cellStyle name="통_수량산출서(수정)_01-토공_02-배수공_배수공_배수공 11" xfId="35984" xr:uid="{00000000-0005-0000-0000-00007DA30000}"/>
    <cellStyle name="통_수량산출서(수정)_01-토공_02-배수공_배수공_배수공 12" xfId="35985" xr:uid="{00000000-0005-0000-0000-00007EA30000}"/>
    <cellStyle name="통_수량산출서(수정)_01-토공_02-배수공_배수공_배수공 13" xfId="35986" xr:uid="{00000000-0005-0000-0000-00007FA30000}"/>
    <cellStyle name="통_수량산출서(수정)_01-토공_02-배수공_배수공_배수공 14" xfId="35987" xr:uid="{00000000-0005-0000-0000-000080A30000}"/>
    <cellStyle name="통_수량산출서(수정)_01-토공_02-배수공_배수공_배수공 15" xfId="35988" xr:uid="{00000000-0005-0000-0000-000081A30000}"/>
    <cellStyle name="통_수량산출서(수정)_01-토공_02-배수공_배수공_배수공 16" xfId="35989" xr:uid="{00000000-0005-0000-0000-000082A30000}"/>
    <cellStyle name="통_수량산출서(수정)_01-토공_02-배수공_배수공_배수공 17" xfId="35990" xr:uid="{00000000-0005-0000-0000-000083A30000}"/>
    <cellStyle name="통_수량산출서(수정)_01-토공_02-배수공_배수공_배수공 18" xfId="35991" xr:uid="{00000000-0005-0000-0000-000084A30000}"/>
    <cellStyle name="통_수량산출서(수정)_01-토공_02-배수공_배수공_배수공 19" xfId="35992" xr:uid="{00000000-0005-0000-0000-000085A30000}"/>
    <cellStyle name="통_수량산출서(수정)_01-토공_02-배수공_배수공_배수공 2" xfId="35993" xr:uid="{00000000-0005-0000-0000-000086A30000}"/>
    <cellStyle name="통_수량산출서(수정)_01-토공_02-배수공_배수공_배수공 2 2" xfId="35994" xr:uid="{00000000-0005-0000-0000-000087A30000}"/>
    <cellStyle name="통_수량산출서(수정)_01-토공_02-배수공_배수공_배수공 2 3" xfId="35995" xr:uid="{00000000-0005-0000-0000-000088A30000}"/>
    <cellStyle name="통_수량산출서(수정)_01-토공_02-배수공_배수공_배수공 2 4" xfId="35996" xr:uid="{00000000-0005-0000-0000-000089A30000}"/>
    <cellStyle name="통_수량산출서(수정)_01-토공_02-배수공_배수공_배수공 2 5" xfId="35997" xr:uid="{00000000-0005-0000-0000-00008AA30000}"/>
    <cellStyle name="통_수량산출서(수정)_01-토공_02-배수공_배수공_배수공 2 6" xfId="35998" xr:uid="{00000000-0005-0000-0000-00008BA30000}"/>
    <cellStyle name="통_수량산출서(수정)_01-토공_02-배수공_배수공_배수공 2 7" xfId="35999" xr:uid="{00000000-0005-0000-0000-00008CA30000}"/>
    <cellStyle name="통_수량산출서(수정)_01-토공_02-배수공_배수공_배수공 20" xfId="36000" xr:uid="{00000000-0005-0000-0000-00008DA30000}"/>
    <cellStyle name="통_수량산출서(수정)_01-토공_02-배수공_배수공_배수공 21" xfId="36001" xr:uid="{00000000-0005-0000-0000-00008EA30000}"/>
    <cellStyle name="통_수량산출서(수정)_01-토공_02-배수공_배수공_배수공 3" xfId="36002" xr:uid="{00000000-0005-0000-0000-00008FA30000}"/>
    <cellStyle name="통_수량산출서(수정)_01-토공_02-배수공_배수공_배수공 4" xfId="36003" xr:uid="{00000000-0005-0000-0000-000090A30000}"/>
    <cellStyle name="통_수량산출서(수정)_01-토공_02-배수공_배수공_배수공 5" xfId="36004" xr:uid="{00000000-0005-0000-0000-000091A30000}"/>
    <cellStyle name="통_수량산출서(수정)_01-토공_02-배수공_배수공_배수공 6" xfId="36005" xr:uid="{00000000-0005-0000-0000-000092A30000}"/>
    <cellStyle name="통_수량산출서(수정)_01-토공_02-배수공_배수공_배수공 7" xfId="36006" xr:uid="{00000000-0005-0000-0000-000093A30000}"/>
    <cellStyle name="통_수량산출서(수정)_01-토공_02-배수공_배수공_배수공 8" xfId="36007" xr:uid="{00000000-0005-0000-0000-000094A30000}"/>
    <cellStyle name="통_수량산출서(수정)_01-토공_02-배수공_배수공_배수공 9" xfId="36008" xr:uid="{00000000-0005-0000-0000-000095A30000}"/>
    <cellStyle name="통_수량산출서(수정)_02.시선유도시설" xfId="36009" xr:uid="{00000000-0005-0000-0000-000096A30000}"/>
    <cellStyle name="통_수량산출서(수정)_02.시선유도시설 10" xfId="36010" xr:uid="{00000000-0005-0000-0000-000097A30000}"/>
    <cellStyle name="통_수량산출서(수정)_02.시선유도시설 11" xfId="36011" xr:uid="{00000000-0005-0000-0000-000098A30000}"/>
    <cellStyle name="통_수량산출서(수정)_02.시선유도시설 12" xfId="36012" xr:uid="{00000000-0005-0000-0000-000099A30000}"/>
    <cellStyle name="통_수량산출서(수정)_02.시선유도시설 13" xfId="36013" xr:uid="{00000000-0005-0000-0000-00009AA30000}"/>
    <cellStyle name="통_수량산출서(수정)_02.시선유도시설 14" xfId="36014" xr:uid="{00000000-0005-0000-0000-00009BA30000}"/>
    <cellStyle name="통_수량산출서(수정)_02.시선유도시설 15" xfId="36015" xr:uid="{00000000-0005-0000-0000-00009CA30000}"/>
    <cellStyle name="통_수량산출서(수정)_02.시선유도시설 16" xfId="36016" xr:uid="{00000000-0005-0000-0000-00009DA30000}"/>
    <cellStyle name="통_수량산출서(수정)_02.시선유도시설 17" xfId="36017" xr:uid="{00000000-0005-0000-0000-00009EA30000}"/>
    <cellStyle name="통_수량산출서(수정)_02.시선유도시설 18" xfId="36018" xr:uid="{00000000-0005-0000-0000-00009FA30000}"/>
    <cellStyle name="통_수량산출서(수정)_02.시선유도시설 19" xfId="36019" xr:uid="{00000000-0005-0000-0000-0000A0A30000}"/>
    <cellStyle name="통_수량산출서(수정)_02.시선유도시설 2" xfId="36020" xr:uid="{00000000-0005-0000-0000-0000A1A30000}"/>
    <cellStyle name="통_수량산출서(수정)_02.시선유도시설 2 2" xfId="36021" xr:uid="{00000000-0005-0000-0000-0000A2A30000}"/>
    <cellStyle name="통_수량산출서(수정)_02.시선유도시설 2 3" xfId="36022" xr:uid="{00000000-0005-0000-0000-0000A3A30000}"/>
    <cellStyle name="통_수량산출서(수정)_02.시선유도시설 2 4" xfId="36023" xr:uid="{00000000-0005-0000-0000-0000A4A30000}"/>
    <cellStyle name="통_수량산출서(수정)_02.시선유도시설 2 5" xfId="36024" xr:uid="{00000000-0005-0000-0000-0000A5A30000}"/>
    <cellStyle name="통_수량산출서(수정)_02.시선유도시설 2 6" xfId="36025" xr:uid="{00000000-0005-0000-0000-0000A6A30000}"/>
    <cellStyle name="통_수량산출서(수정)_02.시선유도시설 2 7" xfId="36026" xr:uid="{00000000-0005-0000-0000-0000A7A30000}"/>
    <cellStyle name="통_수량산출서(수정)_02.시선유도시설 20" xfId="36027" xr:uid="{00000000-0005-0000-0000-0000A8A30000}"/>
    <cellStyle name="통_수량산출서(수정)_02.시선유도시설 21" xfId="36028" xr:uid="{00000000-0005-0000-0000-0000A9A30000}"/>
    <cellStyle name="통_수량산출서(수정)_02.시선유도시설 3" xfId="36029" xr:uid="{00000000-0005-0000-0000-0000AAA30000}"/>
    <cellStyle name="통_수량산출서(수정)_02.시선유도시설 4" xfId="36030" xr:uid="{00000000-0005-0000-0000-0000ABA30000}"/>
    <cellStyle name="통_수량산출서(수정)_02.시선유도시설 5" xfId="36031" xr:uid="{00000000-0005-0000-0000-0000ACA30000}"/>
    <cellStyle name="통_수량산출서(수정)_02.시선유도시설 6" xfId="36032" xr:uid="{00000000-0005-0000-0000-0000ADA30000}"/>
    <cellStyle name="통_수량산출서(수정)_02.시선유도시설 7" xfId="36033" xr:uid="{00000000-0005-0000-0000-0000AEA30000}"/>
    <cellStyle name="통_수량산출서(수정)_02.시선유도시설 8" xfId="36034" xr:uid="{00000000-0005-0000-0000-0000AFA30000}"/>
    <cellStyle name="통_수량산출서(수정)_02.시선유도시설 9" xfId="36035" xr:uid="{00000000-0005-0000-0000-0000B0A30000}"/>
    <cellStyle name="통_수량산출서(수정)_02.시선유도시설_00.교통안전시설공전체" xfId="36036" xr:uid="{00000000-0005-0000-0000-0000B1A30000}"/>
    <cellStyle name="통_수량산출서(수정)_02.시선유도시설_00.교통안전시설공전체 10" xfId="36037" xr:uid="{00000000-0005-0000-0000-0000B2A30000}"/>
    <cellStyle name="통_수량산출서(수정)_02.시선유도시설_00.교통안전시설공전체 11" xfId="36038" xr:uid="{00000000-0005-0000-0000-0000B3A30000}"/>
    <cellStyle name="통_수량산출서(수정)_02.시선유도시설_00.교통안전시설공전체 12" xfId="36039" xr:uid="{00000000-0005-0000-0000-0000B4A30000}"/>
    <cellStyle name="통_수량산출서(수정)_02.시선유도시설_00.교통안전시설공전체 13" xfId="36040" xr:uid="{00000000-0005-0000-0000-0000B5A30000}"/>
    <cellStyle name="통_수량산출서(수정)_02.시선유도시설_00.교통안전시설공전체 14" xfId="36041" xr:uid="{00000000-0005-0000-0000-0000B6A30000}"/>
    <cellStyle name="통_수량산출서(수정)_02.시선유도시설_00.교통안전시설공전체 15" xfId="36042" xr:uid="{00000000-0005-0000-0000-0000B7A30000}"/>
    <cellStyle name="통_수량산출서(수정)_02.시선유도시설_00.교통안전시설공전체 16" xfId="36043" xr:uid="{00000000-0005-0000-0000-0000B8A30000}"/>
    <cellStyle name="통_수량산출서(수정)_02.시선유도시설_00.교통안전시설공전체 17" xfId="36044" xr:uid="{00000000-0005-0000-0000-0000B9A30000}"/>
    <cellStyle name="통_수량산출서(수정)_02.시선유도시설_00.교통안전시설공전체 18" xfId="36045" xr:uid="{00000000-0005-0000-0000-0000BAA30000}"/>
    <cellStyle name="통_수량산출서(수정)_02.시선유도시설_00.교통안전시설공전체 19" xfId="36046" xr:uid="{00000000-0005-0000-0000-0000BBA30000}"/>
    <cellStyle name="통_수량산출서(수정)_02.시선유도시설_00.교통안전시설공전체 2" xfId="36047" xr:uid="{00000000-0005-0000-0000-0000BCA30000}"/>
    <cellStyle name="통_수량산출서(수정)_02.시선유도시설_00.교통안전시설공전체 2 2" xfId="36048" xr:uid="{00000000-0005-0000-0000-0000BDA30000}"/>
    <cellStyle name="통_수량산출서(수정)_02.시선유도시설_00.교통안전시설공전체 2 3" xfId="36049" xr:uid="{00000000-0005-0000-0000-0000BEA30000}"/>
    <cellStyle name="통_수량산출서(수정)_02.시선유도시설_00.교통안전시설공전체 2 4" xfId="36050" xr:uid="{00000000-0005-0000-0000-0000BFA30000}"/>
    <cellStyle name="통_수량산출서(수정)_02.시선유도시설_00.교통안전시설공전체 2 5" xfId="36051" xr:uid="{00000000-0005-0000-0000-0000C0A30000}"/>
    <cellStyle name="통_수량산출서(수정)_02.시선유도시설_00.교통안전시설공전체 2 6" xfId="36052" xr:uid="{00000000-0005-0000-0000-0000C1A30000}"/>
    <cellStyle name="통_수량산출서(수정)_02.시선유도시설_00.교통안전시설공전체 2 7" xfId="36053" xr:uid="{00000000-0005-0000-0000-0000C2A30000}"/>
    <cellStyle name="통_수량산출서(수정)_02.시선유도시설_00.교통안전시설공전체 20" xfId="36054" xr:uid="{00000000-0005-0000-0000-0000C3A30000}"/>
    <cellStyle name="통_수량산출서(수정)_02.시선유도시설_00.교통안전시설공전체 21" xfId="36055" xr:uid="{00000000-0005-0000-0000-0000C4A30000}"/>
    <cellStyle name="통_수량산출서(수정)_02.시선유도시설_00.교통안전시설공전체 3" xfId="36056" xr:uid="{00000000-0005-0000-0000-0000C5A30000}"/>
    <cellStyle name="통_수량산출서(수정)_02.시선유도시설_00.교통안전시설공전체 4" xfId="36057" xr:uid="{00000000-0005-0000-0000-0000C6A30000}"/>
    <cellStyle name="통_수량산출서(수정)_02.시선유도시설_00.교통안전시설공전체 5" xfId="36058" xr:uid="{00000000-0005-0000-0000-0000C7A30000}"/>
    <cellStyle name="통_수량산출서(수정)_02.시선유도시설_00.교통안전시설공전체 6" xfId="36059" xr:uid="{00000000-0005-0000-0000-0000C8A30000}"/>
    <cellStyle name="통_수량산출서(수정)_02.시선유도시설_00.교통안전시설공전체 7" xfId="36060" xr:uid="{00000000-0005-0000-0000-0000C9A30000}"/>
    <cellStyle name="통_수량산출서(수정)_02.시선유도시설_00.교통안전시설공전체 8" xfId="36061" xr:uid="{00000000-0005-0000-0000-0000CAA30000}"/>
    <cellStyle name="통_수량산출서(수정)_02.시선유도시설_00.교통안전시설공전체 9" xfId="36062" xr:uid="{00000000-0005-0000-0000-0000CBA30000}"/>
    <cellStyle name="통_수량산출서(수정)_02.시선유도시설_01_부대공전체(진동-마산)" xfId="36063" xr:uid="{00000000-0005-0000-0000-0000CCA30000}"/>
    <cellStyle name="통_수량산출서(수정)_02.시선유도시설_01_부대공전체(진동-마산) 10" xfId="36064" xr:uid="{00000000-0005-0000-0000-0000CDA30000}"/>
    <cellStyle name="통_수량산출서(수정)_02.시선유도시설_01_부대공전체(진동-마산) 11" xfId="36065" xr:uid="{00000000-0005-0000-0000-0000CEA30000}"/>
    <cellStyle name="통_수량산출서(수정)_02.시선유도시설_01_부대공전체(진동-마산) 12" xfId="36066" xr:uid="{00000000-0005-0000-0000-0000CFA30000}"/>
    <cellStyle name="통_수량산출서(수정)_02.시선유도시설_01_부대공전체(진동-마산) 13" xfId="36067" xr:uid="{00000000-0005-0000-0000-0000D0A30000}"/>
    <cellStyle name="통_수량산출서(수정)_02.시선유도시설_01_부대공전체(진동-마산) 14" xfId="36068" xr:uid="{00000000-0005-0000-0000-0000D1A30000}"/>
    <cellStyle name="통_수량산출서(수정)_02.시선유도시설_01_부대공전체(진동-마산) 15" xfId="36069" xr:uid="{00000000-0005-0000-0000-0000D2A30000}"/>
    <cellStyle name="통_수량산출서(수정)_02.시선유도시설_01_부대공전체(진동-마산) 16" xfId="36070" xr:uid="{00000000-0005-0000-0000-0000D3A30000}"/>
    <cellStyle name="통_수량산출서(수정)_02.시선유도시설_01_부대공전체(진동-마산) 17" xfId="36071" xr:uid="{00000000-0005-0000-0000-0000D4A30000}"/>
    <cellStyle name="통_수량산출서(수정)_02.시선유도시설_01_부대공전체(진동-마산) 18" xfId="36072" xr:uid="{00000000-0005-0000-0000-0000D5A30000}"/>
    <cellStyle name="통_수량산출서(수정)_02.시선유도시설_01_부대공전체(진동-마산) 19" xfId="36073" xr:uid="{00000000-0005-0000-0000-0000D6A30000}"/>
    <cellStyle name="통_수량산출서(수정)_02.시선유도시설_01_부대공전체(진동-마산) 2" xfId="36074" xr:uid="{00000000-0005-0000-0000-0000D7A30000}"/>
    <cellStyle name="통_수량산출서(수정)_02.시선유도시설_01_부대공전체(진동-마산) 2 2" xfId="36075" xr:uid="{00000000-0005-0000-0000-0000D8A30000}"/>
    <cellStyle name="통_수량산출서(수정)_02.시선유도시설_01_부대공전체(진동-마산) 2 3" xfId="36076" xr:uid="{00000000-0005-0000-0000-0000D9A30000}"/>
    <cellStyle name="통_수량산출서(수정)_02.시선유도시설_01_부대공전체(진동-마산) 2 4" xfId="36077" xr:uid="{00000000-0005-0000-0000-0000DAA30000}"/>
    <cellStyle name="통_수량산출서(수정)_02.시선유도시설_01_부대공전체(진동-마산) 2 5" xfId="36078" xr:uid="{00000000-0005-0000-0000-0000DBA30000}"/>
    <cellStyle name="통_수량산출서(수정)_02.시선유도시설_01_부대공전체(진동-마산) 2 6" xfId="36079" xr:uid="{00000000-0005-0000-0000-0000DCA30000}"/>
    <cellStyle name="통_수량산출서(수정)_02.시선유도시설_01_부대공전체(진동-마산) 2 7" xfId="36080" xr:uid="{00000000-0005-0000-0000-0000DDA30000}"/>
    <cellStyle name="통_수량산출서(수정)_02.시선유도시설_01_부대공전체(진동-마산) 20" xfId="36081" xr:uid="{00000000-0005-0000-0000-0000DEA30000}"/>
    <cellStyle name="통_수량산출서(수정)_02.시선유도시설_01_부대공전체(진동-마산) 21" xfId="36082" xr:uid="{00000000-0005-0000-0000-0000DFA30000}"/>
    <cellStyle name="통_수량산출서(수정)_02.시선유도시설_01_부대공전체(진동-마산) 3" xfId="36083" xr:uid="{00000000-0005-0000-0000-0000E0A30000}"/>
    <cellStyle name="통_수량산출서(수정)_02.시선유도시설_01_부대공전체(진동-마산) 4" xfId="36084" xr:uid="{00000000-0005-0000-0000-0000E1A30000}"/>
    <cellStyle name="통_수량산출서(수정)_02.시선유도시설_01_부대공전체(진동-마산) 5" xfId="36085" xr:uid="{00000000-0005-0000-0000-0000E2A30000}"/>
    <cellStyle name="통_수량산출서(수정)_02.시선유도시설_01_부대공전체(진동-마산) 6" xfId="36086" xr:uid="{00000000-0005-0000-0000-0000E3A30000}"/>
    <cellStyle name="통_수량산출서(수정)_02.시선유도시설_01_부대공전체(진동-마산) 7" xfId="36087" xr:uid="{00000000-0005-0000-0000-0000E4A30000}"/>
    <cellStyle name="통_수량산출서(수정)_02.시선유도시설_01_부대공전체(진동-마산) 8" xfId="36088" xr:uid="{00000000-0005-0000-0000-0000E5A30000}"/>
    <cellStyle name="통_수량산출서(수정)_02.시선유도시설_01_부대공전체(진동-마산) 9" xfId="36089" xr:uid="{00000000-0005-0000-0000-0000E6A30000}"/>
    <cellStyle name="통_수량산출서(수정)_02-배수공" xfId="36090" xr:uid="{00000000-0005-0000-0000-0000E7A30000}"/>
    <cellStyle name="통_수량산출서(수정)_02-배수공 10" xfId="36091" xr:uid="{00000000-0005-0000-0000-0000E8A30000}"/>
    <cellStyle name="통_수량산출서(수정)_02-배수공 11" xfId="36092" xr:uid="{00000000-0005-0000-0000-0000E9A30000}"/>
    <cellStyle name="통_수량산출서(수정)_02-배수공 12" xfId="36093" xr:uid="{00000000-0005-0000-0000-0000EAA30000}"/>
    <cellStyle name="통_수량산출서(수정)_02-배수공 13" xfId="36094" xr:uid="{00000000-0005-0000-0000-0000EBA30000}"/>
    <cellStyle name="통_수량산출서(수정)_02-배수공 14" xfId="36095" xr:uid="{00000000-0005-0000-0000-0000ECA30000}"/>
    <cellStyle name="통_수량산출서(수정)_02-배수공 15" xfId="36096" xr:uid="{00000000-0005-0000-0000-0000EDA30000}"/>
    <cellStyle name="통_수량산출서(수정)_02-배수공 16" xfId="36097" xr:uid="{00000000-0005-0000-0000-0000EEA30000}"/>
    <cellStyle name="통_수량산출서(수정)_02-배수공 17" xfId="36098" xr:uid="{00000000-0005-0000-0000-0000EFA30000}"/>
    <cellStyle name="통_수량산출서(수정)_02-배수공 18" xfId="36099" xr:uid="{00000000-0005-0000-0000-0000F0A30000}"/>
    <cellStyle name="통_수량산출서(수정)_02-배수공 19" xfId="36100" xr:uid="{00000000-0005-0000-0000-0000F1A30000}"/>
    <cellStyle name="통_수량산출서(수정)_02-배수공 2" xfId="36101" xr:uid="{00000000-0005-0000-0000-0000F2A30000}"/>
    <cellStyle name="통_수량산출서(수정)_02-배수공 2 2" xfId="36102" xr:uid="{00000000-0005-0000-0000-0000F3A30000}"/>
    <cellStyle name="통_수량산출서(수정)_02-배수공 2 3" xfId="36103" xr:uid="{00000000-0005-0000-0000-0000F4A30000}"/>
    <cellStyle name="통_수량산출서(수정)_02-배수공 2 4" xfId="36104" xr:uid="{00000000-0005-0000-0000-0000F5A30000}"/>
    <cellStyle name="통_수량산출서(수정)_02-배수공 2 5" xfId="36105" xr:uid="{00000000-0005-0000-0000-0000F6A30000}"/>
    <cellStyle name="통_수량산출서(수정)_02-배수공 2 6" xfId="36106" xr:uid="{00000000-0005-0000-0000-0000F7A30000}"/>
    <cellStyle name="통_수량산출서(수정)_02-배수공 2 7" xfId="36107" xr:uid="{00000000-0005-0000-0000-0000F8A30000}"/>
    <cellStyle name="통_수량산출서(수정)_02-배수공 20" xfId="36108" xr:uid="{00000000-0005-0000-0000-0000F9A30000}"/>
    <cellStyle name="통_수량산출서(수정)_02-배수공 21" xfId="36109" xr:uid="{00000000-0005-0000-0000-0000FAA30000}"/>
    <cellStyle name="통_수량산출서(수정)_02-배수공 3" xfId="36110" xr:uid="{00000000-0005-0000-0000-0000FBA30000}"/>
    <cellStyle name="통_수량산출서(수정)_02-배수공 4" xfId="36111" xr:uid="{00000000-0005-0000-0000-0000FCA30000}"/>
    <cellStyle name="통_수량산출서(수정)_02-배수공 5" xfId="36112" xr:uid="{00000000-0005-0000-0000-0000FDA30000}"/>
    <cellStyle name="통_수량산출서(수정)_02-배수공 6" xfId="36113" xr:uid="{00000000-0005-0000-0000-0000FEA30000}"/>
    <cellStyle name="통_수량산출서(수정)_02-배수공 7" xfId="36114" xr:uid="{00000000-0005-0000-0000-0000FFA30000}"/>
    <cellStyle name="통_수량산출서(수정)_02-배수공 8" xfId="36115" xr:uid="{00000000-0005-0000-0000-000000A40000}"/>
    <cellStyle name="통_수량산출서(수정)_02-배수공 9" xfId="36116" xr:uid="{00000000-0005-0000-0000-000001A40000}"/>
    <cellStyle name="통_수량산출서(수정)_02-배수공_02-배수공" xfId="36117" xr:uid="{00000000-0005-0000-0000-000002A40000}"/>
    <cellStyle name="통_수량산출서(수정)_02-배수공_02-배수공 10" xfId="36118" xr:uid="{00000000-0005-0000-0000-000003A40000}"/>
    <cellStyle name="통_수량산출서(수정)_02-배수공_02-배수공 11" xfId="36119" xr:uid="{00000000-0005-0000-0000-000004A40000}"/>
    <cellStyle name="통_수량산출서(수정)_02-배수공_02-배수공 12" xfId="36120" xr:uid="{00000000-0005-0000-0000-000005A40000}"/>
    <cellStyle name="통_수량산출서(수정)_02-배수공_02-배수공 13" xfId="36121" xr:uid="{00000000-0005-0000-0000-000006A40000}"/>
    <cellStyle name="통_수량산출서(수정)_02-배수공_02-배수공 14" xfId="36122" xr:uid="{00000000-0005-0000-0000-000007A40000}"/>
    <cellStyle name="통_수량산출서(수정)_02-배수공_02-배수공 15" xfId="36123" xr:uid="{00000000-0005-0000-0000-000008A40000}"/>
    <cellStyle name="통_수량산출서(수정)_02-배수공_02-배수공 16" xfId="36124" xr:uid="{00000000-0005-0000-0000-000009A40000}"/>
    <cellStyle name="통_수량산출서(수정)_02-배수공_02-배수공 17" xfId="36125" xr:uid="{00000000-0005-0000-0000-00000AA40000}"/>
    <cellStyle name="통_수량산출서(수정)_02-배수공_02-배수공 18" xfId="36126" xr:uid="{00000000-0005-0000-0000-00000BA40000}"/>
    <cellStyle name="통_수량산출서(수정)_02-배수공_02-배수공 19" xfId="36127" xr:uid="{00000000-0005-0000-0000-00000CA40000}"/>
    <cellStyle name="통_수량산출서(수정)_02-배수공_02-배수공 2" xfId="36128" xr:uid="{00000000-0005-0000-0000-00000DA40000}"/>
    <cellStyle name="통_수량산출서(수정)_02-배수공_02-배수공 2 2" xfId="36129" xr:uid="{00000000-0005-0000-0000-00000EA40000}"/>
    <cellStyle name="통_수량산출서(수정)_02-배수공_02-배수공 2 3" xfId="36130" xr:uid="{00000000-0005-0000-0000-00000FA40000}"/>
    <cellStyle name="통_수량산출서(수정)_02-배수공_02-배수공 2 4" xfId="36131" xr:uid="{00000000-0005-0000-0000-000010A40000}"/>
    <cellStyle name="통_수량산출서(수정)_02-배수공_02-배수공 2 5" xfId="36132" xr:uid="{00000000-0005-0000-0000-000011A40000}"/>
    <cellStyle name="통_수량산출서(수정)_02-배수공_02-배수공 2 6" xfId="36133" xr:uid="{00000000-0005-0000-0000-000012A40000}"/>
    <cellStyle name="통_수량산출서(수정)_02-배수공_02-배수공 2 7" xfId="36134" xr:uid="{00000000-0005-0000-0000-000013A40000}"/>
    <cellStyle name="통_수량산출서(수정)_02-배수공_02-배수공 20" xfId="36135" xr:uid="{00000000-0005-0000-0000-000014A40000}"/>
    <cellStyle name="통_수량산출서(수정)_02-배수공_02-배수공 21" xfId="36136" xr:uid="{00000000-0005-0000-0000-000015A40000}"/>
    <cellStyle name="통_수량산출서(수정)_02-배수공_02-배수공 3" xfId="36137" xr:uid="{00000000-0005-0000-0000-000016A40000}"/>
    <cellStyle name="통_수량산출서(수정)_02-배수공_02-배수공 4" xfId="36138" xr:uid="{00000000-0005-0000-0000-000017A40000}"/>
    <cellStyle name="통_수량산출서(수정)_02-배수공_02-배수공 5" xfId="36139" xr:uid="{00000000-0005-0000-0000-000018A40000}"/>
    <cellStyle name="통_수량산출서(수정)_02-배수공_02-배수공 6" xfId="36140" xr:uid="{00000000-0005-0000-0000-000019A40000}"/>
    <cellStyle name="통_수량산출서(수정)_02-배수공_02-배수공 7" xfId="36141" xr:uid="{00000000-0005-0000-0000-00001AA40000}"/>
    <cellStyle name="통_수량산출서(수정)_02-배수공_02-배수공 8" xfId="36142" xr:uid="{00000000-0005-0000-0000-00001BA40000}"/>
    <cellStyle name="통_수량산출서(수정)_02-배수공_02-배수공 9" xfId="36143" xr:uid="{00000000-0005-0000-0000-00001CA40000}"/>
    <cellStyle name="통_수량산출서(수정)_02-배수공_02-배수공_배수공" xfId="36144" xr:uid="{00000000-0005-0000-0000-00001DA40000}"/>
    <cellStyle name="통_수량산출서(수정)_02-배수공_02-배수공_배수공 10" xfId="36145" xr:uid="{00000000-0005-0000-0000-00001EA40000}"/>
    <cellStyle name="통_수량산출서(수정)_02-배수공_02-배수공_배수공 11" xfId="36146" xr:uid="{00000000-0005-0000-0000-00001FA40000}"/>
    <cellStyle name="통_수량산출서(수정)_02-배수공_02-배수공_배수공 12" xfId="36147" xr:uid="{00000000-0005-0000-0000-000020A40000}"/>
    <cellStyle name="통_수량산출서(수정)_02-배수공_02-배수공_배수공 13" xfId="36148" xr:uid="{00000000-0005-0000-0000-000021A40000}"/>
    <cellStyle name="통_수량산출서(수정)_02-배수공_02-배수공_배수공 14" xfId="36149" xr:uid="{00000000-0005-0000-0000-000022A40000}"/>
    <cellStyle name="통_수량산출서(수정)_02-배수공_02-배수공_배수공 15" xfId="36150" xr:uid="{00000000-0005-0000-0000-000023A40000}"/>
    <cellStyle name="통_수량산출서(수정)_02-배수공_02-배수공_배수공 16" xfId="36151" xr:uid="{00000000-0005-0000-0000-000024A40000}"/>
    <cellStyle name="통_수량산출서(수정)_02-배수공_02-배수공_배수공 17" xfId="36152" xr:uid="{00000000-0005-0000-0000-000025A40000}"/>
    <cellStyle name="통_수량산출서(수정)_02-배수공_02-배수공_배수공 18" xfId="36153" xr:uid="{00000000-0005-0000-0000-000026A40000}"/>
    <cellStyle name="통_수량산출서(수정)_02-배수공_02-배수공_배수공 19" xfId="36154" xr:uid="{00000000-0005-0000-0000-000027A40000}"/>
    <cellStyle name="통_수량산출서(수정)_02-배수공_02-배수공_배수공 2" xfId="36155" xr:uid="{00000000-0005-0000-0000-000028A40000}"/>
    <cellStyle name="통_수량산출서(수정)_02-배수공_02-배수공_배수공 2 2" xfId="36156" xr:uid="{00000000-0005-0000-0000-000029A40000}"/>
    <cellStyle name="통_수량산출서(수정)_02-배수공_02-배수공_배수공 2 3" xfId="36157" xr:uid="{00000000-0005-0000-0000-00002AA40000}"/>
    <cellStyle name="통_수량산출서(수정)_02-배수공_02-배수공_배수공 2 4" xfId="36158" xr:uid="{00000000-0005-0000-0000-00002BA40000}"/>
    <cellStyle name="통_수량산출서(수정)_02-배수공_02-배수공_배수공 2 5" xfId="36159" xr:uid="{00000000-0005-0000-0000-00002CA40000}"/>
    <cellStyle name="통_수량산출서(수정)_02-배수공_02-배수공_배수공 2 6" xfId="36160" xr:uid="{00000000-0005-0000-0000-00002DA40000}"/>
    <cellStyle name="통_수량산출서(수정)_02-배수공_02-배수공_배수공 2 7" xfId="36161" xr:uid="{00000000-0005-0000-0000-00002EA40000}"/>
    <cellStyle name="통_수량산출서(수정)_02-배수공_02-배수공_배수공 20" xfId="36162" xr:uid="{00000000-0005-0000-0000-00002FA40000}"/>
    <cellStyle name="통_수량산출서(수정)_02-배수공_02-배수공_배수공 21" xfId="36163" xr:uid="{00000000-0005-0000-0000-000030A40000}"/>
    <cellStyle name="통_수량산출서(수정)_02-배수공_02-배수공_배수공 3" xfId="36164" xr:uid="{00000000-0005-0000-0000-000031A40000}"/>
    <cellStyle name="통_수량산출서(수정)_02-배수공_02-배수공_배수공 4" xfId="36165" xr:uid="{00000000-0005-0000-0000-000032A40000}"/>
    <cellStyle name="통_수량산출서(수정)_02-배수공_02-배수공_배수공 5" xfId="36166" xr:uid="{00000000-0005-0000-0000-000033A40000}"/>
    <cellStyle name="통_수량산출서(수정)_02-배수공_02-배수공_배수공 6" xfId="36167" xr:uid="{00000000-0005-0000-0000-000034A40000}"/>
    <cellStyle name="통_수량산출서(수정)_02-배수공_02-배수공_배수공 7" xfId="36168" xr:uid="{00000000-0005-0000-0000-000035A40000}"/>
    <cellStyle name="통_수량산출서(수정)_02-배수공_02-배수공_배수공 8" xfId="36169" xr:uid="{00000000-0005-0000-0000-000036A40000}"/>
    <cellStyle name="통_수량산출서(수정)_02-배수공_02-배수공_배수공 9" xfId="36170" xr:uid="{00000000-0005-0000-0000-000037A40000}"/>
    <cellStyle name="통_수량산출서(수정)_02-배수공_02-배수공_배수공_배수공" xfId="36171" xr:uid="{00000000-0005-0000-0000-000038A40000}"/>
    <cellStyle name="통_수량산출서(수정)_02-배수공_02-배수공_배수공_배수공 10" xfId="36172" xr:uid="{00000000-0005-0000-0000-000039A40000}"/>
    <cellStyle name="통_수량산출서(수정)_02-배수공_02-배수공_배수공_배수공 11" xfId="36173" xr:uid="{00000000-0005-0000-0000-00003AA40000}"/>
    <cellStyle name="통_수량산출서(수정)_02-배수공_02-배수공_배수공_배수공 12" xfId="36174" xr:uid="{00000000-0005-0000-0000-00003BA40000}"/>
    <cellStyle name="통_수량산출서(수정)_02-배수공_02-배수공_배수공_배수공 13" xfId="36175" xr:uid="{00000000-0005-0000-0000-00003CA40000}"/>
    <cellStyle name="통_수량산출서(수정)_02-배수공_02-배수공_배수공_배수공 14" xfId="36176" xr:uid="{00000000-0005-0000-0000-00003DA40000}"/>
    <cellStyle name="통_수량산출서(수정)_02-배수공_02-배수공_배수공_배수공 15" xfId="36177" xr:uid="{00000000-0005-0000-0000-00003EA40000}"/>
    <cellStyle name="통_수량산출서(수정)_02-배수공_02-배수공_배수공_배수공 16" xfId="36178" xr:uid="{00000000-0005-0000-0000-00003FA40000}"/>
    <cellStyle name="통_수량산출서(수정)_02-배수공_02-배수공_배수공_배수공 17" xfId="36179" xr:uid="{00000000-0005-0000-0000-000040A40000}"/>
    <cellStyle name="통_수량산출서(수정)_02-배수공_02-배수공_배수공_배수공 18" xfId="36180" xr:uid="{00000000-0005-0000-0000-000041A40000}"/>
    <cellStyle name="통_수량산출서(수정)_02-배수공_02-배수공_배수공_배수공 19" xfId="36181" xr:uid="{00000000-0005-0000-0000-000042A40000}"/>
    <cellStyle name="통_수량산출서(수정)_02-배수공_02-배수공_배수공_배수공 2" xfId="36182" xr:uid="{00000000-0005-0000-0000-000043A40000}"/>
    <cellStyle name="통_수량산출서(수정)_02-배수공_02-배수공_배수공_배수공 2 2" xfId="36183" xr:uid="{00000000-0005-0000-0000-000044A40000}"/>
    <cellStyle name="통_수량산출서(수정)_02-배수공_02-배수공_배수공_배수공 2 3" xfId="36184" xr:uid="{00000000-0005-0000-0000-000045A40000}"/>
    <cellStyle name="통_수량산출서(수정)_02-배수공_02-배수공_배수공_배수공 2 4" xfId="36185" xr:uid="{00000000-0005-0000-0000-000046A40000}"/>
    <cellStyle name="통_수량산출서(수정)_02-배수공_02-배수공_배수공_배수공 2 5" xfId="36186" xr:uid="{00000000-0005-0000-0000-000047A40000}"/>
    <cellStyle name="통_수량산출서(수정)_02-배수공_02-배수공_배수공_배수공 2 6" xfId="36187" xr:uid="{00000000-0005-0000-0000-000048A40000}"/>
    <cellStyle name="통_수량산출서(수정)_02-배수공_02-배수공_배수공_배수공 2 7" xfId="36188" xr:uid="{00000000-0005-0000-0000-000049A40000}"/>
    <cellStyle name="통_수량산출서(수정)_02-배수공_02-배수공_배수공_배수공 20" xfId="36189" xr:uid="{00000000-0005-0000-0000-00004AA40000}"/>
    <cellStyle name="통_수량산출서(수정)_02-배수공_02-배수공_배수공_배수공 21" xfId="36190" xr:uid="{00000000-0005-0000-0000-00004BA40000}"/>
    <cellStyle name="통_수량산출서(수정)_02-배수공_02-배수공_배수공_배수공 3" xfId="36191" xr:uid="{00000000-0005-0000-0000-00004CA40000}"/>
    <cellStyle name="통_수량산출서(수정)_02-배수공_02-배수공_배수공_배수공 4" xfId="36192" xr:uid="{00000000-0005-0000-0000-00004DA40000}"/>
    <cellStyle name="통_수량산출서(수정)_02-배수공_02-배수공_배수공_배수공 5" xfId="36193" xr:uid="{00000000-0005-0000-0000-00004EA40000}"/>
    <cellStyle name="통_수량산출서(수정)_02-배수공_02-배수공_배수공_배수공 6" xfId="36194" xr:uid="{00000000-0005-0000-0000-00004FA40000}"/>
    <cellStyle name="통_수량산출서(수정)_02-배수공_02-배수공_배수공_배수공 7" xfId="36195" xr:uid="{00000000-0005-0000-0000-000050A40000}"/>
    <cellStyle name="통_수량산출서(수정)_02-배수공_02-배수공_배수공_배수공 8" xfId="36196" xr:uid="{00000000-0005-0000-0000-000051A40000}"/>
    <cellStyle name="통_수량산출서(수정)_02-배수공_02-배수공_배수공_배수공 9" xfId="36197" xr:uid="{00000000-0005-0000-0000-000052A40000}"/>
    <cellStyle name="통_수량산출서(수정)_02-배수공_배수공" xfId="36198" xr:uid="{00000000-0005-0000-0000-000053A40000}"/>
    <cellStyle name="통_수량산출서(수정)_02-배수공_배수공 10" xfId="36199" xr:uid="{00000000-0005-0000-0000-000054A40000}"/>
    <cellStyle name="통_수량산출서(수정)_02-배수공_배수공 11" xfId="36200" xr:uid="{00000000-0005-0000-0000-000055A40000}"/>
    <cellStyle name="통_수량산출서(수정)_02-배수공_배수공 12" xfId="36201" xr:uid="{00000000-0005-0000-0000-000056A40000}"/>
    <cellStyle name="통_수량산출서(수정)_02-배수공_배수공 13" xfId="36202" xr:uid="{00000000-0005-0000-0000-000057A40000}"/>
    <cellStyle name="통_수량산출서(수정)_02-배수공_배수공 14" xfId="36203" xr:uid="{00000000-0005-0000-0000-000058A40000}"/>
    <cellStyle name="통_수량산출서(수정)_02-배수공_배수공 15" xfId="36204" xr:uid="{00000000-0005-0000-0000-000059A40000}"/>
    <cellStyle name="통_수량산출서(수정)_02-배수공_배수공 16" xfId="36205" xr:uid="{00000000-0005-0000-0000-00005AA40000}"/>
    <cellStyle name="통_수량산출서(수정)_02-배수공_배수공 17" xfId="36206" xr:uid="{00000000-0005-0000-0000-00005BA40000}"/>
    <cellStyle name="통_수량산출서(수정)_02-배수공_배수공 18" xfId="36207" xr:uid="{00000000-0005-0000-0000-00005CA40000}"/>
    <cellStyle name="통_수량산출서(수정)_02-배수공_배수공 19" xfId="36208" xr:uid="{00000000-0005-0000-0000-00005DA40000}"/>
    <cellStyle name="통_수량산출서(수정)_02-배수공_배수공 2" xfId="36209" xr:uid="{00000000-0005-0000-0000-00005EA40000}"/>
    <cellStyle name="통_수량산출서(수정)_02-배수공_배수공 2 2" xfId="36210" xr:uid="{00000000-0005-0000-0000-00005FA40000}"/>
    <cellStyle name="통_수량산출서(수정)_02-배수공_배수공 2 3" xfId="36211" xr:uid="{00000000-0005-0000-0000-000060A40000}"/>
    <cellStyle name="통_수량산출서(수정)_02-배수공_배수공 2 4" xfId="36212" xr:uid="{00000000-0005-0000-0000-000061A40000}"/>
    <cellStyle name="통_수량산출서(수정)_02-배수공_배수공 2 5" xfId="36213" xr:uid="{00000000-0005-0000-0000-000062A40000}"/>
    <cellStyle name="통_수량산출서(수정)_02-배수공_배수공 2 6" xfId="36214" xr:uid="{00000000-0005-0000-0000-000063A40000}"/>
    <cellStyle name="통_수량산출서(수정)_02-배수공_배수공 2 7" xfId="36215" xr:uid="{00000000-0005-0000-0000-000064A40000}"/>
    <cellStyle name="통_수량산출서(수정)_02-배수공_배수공 20" xfId="36216" xr:uid="{00000000-0005-0000-0000-000065A40000}"/>
    <cellStyle name="통_수량산출서(수정)_02-배수공_배수공 21" xfId="36217" xr:uid="{00000000-0005-0000-0000-000066A40000}"/>
    <cellStyle name="통_수량산출서(수정)_02-배수공_배수공 3" xfId="36218" xr:uid="{00000000-0005-0000-0000-000067A40000}"/>
    <cellStyle name="통_수량산출서(수정)_02-배수공_배수공 4" xfId="36219" xr:uid="{00000000-0005-0000-0000-000068A40000}"/>
    <cellStyle name="통_수량산출서(수정)_02-배수공_배수공 5" xfId="36220" xr:uid="{00000000-0005-0000-0000-000069A40000}"/>
    <cellStyle name="통_수량산출서(수정)_02-배수공_배수공 6" xfId="36221" xr:uid="{00000000-0005-0000-0000-00006AA40000}"/>
    <cellStyle name="통_수량산출서(수정)_02-배수공_배수공 7" xfId="36222" xr:uid="{00000000-0005-0000-0000-00006BA40000}"/>
    <cellStyle name="통_수량산출서(수정)_02-배수공_배수공 8" xfId="36223" xr:uid="{00000000-0005-0000-0000-00006CA40000}"/>
    <cellStyle name="통_수량산출서(수정)_02-배수공_배수공 9" xfId="36224" xr:uid="{00000000-0005-0000-0000-00006DA40000}"/>
    <cellStyle name="통_수량산출서(수정)_02-배수공_배수공_배수공" xfId="36225" xr:uid="{00000000-0005-0000-0000-00006EA40000}"/>
    <cellStyle name="통_수량산출서(수정)_02-배수공_배수공_배수공 10" xfId="36226" xr:uid="{00000000-0005-0000-0000-00006FA40000}"/>
    <cellStyle name="통_수량산출서(수정)_02-배수공_배수공_배수공 11" xfId="36227" xr:uid="{00000000-0005-0000-0000-000070A40000}"/>
    <cellStyle name="통_수량산출서(수정)_02-배수공_배수공_배수공 12" xfId="36228" xr:uid="{00000000-0005-0000-0000-000071A40000}"/>
    <cellStyle name="통_수량산출서(수정)_02-배수공_배수공_배수공 13" xfId="36229" xr:uid="{00000000-0005-0000-0000-000072A40000}"/>
    <cellStyle name="통_수량산출서(수정)_02-배수공_배수공_배수공 14" xfId="36230" xr:uid="{00000000-0005-0000-0000-000073A40000}"/>
    <cellStyle name="통_수량산출서(수정)_02-배수공_배수공_배수공 15" xfId="36231" xr:uid="{00000000-0005-0000-0000-000074A40000}"/>
    <cellStyle name="통_수량산출서(수정)_02-배수공_배수공_배수공 16" xfId="36232" xr:uid="{00000000-0005-0000-0000-000075A40000}"/>
    <cellStyle name="통_수량산출서(수정)_02-배수공_배수공_배수공 17" xfId="36233" xr:uid="{00000000-0005-0000-0000-000076A40000}"/>
    <cellStyle name="통_수량산출서(수정)_02-배수공_배수공_배수공 18" xfId="36234" xr:uid="{00000000-0005-0000-0000-000077A40000}"/>
    <cellStyle name="통_수량산출서(수정)_02-배수공_배수공_배수공 19" xfId="36235" xr:uid="{00000000-0005-0000-0000-000078A40000}"/>
    <cellStyle name="통_수량산출서(수정)_02-배수공_배수공_배수공 2" xfId="36236" xr:uid="{00000000-0005-0000-0000-000079A40000}"/>
    <cellStyle name="통_수량산출서(수정)_02-배수공_배수공_배수공 2 2" xfId="36237" xr:uid="{00000000-0005-0000-0000-00007AA40000}"/>
    <cellStyle name="통_수량산출서(수정)_02-배수공_배수공_배수공 2 3" xfId="36238" xr:uid="{00000000-0005-0000-0000-00007BA40000}"/>
    <cellStyle name="통_수량산출서(수정)_02-배수공_배수공_배수공 2 4" xfId="36239" xr:uid="{00000000-0005-0000-0000-00007CA40000}"/>
    <cellStyle name="통_수량산출서(수정)_02-배수공_배수공_배수공 2 5" xfId="36240" xr:uid="{00000000-0005-0000-0000-00007DA40000}"/>
    <cellStyle name="통_수량산출서(수정)_02-배수공_배수공_배수공 2 6" xfId="36241" xr:uid="{00000000-0005-0000-0000-00007EA40000}"/>
    <cellStyle name="통_수량산출서(수정)_02-배수공_배수공_배수공 2 7" xfId="36242" xr:uid="{00000000-0005-0000-0000-00007FA40000}"/>
    <cellStyle name="통_수량산출서(수정)_02-배수공_배수공_배수공 20" xfId="36243" xr:uid="{00000000-0005-0000-0000-000080A40000}"/>
    <cellStyle name="통_수량산출서(수정)_02-배수공_배수공_배수공 21" xfId="36244" xr:uid="{00000000-0005-0000-0000-000081A40000}"/>
    <cellStyle name="통_수량산출서(수정)_02-배수공_배수공_배수공 3" xfId="36245" xr:uid="{00000000-0005-0000-0000-000082A40000}"/>
    <cellStyle name="통_수량산출서(수정)_02-배수공_배수공_배수공 4" xfId="36246" xr:uid="{00000000-0005-0000-0000-000083A40000}"/>
    <cellStyle name="통_수량산출서(수정)_02-배수공_배수공_배수공 5" xfId="36247" xr:uid="{00000000-0005-0000-0000-000084A40000}"/>
    <cellStyle name="통_수량산출서(수정)_02-배수공_배수공_배수공 6" xfId="36248" xr:uid="{00000000-0005-0000-0000-000085A40000}"/>
    <cellStyle name="통_수량산출서(수정)_02-배수공_배수공_배수공 7" xfId="36249" xr:uid="{00000000-0005-0000-0000-000086A40000}"/>
    <cellStyle name="통_수량산출서(수정)_02-배수공_배수공_배수공 8" xfId="36250" xr:uid="{00000000-0005-0000-0000-000087A40000}"/>
    <cellStyle name="통_수량산출서(수정)_02-배수공_배수공_배수공 9" xfId="36251" xr:uid="{00000000-0005-0000-0000-000088A40000}"/>
    <cellStyle name="통_수량산출서(수정)_03.차선도색" xfId="36252" xr:uid="{00000000-0005-0000-0000-000089A40000}"/>
    <cellStyle name="통_수량산출서(수정)_03.차선도색 10" xfId="36253" xr:uid="{00000000-0005-0000-0000-00008AA40000}"/>
    <cellStyle name="통_수량산출서(수정)_03.차선도색 11" xfId="36254" xr:uid="{00000000-0005-0000-0000-00008BA40000}"/>
    <cellStyle name="통_수량산출서(수정)_03.차선도색 12" xfId="36255" xr:uid="{00000000-0005-0000-0000-00008CA40000}"/>
    <cellStyle name="통_수량산출서(수정)_03.차선도색 13" xfId="36256" xr:uid="{00000000-0005-0000-0000-00008DA40000}"/>
    <cellStyle name="통_수량산출서(수정)_03.차선도색 14" xfId="36257" xr:uid="{00000000-0005-0000-0000-00008EA40000}"/>
    <cellStyle name="통_수량산출서(수정)_03.차선도색 15" xfId="36258" xr:uid="{00000000-0005-0000-0000-00008FA40000}"/>
    <cellStyle name="통_수량산출서(수정)_03.차선도색 16" xfId="36259" xr:uid="{00000000-0005-0000-0000-000090A40000}"/>
    <cellStyle name="통_수량산출서(수정)_03.차선도색 17" xfId="36260" xr:uid="{00000000-0005-0000-0000-000091A40000}"/>
    <cellStyle name="통_수량산출서(수정)_03.차선도색 18" xfId="36261" xr:uid="{00000000-0005-0000-0000-000092A40000}"/>
    <cellStyle name="통_수량산출서(수정)_03.차선도색 19" xfId="36262" xr:uid="{00000000-0005-0000-0000-000093A40000}"/>
    <cellStyle name="통_수량산출서(수정)_03.차선도색 2" xfId="36263" xr:uid="{00000000-0005-0000-0000-000094A40000}"/>
    <cellStyle name="통_수량산출서(수정)_03.차선도색 2 2" xfId="36264" xr:uid="{00000000-0005-0000-0000-000095A40000}"/>
    <cellStyle name="통_수량산출서(수정)_03.차선도색 2 3" xfId="36265" xr:uid="{00000000-0005-0000-0000-000096A40000}"/>
    <cellStyle name="통_수량산출서(수정)_03.차선도색 2 4" xfId="36266" xr:uid="{00000000-0005-0000-0000-000097A40000}"/>
    <cellStyle name="통_수량산출서(수정)_03.차선도색 2 5" xfId="36267" xr:uid="{00000000-0005-0000-0000-000098A40000}"/>
    <cellStyle name="통_수량산출서(수정)_03.차선도색 2 6" xfId="36268" xr:uid="{00000000-0005-0000-0000-000099A40000}"/>
    <cellStyle name="통_수량산출서(수정)_03.차선도색 2 7" xfId="36269" xr:uid="{00000000-0005-0000-0000-00009AA40000}"/>
    <cellStyle name="통_수량산출서(수정)_03.차선도색 20" xfId="36270" xr:uid="{00000000-0005-0000-0000-00009BA40000}"/>
    <cellStyle name="통_수량산출서(수정)_03.차선도색 21" xfId="36271" xr:uid="{00000000-0005-0000-0000-00009CA40000}"/>
    <cellStyle name="통_수량산출서(수정)_03.차선도색 3" xfId="36272" xr:uid="{00000000-0005-0000-0000-00009DA40000}"/>
    <cellStyle name="통_수량산출서(수정)_03.차선도색 4" xfId="36273" xr:uid="{00000000-0005-0000-0000-00009EA40000}"/>
    <cellStyle name="통_수량산출서(수정)_03.차선도색 5" xfId="36274" xr:uid="{00000000-0005-0000-0000-00009FA40000}"/>
    <cellStyle name="통_수량산출서(수정)_03.차선도색 6" xfId="36275" xr:uid="{00000000-0005-0000-0000-0000A0A40000}"/>
    <cellStyle name="통_수량산출서(수정)_03.차선도색 7" xfId="36276" xr:uid="{00000000-0005-0000-0000-0000A1A40000}"/>
    <cellStyle name="통_수량산출서(수정)_03.차선도색 8" xfId="36277" xr:uid="{00000000-0005-0000-0000-0000A2A40000}"/>
    <cellStyle name="통_수량산출서(수정)_03.차선도색 9" xfId="36278" xr:uid="{00000000-0005-0000-0000-0000A3A40000}"/>
    <cellStyle name="통_수량산출서(수정)_03.차선도색_00.교통안전시설공전체" xfId="36279" xr:uid="{00000000-0005-0000-0000-0000A4A40000}"/>
    <cellStyle name="통_수량산출서(수정)_03.차선도색_00.교통안전시설공전체 10" xfId="36280" xr:uid="{00000000-0005-0000-0000-0000A5A40000}"/>
    <cellStyle name="통_수량산출서(수정)_03.차선도색_00.교통안전시설공전체 11" xfId="36281" xr:uid="{00000000-0005-0000-0000-0000A6A40000}"/>
    <cellStyle name="통_수량산출서(수정)_03.차선도색_00.교통안전시설공전체 12" xfId="36282" xr:uid="{00000000-0005-0000-0000-0000A7A40000}"/>
    <cellStyle name="통_수량산출서(수정)_03.차선도색_00.교통안전시설공전체 13" xfId="36283" xr:uid="{00000000-0005-0000-0000-0000A8A40000}"/>
    <cellStyle name="통_수량산출서(수정)_03.차선도색_00.교통안전시설공전체 14" xfId="36284" xr:uid="{00000000-0005-0000-0000-0000A9A40000}"/>
    <cellStyle name="통_수량산출서(수정)_03.차선도색_00.교통안전시설공전체 15" xfId="36285" xr:uid="{00000000-0005-0000-0000-0000AAA40000}"/>
    <cellStyle name="통_수량산출서(수정)_03.차선도색_00.교통안전시설공전체 16" xfId="36286" xr:uid="{00000000-0005-0000-0000-0000ABA40000}"/>
    <cellStyle name="통_수량산출서(수정)_03.차선도색_00.교통안전시설공전체 17" xfId="36287" xr:uid="{00000000-0005-0000-0000-0000ACA40000}"/>
    <cellStyle name="통_수량산출서(수정)_03.차선도색_00.교통안전시설공전체 18" xfId="36288" xr:uid="{00000000-0005-0000-0000-0000ADA40000}"/>
    <cellStyle name="통_수량산출서(수정)_03.차선도색_00.교통안전시설공전체 19" xfId="36289" xr:uid="{00000000-0005-0000-0000-0000AEA40000}"/>
    <cellStyle name="통_수량산출서(수정)_03.차선도색_00.교통안전시설공전체 2" xfId="36290" xr:uid="{00000000-0005-0000-0000-0000AFA40000}"/>
    <cellStyle name="통_수량산출서(수정)_03.차선도색_00.교통안전시설공전체 2 2" xfId="36291" xr:uid="{00000000-0005-0000-0000-0000B0A40000}"/>
    <cellStyle name="통_수량산출서(수정)_03.차선도색_00.교통안전시설공전체 2 3" xfId="36292" xr:uid="{00000000-0005-0000-0000-0000B1A40000}"/>
    <cellStyle name="통_수량산출서(수정)_03.차선도색_00.교통안전시설공전체 2 4" xfId="36293" xr:uid="{00000000-0005-0000-0000-0000B2A40000}"/>
    <cellStyle name="통_수량산출서(수정)_03.차선도색_00.교통안전시설공전체 2 5" xfId="36294" xr:uid="{00000000-0005-0000-0000-0000B3A40000}"/>
    <cellStyle name="통_수량산출서(수정)_03.차선도색_00.교통안전시설공전체 2 6" xfId="36295" xr:uid="{00000000-0005-0000-0000-0000B4A40000}"/>
    <cellStyle name="통_수량산출서(수정)_03.차선도색_00.교통안전시설공전체 2 7" xfId="36296" xr:uid="{00000000-0005-0000-0000-0000B5A40000}"/>
    <cellStyle name="통_수량산출서(수정)_03.차선도색_00.교통안전시설공전체 20" xfId="36297" xr:uid="{00000000-0005-0000-0000-0000B6A40000}"/>
    <cellStyle name="통_수량산출서(수정)_03.차선도색_00.교통안전시설공전체 21" xfId="36298" xr:uid="{00000000-0005-0000-0000-0000B7A40000}"/>
    <cellStyle name="통_수량산출서(수정)_03.차선도색_00.교통안전시설공전체 3" xfId="36299" xr:uid="{00000000-0005-0000-0000-0000B8A40000}"/>
    <cellStyle name="통_수량산출서(수정)_03.차선도색_00.교통안전시설공전체 4" xfId="36300" xr:uid="{00000000-0005-0000-0000-0000B9A40000}"/>
    <cellStyle name="통_수량산출서(수정)_03.차선도색_00.교통안전시설공전체 5" xfId="36301" xr:uid="{00000000-0005-0000-0000-0000BAA40000}"/>
    <cellStyle name="통_수량산출서(수정)_03.차선도색_00.교통안전시설공전체 6" xfId="36302" xr:uid="{00000000-0005-0000-0000-0000BBA40000}"/>
    <cellStyle name="통_수량산출서(수정)_03.차선도색_00.교통안전시설공전체 7" xfId="36303" xr:uid="{00000000-0005-0000-0000-0000BCA40000}"/>
    <cellStyle name="통_수량산출서(수정)_03.차선도색_00.교통안전시설공전체 8" xfId="36304" xr:uid="{00000000-0005-0000-0000-0000BDA40000}"/>
    <cellStyle name="통_수량산출서(수정)_03.차선도색_00.교통안전시설공전체 9" xfId="36305" xr:uid="{00000000-0005-0000-0000-0000BEA40000}"/>
    <cellStyle name="통_수량산출서(수정)_03.차선도색_01_부대공전체(진동-마산)" xfId="36306" xr:uid="{00000000-0005-0000-0000-0000BFA40000}"/>
    <cellStyle name="통_수량산출서(수정)_03.차선도색_01_부대공전체(진동-마산) 10" xfId="36307" xr:uid="{00000000-0005-0000-0000-0000C0A40000}"/>
    <cellStyle name="통_수량산출서(수정)_03.차선도색_01_부대공전체(진동-마산) 11" xfId="36308" xr:uid="{00000000-0005-0000-0000-0000C1A40000}"/>
    <cellStyle name="통_수량산출서(수정)_03.차선도색_01_부대공전체(진동-마산) 12" xfId="36309" xr:uid="{00000000-0005-0000-0000-0000C2A40000}"/>
    <cellStyle name="통_수량산출서(수정)_03.차선도색_01_부대공전체(진동-마산) 13" xfId="36310" xr:uid="{00000000-0005-0000-0000-0000C3A40000}"/>
    <cellStyle name="통_수량산출서(수정)_03.차선도색_01_부대공전체(진동-마산) 14" xfId="36311" xr:uid="{00000000-0005-0000-0000-0000C4A40000}"/>
    <cellStyle name="통_수량산출서(수정)_03.차선도색_01_부대공전체(진동-마산) 15" xfId="36312" xr:uid="{00000000-0005-0000-0000-0000C5A40000}"/>
    <cellStyle name="통_수량산출서(수정)_03.차선도색_01_부대공전체(진동-마산) 16" xfId="36313" xr:uid="{00000000-0005-0000-0000-0000C6A40000}"/>
    <cellStyle name="통_수량산출서(수정)_03.차선도색_01_부대공전체(진동-마산) 17" xfId="36314" xr:uid="{00000000-0005-0000-0000-0000C7A40000}"/>
    <cellStyle name="통_수량산출서(수정)_03.차선도색_01_부대공전체(진동-마산) 18" xfId="36315" xr:uid="{00000000-0005-0000-0000-0000C8A40000}"/>
    <cellStyle name="통_수량산출서(수정)_03.차선도색_01_부대공전체(진동-마산) 19" xfId="36316" xr:uid="{00000000-0005-0000-0000-0000C9A40000}"/>
    <cellStyle name="통_수량산출서(수정)_03.차선도색_01_부대공전체(진동-마산) 2" xfId="36317" xr:uid="{00000000-0005-0000-0000-0000CAA40000}"/>
    <cellStyle name="통_수량산출서(수정)_03.차선도색_01_부대공전체(진동-마산) 2 2" xfId="36318" xr:uid="{00000000-0005-0000-0000-0000CBA40000}"/>
    <cellStyle name="통_수량산출서(수정)_03.차선도색_01_부대공전체(진동-마산) 2 3" xfId="36319" xr:uid="{00000000-0005-0000-0000-0000CCA40000}"/>
    <cellStyle name="통_수량산출서(수정)_03.차선도색_01_부대공전체(진동-마산) 2 4" xfId="36320" xr:uid="{00000000-0005-0000-0000-0000CDA40000}"/>
    <cellStyle name="통_수량산출서(수정)_03.차선도색_01_부대공전체(진동-마산) 2 5" xfId="36321" xr:uid="{00000000-0005-0000-0000-0000CEA40000}"/>
    <cellStyle name="통_수량산출서(수정)_03.차선도색_01_부대공전체(진동-마산) 2 6" xfId="36322" xr:uid="{00000000-0005-0000-0000-0000CFA40000}"/>
    <cellStyle name="통_수량산출서(수정)_03.차선도색_01_부대공전체(진동-마산) 2 7" xfId="36323" xr:uid="{00000000-0005-0000-0000-0000D0A40000}"/>
    <cellStyle name="통_수량산출서(수정)_03.차선도색_01_부대공전체(진동-마산) 20" xfId="36324" xr:uid="{00000000-0005-0000-0000-0000D1A40000}"/>
    <cellStyle name="통_수량산출서(수정)_03.차선도색_01_부대공전체(진동-마산) 21" xfId="36325" xr:uid="{00000000-0005-0000-0000-0000D2A40000}"/>
    <cellStyle name="통_수량산출서(수정)_03.차선도색_01_부대공전체(진동-마산) 3" xfId="36326" xr:uid="{00000000-0005-0000-0000-0000D3A40000}"/>
    <cellStyle name="통_수량산출서(수정)_03.차선도색_01_부대공전체(진동-마산) 4" xfId="36327" xr:uid="{00000000-0005-0000-0000-0000D4A40000}"/>
    <cellStyle name="통_수량산출서(수정)_03.차선도색_01_부대공전체(진동-마산) 5" xfId="36328" xr:uid="{00000000-0005-0000-0000-0000D5A40000}"/>
    <cellStyle name="통_수량산출서(수정)_03.차선도색_01_부대공전체(진동-마산) 6" xfId="36329" xr:uid="{00000000-0005-0000-0000-0000D6A40000}"/>
    <cellStyle name="통_수량산출서(수정)_03.차선도색_01_부대공전체(진동-마산) 7" xfId="36330" xr:uid="{00000000-0005-0000-0000-0000D7A40000}"/>
    <cellStyle name="통_수량산출서(수정)_03.차선도색_01_부대공전체(진동-마산) 8" xfId="36331" xr:uid="{00000000-0005-0000-0000-0000D8A40000}"/>
    <cellStyle name="통_수량산출서(수정)_03.차선도색_01_부대공전체(진동-마산) 9" xfId="36332" xr:uid="{00000000-0005-0000-0000-0000D9A40000}"/>
    <cellStyle name="통_수량산출서(수정)_04.가드레일" xfId="36333" xr:uid="{00000000-0005-0000-0000-0000DAA40000}"/>
    <cellStyle name="통_수량산출서(수정)_04.가드레일 10" xfId="36334" xr:uid="{00000000-0005-0000-0000-0000DBA40000}"/>
    <cellStyle name="통_수량산출서(수정)_04.가드레일 11" xfId="36335" xr:uid="{00000000-0005-0000-0000-0000DCA40000}"/>
    <cellStyle name="통_수량산출서(수정)_04.가드레일 12" xfId="36336" xr:uid="{00000000-0005-0000-0000-0000DDA40000}"/>
    <cellStyle name="통_수량산출서(수정)_04.가드레일 13" xfId="36337" xr:uid="{00000000-0005-0000-0000-0000DEA40000}"/>
    <cellStyle name="통_수량산출서(수정)_04.가드레일 14" xfId="36338" xr:uid="{00000000-0005-0000-0000-0000DFA40000}"/>
    <cellStyle name="통_수량산출서(수정)_04.가드레일 15" xfId="36339" xr:uid="{00000000-0005-0000-0000-0000E0A40000}"/>
    <cellStyle name="통_수량산출서(수정)_04.가드레일 16" xfId="36340" xr:uid="{00000000-0005-0000-0000-0000E1A40000}"/>
    <cellStyle name="통_수량산출서(수정)_04.가드레일 17" xfId="36341" xr:uid="{00000000-0005-0000-0000-0000E2A40000}"/>
    <cellStyle name="통_수량산출서(수정)_04.가드레일 18" xfId="36342" xr:uid="{00000000-0005-0000-0000-0000E3A40000}"/>
    <cellStyle name="통_수량산출서(수정)_04.가드레일 19" xfId="36343" xr:uid="{00000000-0005-0000-0000-0000E4A40000}"/>
    <cellStyle name="통_수량산출서(수정)_04.가드레일 2" xfId="36344" xr:uid="{00000000-0005-0000-0000-0000E5A40000}"/>
    <cellStyle name="통_수량산출서(수정)_04.가드레일 2 2" xfId="36345" xr:uid="{00000000-0005-0000-0000-0000E6A40000}"/>
    <cellStyle name="통_수량산출서(수정)_04.가드레일 2 3" xfId="36346" xr:uid="{00000000-0005-0000-0000-0000E7A40000}"/>
    <cellStyle name="통_수량산출서(수정)_04.가드레일 2 4" xfId="36347" xr:uid="{00000000-0005-0000-0000-0000E8A40000}"/>
    <cellStyle name="통_수량산출서(수정)_04.가드레일 2 5" xfId="36348" xr:uid="{00000000-0005-0000-0000-0000E9A40000}"/>
    <cellStyle name="통_수량산출서(수정)_04.가드레일 2 6" xfId="36349" xr:uid="{00000000-0005-0000-0000-0000EAA40000}"/>
    <cellStyle name="통_수량산출서(수정)_04.가드레일 2 7" xfId="36350" xr:uid="{00000000-0005-0000-0000-0000EBA40000}"/>
    <cellStyle name="통_수량산출서(수정)_04.가드레일 20" xfId="36351" xr:uid="{00000000-0005-0000-0000-0000ECA40000}"/>
    <cellStyle name="통_수량산출서(수정)_04.가드레일 21" xfId="36352" xr:uid="{00000000-0005-0000-0000-0000EDA40000}"/>
    <cellStyle name="통_수량산출서(수정)_04.가드레일 3" xfId="36353" xr:uid="{00000000-0005-0000-0000-0000EEA40000}"/>
    <cellStyle name="통_수량산출서(수정)_04.가드레일 4" xfId="36354" xr:uid="{00000000-0005-0000-0000-0000EFA40000}"/>
    <cellStyle name="통_수량산출서(수정)_04.가드레일 5" xfId="36355" xr:uid="{00000000-0005-0000-0000-0000F0A40000}"/>
    <cellStyle name="통_수량산출서(수정)_04.가드레일 6" xfId="36356" xr:uid="{00000000-0005-0000-0000-0000F1A40000}"/>
    <cellStyle name="통_수량산출서(수정)_04.가드레일 7" xfId="36357" xr:uid="{00000000-0005-0000-0000-0000F2A40000}"/>
    <cellStyle name="통_수량산출서(수정)_04.가드레일 8" xfId="36358" xr:uid="{00000000-0005-0000-0000-0000F3A40000}"/>
    <cellStyle name="통_수량산출서(수정)_04.가드레일 9" xfId="36359" xr:uid="{00000000-0005-0000-0000-0000F4A40000}"/>
    <cellStyle name="통_수량산출서(수정)_04.가드레일_00.교통안전시설공전체" xfId="36360" xr:uid="{00000000-0005-0000-0000-0000F5A40000}"/>
    <cellStyle name="통_수량산출서(수정)_04.가드레일_00.교통안전시설공전체 10" xfId="36361" xr:uid="{00000000-0005-0000-0000-0000F6A40000}"/>
    <cellStyle name="통_수량산출서(수정)_04.가드레일_00.교통안전시설공전체 11" xfId="36362" xr:uid="{00000000-0005-0000-0000-0000F7A40000}"/>
    <cellStyle name="통_수량산출서(수정)_04.가드레일_00.교통안전시설공전체 12" xfId="36363" xr:uid="{00000000-0005-0000-0000-0000F8A40000}"/>
    <cellStyle name="통_수량산출서(수정)_04.가드레일_00.교통안전시설공전체 13" xfId="36364" xr:uid="{00000000-0005-0000-0000-0000F9A40000}"/>
    <cellStyle name="통_수량산출서(수정)_04.가드레일_00.교통안전시설공전체 14" xfId="36365" xr:uid="{00000000-0005-0000-0000-0000FAA40000}"/>
    <cellStyle name="통_수량산출서(수정)_04.가드레일_00.교통안전시설공전체 15" xfId="36366" xr:uid="{00000000-0005-0000-0000-0000FBA40000}"/>
    <cellStyle name="통_수량산출서(수정)_04.가드레일_00.교통안전시설공전체 16" xfId="36367" xr:uid="{00000000-0005-0000-0000-0000FCA40000}"/>
    <cellStyle name="통_수량산출서(수정)_04.가드레일_00.교통안전시설공전체 17" xfId="36368" xr:uid="{00000000-0005-0000-0000-0000FDA40000}"/>
    <cellStyle name="통_수량산출서(수정)_04.가드레일_00.교통안전시설공전체 18" xfId="36369" xr:uid="{00000000-0005-0000-0000-0000FEA40000}"/>
    <cellStyle name="통_수량산출서(수정)_04.가드레일_00.교통안전시설공전체 19" xfId="36370" xr:uid="{00000000-0005-0000-0000-0000FFA40000}"/>
    <cellStyle name="통_수량산출서(수정)_04.가드레일_00.교통안전시설공전체 2" xfId="36371" xr:uid="{00000000-0005-0000-0000-000000A50000}"/>
    <cellStyle name="통_수량산출서(수정)_04.가드레일_00.교통안전시설공전체 2 2" xfId="36372" xr:uid="{00000000-0005-0000-0000-000001A50000}"/>
    <cellStyle name="통_수량산출서(수정)_04.가드레일_00.교통안전시설공전체 2 3" xfId="36373" xr:uid="{00000000-0005-0000-0000-000002A50000}"/>
    <cellStyle name="통_수량산출서(수정)_04.가드레일_00.교통안전시설공전체 2 4" xfId="36374" xr:uid="{00000000-0005-0000-0000-000003A50000}"/>
    <cellStyle name="통_수량산출서(수정)_04.가드레일_00.교통안전시설공전체 2 5" xfId="36375" xr:uid="{00000000-0005-0000-0000-000004A50000}"/>
    <cellStyle name="통_수량산출서(수정)_04.가드레일_00.교통안전시설공전체 2 6" xfId="36376" xr:uid="{00000000-0005-0000-0000-000005A50000}"/>
    <cellStyle name="통_수량산출서(수정)_04.가드레일_00.교통안전시설공전체 2 7" xfId="36377" xr:uid="{00000000-0005-0000-0000-000006A50000}"/>
    <cellStyle name="통_수량산출서(수정)_04.가드레일_00.교통안전시설공전체 20" xfId="36378" xr:uid="{00000000-0005-0000-0000-000007A50000}"/>
    <cellStyle name="통_수량산출서(수정)_04.가드레일_00.교통안전시설공전체 21" xfId="36379" xr:uid="{00000000-0005-0000-0000-000008A50000}"/>
    <cellStyle name="통_수량산출서(수정)_04.가드레일_00.교통안전시설공전체 3" xfId="36380" xr:uid="{00000000-0005-0000-0000-000009A50000}"/>
    <cellStyle name="통_수량산출서(수정)_04.가드레일_00.교통안전시설공전체 4" xfId="36381" xr:uid="{00000000-0005-0000-0000-00000AA50000}"/>
    <cellStyle name="통_수량산출서(수정)_04.가드레일_00.교통안전시설공전체 5" xfId="36382" xr:uid="{00000000-0005-0000-0000-00000BA50000}"/>
    <cellStyle name="통_수량산출서(수정)_04.가드레일_00.교통안전시설공전체 6" xfId="36383" xr:uid="{00000000-0005-0000-0000-00000CA50000}"/>
    <cellStyle name="통_수량산출서(수정)_04.가드레일_00.교통안전시설공전체 7" xfId="36384" xr:uid="{00000000-0005-0000-0000-00000DA50000}"/>
    <cellStyle name="통_수량산출서(수정)_04.가드레일_00.교통안전시설공전체 8" xfId="36385" xr:uid="{00000000-0005-0000-0000-00000EA50000}"/>
    <cellStyle name="통_수량산출서(수정)_04.가드레일_00.교통안전시설공전체 9" xfId="36386" xr:uid="{00000000-0005-0000-0000-00000FA50000}"/>
    <cellStyle name="통_수량산출서(수정)_04.가드레일_01_부대공전체(진동-마산)" xfId="36387" xr:uid="{00000000-0005-0000-0000-000010A50000}"/>
    <cellStyle name="통_수량산출서(수정)_04.가드레일_01_부대공전체(진동-마산) 10" xfId="36388" xr:uid="{00000000-0005-0000-0000-000011A50000}"/>
    <cellStyle name="통_수량산출서(수정)_04.가드레일_01_부대공전체(진동-마산) 11" xfId="36389" xr:uid="{00000000-0005-0000-0000-000012A50000}"/>
    <cellStyle name="통_수량산출서(수정)_04.가드레일_01_부대공전체(진동-마산) 12" xfId="36390" xr:uid="{00000000-0005-0000-0000-000013A50000}"/>
    <cellStyle name="통_수량산출서(수정)_04.가드레일_01_부대공전체(진동-마산) 13" xfId="36391" xr:uid="{00000000-0005-0000-0000-000014A50000}"/>
    <cellStyle name="통_수량산출서(수정)_04.가드레일_01_부대공전체(진동-마산) 14" xfId="36392" xr:uid="{00000000-0005-0000-0000-000015A50000}"/>
    <cellStyle name="통_수량산출서(수정)_04.가드레일_01_부대공전체(진동-마산) 15" xfId="36393" xr:uid="{00000000-0005-0000-0000-000016A50000}"/>
    <cellStyle name="통_수량산출서(수정)_04.가드레일_01_부대공전체(진동-마산) 16" xfId="36394" xr:uid="{00000000-0005-0000-0000-000017A50000}"/>
    <cellStyle name="통_수량산출서(수정)_04.가드레일_01_부대공전체(진동-마산) 17" xfId="36395" xr:uid="{00000000-0005-0000-0000-000018A50000}"/>
    <cellStyle name="통_수량산출서(수정)_04.가드레일_01_부대공전체(진동-마산) 18" xfId="36396" xr:uid="{00000000-0005-0000-0000-000019A50000}"/>
    <cellStyle name="통_수량산출서(수정)_04.가드레일_01_부대공전체(진동-마산) 19" xfId="36397" xr:uid="{00000000-0005-0000-0000-00001AA50000}"/>
    <cellStyle name="통_수량산출서(수정)_04.가드레일_01_부대공전체(진동-마산) 2" xfId="36398" xr:uid="{00000000-0005-0000-0000-00001BA50000}"/>
    <cellStyle name="통_수량산출서(수정)_04.가드레일_01_부대공전체(진동-마산) 2 2" xfId="36399" xr:uid="{00000000-0005-0000-0000-00001CA50000}"/>
    <cellStyle name="통_수량산출서(수정)_04.가드레일_01_부대공전체(진동-마산) 2 3" xfId="36400" xr:uid="{00000000-0005-0000-0000-00001DA50000}"/>
    <cellStyle name="통_수량산출서(수정)_04.가드레일_01_부대공전체(진동-마산) 2 4" xfId="36401" xr:uid="{00000000-0005-0000-0000-00001EA50000}"/>
    <cellStyle name="통_수량산출서(수정)_04.가드레일_01_부대공전체(진동-마산) 2 5" xfId="36402" xr:uid="{00000000-0005-0000-0000-00001FA50000}"/>
    <cellStyle name="통_수량산출서(수정)_04.가드레일_01_부대공전체(진동-마산) 2 6" xfId="36403" xr:uid="{00000000-0005-0000-0000-000020A50000}"/>
    <cellStyle name="통_수량산출서(수정)_04.가드레일_01_부대공전체(진동-마산) 2 7" xfId="36404" xr:uid="{00000000-0005-0000-0000-000021A50000}"/>
    <cellStyle name="통_수량산출서(수정)_04.가드레일_01_부대공전체(진동-마산) 20" xfId="36405" xr:uid="{00000000-0005-0000-0000-000022A50000}"/>
    <cellStyle name="통_수량산출서(수정)_04.가드레일_01_부대공전체(진동-마산) 21" xfId="36406" xr:uid="{00000000-0005-0000-0000-000023A50000}"/>
    <cellStyle name="통_수량산출서(수정)_04.가드레일_01_부대공전체(진동-마산) 3" xfId="36407" xr:uid="{00000000-0005-0000-0000-000024A50000}"/>
    <cellStyle name="통_수량산출서(수정)_04.가드레일_01_부대공전체(진동-마산) 4" xfId="36408" xr:uid="{00000000-0005-0000-0000-000025A50000}"/>
    <cellStyle name="통_수량산출서(수정)_04.가드레일_01_부대공전체(진동-마산) 5" xfId="36409" xr:uid="{00000000-0005-0000-0000-000026A50000}"/>
    <cellStyle name="통_수량산출서(수정)_04.가드레일_01_부대공전체(진동-마산) 6" xfId="36410" xr:uid="{00000000-0005-0000-0000-000027A50000}"/>
    <cellStyle name="통_수량산출서(수정)_04.가드레일_01_부대공전체(진동-마산) 7" xfId="36411" xr:uid="{00000000-0005-0000-0000-000028A50000}"/>
    <cellStyle name="통_수량산출서(수정)_04.가드레일_01_부대공전체(진동-마산) 8" xfId="36412" xr:uid="{00000000-0005-0000-0000-000029A50000}"/>
    <cellStyle name="통_수량산출서(수정)_04.가드레일_01_부대공전체(진동-마산) 9" xfId="36413" xr:uid="{00000000-0005-0000-0000-00002AA50000}"/>
    <cellStyle name="통_수량산출서(수정)_04-포장공_02-배수공" xfId="36414" xr:uid="{00000000-0005-0000-0000-00002BA50000}"/>
    <cellStyle name="통_수량산출서(수정)_04-포장공_02-배수공 10" xfId="36415" xr:uid="{00000000-0005-0000-0000-00002CA50000}"/>
    <cellStyle name="통_수량산출서(수정)_04-포장공_02-배수공 11" xfId="36416" xr:uid="{00000000-0005-0000-0000-00002DA50000}"/>
    <cellStyle name="통_수량산출서(수정)_04-포장공_02-배수공 12" xfId="36417" xr:uid="{00000000-0005-0000-0000-00002EA50000}"/>
    <cellStyle name="통_수량산출서(수정)_04-포장공_02-배수공 13" xfId="36418" xr:uid="{00000000-0005-0000-0000-00002FA50000}"/>
    <cellStyle name="통_수량산출서(수정)_04-포장공_02-배수공 14" xfId="36419" xr:uid="{00000000-0005-0000-0000-000030A50000}"/>
    <cellStyle name="통_수량산출서(수정)_04-포장공_02-배수공 15" xfId="36420" xr:uid="{00000000-0005-0000-0000-000031A50000}"/>
    <cellStyle name="통_수량산출서(수정)_04-포장공_02-배수공 16" xfId="36421" xr:uid="{00000000-0005-0000-0000-000032A50000}"/>
    <cellStyle name="통_수량산출서(수정)_04-포장공_02-배수공 17" xfId="36422" xr:uid="{00000000-0005-0000-0000-000033A50000}"/>
    <cellStyle name="통_수량산출서(수정)_04-포장공_02-배수공 18" xfId="36423" xr:uid="{00000000-0005-0000-0000-000034A50000}"/>
    <cellStyle name="통_수량산출서(수정)_04-포장공_02-배수공 19" xfId="36424" xr:uid="{00000000-0005-0000-0000-000035A50000}"/>
    <cellStyle name="통_수량산출서(수정)_04-포장공_02-배수공 2" xfId="36425" xr:uid="{00000000-0005-0000-0000-000036A50000}"/>
    <cellStyle name="통_수량산출서(수정)_04-포장공_02-배수공 2 2" xfId="36426" xr:uid="{00000000-0005-0000-0000-000037A50000}"/>
    <cellStyle name="통_수량산출서(수정)_04-포장공_02-배수공 2 3" xfId="36427" xr:uid="{00000000-0005-0000-0000-000038A50000}"/>
    <cellStyle name="통_수량산출서(수정)_04-포장공_02-배수공 2 4" xfId="36428" xr:uid="{00000000-0005-0000-0000-000039A50000}"/>
    <cellStyle name="통_수량산출서(수정)_04-포장공_02-배수공 2 5" xfId="36429" xr:uid="{00000000-0005-0000-0000-00003AA50000}"/>
    <cellStyle name="통_수량산출서(수정)_04-포장공_02-배수공 2 6" xfId="36430" xr:uid="{00000000-0005-0000-0000-00003BA50000}"/>
    <cellStyle name="통_수량산출서(수정)_04-포장공_02-배수공 2 7" xfId="36431" xr:uid="{00000000-0005-0000-0000-00003CA50000}"/>
    <cellStyle name="통_수량산출서(수정)_04-포장공_02-배수공 20" xfId="36432" xr:uid="{00000000-0005-0000-0000-00003DA50000}"/>
    <cellStyle name="통_수량산출서(수정)_04-포장공_02-배수공 21" xfId="36433" xr:uid="{00000000-0005-0000-0000-00003EA50000}"/>
    <cellStyle name="통_수량산출서(수정)_04-포장공_02-배수공 3" xfId="36434" xr:uid="{00000000-0005-0000-0000-00003FA50000}"/>
    <cellStyle name="통_수량산출서(수정)_04-포장공_02-배수공 4" xfId="36435" xr:uid="{00000000-0005-0000-0000-000040A50000}"/>
    <cellStyle name="통_수량산출서(수정)_04-포장공_02-배수공 5" xfId="36436" xr:uid="{00000000-0005-0000-0000-000041A50000}"/>
    <cellStyle name="통_수량산출서(수정)_04-포장공_02-배수공 6" xfId="36437" xr:uid="{00000000-0005-0000-0000-000042A50000}"/>
    <cellStyle name="통_수량산출서(수정)_04-포장공_02-배수공 7" xfId="36438" xr:uid="{00000000-0005-0000-0000-000043A50000}"/>
    <cellStyle name="통_수량산출서(수정)_04-포장공_02-배수공 8" xfId="36439" xr:uid="{00000000-0005-0000-0000-000044A50000}"/>
    <cellStyle name="통_수량산출서(수정)_04-포장공_02-배수공 9" xfId="36440" xr:uid="{00000000-0005-0000-0000-000045A50000}"/>
    <cellStyle name="통_수량산출서(수정)_04-포장공_02-배수공_배수공" xfId="36441" xr:uid="{00000000-0005-0000-0000-000046A50000}"/>
    <cellStyle name="통_수량산출서(수정)_04-포장공_02-배수공_배수공 10" xfId="36442" xr:uid="{00000000-0005-0000-0000-000047A50000}"/>
    <cellStyle name="통_수량산출서(수정)_04-포장공_02-배수공_배수공 11" xfId="36443" xr:uid="{00000000-0005-0000-0000-000048A50000}"/>
    <cellStyle name="통_수량산출서(수정)_04-포장공_02-배수공_배수공 12" xfId="36444" xr:uid="{00000000-0005-0000-0000-000049A50000}"/>
    <cellStyle name="통_수량산출서(수정)_04-포장공_02-배수공_배수공 13" xfId="36445" xr:uid="{00000000-0005-0000-0000-00004AA50000}"/>
    <cellStyle name="통_수량산출서(수정)_04-포장공_02-배수공_배수공 14" xfId="36446" xr:uid="{00000000-0005-0000-0000-00004BA50000}"/>
    <cellStyle name="통_수량산출서(수정)_04-포장공_02-배수공_배수공 15" xfId="36447" xr:uid="{00000000-0005-0000-0000-00004CA50000}"/>
    <cellStyle name="통_수량산출서(수정)_04-포장공_02-배수공_배수공 16" xfId="36448" xr:uid="{00000000-0005-0000-0000-00004DA50000}"/>
    <cellStyle name="통_수량산출서(수정)_04-포장공_02-배수공_배수공 17" xfId="36449" xr:uid="{00000000-0005-0000-0000-00004EA50000}"/>
    <cellStyle name="통_수량산출서(수정)_04-포장공_02-배수공_배수공 18" xfId="36450" xr:uid="{00000000-0005-0000-0000-00004FA50000}"/>
    <cellStyle name="통_수량산출서(수정)_04-포장공_02-배수공_배수공 19" xfId="36451" xr:uid="{00000000-0005-0000-0000-000050A50000}"/>
    <cellStyle name="통_수량산출서(수정)_04-포장공_02-배수공_배수공 2" xfId="36452" xr:uid="{00000000-0005-0000-0000-000051A50000}"/>
    <cellStyle name="통_수량산출서(수정)_04-포장공_02-배수공_배수공 2 2" xfId="36453" xr:uid="{00000000-0005-0000-0000-000052A50000}"/>
    <cellStyle name="통_수량산출서(수정)_04-포장공_02-배수공_배수공 2 3" xfId="36454" xr:uid="{00000000-0005-0000-0000-000053A50000}"/>
    <cellStyle name="통_수량산출서(수정)_04-포장공_02-배수공_배수공 2 4" xfId="36455" xr:uid="{00000000-0005-0000-0000-000054A50000}"/>
    <cellStyle name="통_수량산출서(수정)_04-포장공_02-배수공_배수공 2 5" xfId="36456" xr:uid="{00000000-0005-0000-0000-000055A50000}"/>
    <cellStyle name="통_수량산출서(수정)_04-포장공_02-배수공_배수공 2 6" xfId="36457" xr:uid="{00000000-0005-0000-0000-000056A50000}"/>
    <cellStyle name="통_수량산출서(수정)_04-포장공_02-배수공_배수공 2 7" xfId="36458" xr:uid="{00000000-0005-0000-0000-000057A50000}"/>
    <cellStyle name="통_수량산출서(수정)_04-포장공_02-배수공_배수공 20" xfId="36459" xr:uid="{00000000-0005-0000-0000-000058A50000}"/>
    <cellStyle name="통_수량산출서(수정)_04-포장공_02-배수공_배수공 21" xfId="36460" xr:uid="{00000000-0005-0000-0000-000059A50000}"/>
    <cellStyle name="통_수량산출서(수정)_04-포장공_02-배수공_배수공 3" xfId="36461" xr:uid="{00000000-0005-0000-0000-00005AA50000}"/>
    <cellStyle name="통_수량산출서(수정)_04-포장공_02-배수공_배수공 4" xfId="36462" xr:uid="{00000000-0005-0000-0000-00005BA50000}"/>
    <cellStyle name="통_수량산출서(수정)_04-포장공_02-배수공_배수공 5" xfId="36463" xr:uid="{00000000-0005-0000-0000-00005CA50000}"/>
    <cellStyle name="통_수량산출서(수정)_04-포장공_02-배수공_배수공 6" xfId="36464" xr:uid="{00000000-0005-0000-0000-00005DA50000}"/>
    <cellStyle name="통_수량산출서(수정)_04-포장공_02-배수공_배수공 7" xfId="36465" xr:uid="{00000000-0005-0000-0000-00005EA50000}"/>
    <cellStyle name="통_수량산출서(수정)_04-포장공_02-배수공_배수공 8" xfId="36466" xr:uid="{00000000-0005-0000-0000-00005FA50000}"/>
    <cellStyle name="통_수량산출서(수정)_04-포장공_02-배수공_배수공 9" xfId="36467" xr:uid="{00000000-0005-0000-0000-000060A50000}"/>
    <cellStyle name="통_수량산출서(수정)_04-포장공_02-배수공_배수공_배수공" xfId="36468" xr:uid="{00000000-0005-0000-0000-000061A50000}"/>
    <cellStyle name="통_수량산출서(수정)_04-포장공_02-배수공_배수공_배수공 10" xfId="36469" xr:uid="{00000000-0005-0000-0000-000062A50000}"/>
    <cellStyle name="통_수량산출서(수정)_04-포장공_02-배수공_배수공_배수공 11" xfId="36470" xr:uid="{00000000-0005-0000-0000-000063A50000}"/>
    <cellStyle name="통_수량산출서(수정)_04-포장공_02-배수공_배수공_배수공 12" xfId="36471" xr:uid="{00000000-0005-0000-0000-000064A50000}"/>
    <cellStyle name="통_수량산출서(수정)_04-포장공_02-배수공_배수공_배수공 13" xfId="36472" xr:uid="{00000000-0005-0000-0000-000065A50000}"/>
    <cellStyle name="통_수량산출서(수정)_04-포장공_02-배수공_배수공_배수공 14" xfId="36473" xr:uid="{00000000-0005-0000-0000-000066A50000}"/>
    <cellStyle name="통_수량산출서(수정)_04-포장공_02-배수공_배수공_배수공 15" xfId="36474" xr:uid="{00000000-0005-0000-0000-000067A50000}"/>
    <cellStyle name="통_수량산출서(수정)_04-포장공_02-배수공_배수공_배수공 16" xfId="36475" xr:uid="{00000000-0005-0000-0000-000068A50000}"/>
    <cellStyle name="통_수량산출서(수정)_04-포장공_02-배수공_배수공_배수공 17" xfId="36476" xr:uid="{00000000-0005-0000-0000-000069A50000}"/>
    <cellStyle name="통_수량산출서(수정)_04-포장공_02-배수공_배수공_배수공 18" xfId="36477" xr:uid="{00000000-0005-0000-0000-00006AA50000}"/>
    <cellStyle name="통_수량산출서(수정)_04-포장공_02-배수공_배수공_배수공 19" xfId="36478" xr:uid="{00000000-0005-0000-0000-00006BA50000}"/>
    <cellStyle name="통_수량산출서(수정)_04-포장공_02-배수공_배수공_배수공 2" xfId="36479" xr:uid="{00000000-0005-0000-0000-00006CA50000}"/>
    <cellStyle name="통_수량산출서(수정)_04-포장공_02-배수공_배수공_배수공 2 2" xfId="36480" xr:uid="{00000000-0005-0000-0000-00006DA50000}"/>
    <cellStyle name="통_수량산출서(수정)_04-포장공_02-배수공_배수공_배수공 2 3" xfId="36481" xr:uid="{00000000-0005-0000-0000-00006EA50000}"/>
    <cellStyle name="통_수량산출서(수정)_04-포장공_02-배수공_배수공_배수공 2 4" xfId="36482" xr:uid="{00000000-0005-0000-0000-00006FA50000}"/>
    <cellStyle name="통_수량산출서(수정)_04-포장공_02-배수공_배수공_배수공 2 5" xfId="36483" xr:uid="{00000000-0005-0000-0000-000070A50000}"/>
    <cellStyle name="통_수량산출서(수정)_04-포장공_02-배수공_배수공_배수공 2 6" xfId="36484" xr:uid="{00000000-0005-0000-0000-000071A50000}"/>
    <cellStyle name="통_수량산출서(수정)_04-포장공_02-배수공_배수공_배수공 2 7" xfId="36485" xr:uid="{00000000-0005-0000-0000-000072A50000}"/>
    <cellStyle name="통_수량산출서(수정)_04-포장공_02-배수공_배수공_배수공 20" xfId="36486" xr:uid="{00000000-0005-0000-0000-000073A50000}"/>
    <cellStyle name="통_수량산출서(수정)_04-포장공_02-배수공_배수공_배수공 21" xfId="36487" xr:uid="{00000000-0005-0000-0000-000074A50000}"/>
    <cellStyle name="통_수량산출서(수정)_04-포장공_02-배수공_배수공_배수공 3" xfId="36488" xr:uid="{00000000-0005-0000-0000-000075A50000}"/>
    <cellStyle name="통_수량산출서(수정)_04-포장공_02-배수공_배수공_배수공 4" xfId="36489" xr:uid="{00000000-0005-0000-0000-000076A50000}"/>
    <cellStyle name="통_수량산출서(수정)_04-포장공_02-배수공_배수공_배수공 5" xfId="36490" xr:uid="{00000000-0005-0000-0000-000077A50000}"/>
    <cellStyle name="통_수량산출서(수정)_04-포장공_02-배수공_배수공_배수공 6" xfId="36491" xr:uid="{00000000-0005-0000-0000-000078A50000}"/>
    <cellStyle name="통_수량산출서(수정)_04-포장공_02-배수공_배수공_배수공 7" xfId="36492" xr:uid="{00000000-0005-0000-0000-000079A50000}"/>
    <cellStyle name="통_수량산출서(수정)_04-포장공_02-배수공_배수공_배수공 8" xfId="36493" xr:uid="{00000000-0005-0000-0000-00007AA50000}"/>
    <cellStyle name="통_수량산출서(수정)_04-포장공_02-배수공_배수공_배수공 9" xfId="36494" xr:uid="{00000000-0005-0000-0000-00007BA50000}"/>
    <cellStyle name="통_수량산출서(수정)_05.가드휀스" xfId="36495" xr:uid="{00000000-0005-0000-0000-00007CA50000}"/>
    <cellStyle name="통_수량산출서(수정)_05.가드휀스 10" xfId="36496" xr:uid="{00000000-0005-0000-0000-00007DA50000}"/>
    <cellStyle name="통_수량산출서(수정)_05.가드휀스 11" xfId="36497" xr:uid="{00000000-0005-0000-0000-00007EA50000}"/>
    <cellStyle name="통_수량산출서(수정)_05.가드휀스 12" xfId="36498" xr:uid="{00000000-0005-0000-0000-00007FA50000}"/>
    <cellStyle name="통_수량산출서(수정)_05.가드휀스 13" xfId="36499" xr:uid="{00000000-0005-0000-0000-000080A50000}"/>
    <cellStyle name="통_수량산출서(수정)_05.가드휀스 14" xfId="36500" xr:uid="{00000000-0005-0000-0000-000081A50000}"/>
    <cellStyle name="통_수량산출서(수정)_05.가드휀스 15" xfId="36501" xr:uid="{00000000-0005-0000-0000-000082A50000}"/>
    <cellStyle name="통_수량산출서(수정)_05.가드휀스 16" xfId="36502" xr:uid="{00000000-0005-0000-0000-000083A50000}"/>
    <cellStyle name="통_수량산출서(수정)_05.가드휀스 17" xfId="36503" xr:uid="{00000000-0005-0000-0000-000084A50000}"/>
    <cellStyle name="통_수량산출서(수정)_05.가드휀스 18" xfId="36504" xr:uid="{00000000-0005-0000-0000-000085A50000}"/>
    <cellStyle name="통_수량산출서(수정)_05.가드휀스 19" xfId="36505" xr:uid="{00000000-0005-0000-0000-000086A50000}"/>
    <cellStyle name="통_수량산출서(수정)_05.가드휀스 2" xfId="36506" xr:uid="{00000000-0005-0000-0000-000087A50000}"/>
    <cellStyle name="통_수량산출서(수정)_05.가드휀스 2 2" xfId="36507" xr:uid="{00000000-0005-0000-0000-000088A50000}"/>
    <cellStyle name="통_수량산출서(수정)_05.가드휀스 2 3" xfId="36508" xr:uid="{00000000-0005-0000-0000-000089A50000}"/>
    <cellStyle name="통_수량산출서(수정)_05.가드휀스 2 4" xfId="36509" xr:uid="{00000000-0005-0000-0000-00008AA50000}"/>
    <cellStyle name="통_수량산출서(수정)_05.가드휀스 2 5" xfId="36510" xr:uid="{00000000-0005-0000-0000-00008BA50000}"/>
    <cellStyle name="통_수량산출서(수정)_05.가드휀스 2 6" xfId="36511" xr:uid="{00000000-0005-0000-0000-00008CA50000}"/>
    <cellStyle name="통_수량산출서(수정)_05.가드휀스 2 7" xfId="36512" xr:uid="{00000000-0005-0000-0000-00008DA50000}"/>
    <cellStyle name="통_수량산출서(수정)_05.가드휀스 20" xfId="36513" xr:uid="{00000000-0005-0000-0000-00008EA50000}"/>
    <cellStyle name="통_수량산출서(수정)_05.가드휀스 21" xfId="36514" xr:uid="{00000000-0005-0000-0000-00008FA50000}"/>
    <cellStyle name="통_수량산출서(수정)_05.가드휀스 3" xfId="36515" xr:uid="{00000000-0005-0000-0000-000090A50000}"/>
    <cellStyle name="통_수량산출서(수정)_05.가드휀스 4" xfId="36516" xr:uid="{00000000-0005-0000-0000-000091A50000}"/>
    <cellStyle name="통_수량산출서(수정)_05.가드휀스 5" xfId="36517" xr:uid="{00000000-0005-0000-0000-000092A50000}"/>
    <cellStyle name="통_수량산출서(수정)_05.가드휀스 6" xfId="36518" xr:uid="{00000000-0005-0000-0000-000093A50000}"/>
    <cellStyle name="통_수량산출서(수정)_05.가드휀스 7" xfId="36519" xr:uid="{00000000-0005-0000-0000-000094A50000}"/>
    <cellStyle name="통_수량산출서(수정)_05.가드휀스 8" xfId="36520" xr:uid="{00000000-0005-0000-0000-000095A50000}"/>
    <cellStyle name="통_수량산출서(수정)_05.가드휀스 9" xfId="36521" xr:uid="{00000000-0005-0000-0000-000096A50000}"/>
    <cellStyle name="통_수량산출서(수정)_05.가드휀스_00.교통안전시설공전체" xfId="36522" xr:uid="{00000000-0005-0000-0000-000097A50000}"/>
    <cellStyle name="통_수량산출서(수정)_05.가드휀스_00.교통안전시설공전체 10" xfId="36523" xr:uid="{00000000-0005-0000-0000-000098A50000}"/>
    <cellStyle name="통_수량산출서(수정)_05.가드휀스_00.교통안전시설공전체 11" xfId="36524" xr:uid="{00000000-0005-0000-0000-000099A50000}"/>
    <cellStyle name="통_수량산출서(수정)_05.가드휀스_00.교통안전시설공전체 12" xfId="36525" xr:uid="{00000000-0005-0000-0000-00009AA50000}"/>
    <cellStyle name="통_수량산출서(수정)_05.가드휀스_00.교통안전시설공전체 13" xfId="36526" xr:uid="{00000000-0005-0000-0000-00009BA50000}"/>
    <cellStyle name="통_수량산출서(수정)_05.가드휀스_00.교통안전시설공전체 14" xfId="36527" xr:uid="{00000000-0005-0000-0000-00009CA50000}"/>
    <cellStyle name="통_수량산출서(수정)_05.가드휀스_00.교통안전시설공전체 15" xfId="36528" xr:uid="{00000000-0005-0000-0000-00009DA50000}"/>
    <cellStyle name="통_수량산출서(수정)_05.가드휀스_00.교통안전시설공전체 16" xfId="36529" xr:uid="{00000000-0005-0000-0000-00009EA50000}"/>
    <cellStyle name="통_수량산출서(수정)_05.가드휀스_00.교통안전시설공전체 17" xfId="36530" xr:uid="{00000000-0005-0000-0000-00009FA50000}"/>
    <cellStyle name="통_수량산출서(수정)_05.가드휀스_00.교통안전시설공전체 18" xfId="36531" xr:uid="{00000000-0005-0000-0000-0000A0A50000}"/>
    <cellStyle name="통_수량산출서(수정)_05.가드휀스_00.교통안전시설공전체 19" xfId="36532" xr:uid="{00000000-0005-0000-0000-0000A1A50000}"/>
    <cellStyle name="통_수량산출서(수정)_05.가드휀스_00.교통안전시설공전체 2" xfId="36533" xr:uid="{00000000-0005-0000-0000-0000A2A50000}"/>
    <cellStyle name="통_수량산출서(수정)_05.가드휀스_00.교통안전시설공전체 2 2" xfId="36534" xr:uid="{00000000-0005-0000-0000-0000A3A50000}"/>
    <cellStyle name="통_수량산출서(수정)_05.가드휀스_00.교통안전시설공전체 2 3" xfId="36535" xr:uid="{00000000-0005-0000-0000-0000A4A50000}"/>
    <cellStyle name="통_수량산출서(수정)_05.가드휀스_00.교통안전시설공전체 2 4" xfId="36536" xr:uid="{00000000-0005-0000-0000-0000A5A50000}"/>
    <cellStyle name="통_수량산출서(수정)_05.가드휀스_00.교통안전시설공전체 2 5" xfId="36537" xr:uid="{00000000-0005-0000-0000-0000A6A50000}"/>
    <cellStyle name="통_수량산출서(수정)_05.가드휀스_00.교통안전시설공전체 2 6" xfId="36538" xr:uid="{00000000-0005-0000-0000-0000A7A50000}"/>
    <cellStyle name="통_수량산출서(수정)_05.가드휀스_00.교통안전시설공전체 2 7" xfId="36539" xr:uid="{00000000-0005-0000-0000-0000A8A50000}"/>
    <cellStyle name="통_수량산출서(수정)_05.가드휀스_00.교통안전시설공전체 20" xfId="36540" xr:uid="{00000000-0005-0000-0000-0000A9A50000}"/>
    <cellStyle name="통_수량산출서(수정)_05.가드휀스_00.교통안전시설공전체 21" xfId="36541" xr:uid="{00000000-0005-0000-0000-0000AAA50000}"/>
    <cellStyle name="통_수량산출서(수정)_05.가드휀스_00.교통안전시설공전체 3" xfId="36542" xr:uid="{00000000-0005-0000-0000-0000ABA50000}"/>
    <cellStyle name="통_수량산출서(수정)_05.가드휀스_00.교통안전시설공전체 4" xfId="36543" xr:uid="{00000000-0005-0000-0000-0000ACA50000}"/>
    <cellStyle name="통_수량산출서(수정)_05.가드휀스_00.교통안전시설공전체 5" xfId="36544" xr:uid="{00000000-0005-0000-0000-0000ADA50000}"/>
    <cellStyle name="통_수량산출서(수정)_05.가드휀스_00.교통안전시설공전체 6" xfId="36545" xr:uid="{00000000-0005-0000-0000-0000AEA50000}"/>
    <cellStyle name="통_수량산출서(수정)_05.가드휀스_00.교통안전시설공전체 7" xfId="36546" xr:uid="{00000000-0005-0000-0000-0000AFA50000}"/>
    <cellStyle name="통_수량산출서(수정)_05.가드휀스_00.교통안전시설공전체 8" xfId="36547" xr:uid="{00000000-0005-0000-0000-0000B0A50000}"/>
    <cellStyle name="통_수량산출서(수정)_05.가드휀스_00.교통안전시설공전체 9" xfId="36548" xr:uid="{00000000-0005-0000-0000-0000B1A50000}"/>
    <cellStyle name="통_수량산출서(수정)_05.가드휀스_01_부대공전체(진동-마산)" xfId="36549" xr:uid="{00000000-0005-0000-0000-0000B2A50000}"/>
    <cellStyle name="통_수량산출서(수정)_05.가드휀스_01_부대공전체(진동-마산) 10" xfId="36550" xr:uid="{00000000-0005-0000-0000-0000B3A50000}"/>
    <cellStyle name="통_수량산출서(수정)_05.가드휀스_01_부대공전체(진동-마산) 11" xfId="36551" xr:uid="{00000000-0005-0000-0000-0000B4A50000}"/>
    <cellStyle name="통_수량산출서(수정)_05.가드휀스_01_부대공전체(진동-마산) 12" xfId="36552" xr:uid="{00000000-0005-0000-0000-0000B5A50000}"/>
    <cellStyle name="통_수량산출서(수정)_05.가드휀스_01_부대공전체(진동-마산) 13" xfId="36553" xr:uid="{00000000-0005-0000-0000-0000B6A50000}"/>
    <cellStyle name="통_수량산출서(수정)_05.가드휀스_01_부대공전체(진동-마산) 14" xfId="36554" xr:uid="{00000000-0005-0000-0000-0000B7A50000}"/>
    <cellStyle name="통_수량산출서(수정)_05.가드휀스_01_부대공전체(진동-마산) 15" xfId="36555" xr:uid="{00000000-0005-0000-0000-0000B8A50000}"/>
    <cellStyle name="통_수량산출서(수정)_05.가드휀스_01_부대공전체(진동-마산) 16" xfId="36556" xr:uid="{00000000-0005-0000-0000-0000B9A50000}"/>
    <cellStyle name="통_수량산출서(수정)_05.가드휀스_01_부대공전체(진동-마산) 17" xfId="36557" xr:uid="{00000000-0005-0000-0000-0000BAA50000}"/>
    <cellStyle name="통_수량산출서(수정)_05.가드휀스_01_부대공전체(진동-마산) 18" xfId="36558" xr:uid="{00000000-0005-0000-0000-0000BBA50000}"/>
    <cellStyle name="통_수량산출서(수정)_05.가드휀스_01_부대공전체(진동-마산) 19" xfId="36559" xr:uid="{00000000-0005-0000-0000-0000BCA50000}"/>
    <cellStyle name="통_수량산출서(수정)_05.가드휀스_01_부대공전체(진동-마산) 2" xfId="36560" xr:uid="{00000000-0005-0000-0000-0000BDA50000}"/>
    <cellStyle name="통_수량산출서(수정)_05.가드휀스_01_부대공전체(진동-마산) 2 2" xfId="36561" xr:uid="{00000000-0005-0000-0000-0000BEA50000}"/>
    <cellStyle name="통_수량산출서(수정)_05.가드휀스_01_부대공전체(진동-마산) 2 3" xfId="36562" xr:uid="{00000000-0005-0000-0000-0000BFA50000}"/>
    <cellStyle name="통_수량산출서(수정)_05.가드휀스_01_부대공전체(진동-마산) 2 4" xfId="36563" xr:uid="{00000000-0005-0000-0000-0000C0A50000}"/>
    <cellStyle name="통_수량산출서(수정)_05.가드휀스_01_부대공전체(진동-마산) 2 5" xfId="36564" xr:uid="{00000000-0005-0000-0000-0000C1A50000}"/>
    <cellStyle name="통_수량산출서(수정)_05.가드휀스_01_부대공전체(진동-마산) 2 6" xfId="36565" xr:uid="{00000000-0005-0000-0000-0000C2A50000}"/>
    <cellStyle name="통_수량산출서(수정)_05.가드휀스_01_부대공전체(진동-마산) 2 7" xfId="36566" xr:uid="{00000000-0005-0000-0000-0000C3A50000}"/>
    <cellStyle name="통_수량산출서(수정)_05.가드휀스_01_부대공전체(진동-마산) 20" xfId="36567" xr:uid="{00000000-0005-0000-0000-0000C4A50000}"/>
    <cellStyle name="통_수량산출서(수정)_05.가드휀스_01_부대공전체(진동-마산) 21" xfId="36568" xr:uid="{00000000-0005-0000-0000-0000C5A50000}"/>
    <cellStyle name="통_수량산출서(수정)_05.가드휀스_01_부대공전체(진동-마산) 3" xfId="36569" xr:uid="{00000000-0005-0000-0000-0000C6A50000}"/>
    <cellStyle name="통_수량산출서(수정)_05.가드휀스_01_부대공전체(진동-마산) 4" xfId="36570" xr:uid="{00000000-0005-0000-0000-0000C7A50000}"/>
    <cellStyle name="통_수량산출서(수정)_05.가드휀스_01_부대공전체(진동-마산) 5" xfId="36571" xr:uid="{00000000-0005-0000-0000-0000C8A50000}"/>
    <cellStyle name="통_수량산출서(수정)_05.가드휀스_01_부대공전체(진동-마산) 6" xfId="36572" xr:uid="{00000000-0005-0000-0000-0000C9A50000}"/>
    <cellStyle name="통_수량산출서(수정)_05.가드휀스_01_부대공전체(진동-마산) 7" xfId="36573" xr:uid="{00000000-0005-0000-0000-0000CAA50000}"/>
    <cellStyle name="통_수량산출서(수정)_05.가드휀스_01_부대공전체(진동-마산) 8" xfId="36574" xr:uid="{00000000-0005-0000-0000-0000CBA50000}"/>
    <cellStyle name="통_수량산출서(수정)_05.가드휀스_01_부대공전체(진동-마산) 9" xfId="36575" xr:uid="{00000000-0005-0000-0000-0000CCA50000}"/>
    <cellStyle name="통_수량산출서(수정)_05.낙석방지시설" xfId="36576" xr:uid="{00000000-0005-0000-0000-0000CDA50000}"/>
    <cellStyle name="통_수량산출서(수정)_05.낙석방지시설 10" xfId="36577" xr:uid="{00000000-0005-0000-0000-0000CEA50000}"/>
    <cellStyle name="통_수량산출서(수정)_05.낙석방지시설 11" xfId="36578" xr:uid="{00000000-0005-0000-0000-0000CFA50000}"/>
    <cellStyle name="통_수량산출서(수정)_05.낙석방지시설 12" xfId="36579" xr:uid="{00000000-0005-0000-0000-0000D0A50000}"/>
    <cellStyle name="통_수량산출서(수정)_05.낙석방지시설 13" xfId="36580" xr:uid="{00000000-0005-0000-0000-0000D1A50000}"/>
    <cellStyle name="통_수량산출서(수정)_05.낙석방지시설 14" xfId="36581" xr:uid="{00000000-0005-0000-0000-0000D2A50000}"/>
    <cellStyle name="통_수량산출서(수정)_05.낙석방지시설 15" xfId="36582" xr:uid="{00000000-0005-0000-0000-0000D3A50000}"/>
    <cellStyle name="통_수량산출서(수정)_05.낙석방지시설 16" xfId="36583" xr:uid="{00000000-0005-0000-0000-0000D4A50000}"/>
    <cellStyle name="통_수량산출서(수정)_05.낙석방지시설 17" xfId="36584" xr:uid="{00000000-0005-0000-0000-0000D5A50000}"/>
    <cellStyle name="통_수량산출서(수정)_05.낙석방지시설 18" xfId="36585" xr:uid="{00000000-0005-0000-0000-0000D6A50000}"/>
    <cellStyle name="통_수량산출서(수정)_05.낙석방지시설 19" xfId="36586" xr:uid="{00000000-0005-0000-0000-0000D7A50000}"/>
    <cellStyle name="통_수량산출서(수정)_05.낙석방지시설 2" xfId="36587" xr:uid="{00000000-0005-0000-0000-0000D8A50000}"/>
    <cellStyle name="통_수량산출서(수정)_05.낙석방지시설 2 2" xfId="36588" xr:uid="{00000000-0005-0000-0000-0000D9A50000}"/>
    <cellStyle name="통_수량산출서(수정)_05.낙석방지시설 2 3" xfId="36589" xr:uid="{00000000-0005-0000-0000-0000DAA50000}"/>
    <cellStyle name="통_수량산출서(수정)_05.낙석방지시설 2 4" xfId="36590" xr:uid="{00000000-0005-0000-0000-0000DBA50000}"/>
    <cellStyle name="통_수량산출서(수정)_05.낙석방지시설 2 5" xfId="36591" xr:uid="{00000000-0005-0000-0000-0000DCA50000}"/>
    <cellStyle name="통_수량산출서(수정)_05.낙석방지시설 2 6" xfId="36592" xr:uid="{00000000-0005-0000-0000-0000DDA50000}"/>
    <cellStyle name="통_수량산출서(수정)_05.낙석방지시설 2 7" xfId="36593" xr:uid="{00000000-0005-0000-0000-0000DEA50000}"/>
    <cellStyle name="통_수량산출서(수정)_05.낙석방지시설 20" xfId="36594" xr:uid="{00000000-0005-0000-0000-0000DFA50000}"/>
    <cellStyle name="통_수량산출서(수정)_05.낙석방지시설 21" xfId="36595" xr:uid="{00000000-0005-0000-0000-0000E0A50000}"/>
    <cellStyle name="통_수량산출서(수정)_05.낙석방지시설 3" xfId="36596" xr:uid="{00000000-0005-0000-0000-0000E1A50000}"/>
    <cellStyle name="통_수량산출서(수정)_05.낙석방지시설 4" xfId="36597" xr:uid="{00000000-0005-0000-0000-0000E2A50000}"/>
    <cellStyle name="통_수량산출서(수정)_05.낙석방지시설 5" xfId="36598" xr:uid="{00000000-0005-0000-0000-0000E3A50000}"/>
    <cellStyle name="통_수량산출서(수정)_05.낙석방지시설 6" xfId="36599" xr:uid="{00000000-0005-0000-0000-0000E4A50000}"/>
    <cellStyle name="통_수량산출서(수정)_05.낙석방지시설 7" xfId="36600" xr:uid="{00000000-0005-0000-0000-0000E5A50000}"/>
    <cellStyle name="통_수량산출서(수정)_05.낙석방지시설 8" xfId="36601" xr:uid="{00000000-0005-0000-0000-0000E6A50000}"/>
    <cellStyle name="통_수량산출서(수정)_05.낙석방지시설 9" xfId="36602" xr:uid="{00000000-0005-0000-0000-0000E7A50000}"/>
    <cellStyle name="통_수량산출서(수정)_05.낙석방지시설_00.교통안전시설공전체" xfId="36603" xr:uid="{00000000-0005-0000-0000-0000E8A50000}"/>
    <cellStyle name="통_수량산출서(수정)_05.낙석방지시설_00.교통안전시설공전체 10" xfId="36604" xr:uid="{00000000-0005-0000-0000-0000E9A50000}"/>
    <cellStyle name="통_수량산출서(수정)_05.낙석방지시설_00.교통안전시설공전체 11" xfId="36605" xr:uid="{00000000-0005-0000-0000-0000EAA50000}"/>
    <cellStyle name="통_수량산출서(수정)_05.낙석방지시설_00.교통안전시설공전체 12" xfId="36606" xr:uid="{00000000-0005-0000-0000-0000EBA50000}"/>
    <cellStyle name="통_수량산출서(수정)_05.낙석방지시설_00.교통안전시설공전체 13" xfId="36607" xr:uid="{00000000-0005-0000-0000-0000ECA50000}"/>
    <cellStyle name="통_수량산출서(수정)_05.낙석방지시설_00.교통안전시설공전체 14" xfId="36608" xr:uid="{00000000-0005-0000-0000-0000EDA50000}"/>
    <cellStyle name="통_수량산출서(수정)_05.낙석방지시설_00.교통안전시설공전체 15" xfId="36609" xr:uid="{00000000-0005-0000-0000-0000EEA50000}"/>
    <cellStyle name="통_수량산출서(수정)_05.낙석방지시설_00.교통안전시설공전체 16" xfId="36610" xr:uid="{00000000-0005-0000-0000-0000EFA50000}"/>
    <cellStyle name="통_수량산출서(수정)_05.낙석방지시설_00.교통안전시설공전체 17" xfId="36611" xr:uid="{00000000-0005-0000-0000-0000F0A50000}"/>
    <cellStyle name="통_수량산출서(수정)_05.낙석방지시설_00.교통안전시설공전체 18" xfId="36612" xr:uid="{00000000-0005-0000-0000-0000F1A50000}"/>
    <cellStyle name="통_수량산출서(수정)_05.낙석방지시설_00.교통안전시설공전체 19" xfId="36613" xr:uid="{00000000-0005-0000-0000-0000F2A50000}"/>
    <cellStyle name="통_수량산출서(수정)_05.낙석방지시설_00.교통안전시설공전체 2" xfId="36614" xr:uid="{00000000-0005-0000-0000-0000F3A50000}"/>
    <cellStyle name="통_수량산출서(수정)_05.낙석방지시설_00.교통안전시설공전체 2 2" xfId="36615" xr:uid="{00000000-0005-0000-0000-0000F4A50000}"/>
    <cellStyle name="통_수량산출서(수정)_05.낙석방지시설_00.교통안전시설공전체 2 3" xfId="36616" xr:uid="{00000000-0005-0000-0000-0000F5A50000}"/>
    <cellStyle name="통_수량산출서(수정)_05.낙석방지시설_00.교통안전시설공전체 2 4" xfId="36617" xr:uid="{00000000-0005-0000-0000-0000F6A50000}"/>
    <cellStyle name="통_수량산출서(수정)_05.낙석방지시설_00.교통안전시설공전체 2 5" xfId="36618" xr:uid="{00000000-0005-0000-0000-0000F7A50000}"/>
    <cellStyle name="통_수량산출서(수정)_05.낙석방지시설_00.교통안전시설공전체 2 6" xfId="36619" xr:uid="{00000000-0005-0000-0000-0000F8A50000}"/>
    <cellStyle name="통_수량산출서(수정)_05.낙석방지시설_00.교통안전시설공전체 2 7" xfId="36620" xr:uid="{00000000-0005-0000-0000-0000F9A50000}"/>
    <cellStyle name="통_수량산출서(수정)_05.낙석방지시설_00.교통안전시설공전체 20" xfId="36621" xr:uid="{00000000-0005-0000-0000-0000FAA50000}"/>
    <cellStyle name="통_수량산출서(수정)_05.낙석방지시설_00.교통안전시설공전체 21" xfId="36622" xr:uid="{00000000-0005-0000-0000-0000FBA50000}"/>
    <cellStyle name="통_수량산출서(수정)_05.낙석방지시설_00.교통안전시설공전체 3" xfId="36623" xr:uid="{00000000-0005-0000-0000-0000FCA50000}"/>
    <cellStyle name="통_수량산출서(수정)_05.낙석방지시설_00.교통안전시설공전체 4" xfId="36624" xr:uid="{00000000-0005-0000-0000-0000FDA50000}"/>
    <cellStyle name="통_수량산출서(수정)_05.낙석방지시설_00.교통안전시설공전체 5" xfId="36625" xr:uid="{00000000-0005-0000-0000-0000FEA50000}"/>
    <cellStyle name="통_수량산출서(수정)_05.낙석방지시설_00.교통안전시설공전체 6" xfId="36626" xr:uid="{00000000-0005-0000-0000-0000FFA50000}"/>
    <cellStyle name="통_수량산출서(수정)_05.낙석방지시설_00.교통안전시설공전체 7" xfId="36627" xr:uid="{00000000-0005-0000-0000-000000A60000}"/>
    <cellStyle name="통_수량산출서(수정)_05.낙석방지시설_00.교통안전시설공전체 8" xfId="36628" xr:uid="{00000000-0005-0000-0000-000001A60000}"/>
    <cellStyle name="통_수량산출서(수정)_05.낙석방지시설_00.교통안전시설공전체 9" xfId="36629" xr:uid="{00000000-0005-0000-0000-000002A60000}"/>
    <cellStyle name="통_수량산출서(수정)_05.낙석방지시설_01_부대공전체(진동-마산)" xfId="36630" xr:uid="{00000000-0005-0000-0000-000003A60000}"/>
    <cellStyle name="통_수량산출서(수정)_05.낙석방지시설_01_부대공전체(진동-마산) 10" xfId="36631" xr:uid="{00000000-0005-0000-0000-000004A60000}"/>
    <cellStyle name="통_수량산출서(수정)_05.낙석방지시설_01_부대공전체(진동-마산) 11" xfId="36632" xr:uid="{00000000-0005-0000-0000-000005A60000}"/>
    <cellStyle name="통_수량산출서(수정)_05.낙석방지시설_01_부대공전체(진동-마산) 12" xfId="36633" xr:uid="{00000000-0005-0000-0000-000006A60000}"/>
    <cellStyle name="통_수량산출서(수정)_05.낙석방지시설_01_부대공전체(진동-마산) 13" xfId="36634" xr:uid="{00000000-0005-0000-0000-000007A60000}"/>
    <cellStyle name="통_수량산출서(수정)_05.낙석방지시설_01_부대공전체(진동-마산) 14" xfId="36635" xr:uid="{00000000-0005-0000-0000-000008A60000}"/>
    <cellStyle name="통_수량산출서(수정)_05.낙석방지시설_01_부대공전체(진동-마산) 15" xfId="36636" xr:uid="{00000000-0005-0000-0000-000009A60000}"/>
    <cellStyle name="통_수량산출서(수정)_05.낙석방지시설_01_부대공전체(진동-마산) 16" xfId="36637" xr:uid="{00000000-0005-0000-0000-00000AA60000}"/>
    <cellStyle name="통_수량산출서(수정)_05.낙석방지시설_01_부대공전체(진동-마산) 17" xfId="36638" xr:uid="{00000000-0005-0000-0000-00000BA60000}"/>
    <cellStyle name="통_수량산출서(수정)_05.낙석방지시설_01_부대공전체(진동-마산) 18" xfId="36639" xr:uid="{00000000-0005-0000-0000-00000CA60000}"/>
    <cellStyle name="통_수량산출서(수정)_05.낙석방지시설_01_부대공전체(진동-마산) 19" xfId="36640" xr:uid="{00000000-0005-0000-0000-00000DA60000}"/>
    <cellStyle name="통_수량산출서(수정)_05.낙석방지시설_01_부대공전체(진동-마산) 2" xfId="36641" xr:uid="{00000000-0005-0000-0000-00000EA60000}"/>
    <cellStyle name="통_수량산출서(수정)_05.낙석방지시설_01_부대공전체(진동-마산) 2 2" xfId="36642" xr:uid="{00000000-0005-0000-0000-00000FA60000}"/>
    <cellStyle name="통_수량산출서(수정)_05.낙석방지시설_01_부대공전체(진동-마산) 2 3" xfId="36643" xr:uid="{00000000-0005-0000-0000-000010A60000}"/>
    <cellStyle name="통_수량산출서(수정)_05.낙석방지시설_01_부대공전체(진동-마산) 2 4" xfId="36644" xr:uid="{00000000-0005-0000-0000-000011A60000}"/>
    <cellStyle name="통_수량산출서(수정)_05.낙석방지시설_01_부대공전체(진동-마산) 2 5" xfId="36645" xr:uid="{00000000-0005-0000-0000-000012A60000}"/>
    <cellStyle name="통_수량산출서(수정)_05.낙석방지시설_01_부대공전체(진동-마산) 2 6" xfId="36646" xr:uid="{00000000-0005-0000-0000-000013A60000}"/>
    <cellStyle name="통_수량산출서(수정)_05.낙석방지시설_01_부대공전체(진동-마산) 2 7" xfId="36647" xr:uid="{00000000-0005-0000-0000-000014A60000}"/>
    <cellStyle name="통_수량산출서(수정)_05.낙석방지시설_01_부대공전체(진동-마산) 20" xfId="36648" xr:uid="{00000000-0005-0000-0000-000015A60000}"/>
    <cellStyle name="통_수량산출서(수정)_05.낙석방지시설_01_부대공전체(진동-마산) 21" xfId="36649" xr:uid="{00000000-0005-0000-0000-000016A60000}"/>
    <cellStyle name="통_수량산출서(수정)_05.낙석방지시설_01_부대공전체(진동-마산) 3" xfId="36650" xr:uid="{00000000-0005-0000-0000-000017A60000}"/>
    <cellStyle name="통_수량산출서(수정)_05.낙석방지시설_01_부대공전체(진동-마산) 4" xfId="36651" xr:uid="{00000000-0005-0000-0000-000018A60000}"/>
    <cellStyle name="통_수량산출서(수정)_05.낙석방지시설_01_부대공전체(진동-마산) 5" xfId="36652" xr:uid="{00000000-0005-0000-0000-000019A60000}"/>
    <cellStyle name="통_수량산출서(수정)_05.낙석방지시설_01_부대공전체(진동-마산) 6" xfId="36653" xr:uid="{00000000-0005-0000-0000-00001AA60000}"/>
    <cellStyle name="통_수량산출서(수정)_05.낙석방지시설_01_부대공전체(진동-마산) 7" xfId="36654" xr:uid="{00000000-0005-0000-0000-00001BA60000}"/>
    <cellStyle name="통_수량산출서(수정)_05.낙석방지시설_01_부대공전체(진동-마산) 8" xfId="36655" xr:uid="{00000000-0005-0000-0000-00001CA60000}"/>
    <cellStyle name="통_수량산출서(수정)_05.낙석방지시설_01_부대공전체(진동-마산) 9" xfId="36656" xr:uid="{00000000-0005-0000-0000-00001DA60000}"/>
    <cellStyle name="통_수량산출서(수정)_06.미끄럼방지포장" xfId="36657" xr:uid="{00000000-0005-0000-0000-00001EA60000}"/>
    <cellStyle name="통_수량산출서(수정)_06.미끄럼방지포장 10" xfId="36658" xr:uid="{00000000-0005-0000-0000-00001FA60000}"/>
    <cellStyle name="통_수량산출서(수정)_06.미끄럼방지포장 11" xfId="36659" xr:uid="{00000000-0005-0000-0000-000020A60000}"/>
    <cellStyle name="통_수량산출서(수정)_06.미끄럼방지포장 12" xfId="36660" xr:uid="{00000000-0005-0000-0000-000021A60000}"/>
    <cellStyle name="통_수량산출서(수정)_06.미끄럼방지포장 13" xfId="36661" xr:uid="{00000000-0005-0000-0000-000022A60000}"/>
    <cellStyle name="통_수량산출서(수정)_06.미끄럼방지포장 14" xfId="36662" xr:uid="{00000000-0005-0000-0000-000023A60000}"/>
    <cellStyle name="통_수량산출서(수정)_06.미끄럼방지포장 15" xfId="36663" xr:uid="{00000000-0005-0000-0000-000024A60000}"/>
    <cellStyle name="통_수량산출서(수정)_06.미끄럼방지포장 16" xfId="36664" xr:uid="{00000000-0005-0000-0000-000025A60000}"/>
    <cellStyle name="통_수량산출서(수정)_06.미끄럼방지포장 17" xfId="36665" xr:uid="{00000000-0005-0000-0000-000026A60000}"/>
    <cellStyle name="통_수량산출서(수정)_06.미끄럼방지포장 18" xfId="36666" xr:uid="{00000000-0005-0000-0000-000027A60000}"/>
    <cellStyle name="통_수량산출서(수정)_06.미끄럼방지포장 19" xfId="36667" xr:uid="{00000000-0005-0000-0000-000028A60000}"/>
    <cellStyle name="통_수량산출서(수정)_06.미끄럼방지포장 2" xfId="36668" xr:uid="{00000000-0005-0000-0000-000029A60000}"/>
    <cellStyle name="통_수량산출서(수정)_06.미끄럼방지포장 2 2" xfId="36669" xr:uid="{00000000-0005-0000-0000-00002AA60000}"/>
    <cellStyle name="통_수량산출서(수정)_06.미끄럼방지포장 2 3" xfId="36670" xr:uid="{00000000-0005-0000-0000-00002BA60000}"/>
    <cellStyle name="통_수량산출서(수정)_06.미끄럼방지포장 2 4" xfId="36671" xr:uid="{00000000-0005-0000-0000-00002CA60000}"/>
    <cellStyle name="통_수량산출서(수정)_06.미끄럼방지포장 2 5" xfId="36672" xr:uid="{00000000-0005-0000-0000-00002DA60000}"/>
    <cellStyle name="통_수량산출서(수정)_06.미끄럼방지포장 2 6" xfId="36673" xr:uid="{00000000-0005-0000-0000-00002EA60000}"/>
    <cellStyle name="통_수량산출서(수정)_06.미끄럼방지포장 2 7" xfId="36674" xr:uid="{00000000-0005-0000-0000-00002FA60000}"/>
    <cellStyle name="통_수량산출서(수정)_06.미끄럼방지포장 20" xfId="36675" xr:uid="{00000000-0005-0000-0000-000030A60000}"/>
    <cellStyle name="통_수량산출서(수정)_06.미끄럼방지포장 21" xfId="36676" xr:uid="{00000000-0005-0000-0000-000031A60000}"/>
    <cellStyle name="통_수량산출서(수정)_06.미끄럼방지포장 3" xfId="36677" xr:uid="{00000000-0005-0000-0000-000032A60000}"/>
    <cellStyle name="통_수량산출서(수정)_06.미끄럼방지포장 4" xfId="36678" xr:uid="{00000000-0005-0000-0000-000033A60000}"/>
    <cellStyle name="통_수량산출서(수정)_06.미끄럼방지포장 5" xfId="36679" xr:uid="{00000000-0005-0000-0000-000034A60000}"/>
    <cellStyle name="통_수량산출서(수정)_06.미끄럼방지포장 6" xfId="36680" xr:uid="{00000000-0005-0000-0000-000035A60000}"/>
    <cellStyle name="통_수량산출서(수정)_06.미끄럼방지포장 7" xfId="36681" xr:uid="{00000000-0005-0000-0000-000036A60000}"/>
    <cellStyle name="통_수량산출서(수정)_06.미끄럼방지포장 8" xfId="36682" xr:uid="{00000000-0005-0000-0000-000037A60000}"/>
    <cellStyle name="통_수량산출서(수정)_06.미끄럼방지포장 9" xfId="36683" xr:uid="{00000000-0005-0000-0000-000038A60000}"/>
    <cellStyle name="통_수량산출서(수정)_06.미끄럼방지포장_00.교통안전시설공전체" xfId="36684" xr:uid="{00000000-0005-0000-0000-000039A60000}"/>
    <cellStyle name="통_수량산출서(수정)_06.미끄럼방지포장_00.교통안전시설공전체 10" xfId="36685" xr:uid="{00000000-0005-0000-0000-00003AA60000}"/>
    <cellStyle name="통_수량산출서(수정)_06.미끄럼방지포장_00.교통안전시설공전체 11" xfId="36686" xr:uid="{00000000-0005-0000-0000-00003BA60000}"/>
    <cellStyle name="통_수량산출서(수정)_06.미끄럼방지포장_00.교통안전시설공전체 12" xfId="36687" xr:uid="{00000000-0005-0000-0000-00003CA60000}"/>
    <cellStyle name="통_수량산출서(수정)_06.미끄럼방지포장_00.교통안전시설공전체 13" xfId="36688" xr:uid="{00000000-0005-0000-0000-00003DA60000}"/>
    <cellStyle name="통_수량산출서(수정)_06.미끄럼방지포장_00.교통안전시설공전체 14" xfId="36689" xr:uid="{00000000-0005-0000-0000-00003EA60000}"/>
    <cellStyle name="통_수량산출서(수정)_06.미끄럼방지포장_00.교통안전시설공전체 15" xfId="36690" xr:uid="{00000000-0005-0000-0000-00003FA60000}"/>
    <cellStyle name="통_수량산출서(수정)_06.미끄럼방지포장_00.교통안전시설공전체 16" xfId="36691" xr:uid="{00000000-0005-0000-0000-000040A60000}"/>
    <cellStyle name="통_수량산출서(수정)_06.미끄럼방지포장_00.교통안전시설공전체 17" xfId="36692" xr:uid="{00000000-0005-0000-0000-000041A60000}"/>
    <cellStyle name="통_수량산출서(수정)_06.미끄럼방지포장_00.교통안전시설공전체 18" xfId="36693" xr:uid="{00000000-0005-0000-0000-000042A60000}"/>
    <cellStyle name="통_수량산출서(수정)_06.미끄럼방지포장_00.교통안전시설공전체 19" xfId="36694" xr:uid="{00000000-0005-0000-0000-000043A60000}"/>
    <cellStyle name="통_수량산출서(수정)_06.미끄럼방지포장_00.교통안전시설공전체 2" xfId="36695" xr:uid="{00000000-0005-0000-0000-000044A60000}"/>
    <cellStyle name="통_수량산출서(수정)_06.미끄럼방지포장_00.교통안전시설공전체 2 2" xfId="36696" xr:uid="{00000000-0005-0000-0000-000045A60000}"/>
    <cellStyle name="통_수량산출서(수정)_06.미끄럼방지포장_00.교통안전시설공전체 2 3" xfId="36697" xr:uid="{00000000-0005-0000-0000-000046A60000}"/>
    <cellStyle name="통_수량산출서(수정)_06.미끄럼방지포장_00.교통안전시설공전체 2 4" xfId="36698" xr:uid="{00000000-0005-0000-0000-000047A60000}"/>
    <cellStyle name="통_수량산출서(수정)_06.미끄럼방지포장_00.교통안전시설공전체 2 5" xfId="36699" xr:uid="{00000000-0005-0000-0000-000048A60000}"/>
    <cellStyle name="통_수량산출서(수정)_06.미끄럼방지포장_00.교통안전시설공전체 2 6" xfId="36700" xr:uid="{00000000-0005-0000-0000-000049A60000}"/>
    <cellStyle name="통_수량산출서(수정)_06.미끄럼방지포장_00.교통안전시설공전체 2 7" xfId="36701" xr:uid="{00000000-0005-0000-0000-00004AA60000}"/>
    <cellStyle name="통_수량산출서(수정)_06.미끄럼방지포장_00.교통안전시설공전체 20" xfId="36702" xr:uid="{00000000-0005-0000-0000-00004BA60000}"/>
    <cellStyle name="통_수량산출서(수정)_06.미끄럼방지포장_00.교통안전시설공전체 21" xfId="36703" xr:uid="{00000000-0005-0000-0000-00004CA60000}"/>
    <cellStyle name="통_수량산출서(수정)_06.미끄럼방지포장_00.교통안전시설공전체 3" xfId="36704" xr:uid="{00000000-0005-0000-0000-00004DA60000}"/>
    <cellStyle name="통_수량산출서(수정)_06.미끄럼방지포장_00.교통안전시설공전체 4" xfId="36705" xr:uid="{00000000-0005-0000-0000-00004EA60000}"/>
    <cellStyle name="통_수량산출서(수정)_06.미끄럼방지포장_00.교통안전시설공전체 5" xfId="36706" xr:uid="{00000000-0005-0000-0000-00004FA60000}"/>
    <cellStyle name="통_수량산출서(수정)_06.미끄럼방지포장_00.교통안전시설공전체 6" xfId="36707" xr:uid="{00000000-0005-0000-0000-000050A60000}"/>
    <cellStyle name="통_수량산출서(수정)_06.미끄럼방지포장_00.교통안전시설공전체 7" xfId="36708" xr:uid="{00000000-0005-0000-0000-000051A60000}"/>
    <cellStyle name="통_수량산출서(수정)_06.미끄럼방지포장_00.교통안전시설공전체 8" xfId="36709" xr:uid="{00000000-0005-0000-0000-000052A60000}"/>
    <cellStyle name="통_수량산출서(수정)_06.미끄럼방지포장_00.교통안전시설공전체 9" xfId="36710" xr:uid="{00000000-0005-0000-0000-000053A60000}"/>
    <cellStyle name="통_수량산출서(수정)_06.미끄럼방지포장_01_부대공전체(진동-마산)" xfId="36711" xr:uid="{00000000-0005-0000-0000-000054A60000}"/>
    <cellStyle name="통_수량산출서(수정)_06.미끄럼방지포장_01_부대공전체(진동-마산) 10" xfId="36712" xr:uid="{00000000-0005-0000-0000-000055A60000}"/>
    <cellStyle name="통_수량산출서(수정)_06.미끄럼방지포장_01_부대공전체(진동-마산) 11" xfId="36713" xr:uid="{00000000-0005-0000-0000-000056A60000}"/>
    <cellStyle name="통_수량산출서(수정)_06.미끄럼방지포장_01_부대공전체(진동-마산) 12" xfId="36714" xr:uid="{00000000-0005-0000-0000-000057A60000}"/>
    <cellStyle name="통_수량산출서(수정)_06.미끄럼방지포장_01_부대공전체(진동-마산) 13" xfId="36715" xr:uid="{00000000-0005-0000-0000-000058A60000}"/>
    <cellStyle name="통_수량산출서(수정)_06.미끄럼방지포장_01_부대공전체(진동-마산) 14" xfId="36716" xr:uid="{00000000-0005-0000-0000-000059A60000}"/>
    <cellStyle name="통_수량산출서(수정)_06.미끄럼방지포장_01_부대공전체(진동-마산) 15" xfId="36717" xr:uid="{00000000-0005-0000-0000-00005AA60000}"/>
    <cellStyle name="통_수량산출서(수정)_06.미끄럼방지포장_01_부대공전체(진동-마산) 16" xfId="36718" xr:uid="{00000000-0005-0000-0000-00005BA60000}"/>
    <cellStyle name="통_수량산출서(수정)_06.미끄럼방지포장_01_부대공전체(진동-마산) 17" xfId="36719" xr:uid="{00000000-0005-0000-0000-00005CA60000}"/>
    <cellStyle name="통_수량산출서(수정)_06.미끄럼방지포장_01_부대공전체(진동-마산) 18" xfId="36720" xr:uid="{00000000-0005-0000-0000-00005DA60000}"/>
    <cellStyle name="통_수량산출서(수정)_06.미끄럼방지포장_01_부대공전체(진동-마산) 19" xfId="36721" xr:uid="{00000000-0005-0000-0000-00005EA60000}"/>
    <cellStyle name="통_수량산출서(수정)_06.미끄럼방지포장_01_부대공전체(진동-마산) 2" xfId="36722" xr:uid="{00000000-0005-0000-0000-00005FA60000}"/>
    <cellStyle name="통_수량산출서(수정)_06.미끄럼방지포장_01_부대공전체(진동-마산) 2 2" xfId="36723" xr:uid="{00000000-0005-0000-0000-000060A60000}"/>
    <cellStyle name="통_수량산출서(수정)_06.미끄럼방지포장_01_부대공전체(진동-마산) 2 3" xfId="36724" xr:uid="{00000000-0005-0000-0000-000061A60000}"/>
    <cellStyle name="통_수량산출서(수정)_06.미끄럼방지포장_01_부대공전체(진동-마산) 2 4" xfId="36725" xr:uid="{00000000-0005-0000-0000-000062A60000}"/>
    <cellStyle name="통_수량산출서(수정)_06.미끄럼방지포장_01_부대공전체(진동-마산) 2 5" xfId="36726" xr:uid="{00000000-0005-0000-0000-000063A60000}"/>
    <cellStyle name="통_수량산출서(수정)_06.미끄럼방지포장_01_부대공전체(진동-마산) 2 6" xfId="36727" xr:uid="{00000000-0005-0000-0000-000064A60000}"/>
    <cellStyle name="통_수량산출서(수정)_06.미끄럼방지포장_01_부대공전체(진동-마산) 2 7" xfId="36728" xr:uid="{00000000-0005-0000-0000-000065A60000}"/>
    <cellStyle name="통_수량산출서(수정)_06.미끄럼방지포장_01_부대공전체(진동-마산) 20" xfId="36729" xr:uid="{00000000-0005-0000-0000-000066A60000}"/>
    <cellStyle name="통_수량산출서(수정)_06.미끄럼방지포장_01_부대공전체(진동-마산) 21" xfId="36730" xr:uid="{00000000-0005-0000-0000-000067A60000}"/>
    <cellStyle name="통_수량산출서(수정)_06.미끄럼방지포장_01_부대공전체(진동-마산) 3" xfId="36731" xr:uid="{00000000-0005-0000-0000-000068A60000}"/>
    <cellStyle name="통_수량산출서(수정)_06.미끄럼방지포장_01_부대공전체(진동-마산) 4" xfId="36732" xr:uid="{00000000-0005-0000-0000-000069A60000}"/>
    <cellStyle name="통_수량산출서(수정)_06.미끄럼방지포장_01_부대공전체(진동-마산) 5" xfId="36733" xr:uid="{00000000-0005-0000-0000-00006AA60000}"/>
    <cellStyle name="통_수량산출서(수정)_06.미끄럼방지포장_01_부대공전체(진동-마산) 6" xfId="36734" xr:uid="{00000000-0005-0000-0000-00006BA60000}"/>
    <cellStyle name="통_수량산출서(수정)_06.미끄럼방지포장_01_부대공전체(진동-마산) 7" xfId="36735" xr:uid="{00000000-0005-0000-0000-00006CA60000}"/>
    <cellStyle name="통_수량산출서(수정)_06.미끄럼방지포장_01_부대공전체(진동-마산) 8" xfId="36736" xr:uid="{00000000-0005-0000-0000-00006DA60000}"/>
    <cellStyle name="통_수량산출서(수정)_06.미끄럼방지포장_01_부대공전체(진동-마산) 9" xfId="36737" xr:uid="{00000000-0005-0000-0000-00006EA60000}"/>
    <cellStyle name="통_수량산출서(수정)_06-부대공_02-배수공" xfId="36738" xr:uid="{00000000-0005-0000-0000-00006FA60000}"/>
    <cellStyle name="통_수량산출서(수정)_06-부대공_02-배수공 10" xfId="36739" xr:uid="{00000000-0005-0000-0000-000070A60000}"/>
    <cellStyle name="통_수량산출서(수정)_06-부대공_02-배수공 11" xfId="36740" xr:uid="{00000000-0005-0000-0000-000071A60000}"/>
    <cellStyle name="통_수량산출서(수정)_06-부대공_02-배수공 12" xfId="36741" xr:uid="{00000000-0005-0000-0000-000072A60000}"/>
    <cellStyle name="통_수량산출서(수정)_06-부대공_02-배수공 13" xfId="36742" xr:uid="{00000000-0005-0000-0000-000073A60000}"/>
    <cellStyle name="통_수량산출서(수정)_06-부대공_02-배수공 14" xfId="36743" xr:uid="{00000000-0005-0000-0000-000074A60000}"/>
    <cellStyle name="통_수량산출서(수정)_06-부대공_02-배수공 15" xfId="36744" xr:uid="{00000000-0005-0000-0000-000075A60000}"/>
    <cellStyle name="통_수량산출서(수정)_06-부대공_02-배수공 16" xfId="36745" xr:uid="{00000000-0005-0000-0000-000076A60000}"/>
    <cellStyle name="통_수량산출서(수정)_06-부대공_02-배수공 17" xfId="36746" xr:uid="{00000000-0005-0000-0000-000077A60000}"/>
    <cellStyle name="통_수량산출서(수정)_06-부대공_02-배수공 18" xfId="36747" xr:uid="{00000000-0005-0000-0000-000078A60000}"/>
    <cellStyle name="통_수량산출서(수정)_06-부대공_02-배수공 19" xfId="36748" xr:uid="{00000000-0005-0000-0000-000079A60000}"/>
    <cellStyle name="통_수량산출서(수정)_06-부대공_02-배수공 2" xfId="36749" xr:uid="{00000000-0005-0000-0000-00007AA60000}"/>
    <cellStyle name="통_수량산출서(수정)_06-부대공_02-배수공 2 2" xfId="36750" xr:uid="{00000000-0005-0000-0000-00007BA60000}"/>
    <cellStyle name="통_수량산출서(수정)_06-부대공_02-배수공 2 3" xfId="36751" xr:uid="{00000000-0005-0000-0000-00007CA60000}"/>
    <cellStyle name="통_수량산출서(수정)_06-부대공_02-배수공 2 4" xfId="36752" xr:uid="{00000000-0005-0000-0000-00007DA60000}"/>
    <cellStyle name="통_수량산출서(수정)_06-부대공_02-배수공 2 5" xfId="36753" xr:uid="{00000000-0005-0000-0000-00007EA60000}"/>
    <cellStyle name="통_수량산출서(수정)_06-부대공_02-배수공 2 6" xfId="36754" xr:uid="{00000000-0005-0000-0000-00007FA60000}"/>
    <cellStyle name="통_수량산출서(수정)_06-부대공_02-배수공 2 7" xfId="36755" xr:uid="{00000000-0005-0000-0000-000080A60000}"/>
    <cellStyle name="통_수량산출서(수정)_06-부대공_02-배수공 20" xfId="36756" xr:uid="{00000000-0005-0000-0000-000081A60000}"/>
    <cellStyle name="통_수량산출서(수정)_06-부대공_02-배수공 21" xfId="36757" xr:uid="{00000000-0005-0000-0000-000082A60000}"/>
    <cellStyle name="통_수량산출서(수정)_06-부대공_02-배수공 3" xfId="36758" xr:uid="{00000000-0005-0000-0000-000083A60000}"/>
    <cellStyle name="통_수량산출서(수정)_06-부대공_02-배수공 4" xfId="36759" xr:uid="{00000000-0005-0000-0000-000084A60000}"/>
    <cellStyle name="통_수량산출서(수정)_06-부대공_02-배수공 5" xfId="36760" xr:uid="{00000000-0005-0000-0000-000085A60000}"/>
    <cellStyle name="통_수량산출서(수정)_06-부대공_02-배수공 6" xfId="36761" xr:uid="{00000000-0005-0000-0000-000086A60000}"/>
    <cellStyle name="통_수량산출서(수정)_06-부대공_02-배수공 7" xfId="36762" xr:uid="{00000000-0005-0000-0000-000087A60000}"/>
    <cellStyle name="통_수량산출서(수정)_06-부대공_02-배수공 8" xfId="36763" xr:uid="{00000000-0005-0000-0000-000088A60000}"/>
    <cellStyle name="통_수량산출서(수정)_06-부대공_02-배수공 9" xfId="36764" xr:uid="{00000000-0005-0000-0000-000089A60000}"/>
    <cellStyle name="통_수량산출서(수정)_06-부대공_02-배수공_배수공" xfId="36765" xr:uid="{00000000-0005-0000-0000-00008AA60000}"/>
    <cellStyle name="통_수량산출서(수정)_06-부대공_02-배수공_배수공 10" xfId="36766" xr:uid="{00000000-0005-0000-0000-00008BA60000}"/>
    <cellStyle name="통_수량산출서(수정)_06-부대공_02-배수공_배수공 11" xfId="36767" xr:uid="{00000000-0005-0000-0000-00008CA60000}"/>
    <cellStyle name="통_수량산출서(수정)_06-부대공_02-배수공_배수공 12" xfId="36768" xr:uid="{00000000-0005-0000-0000-00008DA60000}"/>
    <cellStyle name="통_수량산출서(수정)_06-부대공_02-배수공_배수공 13" xfId="36769" xr:uid="{00000000-0005-0000-0000-00008EA60000}"/>
    <cellStyle name="통_수량산출서(수정)_06-부대공_02-배수공_배수공 14" xfId="36770" xr:uid="{00000000-0005-0000-0000-00008FA60000}"/>
    <cellStyle name="통_수량산출서(수정)_06-부대공_02-배수공_배수공 15" xfId="36771" xr:uid="{00000000-0005-0000-0000-000090A60000}"/>
    <cellStyle name="통_수량산출서(수정)_06-부대공_02-배수공_배수공 16" xfId="36772" xr:uid="{00000000-0005-0000-0000-000091A60000}"/>
    <cellStyle name="통_수량산출서(수정)_06-부대공_02-배수공_배수공 17" xfId="36773" xr:uid="{00000000-0005-0000-0000-000092A60000}"/>
    <cellStyle name="통_수량산출서(수정)_06-부대공_02-배수공_배수공 18" xfId="36774" xr:uid="{00000000-0005-0000-0000-000093A60000}"/>
    <cellStyle name="통_수량산출서(수정)_06-부대공_02-배수공_배수공 19" xfId="36775" xr:uid="{00000000-0005-0000-0000-000094A60000}"/>
    <cellStyle name="통_수량산출서(수정)_06-부대공_02-배수공_배수공 2" xfId="36776" xr:uid="{00000000-0005-0000-0000-000095A60000}"/>
    <cellStyle name="통_수량산출서(수정)_06-부대공_02-배수공_배수공 2 2" xfId="36777" xr:uid="{00000000-0005-0000-0000-000096A60000}"/>
    <cellStyle name="통_수량산출서(수정)_06-부대공_02-배수공_배수공 2 3" xfId="36778" xr:uid="{00000000-0005-0000-0000-000097A60000}"/>
    <cellStyle name="통_수량산출서(수정)_06-부대공_02-배수공_배수공 2 4" xfId="36779" xr:uid="{00000000-0005-0000-0000-000098A60000}"/>
    <cellStyle name="통_수량산출서(수정)_06-부대공_02-배수공_배수공 2 5" xfId="36780" xr:uid="{00000000-0005-0000-0000-000099A60000}"/>
    <cellStyle name="통_수량산출서(수정)_06-부대공_02-배수공_배수공 2 6" xfId="36781" xr:uid="{00000000-0005-0000-0000-00009AA60000}"/>
    <cellStyle name="통_수량산출서(수정)_06-부대공_02-배수공_배수공 2 7" xfId="36782" xr:uid="{00000000-0005-0000-0000-00009BA60000}"/>
    <cellStyle name="통_수량산출서(수정)_06-부대공_02-배수공_배수공 20" xfId="36783" xr:uid="{00000000-0005-0000-0000-00009CA60000}"/>
    <cellStyle name="통_수량산출서(수정)_06-부대공_02-배수공_배수공 21" xfId="36784" xr:uid="{00000000-0005-0000-0000-00009DA60000}"/>
    <cellStyle name="통_수량산출서(수정)_06-부대공_02-배수공_배수공 3" xfId="36785" xr:uid="{00000000-0005-0000-0000-00009EA60000}"/>
    <cellStyle name="통_수량산출서(수정)_06-부대공_02-배수공_배수공 4" xfId="36786" xr:uid="{00000000-0005-0000-0000-00009FA60000}"/>
    <cellStyle name="통_수량산출서(수정)_06-부대공_02-배수공_배수공 5" xfId="36787" xr:uid="{00000000-0005-0000-0000-0000A0A60000}"/>
    <cellStyle name="통_수량산출서(수정)_06-부대공_02-배수공_배수공 6" xfId="36788" xr:uid="{00000000-0005-0000-0000-0000A1A60000}"/>
    <cellStyle name="통_수량산출서(수정)_06-부대공_02-배수공_배수공 7" xfId="36789" xr:uid="{00000000-0005-0000-0000-0000A2A60000}"/>
    <cellStyle name="통_수량산출서(수정)_06-부대공_02-배수공_배수공 8" xfId="36790" xr:uid="{00000000-0005-0000-0000-0000A3A60000}"/>
    <cellStyle name="통_수량산출서(수정)_06-부대공_02-배수공_배수공 9" xfId="36791" xr:uid="{00000000-0005-0000-0000-0000A4A60000}"/>
    <cellStyle name="통_수량산출서(수정)_06-부대공_02-배수공_배수공_배수공" xfId="36792" xr:uid="{00000000-0005-0000-0000-0000A5A60000}"/>
    <cellStyle name="통_수량산출서(수정)_06-부대공_02-배수공_배수공_배수공 10" xfId="36793" xr:uid="{00000000-0005-0000-0000-0000A6A60000}"/>
    <cellStyle name="통_수량산출서(수정)_06-부대공_02-배수공_배수공_배수공 11" xfId="36794" xr:uid="{00000000-0005-0000-0000-0000A7A60000}"/>
    <cellStyle name="통_수량산출서(수정)_06-부대공_02-배수공_배수공_배수공 12" xfId="36795" xr:uid="{00000000-0005-0000-0000-0000A8A60000}"/>
    <cellStyle name="통_수량산출서(수정)_06-부대공_02-배수공_배수공_배수공 13" xfId="36796" xr:uid="{00000000-0005-0000-0000-0000A9A60000}"/>
    <cellStyle name="통_수량산출서(수정)_06-부대공_02-배수공_배수공_배수공 14" xfId="36797" xr:uid="{00000000-0005-0000-0000-0000AAA60000}"/>
    <cellStyle name="통_수량산출서(수정)_06-부대공_02-배수공_배수공_배수공 15" xfId="36798" xr:uid="{00000000-0005-0000-0000-0000ABA60000}"/>
    <cellStyle name="통_수량산출서(수정)_06-부대공_02-배수공_배수공_배수공 16" xfId="36799" xr:uid="{00000000-0005-0000-0000-0000ACA60000}"/>
    <cellStyle name="통_수량산출서(수정)_06-부대공_02-배수공_배수공_배수공 17" xfId="36800" xr:uid="{00000000-0005-0000-0000-0000ADA60000}"/>
    <cellStyle name="통_수량산출서(수정)_06-부대공_02-배수공_배수공_배수공 18" xfId="36801" xr:uid="{00000000-0005-0000-0000-0000AEA60000}"/>
    <cellStyle name="통_수량산출서(수정)_06-부대공_02-배수공_배수공_배수공 19" xfId="36802" xr:uid="{00000000-0005-0000-0000-0000AFA60000}"/>
    <cellStyle name="통_수량산출서(수정)_06-부대공_02-배수공_배수공_배수공 2" xfId="36803" xr:uid="{00000000-0005-0000-0000-0000B0A60000}"/>
    <cellStyle name="통_수량산출서(수정)_06-부대공_02-배수공_배수공_배수공 2 2" xfId="36804" xr:uid="{00000000-0005-0000-0000-0000B1A60000}"/>
    <cellStyle name="통_수량산출서(수정)_06-부대공_02-배수공_배수공_배수공 2 3" xfId="36805" xr:uid="{00000000-0005-0000-0000-0000B2A60000}"/>
    <cellStyle name="통_수량산출서(수정)_06-부대공_02-배수공_배수공_배수공 2 4" xfId="36806" xr:uid="{00000000-0005-0000-0000-0000B3A60000}"/>
    <cellStyle name="통_수량산출서(수정)_06-부대공_02-배수공_배수공_배수공 2 5" xfId="36807" xr:uid="{00000000-0005-0000-0000-0000B4A60000}"/>
    <cellStyle name="통_수량산출서(수정)_06-부대공_02-배수공_배수공_배수공 2 6" xfId="36808" xr:uid="{00000000-0005-0000-0000-0000B5A60000}"/>
    <cellStyle name="통_수량산출서(수정)_06-부대공_02-배수공_배수공_배수공 2 7" xfId="36809" xr:uid="{00000000-0005-0000-0000-0000B6A60000}"/>
    <cellStyle name="통_수량산출서(수정)_06-부대공_02-배수공_배수공_배수공 20" xfId="36810" xr:uid="{00000000-0005-0000-0000-0000B7A60000}"/>
    <cellStyle name="통_수량산출서(수정)_06-부대공_02-배수공_배수공_배수공 21" xfId="36811" xr:uid="{00000000-0005-0000-0000-0000B8A60000}"/>
    <cellStyle name="통_수량산출서(수정)_06-부대공_02-배수공_배수공_배수공 3" xfId="36812" xr:uid="{00000000-0005-0000-0000-0000B9A60000}"/>
    <cellStyle name="통_수량산출서(수정)_06-부대공_02-배수공_배수공_배수공 4" xfId="36813" xr:uid="{00000000-0005-0000-0000-0000BAA60000}"/>
    <cellStyle name="통_수량산출서(수정)_06-부대공_02-배수공_배수공_배수공 5" xfId="36814" xr:uid="{00000000-0005-0000-0000-0000BBA60000}"/>
    <cellStyle name="통_수량산출서(수정)_06-부대공_02-배수공_배수공_배수공 6" xfId="36815" xr:uid="{00000000-0005-0000-0000-0000BCA60000}"/>
    <cellStyle name="통_수량산출서(수정)_06-부대공_02-배수공_배수공_배수공 7" xfId="36816" xr:uid="{00000000-0005-0000-0000-0000BDA60000}"/>
    <cellStyle name="통_수량산출서(수정)_06-부대공_02-배수공_배수공_배수공 8" xfId="36817" xr:uid="{00000000-0005-0000-0000-0000BEA60000}"/>
    <cellStyle name="통_수량산출서(수정)_06-부대공_02-배수공_배수공_배수공 9" xfId="36818" xr:uid="{00000000-0005-0000-0000-0000BFA60000}"/>
    <cellStyle name="통_수량산출서(수정)_07.차량충격흡수시설" xfId="36819" xr:uid="{00000000-0005-0000-0000-0000C0A60000}"/>
    <cellStyle name="통_수량산출서(수정)_07.차량충격흡수시설 10" xfId="36820" xr:uid="{00000000-0005-0000-0000-0000C1A60000}"/>
    <cellStyle name="통_수량산출서(수정)_07.차량충격흡수시설 11" xfId="36821" xr:uid="{00000000-0005-0000-0000-0000C2A60000}"/>
    <cellStyle name="통_수량산출서(수정)_07.차량충격흡수시설 12" xfId="36822" xr:uid="{00000000-0005-0000-0000-0000C3A60000}"/>
    <cellStyle name="통_수량산출서(수정)_07.차량충격흡수시설 13" xfId="36823" xr:uid="{00000000-0005-0000-0000-0000C4A60000}"/>
    <cellStyle name="통_수량산출서(수정)_07.차량충격흡수시설 14" xfId="36824" xr:uid="{00000000-0005-0000-0000-0000C5A60000}"/>
    <cellStyle name="통_수량산출서(수정)_07.차량충격흡수시설 15" xfId="36825" xr:uid="{00000000-0005-0000-0000-0000C6A60000}"/>
    <cellStyle name="통_수량산출서(수정)_07.차량충격흡수시설 16" xfId="36826" xr:uid="{00000000-0005-0000-0000-0000C7A60000}"/>
    <cellStyle name="통_수량산출서(수정)_07.차량충격흡수시설 17" xfId="36827" xr:uid="{00000000-0005-0000-0000-0000C8A60000}"/>
    <cellStyle name="통_수량산출서(수정)_07.차량충격흡수시설 18" xfId="36828" xr:uid="{00000000-0005-0000-0000-0000C9A60000}"/>
    <cellStyle name="통_수량산출서(수정)_07.차량충격흡수시설 19" xfId="36829" xr:uid="{00000000-0005-0000-0000-0000CAA60000}"/>
    <cellStyle name="통_수량산출서(수정)_07.차량충격흡수시설 2" xfId="36830" xr:uid="{00000000-0005-0000-0000-0000CBA60000}"/>
    <cellStyle name="통_수량산출서(수정)_07.차량충격흡수시설 2 2" xfId="36831" xr:uid="{00000000-0005-0000-0000-0000CCA60000}"/>
    <cellStyle name="통_수량산출서(수정)_07.차량충격흡수시설 2 3" xfId="36832" xr:uid="{00000000-0005-0000-0000-0000CDA60000}"/>
    <cellStyle name="통_수량산출서(수정)_07.차량충격흡수시설 2 4" xfId="36833" xr:uid="{00000000-0005-0000-0000-0000CEA60000}"/>
    <cellStyle name="통_수량산출서(수정)_07.차량충격흡수시설 2 5" xfId="36834" xr:uid="{00000000-0005-0000-0000-0000CFA60000}"/>
    <cellStyle name="통_수량산출서(수정)_07.차량충격흡수시설 2 6" xfId="36835" xr:uid="{00000000-0005-0000-0000-0000D0A60000}"/>
    <cellStyle name="통_수량산출서(수정)_07.차량충격흡수시설 2 7" xfId="36836" xr:uid="{00000000-0005-0000-0000-0000D1A60000}"/>
    <cellStyle name="통_수량산출서(수정)_07.차량충격흡수시설 20" xfId="36837" xr:uid="{00000000-0005-0000-0000-0000D2A60000}"/>
    <cellStyle name="통_수량산출서(수정)_07.차량충격흡수시설 21" xfId="36838" xr:uid="{00000000-0005-0000-0000-0000D3A60000}"/>
    <cellStyle name="통_수량산출서(수정)_07.차량충격흡수시설 3" xfId="36839" xr:uid="{00000000-0005-0000-0000-0000D4A60000}"/>
    <cellStyle name="통_수량산출서(수정)_07.차량충격흡수시설 4" xfId="36840" xr:uid="{00000000-0005-0000-0000-0000D5A60000}"/>
    <cellStyle name="통_수량산출서(수정)_07.차량충격흡수시설 5" xfId="36841" xr:uid="{00000000-0005-0000-0000-0000D6A60000}"/>
    <cellStyle name="통_수량산출서(수정)_07.차량충격흡수시설 6" xfId="36842" xr:uid="{00000000-0005-0000-0000-0000D7A60000}"/>
    <cellStyle name="통_수량산출서(수정)_07.차량충격흡수시설 7" xfId="36843" xr:uid="{00000000-0005-0000-0000-0000D8A60000}"/>
    <cellStyle name="통_수량산출서(수정)_07.차량충격흡수시설 8" xfId="36844" xr:uid="{00000000-0005-0000-0000-0000D9A60000}"/>
    <cellStyle name="통_수량산출서(수정)_07.차량충격흡수시설 9" xfId="36845" xr:uid="{00000000-0005-0000-0000-0000DAA60000}"/>
    <cellStyle name="통_수량산출서(수정)_07.차량충격흡수시설_00.교통안전시설공전체" xfId="36846" xr:uid="{00000000-0005-0000-0000-0000DBA60000}"/>
    <cellStyle name="통_수량산출서(수정)_07.차량충격흡수시설_00.교통안전시설공전체 10" xfId="36847" xr:uid="{00000000-0005-0000-0000-0000DCA60000}"/>
    <cellStyle name="통_수량산출서(수정)_07.차량충격흡수시설_00.교통안전시설공전체 11" xfId="36848" xr:uid="{00000000-0005-0000-0000-0000DDA60000}"/>
    <cellStyle name="통_수량산출서(수정)_07.차량충격흡수시설_00.교통안전시설공전체 12" xfId="36849" xr:uid="{00000000-0005-0000-0000-0000DEA60000}"/>
    <cellStyle name="통_수량산출서(수정)_07.차량충격흡수시설_00.교통안전시설공전체 13" xfId="36850" xr:uid="{00000000-0005-0000-0000-0000DFA60000}"/>
    <cellStyle name="통_수량산출서(수정)_07.차량충격흡수시설_00.교통안전시설공전체 14" xfId="36851" xr:uid="{00000000-0005-0000-0000-0000E0A60000}"/>
    <cellStyle name="통_수량산출서(수정)_07.차량충격흡수시설_00.교통안전시설공전체 15" xfId="36852" xr:uid="{00000000-0005-0000-0000-0000E1A60000}"/>
    <cellStyle name="통_수량산출서(수정)_07.차량충격흡수시설_00.교통안전시설공전체 16" xfId="36853" xr:uid="{00000000-0005-0000-0000-0000E2A60000}"/>
    <cellStyle name="통_수량산출서(수정)_07.차량충격흡수시설_00.교통안전시설공전체 17" xfId="36854" xr:uid="{00000000-0005-0000-0000-0000E3A60000}"/>
    <cellStyle name="통_수량산출서(수정)_07.차량충격흡수시설_00.교통안전시설공전체 18" xfId="36855" xr:uid="{00000000-0005-0000-0000-0000E4A60000}"/>
    <cellStyle name="통_수량산출서(수정)_07.차량충격흡수시설_00.교통안전시설공전체 19" xfId="36856" xr:uid="{00000000-0005-0000-0000-0000E5A60000}"/>
    <cellStyle name="통_수량산출서(수정)_07.차량충격흡수시설_00.교통안전시설공전체 2" xfId="36857" xr:uid="{00000000-0005-0000-0000-0000E6A60000}"/>
    <cellStyle name="통_수량산출서(수정)_07.차량충격흡수시설_00.교통안전시설공전체 2 2" xfId="36858" xr:uid="{00000000-0005-0000-0000-0000E7A60000}"/>
    <cellStyle name="통_수량산출서(수정)_07.차량충격흡수시설_00.교통안전시설공전체 2 3" xfId="36859" xr:uid="{00000000-0005-0000-0000-0000E8A60000}"/>
    <cellStyle name="통_수량산출서(수정)_07.차량충격흡수시설_00.교통안전시설공전체 2 4" xfId="36860" xr:uid="{00000000-0005-0000-0000-0000E9A60000}"/>
    <cellStyle name="통_수량산출서(수정)_07.차량충격흡수시설_00.교통안전시설공전체 2 5" xfId="36861" xr:uid="{00000000-0005-0000-0000-0000EAA60000}"/>
    <cellStyle name="통_수량산출서(수정)_07.차량충격흡수시설_00.교통안전시설공전체 2 6" xfId="36862" xr:uid="{00000000-0005-0000-0000-0000EBA60000}"/>
    <cellStyle name="통_수량산출서(수정)_07.차량충격흡수시설_00.교통안전시설공전체 2 7" xfId="36863" xr:uid="{00000000-0005-0000-0000-0000ECA60000}"/>
    <cellStyle name="통_수량산출서(수정)_07.차량충격흡수시설_00.교통안전시설공전체 20" xfId="36864" xr:uid="{00000000-0005-0000-0000-0000EDA60000}"/>
    <cellStyle name="통_수량산출서(수정)_07.차량충격흡수시설_00.교통안전시설공전체 21" xfId="36865" xr:uid="{00000000-0005-0000-0000-0000EEA60000}"/>
    <cellStyle name="통_수량산출서(수정)_07.차량충격흡수시설_00.교통안전시설공전체 3" xfId="36866" xr:uid="{00000000-0005-0000-0000-0000EFA60000}"/>
    <cellStyle name="통_수량산출서(수정)_07.차량충격흡수시설_00.교통안전시설공전체 4" xfId="36867" xr:uid="{00000000-0005-0000-0000-0000F0A60000}"/>
    <cellStyle name="통_수량산출서(수정)_07.차량충격흡수시설_00.교통안전시설공전체 5" xfId="36868" xr:uid="{00000000-0005-0000-0000-0000F1A60000}"/>
    <cellStyle name="통_수량산출서(수정)_07.차량충격흡수시설_00.교통안전시설공전체 6" xfId="36869" xr:uid="{00000000-0005-0000-0000-0000F2A60000}"/>
    <cellStyle name="통_수량산출서(수정)_07.차량충격흡수시설_00.교통안전시설공전체 7" xfId="36870" xr:uid="{00000000-0005-0000-0000-0000F3A60000}"/>
    <cellStyle name="통_수량산출서(수정)_07.차량충격흡수시설_00.교통안전시설공전체 8" xfId="36871" xr:uid="{00000000-0005-0000-0000-0000F4A60000}"/>
    <cellStyle name="통_수량산출서(수정)_07.차량충격흡수시설_00.교통안전시설공전체 9" xfId="36872" xr:uid="{00000000-0005-0000-0000-0000F5A60000}"/>
    <cellStyle name="통_수량산출서(수정)_07.차량충격흡수시설_01_부대공전체(진동-마산)" xfId="36873" xr:uid="{00000000-0005-0000-0000-0000F6A60000}"/>
    <cellStyle name="통_수량산출서(수정)_07.차량충격흡수시설_01_부대공전체(진동-마산) 10" xfId="36874" xr:uid="{00000000-0005-0000-0000-0000F7A60000}"/>
    <cellStyle name="통_수량산출서(수정)_07.차량충격흡수시설_01_부대공전체(진동-마산) 11" xfId="36875" xr:uid="{00000000-0005-0000-0000-0000F8A60000}"/>
    <cellStyle name="통_수량산출서(수정)_07.차량충격흡수시설_01_부대공전체(진동-마산) 12" xfId="36876" xr:uid="{00000000-0005-0000-0000-0000F9A60000}"/>
    <cellStyle name="통_수량산출서(수정)_07.차량충격흡수시설_01_부대공전체(진동-마산) 13" xfId="36877" xr:uid="{00000000-0005-0000-0000-0000FAA60000}"/>
    <cellStyle name="통_수량산출서(수정)_07.차량충격흡수시설_01_부대공전체(진동-마산) 14" xfId="36878" xr:uid="{00000000-0005-0000-0000-0000FBA60000}"/>
    <cellStyle name="통_수량산출서(수정)_07.차량충격흡수시설_01_부대공전체(진동-마산) 15" xfId="36879" xr:uid="{00000000-0005-0000-0000-0000FCA60000}"/>
    <cellStyle name="통_수량산출서(수정)_07.차량충격흡수시설_01_부대공전체(진동-마산) 16" xfId="36880" xr:uid="{00000000-0005-0000-0000-0000FDA60000}"/>
    <cellStyle name="통_수량산출서(수정)_07.차량충격흡수시설_01_부대공전체(진동-마산) 17" xfId="36881" xr:uid="{00000000-0005-0000-0000-0000FEA60000}"/>
    <cellStyle name="통_수량산출서(수정)_07.차량충격흡수시설_01_부대공전체(진동-마산) 18" xfId="36882" xr:uid="{00000000-0005-0000-0000-0000FFA60000}"/>
    <cellStyle name="통_수량산출서(수정)_07.차량충격흡수시설_01_부대공전체(진동-마산) 19" xfId="36883" xr:uid="{00000000-0005-0000-0000-000000A70000}"/>
    <cellStyle name="통_수량산출서(수정)_07.차량충격흡수시설_01_부대공전체(진동-마산) 2" xfId="36884" xr:uid="{00000000-0005-0000-0000-000001A70000}"/>
    <cellStyle name="통_수량산출서(수정)_07.차량충격흡수시설_01_부대공전체(진동-마산) 2 2" xfId="36885" xr:uid="{00000000-0005-0000-0000-000002A70000}"/>
    <cellStyle name="통_수량산출서(수정)_07.차량충격흡수시설_01_부대공전체(진동-마산) 2 3" xfId="36886" xr:uid="{00000000-0005-0000-0000-000003A70000}"/>
    <cellStyle name="통_수량산출서(수정)_07.차량충격흡수시설_01_부대공전체(진동-마산) 2 4" xfId="36887" xr:uid="{00000000-0005-0000-0000-000004A70000}"/>
    <cellStyle name="통_수량산출서(수정)_07.차량충격흡수시설_01_부대공전체(진동-마산) 2 5" xfId="36888" xr:uid="{00000000-0005-0000-0000-000005A70000}"/>
    <cellStyle name="통_수량산출서(수정)_07.차량충격흡수시설_01_부대공전체(진동-마산) 2 6" xfId="36889" xr:uid="{00000000-0005-0000-0000-000006A70000}"/>
    <cellStyle name="통_수량산출서(수정)_07.차량충격흡수시설_01_부대공전체(진동-마산) 2 7" xfId="36890" xr:uid="{00000000-0005-0000-0000-000007A70000}"/>
    <cellStyle name="통_수량산출서(수정)_07.차량충격흡수시설_01_부대공전체(진동-마산) 20" xfId="36891" xr:uid="{00000000-0005-0000-0000-000008A70000}"/>
    <cellStyle name="통_수량산출서(수정)_07.차량충격흡수시설_01_부대공전체(진동-마산) 21" xfId="36892" xr:uid="{00000000-0005-0000-0000-000009A70000}"/>
    <cellStyle name="통_수량산출서(수정)_07.차량충격흡수시설_01_부대공전체(진동-마산) 3" xfId="36893" xr:uid="{00000000-0005-0000-0000-00000AA70000}"/>
    <cellStyle name="통_수량산출서(수정)_07.차량충격흡수시설_01_부대공전체(진동-마산) 4" xfId="36894" xr:uid="{00000000-0005-0000-0000-00000BA70000}"/>
    <cellStyle name="통_수량산출서(수정)_07.차량충격흡수시설_01_부대공전체(진동-마산) 5" xfId="36895" xr:uid="{00000000-0005-0000-0000-00000CA70000}"/>
    <cellStyle name="통_수량산출서(수정)_07.차량충격흡수시설_01_부대공전체(진동-마산) 6" xfId="36896" xr:uid="{00000000-0005-0000-0000-00000DA70000}"/>
    <cellStyle name="통_수량산출서(수정)_07.차량충격흡수시설_01_부대공전체(진동-마산) 7" xfId="36897" xr:uid="{00000000-0005-0000-0000-00000EA70000}"/>
    <cellStyle name="통_수량산출서(수정)_07.차량충격흡수시설_01_부대공전체(진동-마산) 8" xfId="36898" xr:uid="{00000000-0005-0000-0000-00000FA70000}"/>
    <cellStyle name="통_수량산출서(수정)_07.차량충격흡수시설_01_부대공전체(진동-마산) 9" xfId="36899" xr:uid="{00000000-0005-0000-0000-000010A70000}"/>
    <cellStyle name="통_수량산출서(수정)_08.현광방지시설" xfId="36900" xr:uid="{00000000-0005-0000-0000-000011A70000}"/>
    <cellStyle name="통_수량산출서(수정)_08.현광방지시설 10" xfId="36901" xr:uid="{00000000-0005-0000-0000-000012A70000}"/>
    <cellStyle name="통_수량산출서(수정)_08.현광방지시설 11" xfId="36902" xr:uid="{00000000-0005-0000-0000-000013A70000}"/>
    <cellStyle name="통_수량산출서(수정)_08.현광방지시설 12" xfId="36903" xr:uid="{00000000-0005-0000-0000-000014A70000}"/>
    <cellStyle name="통_수량산출서(수정)_08.현광방지시설 13" xfId="36904" xr:uid="{00000000-0005-0000-0000-000015A70000}"/>
    <cellStyle name="통_수량산출서(수정)_08.현광방지시설 14" xfId="36905" xr:uid="{00000000-0005-0000-0000-000016A70000}"/>
    <cellStyle name="통_수량산출서(수정)_08.현광방지시설 15" xfId="36906" xr:uid="{00000000-0005-0000-0000-000017A70000}"/>
    <cellStyle name="통_수량산출서(수정)_08.현광방지시설 16" xfId="36907" xr:uid="{00000000-0005-0000-0000-000018A70000}"/>
    <cellStyle name="통_수량산출서(수정)_08.현광방지시설 17" xfId="36908" xr:uid="{00000000-0005-0000-0000-000019A70000}"/>
    <cellStyle name="통_수량산출서(수정)_08.현광방지시설 18" xfId="36909" xr:uid="{00000000-0005-0000-0000-00001AA70000}"/>
    <cellStyle name="통_수량산출서(수정)_08.현광방지시설 19" xfId="36910" xr:uid="{00000000-0005-0000-0000-00001BA70000}"/>
    <cellStyle name="통_수량산출서(수정)_08.현광방지시설 2" xfId="36911" xr:uid="{00000000-0005-0000-0000-00001CA70000}"/>
    <cellStyle name="통_수량산출서(수정)_08.현광방지시설 2 2" xfId="36912" xr:uid="{00000000-0005-0000-0000-00001DA70000}"/>
    <cellStyle name="통_수량산출서(수정)_08.현광방지시설 2 3" xfId="36913" xr:uid="{00000000-0005-0000-0000-00001EA70000}"/>
    <cellStyle name="통_수량산출서(수정)_08.현광방지시설 2 4" xfId="36914" xr:uid="{00000000-0005-0000-0000-00001FA70000}"/>
    <cellStyle name="통_수량산출서(수정)_08.현광방지시설 2 5" xfId="36915" xr:uid="{00000000-0005-0000-0000-000020A70000}"/>
    <cellStyle name="통_수량산출서(수정)_08.현광방지시설 2 6" xfId="36916" xr:uid="{00000000-0005-0000-0000-000021A70000}"/>
    <cellStyle name="통_수량산출서(수정)_08.현광방지시설 2 7" xfId="36917" xr:uid="{00000000-0005-0000-0000-000022A70000}"/>
    <cellStyle name="통_수량산출서(수정)_08.현광방지시설 20" xfId="36918" xr:uid="{00000000-0005-0000-0000-000023A70000}"/>
    <cellStyle name="통_수량산출서(수정)_08.현광방지시설 21" xfId="36919" xr:uid="{00000000-0005-0000-0000-000024A70000}"/>
    <cellStyle name="통_수량산출서(수정)_08.현광방지시설 3" xfId="36920" xr:uid="{00000000-0005-0000-0000-000025A70000}"/>
    <cellStyle name="통_수량산출서(수정)_08.현광방지시설 4" xfId="36921" xr:uid="{00000000-0005-0000-0000-000026A70000}"/>
    <cellStyle name="통_수량산출서(수정)_08.현광방지시설 5" xfId="36922" xr:uid="{00000000-0005-0000-0000-000027A70000}"/>
    <cellStyle name="통_수량산출서(수정)_08.현광방지시설 6" xfId="36923" xr:uid="{00000000-0005-0000-0000-000028A70000}"/>
    <cellStyle name="통_수량산출서(수정)_08.현광방지시설 7" xfId="36924" xr:uid="{00000000-0005-0000-0000-000029A70000}"/>
    <cellStyle name="통_수량산출서(수정)_08.현광방지시설 8" xfId="36925" xr:uid="{00000000-0005-0000-0000-00002AA70000}"/>
    <cellStyle name="통_수량산출서(수정)_08.현광방지시설 9" xfId="36926" xr:uid="{00000000-0005-0000-0000-00002BA70000}"/>
    <cellStyle name="통_수량산출서(수정)_08.현광방지시설_00.교통안전시설공전체" xfId="36927" xr:uid="{00000000-0005-0000-0000-00002CA70000}"/>
    <cellStyle name="통_수량산출서(수정)_08.현광방지시설_00.교통안전시설공전체 10" xfId="36928" xr:uid="{00000000-0005-0000-0000-00002DA70000}"/>
    <cellStyle name="통_수량산출서(수정)_08.현광방지시설_00.교통안전시설공전체 11" xfId="36929" xr:uid="{00000000-0005-0000-0000-00002EA70000}"/>
    <cellStyle name="통_수량산출서(수정)_08.현광방지시설_00.교통안전시설공전체 12" xfId="36930" xr:uid="{00000000-0005-0000-0000-00002FA70000}"/>
    <cellStyle name="통_수량산출서(수정)_08.현광방지시설_00.교통안전시설공전체 13" xfId="36931" xr:uid="{00000000-0005-0000-0000-000030A70000}"/>
    <cellStyle name="통_수량산출서(수정)_08.현광방지시설_00.교통안전시설공전체 14" xfId="36932" xr:uid="{00000000-0005-0000-0000-000031A70000}"/>
    <cellStyle name="통_수량산출서(수정)_08.현광방지시설_00.교통안전시설공전체 15" xfId="36933" xr:uid="{00000000-0005-0000-0000-000032A70000}"/>
    <cellStyle name="통_수량산출서(수정)_08.현광방지시설_00.교통안전시설공전체 16" xfId="36934" xr:uid="{00000000-0005-0000-0000-000033A70000}"/>
    <cellStyle name="통_수량산출서(수정)_08.현광방지시설_00.교통안전시설공전체 17" xfId="36935" xr:uid="{00000000-0005-0000-0000-000034A70000}"/>
    <cellStyle name="통_수량산출서(수정)_08.현광방지시설_00.교통안전시설공전체 18" xfId="36936" xr:uid="{00000000-0005-0000-0000-000035A70000}"/>
    <cellStyle name="통_수량산출서(수정)_08.현광방지시설_00.교통안전시설공전체 19" xfId="36937" xr:uid="{00000000-0005-0000-0000-000036A70000}"/>
    <cellStyle name="통_수량산출서(수정)_08.현광방지시설_00.교통안전시설공전체 2" xfId="36938" xr:uid="{00000000-0005-0000-0000-000037A70000}"/>
    <cellStyle name="통_수량산출서(수정)_08.현광방지시설_00.교통안전시설공전체 2 2" xfId="36939" xr:uid="{00000000-0005-0000-0000-000038A70000}"/>
    <cellStyle name="통_수량산출서(수정)_08.현광방지시설_00.교통안전시설공전체 2 3" xfId="36940" xr:uid="{00000000-0005-0000-0000-000039A70000}"/>
    <cellStyle name="통_수량산출서(수정)_08.현광방지시설_00.교통안전시설공전체 2 4" xfId="36941" xr:uid="{00000000-0005-0000-0000-00003AA70000}"/>
    <cellStyle name="통_수량산출서(수정)_08.현광방지시설_00.교통안전시설공전체 2 5" xfId="36942" xr:uid="{00000000-0005-0000-0000-00003BA70000}"/>
    <cellStyle name="통_수량산출서(수정)_08.현광방지시설_00.교통안전시설공전체 2 6" xfId="36943" xr:uid="{00000000-0005-0000-0000-00003CA70000}"/>
    <cellStyle name="통_수량산출서(수정)_08.현광방지시설_00.교통안전시설공전체 2 7" xfId="36944" xr:uid="{00000000-0005-0000-0000-00003DA70000}"/>
    <cellStyle name="통_수량산출서(수정)_08.현광방지시설_00.교통안전시설공전체 20" xfId="36945" xr:uid="{00000000-0005-0000-0000-00003EA70000}"/>
    <cellStyle name="통_수량산출서(수정)_08.현광방지시설_00.교통안전시설공전체 21" xfId="36946" xr:uid="{00000000-0005-0000-0000-00003FA70000}"/>
    <cellStyle name="통_수량산출서(수정)_08.현광방지시설_00.교통안전시설공전체 3" xfId="36947" xr:uid="{00000000-0005-0000-0000-000040A70000}"/>
    <cellStyle name="통_수량산출서(수정)_08.현광방지시설_00.교통안전시설공전체 4" xfId="36948" xr:uid="{00000000-0005-0000-0000-000041A70000}"/>
    <cellStyle name="통_수량산출서(수정)_08.현광방지시설_00.교통안전시설공전체 5" xfId="36949" xr:uid="{00000000-0005-0000-0000-000042A70000}"/>
    <cellStyle name="통_수량산출서(수정)_08.현광방지시설_00.교통안전시설공전체 6" xfId="36950" xr:uid="{00000000-0005-0000-0000-000043A70000}"/>
    <cellStyle name="통_수량산출서(수정)_08.현광방지시설_00.교통안전시설공전체 7" xfId="36951" xr:uid="{00000000-0005-0000-0000-000044A70000}"/>
    <cellStyle name="통_수량산출서(수정)_08.현광방지시설_00.교통안전시설공전체 8" xfId="36952" xr:uid="{00000000-0005-0000-0000-000045A70000}"/>
    <cellStyle name="통_수량산출서(수정)_08.현광방지시설_00.교통안전시설공전체 9" xfId="36953" xr:uid="{00000000-0005-0000-0000-000046A70000}"/>
    <cellStyle name="통_수량산출서(수정)_08.현광방지시설_01_부대공전체(진동-마산)" xfId="36954" xr:uid="{00000000-0005-0000-0000-000047A70000}"/>
    <cellStyle name="통_수량산출서(수정)_08.현광방지시설_01_부대공전체(진동-마산) 10" xfId="36955" xr:uid="{00000000-0005-0000-0000-000048A70000}"/>
    <cellStyle name="통_수량산출서(수정)_08.현광방지시설_01_부대공전체(진동-마산) 11" xfId="36956" xr:uid="{00000000-0005-0000-0000-000049A70000}"/>
    <cellStyle name="통_수량산출서(수정)_08.현광방지시설_01_부대공전체(진동-마산) 12" xfId="36957" xr:uid="{00000000-0005-0000-0000-00004AA70000}"/>
    <cellStyle name="통_수량산출서(수정)_08.현광방지시설_01_부대공전체(진동-마산) 13" xfId="36958" xr:uid="{00000000-0005-0000-0000-00004BA70000}"/>
    <cellStyle name="통_수량산출서(수정)_08.현광방지시설_01_부대공전체(진동-마산) 14" xfId="36959" xr:uid="{00000000-0005-0000-0000-00004CA70000}"/>
    <cellStyle name="통_수량산출서(수정)_08.현광방지시설_01_부대공전체(진동-마산) 15" xfId="36960" xr:uid="{00000000-0005-0000-0000-00004DA70000}"/>
    <cellStyle name="통_수량산출서(수정)_08.현광방지시설_01_부대공전체(진동-마산) 16" xfId="36961" xr:uid="{00000000-0005-0000-0000-00004EA70000}"/>
    <cellStyle name="통_수량산출서(수정)_08.현광방지시설_01_부대공전체(진동-마산) 17" xfId="36962" xr:uid="{00000000-0005-0000-0000-00004FA70000}"/>
    <cellStyle name="통_수량산출서(수정)_08.현광방지시설_01_부대공전체(진동-마산) 18" xfId="36963" xr:uid="{00000000-0005-0000-0000-000050A70000}"/>
    <cellStyle name="통_수량산출서(수정)_08.현광방지시설_01_부대공전체(진동-마산) 19" xfId="36964" xr:uid="{00000000-0005-0000-0000-000051A70000}"/>
    <cellStyle name="통_수량산출서(수정)_08.현광방지시설_01_부대공전체(진동-마산) 2" xfId="36965" xr:uid="{00000000-0005-0000-0000-000052A70000}"/>
    <cellStyle name="통_수량산출서(수정)_08.현광방지시설_01_부대공전체(진동-마산) 2 2" xfId="36966" xr:uid="{00000000-0005-0000-0000-000053A70000}"/>
    <cellStyle name="통_수량산출서(수정)_08.현광방지시설_01_부대공전체(진동-마산) 2 3" xfId="36967" xr:uid="{00000000-0005-0000-0000-000054A70000}"/>
    <cellStyle name="통_수량산출서(수정)_08.현광방지시설_01_부대공전체(진동-마산) 2 4" xfId="36968" xr:uid="{00000000-0005-0000-0000-000055A70000}"/>
    <cellStyle name="통_수량산출서(수정)_08.현광방지시설_01_부대공전체(진동-마산) 2 5" xfId="36969" xr:uid="{00000000-0005-0000-0000-000056A70000}"/>
    <cellStyle name="통_수량산출서(수정)_08.현광방지시설_01_부대공전체(진동-마산) 2 6" xfId="36970" xr:uid="{00000000-0005-0000-0000-000057A70000}"/>
    <cellStyle name="통_수량산출서(수정)_08.현광방지시설_01_부대공전체(진동-마산) 2 7" xfId="36971" xr:uid="{00000000-0005-0000-0000-000058A70000}"/>
    <cellStyle name="통_수량산출서(수정)_08.현광방지시설_01_부대공전체(진동-마산) 20" xfId="36972" xr:uid="{00000000-0005-0000-0000-000059A70000}"/>
    <cellStyle name="통_수량산출서(수정)_08.현광방지시설_01_부대공전체(진동-마산) 21" xfId="36973" xr:uid="{00000000-0005-0000-0000-00005AA70000}"/>
    <cellStyle name="통_수량산출서(수정)_08.현광방지시설_01_부대공전체(진동-마산) 3" xfId="36974" xr:uid="{00000000-0005-0000-0000-00005BA70000}"/>
    <cellStyle name="통_수량산출서(수정)_08.현광방지시설_01_부대공전체(진동-마산) 4" xfId="36975" xr:uid="{00000000-0005-0000-0000-00005CA70000}"/>
    <cellStyle name="통_수량산출서(수정)_08.현광방지시설_01_부대공전체(진동-마산) 5" xfId="36976" xr:uid="{00000000-0005-0000-0000-00005DA70000}"/>
    <cellStyle name="통_수량산출서(수정)_08.현광방지시설_01_부대공전체(진동-마산) 6" xfId="36977" xr:uid="{00000000-0005-0000-0000-00005EA70000}"/>
    <cellStyle name="통_수량산출서(수정)_08.현광방지시설_01_부대공전체(진동-마산) 7" xfId="36978" xr:uid="{00000000-0005-0000-0000-00005FA70000}"/>
    <cellStyle name="통_수량산출서(수정)_08.현광방지시설_01_부대공전체(진동-마산) 8" xfId="36979" xr:uid="{00000000-0005-0000-0000-000060A70000}"/>
    <cellStyle name="통_수량산출서(수정)_08.현광방지시설_01_부대공전체(진동-마산) 9" xfId="36980" xr:uid="{00000000-0005-0000-0000-000061A70000}"/>
    <cellStyle name="통_안강여고 화장실 개선공사" xfId="1807" xr:uid="{00000000-0005-0000-0000-000062A70000}"/>
    <cellStyle name="통_영주서부초등학교 교사동 방수공사" xfId="1808" xr:uid="{00000000-0005-0000-0000-000063A70000}"/>
    <cellStyle name="통_용곡지구_보건진료소_신축설비공사" xfId="1809" xr:uid="{00000000-0005-0000-0000-000064A70000}"/>
    <cellStyle name="통_용곡지구_보건진료소_신축설비공사 2" xfId="1810" xr:uid="{00000000-0005-0000-0000-000065A70000}"/>
    <cellStyle name="통_우보초등학교 화장실보수및기타공사(건축)" xfId="1811" xr:uid="{00000000-0005-0000-0000-000066A70000}"/>
    <cellStyle name="통_우보초등학교 화장실보수및기타공사(건축) 2" xfId="1812" xr:uid="{00000000-0005-0000-0000-000067A70000}"/>
    <cellStyle name="통_토목내역서" xfId="1813" xr:uid="{00000000-0005-0000-0000-000068A70000}"/>
    <cellStyle name="통_토목내역서 2" xfId="1814" xr:uid="{00000000-0005-0000-0000-000069A70000}"/>
    <cellStyle name="통_토목내역서_2011년 소백산 자락길 홍보관 신축공사(건축)" xfId="1815" xr:uid="{00000000-0005-0000-0000-00006AA70000}"/>
    <cellStyle name="통_토목내역서_갑지(건축 (2)" xfId="1816" xr:uid="{00000000-0005-0000-0000-00006BA70000}"/>
    <cellStyle name="통_토목내역서_갑지(건축 (2) 2" xfId="1817" xr:uid="{00000000-0005-0000-0000-00006CA70000}"/>
    <cellStyle name="통_토목내역서_경북능금농협(북촌)골판지공장 " xfId="1818" xr:uid="{00000000-0005-0000-0000-00006DA70000}"/>
    <cellStyle name="통_토목내역서_관급자재 명세" xfId="1819" xr:uid="{00000000-0005-0000-0000-00006EA70000}"/>
    <cellStyle name="통_토목내역서_도로" xfId="1820" xr:uid="{00000000-0005-0000-0000-00006FA70000}"/>
    <cellStyle name="통_토목내역서_도로 2" xfId="36981" xr:uid="{00000000-0005-0000-0000-000070A70000}"/>
    <cellStyle name="통_토목내역서_부대초안" xfId="1821" xr:uid="{00000000-0005-0000-0000-000071A70000}"/>
    <cellStyle name="통_토목내역서_부대초안 2" xfId="1822" xr:uid="{00000000-0005-0000-0000-000072A70000}"/>
    <cellStyle name="통_토목내역서_부대초안_2011년 소백산 자락길 홍보관 신축공사(건축)" xfId="1823" xr:uid="{00000000-0005-0000-0000-000073A70000}"/>
    <cellStyle name="통_토목내역서_부대초안_갑지(건축 (2)" xfId="1824" xr:uid="{00000000-0005-0000-0000-000074A70000}"/>
    <cellStyle name="통_토목내역서_부대초안_갑지(건축 (2) 2" xfId="1825" xr:uid="{00000000-0005-0000-0000-000075A70000}"/>
    <cellStyle name="통_토목내역서_부대초안_견적의뢰" xfId="1826" xr:uid="{00000000-0005-0000-0000-000076A70000}"/>
    <cellStyle name="통_토목내역서_부대초안_견적의뢰 2" xfId="1827" xr:uid="{00000000-0005-0000-0000-000077A70000}"/>
    <cellStyle name="통_토목내역서_부대초안_견적의뢰_2011년 소백산 자락길 홍보관 신축공사(건축)" xfId="1828" xr:uid="{00000000-0005-0000-0000-000078A70000}"/>
    <cellStyle name="통_토목내역서_부대초안_견적의뢰_갑지(건축 (2)" xfId="1829" xr:uid="{00000000-0005-0000-0000-000079A70000}"/>
    <cellStyle name="통_토목내역서_부대초안_견적의뢰_갑지(건축 (2) 2" xfId="1830" xr:uid="{00000000-0005-0000-0000-00007AA70000}"/>
    <cellStyle name="통_토목내역서_부대초안_견적의뢰_경북능금농협(북촌)골판지공장 " xfId="1831" xr:uid="{00000000-0005-0000-0000-00007BA70000}"/>
    <cellStyle name="통_토목내역서_부대초안_견적의뢰_관급자재 명세" xfId="1832" xr:uid="{00000000-0005-0000-0000-00007CA70000}"/>
    <cellStyle name="통_토목내역서_부대초안_견적의뢰_삼성생활예술고 생활관(3층수정15%)공사" xfId="1833" xr:uid="{00000000-0005-0000-0000-00007DA70000}"/>
    <cellStyle name="통_토목내역서_부대초안_견적의뢰_삼성생활예술고 생활관(3층수정15%)공사 2" xfId="1834" xr:uid="{00000000-0005-0000-0000-00007EA70000}"/>
    <cellStyle name="통_토목내역서_부대초안_견적의뢰_안강여고 화장실 개선공사" xfId="1835" xr:uid="{00000000-0005-0000-0000-00007FA70000}"/>
    <cellStyle name="통_토목내역서_부대초안_견적의뢰_영주서부초등학교 교사동 방수공사" xfId="1836" xr:uid="{00000000-0005-0000-0000-000080A70000}"/>
    <cellStyle name="통_토목내역서_부대초안_견적의뢰_용곡지구_보건진료소_신축설비공사" xfId="1837" xr:uid="{00000000-0005-0000-0000-000081A70000}"/>
    <cellStyle name="통_토목내역서_부대초안_견적의뢰_용곡지구_보건진료소_신축설비공사 2" xfId="1838" xr:uid="{00000000-0005-0000-0000-000082A70000}"/>
    <cellStyle name="통_토목내역서_부대초안_견적의뢰_우보초등학교 화장실보수및기타공사(건축)" xfId="1839" xr:uid="{00000000-0005-0000-0000-000083A70000}"/>
    <cellStyle name="통_토목내역서_부대초안_견적의뢰_우보초등학교 화장실보수및기타공사(건축) 2" xfId="1840" xr:uid="{00000000-0005-0000-0000-000084A70000}"/>
    <cellStyle name="통_토목내역서_부대초안_견적의뢰_화령초등학교 다목적강당 증축공사(건축)" xfId="1841" xr:uid="{00000000-0005-0000-0000-000085A70000}"/>
    <cellStyle name="통_토목내역서_부대초안_견적의뢰_화령초등학교 다목적강당 증축공사(건축) 2" xfId="1842" xr:uid="{00000000-0005-0000-0000-000086A70000}"/>
    <cellStyle name="통_토목내역서_부대초안_견적의뢰_화령초등학교 다목적강당 증축공사(건축납품)" xfId="1843" xr:uid="{00000000-0005-0000-0000-000087A70000}"/>
    <cellStyle name="통_토목내역서_부대초안_견적의뢰_화령초등학교 다목적강당 증축공사(건축납품) 2" xfId="1844" xr:uid="{00000000-0005-0000-0000-000088A70000}"/>
    <cellStyle name="통_토목내역서_부대초안_경북능금농협(북촌)골판지공장 " xfId="1845" xr:uid="{00000000-0005-0000-0000-000089A70000}"/>
    <cellStyle name="통_토목내역서_부대초안_관급자재 명세" xfId="1846" xr:uid="{00000000-0005-0000-0000-00008AA70000}"/>
    <cellStyle name="통_토목내역서_부대초안_김포투찰" xfId="1847" xr:uid="{00000000-0005-0000-0000-00008BA70000}"/>
    <cellStyle name="통_토목내역서_부대초안_김포투찰 2" xfId="36982" xr:uid="{00000000-0005-0000-0000-00008CA70000}"/>
    <cellStyle name="통_토목내역서_부대초안_김포투찰_견적의뢰" xfId="1848" xr:uid="{00000000-0005-0000-0000-00008DA70000}"/>
    <cellStyle name="통_토목내역서_부대초안_김포투찰_견적의뢰 2" xfId="1849" xr:uid="{00000000-0005-0000-0000-00008EA70000}"/>
    <cellStyle name="통_토목내역서_부대초안_김포투찰_견적의뢰_2011년 소백산 자락길 홍보관 신축공사(건축)" xfId="1850" xr:uid="{00000000-0005-0000-0000-00008FA70000}"/>
    <cellStyle name="통_토목내역서_부대초안_김포투찰_견적의뢰_갑지(건축 (2)" xfId="1851" xr:uid="{00000000-0005-0000-0000-000090A70000}"/>
    <cellStyle name="통_토목내역서_부대초안_김포투찰_견적의뢰_갑지(건축 (2) 2" xfId="1852" xr:uid="{00000000-0005-0000-0000-000091A70000}"/>
    <cellStyle name="통_토목내역서_부대초안_김포투찰_견적의뢰_경북능금농협(북촌)골판지공장 " xfId="1853" xr:uid="{00000000-0005-0000-0000-000092A70000}"/>
    <cellStyle name="통_토목내역서_부대초안_김포투찰_견적의뢰_관급자재 명세" xfId="1854" xr:uid="{00000000-0005-0000-0000-000093A70000}"/>
    <cellStyle name="통_토목내역서_부대초안_김포투찰_견적의뢰_삼성생활예술고 생활관(3층수정15%)공사" xfId="1855" xr:uid="{00000000-0005-0000-0000-000094A70000}"/>
    <cellStyle name="통_토목내역서_부대초안_김포투찰_견적의뢰_삼성생활예술고 생활관(3층수정15%)공사 2" xfId="1856" xr:uid="{00000000-0005-0000-0000-000095A70000}"/>
    <cellStyle name="통_토목내역서_부대초안_김포투찰_견적의뢰_안강여고 화장실 개선공사" xfId="1857" xr:uid="{00000000-0005-0000-0000-000096A70000}"/>
    <cellStyle name="통_토목내역서_부대초안_김포투찰_견적의뢰_영주서부초등학교 교사동 방수공사" xfId="1858" xr:uid="{00000000-0005-0000-0000-000097A70000}"/>
    <cellStyle name="통_토목내역서_부대초안_김포투찰_견적의뢰_용곡지구_보건진료소_신축설비공사" xfId="1859" xr:uid="{00000000-0005-0000-0000-000098A70000}"/>
    <cellStyle name="통_토목내역서_부대초안_김포투찰_견적의뢰_용곡지구_보건진료소_신축설비공사 2" xfId="1860" xr:uid="{00000000-0005-0000-0000-000099A70000}"/>
    <cellStyle name="통_토목내역서_부대초안_김포투찰_견적의뢰_우보초등학교 화장실보수및기타공사(건축)" xfId="1861" xr:uid="{00000000-0005-0000-0000-00009AA70000}"/>
    <cellStyle name="통_토목내역서_부대초안_김포투찰_견적의뢰_우보초등학교 화장실보수및기타공사(건축) 2" xfId="1862" xr:uid="{00000000-0005-0000-0000-00009BA70000}"/>
    <cellStyle name="통_토목내역서_부대초안_김포투찰_견적의뢰_화령초등학교 다목적강당 증축공사(건축)" xfId="1863" xr:uid="{00000000-0005-0000-0000-00009CA70000}"/>
    <cellStyle name="통_토목내역서_부대초안_김포투찰_견적의뢰_화령초등학교 다목적강당 증축공사(건축) 2" xfId="1864" xr:uid="{00000000-0005-0000-0000-00009DA70000}"/>
    <cellStyle name="통_토목내역서_부대초안_김포투찰_견적의뢰_화령초등학교 다목적강당 증축공사(건축납품)" xfId="1865" xr:uid="{00000000-0005-0000-0000-00009EA70000}"/>
    <cellStyle name="통_토목내역서_부대초안_김포투찰_견적의뢰_화령초등학교 다목적강당 증축공사(건축납품) 2" xfId="1866" xr:uid="{00000000-0005-0000-0000-00009FA70000}"/>
    <cellStyle name="통_토목내역서_부대초안_삼성생활예술고 생활관(3층수정15%)공사" xfId="1867" xr:uid="{00000000-0005-0000-0000-0000A0A70000}"/>
    <cellStyle name="통_토목내역서_부대초안_삼성생활예술고 생활관(3층수정15%)공사 2" xfId="1868" xr:uid="{00000000-0005-0000-0000-0000A1A70000}"/>
    <cellStyle name="통_토목내역서_부대초안_안강여고 화장실 개선공사" xfId="1869" xr:uid="{00000000-0005-0000-0000-0000A2A70000}"/>
    <cellStyle name="통_토목내역서_부대초안_영주서부초등학교 교사동 방수공사" xfId="1870" xr:uid="{00000000-0005-0000-0000-0000A3A70000}"/>
    <cellStyle name="통_토목내역서_부대초안_용곡지구_보건진료소_신축설비공사" xfId="1871" xr:uid="{00000000-0005-0000-0000-0000A4A70000}"/>
    <cellStyle name="통_토목내역서_부대초안_용곡지구_보건진료소_신축설비공사 2" xfId="1872" xr:uid="{00000000-0005-0000-0000-0000A5A70000}"/>
    <cellStyle name="통_토목내역서_부대초안_우보초등학교 화장실보수및기타공사(건축)" xfId="1873" xr:uid="{00000000-0005-0000-0000-0000A6A70000}"/>
    <cellStyle name="통_토목내역서_부대초안_우보초등학교 화장실보수및기타공사(건축) 2" xfId="1874" xr:uid="{00000000-0005-0000-0000-0000A7A70000}"/>
    <cellStyle name="통_토목내역서_부대초안_화령초등학교 다목적강당 증축공사(건축)" xfId="1875" xr:uid="{00000000-0005-0000-0000-0000A8A70000}"/>
    <cellStyle name="통_토목내역서_부대초안_화령초등학교 다목적강당 증축공사(건축) 2" xfId="1876" xr:uid="{00000000-0005-0000-0000-0000A9A70000}"/>
    <cellStyle name="통_토목내역서_부대초안_화령초등학교 다목적강당 증축공사(건축납품)" xfId="1877" xr:uid="{00000000-0005-0000-0000-0000AAA70000}"/>
    <cellStyle name="통_토목내역서_부대초안_화령초등학교 다목적강당 증축공사(건축납품) 2" xfId="1878" xr:uid="{00000000-0005-0000-0000-0000ABA70000}"/>
    <cellStyle name="통_토목내역서_삼성생활예술고 생활관(3층수정15%)공사" xfId="1879" xr:uid="{00000000-0005-0000-0000-0000ACA70000}"/>
    <cellStyle name="통_토목내역서_삼성생활예술고 생활관(3층수정15%)공사 2" xfId="1880" xr:uid="{00000000-0005-0000-0000-0000ADA70000}"/>
    <cellStyle name="통_토목내역서_안강여고 화장실 개선공사" xfId="1881" xr:uid="{00000000-0005-0000-0000-0000AEA70000}"/>
    <cellStyle name="통_토목내역서_영주서부초등학교 교사동 방수공사" xfId="1882" xr:uid="{00000000-0005-0000-0000-0000AFA70000}"/>
    <cellStyle name="통_토목내역서_용곡지구_보건진료소_신축설비공사" xfId="1883" xr:uid="{00000000-0005-0000-0000-0000B0A70000}"/>
    <cellStyle name="통_토목내역서_용곡지구_보건진료소_신축설비공사 2" xfId="1884" xr:uid="{00000000-0005-0000-0000-0000B1A70000}"/>
    <cellStyle name="통_토목내역서_우보초등학교 화장실보수및기타공사(건축)" xfId="1885" xr:uid="{00000000-0005-0000-0000-0000B2A70000}"/>
    <cellStyle name="통_토목내역서_우보초등학교 화장실보수및기타공사(건축) 2" xfId="1886" xr:uid="{00000000-0005-0000-0000-0000B3A70000}"/>
    <cellStyle name="통_토목내역서_화령초등학교 다목적강당 증축공사(건축)" xfId="1887" xr:uid="{00000000-0005-0000-0000-0000B4A70000}"/>
    <cellStyle name="통_토목내역서_화령초등학교 다목적강당 증축공사(건축) 2" xfId="1888" xr:uid="{00000000-0005-0000-0000-0000B5A70000}"/>
    <cellStyle name="통_토목내역서_화령초등학교 다목적강당 증축공사(건축납품)" xfId="1889" xr:uid="{00000000-0005-0000-0000-0000B6A70000}"/>
    <cellStyle name="통_토목내역서_화령초등학교 다목적강당 증축공사(건축납품) 2" xfId="1890" xr:uid="{00000000-0005-0000-0000-0000B7A70000}"/>
    <cellStyle name="통_화령초등학교 다목적강당 증축공사(건축)" xfId="1891" xr:uid="{00000000-0005-0000-0000-0000B8A70000}"/>
    <cellStyle name="통_화령초등학교 다목적강당 증축공사(건축) 2" xfId="1892" xr:uid="{00000000-0005-0000-0000-0000B9A70000}"/>
    <cellStyle name="통_화령초등학교 다목적강당 증축공사(건축납품)" xfId="1893" xr:uid="{00000000-0005-0000-0000-0000BAA70000}"/>
    <cellStyle name="통_화령초등학교 다목적강당 증축공사(건축납품) 2" xfId="1894" xr:uid="{00000000-0005-0000-0000-0000BBA70000}"/>
    <cellStyle name="통화 [" xfId="1895" xr:uid="{00000000-0005-0000-0000-0000BCA70000}"/>
    <cellStyle name="통화 [ 10" xfId="36983" xr:uid="{00000000-0005-0000-0000-0000BDA70000}"/>
    <cellStyle name="통화 [ 11" xfId="36984" xr:uid="{00000000-0005-0000-0000-0000BEA70000}"/>
    <cellStyle name="통화 [ 12" xfId="36985" xr:uid="{00000000-0005-0000-0000-0000BFA70000}"/>
    <cellStyle name="통화 [ 13" xfId="36986" xr:uid="{00000000-0005-0000-0000-0000C0A70000}"/>
    <cellStyle name="통화 [ 14" xfId="36987" xr:uid="{00000000-0005-0000-0000-0000C1A70000}"/>
    <cellStyle name="통화 [ 15" xfId="36988" xr:uid="{00000000-0005-0000-0000-0000C2A70000}"/>
    <cellStyle name="통화 [ 16" xfId="36989" xr:uid="{00000000-0005-0000-0000-0000C3A70000}"/>
    <cellStyle name="통화 [ 17" xfId="36990" xr:uid="{00000000-0005-0000-0000-0000C4A70000}"/>
    <cellStyle name="통화 [ 18" xfId="36991" xr:uid="{00000000-0005-0000-0000-0000C5A70000}"/>
    <cellStyle name="통화 [ 19" xfId="36992" xr:uid="{00000000-0005-0000-0000-0000C6A70000}"/>
    <cellStyle name="통화 [ 2" xfId="1896" xr:uid="{00000000-0005-0000-0000-0000C7A70000}"/>
    <cellStyle name="통화 [ 20" xfId="36993" xr:uid="{00000000-0005-0000-0000-0000C8A70000}"/>
    <cellStyle name="통화 [ 21" xfId="36994" xr:uid="{00000000-0005-0000-0000-0000C9A70000}"/>
    <cellStyle name="통화 [ 22" xfId="36995" xr:uid="{00000000-0005-0000-0000-0000CAA70000}"/>
    <cellStyle name="통화 [ 23" xfId="36996" xr:uid="{00000000-0005-0000-0000-0000CBA70000}"/>
    <cellStyle name="통화 [ 24" xfId="36997" xr:uid="{00000000-0005-0000-0000-0000CCA70000}"/>
    <cellStyle name="통화 [ 25" xfId="36998" xr:uid="{00000000-0005-0000-0000-0000CDA70000}"/>
    <cellStyle name="통화 [ 26" xfId="36999" xr:uid="{00000000-0005-0000-0000-0000CEA70000}"/>
    <cellStyle name="통화 [ 27" xfId="37000" xr:uid="{00000000-0005-0000-0000-0000CFA70000}"/>
    <cellStyle name="통화 [ 28" xfId="37001" xr:uid="{00000000-0005-0000-0000-0000D0A70000}"/>
    <cellStyle name="통화 [ 29" xfId="37002" xr:uid="{00000000-0005-0000-0000-0000D1A70000}"/>
    <cellStyle name="통화 [ 3" xfId="37003" xr:uid="{00000000-0005-0000-0000-0000D2A70000}"/>
    <cellStyle name="통화 [ 30" xfId="37004" xr:uid="{00000000-0005-0000-0000-0000D3A70000}"/>
    <cellStyle name="통화 [ 4" xfId="37005" xr:uid="{00000000-0005-0000-0000-0000D4A70000}"/>
    <cellStyle name="통화 [ 5" xfId="37006" xr:uid="{00000000-0005-0000-0000-0000D5A70000}"/>
    <cellStyle name="통화 [ 6" xfId="37007" xr:uid="{00000000-0005-0000-0000-0000D6A70000}"/>
    <cellStyle name="통화 [ 7" xfId="37008" xr:uid="{00000000-0005-0000-0000-0000D7A70000}"/>
    <cellStyle name="통화 [ 8" xfId="37009" xr:uid="{00000000-0005-0000-0000-0000D8A70000}"/>
    <cellStyle name="통화 [ 9" xfId="37010" xr:uid="{00000000-0005-0000-0000-0000D9A70000}"/>
    <cellStyle name="통화 [0] 2" xfId="3931" xr:uid="{00000000-0005-0000-0000-0000DAA70000}"/>
    <cellStyle name="통화 [0] 2 10" xfId="37011" xr:uid="{00000000-0005-0000-0000-0000DBA70000}"/>
    <cellStyle name="통화 [0] 2 11" xfId="37012" xr:uid="{00000000-0005-0000-0000-0000DCA70000}"/>
    <cellStyle name="통화 [0] 2 12" xfId="37013" xr:uid="{00000000-0005-0000-0000-0000DDA70000}"/>
    <cellStyle name="통화 [0] 2 13" xfId="37014" xr:uid="{00000000-0005-0000-0000-0000DEA70000}"/>
    <cellStyle name="통화 [0] 2 14" xfId="37015" xr:uid="{00000000-0005-0000-0000-0000DFA70000}"/>
    <cellStyle name="통화 [0] 2 15" xfId="37016" xr:uid="{00000000-0005-0000-0000-0000E0A70000}"/>
    <cellStyle name="통화 [0] 2 16" xfId="37017" xr:uid="{00000000-0005-0000-0000-0000E1A70000}"/>
    <cellStyle name="통화 [0] 2 17" xfId="37018" xr:uid="{00000000-0005-0000-0000-0000E2A70000}"/>
    <cellStyle name="통화 [0] 2 18" xfId="37019" xr:uid="{00000000-0005-0000-0000-0000E3A70000}"/>
    <cellStyle name="통화 [0] 2 19" xfId="37020" xr:uid="{00000000-0005-0000-0000-0000E4A70000}"/>
    <cellStyle name="통화 [0] 2 2" xfId="37021" xr:uid="{00000000-0005-0000-0000-0000E5A70000}"/>
    <cellStyle name="통화 [0] 2 2 10" xfId="37022" xr:uid="{00000000-0005-0000-0000-0000E6A70000}"/>
    <cellStyle name="통화 [0] 2 2 11" xfId="37023" xr:uid="{00000000-0005-0000-0000-0000E7A70000}"/>
    <cellStyle name="통화 [0] 2 2 12" xfId="37024" xr:uid="{00000000-0005-0000-0000-0000E8A70000}"/>
    <cellStyle name="통화 [0] 2 2 13" xfId="37025" xr:uid="{00000000-0005-0000-0000-0000E9A70000}"/>
    <cellStyle name="통화 [0] 2 2 14" xfId="37026" xr:uid="{00000000-0005-0000-0000-0000EAA70000}"/>
    <cellStyle name="통화 [0] 2 2 15" xfId="37027" xr:uid="{00000000-0005-0000-0000-0000EBA70000}"/>
    <cellStyle name="통화 [0] 2 2 16" xfId="37028" xr:uid="{00000000-0005-0000-0000-0000ECA70000}"/>
    <cellStyle name="통화 [0] 2 2 17" xfId="37029" xr:uid="{00000000-0005-0000-0000-0000EDA70000}"/>
    <cellStyle name="통화 [0] 2 2 18" xfId="37030" xr:uid="{00000000-0005-0000-0000-0000EEA70000}"/>
    <cellStyle name="통화 [0] 2 2 19" xfId="37031" xr:uid="{00000000-0005-0000-0000-0000EFA70000}"/>
    <cellStyle name="통화 [0] 2 2 2" xfId="37032" xr:uid="{00000000-0005-0000-0000-0000F0A70000}"/>
    <cellStyle name="통화 [0] 2 2 2 2" xfId="37033" xr:uid="{00000000-0005-0000-0000-0000F1A70000}"/>
    <cellStyle name="통화 [0] 2 2 2 3" xfId="37034" xr:uid="{00000000-0005-0000-0000-0000F2A70000}"/>
    <cellStyle name="통화 [0] 2 2 2 4" xfId="37035" xr:uid="{00000000-0005-0000-0000-0000F3A70000}"/>
    <cellStyle name="통화 [0] 2 2 2 5" xfId="37036" xr:uid="{00000000-0005-0000-0000-0000F4A70000}"/>
    <cellStyle name="통화 [0] 2 2 2 6" xfId="37037" xr:uid="{00000000-0005-0000-0000-0000F5A70000}"/>
    <cellStyle name="통화 [0] 2 2 2 7" xfId="37038" xr:uid="{00000000-0005-0000-0000-0000F6A70000}"/>
    <cellStyle name="통화 [0] 2 2 20" xfId="37039" xr:uid="{00000000-0005-0000-0000-0000F7A70000}"/>
    <cellStyle name="통화 [0] 2 2 21" xfId="37040" xr:uid="{00000000-0005-0000-0000-0000F8A70000}"/>
    <cellStyle name="통화 [0] 2 2 3" xfId="37041" xr:uid="{00000000-0005-0000-0000-0000F9A70000}"/>
    <cellStyle name="통화 [0] 2 2 4" xfId="37042" xr:uid="{00000000-0005-0000-0000-0000FAA70000}"/>
    <cellStyle name="통화 [0] 2 2 5" xfId="37043" xr:uid="{00000000-0005-0000-0000-0000FBA70000}"/>
    <cellStyle name="통화 [0] 2 2 6" xfId="37044" xr:uid="{00000000-0005-0000-0000-0000FCA70000}"/>
    <cellStyle name="통화 [0] 2 2 7" xfId="37045" xr:uid="{00000000-0005-0000-0000-0000FDA70000}"/>
    <cellStyle name="통화 [0] 2 2 8" xfId="37046" xr:uid="{00000000-0005-0000-0000-0000FEA70000}"/>
    <cellStyle name="통화 [0] 2 2 9" xfId="37047" xr:uid="{00000000-0005-0000-0000-0000FFA70000}"/>
    <cellStyle name="통화 [0] 2 20" xfId="37048" xr:uid="{00000000-0005-0000-0000-000000A80000}"/>
    <cellStyle name="통화 [0] 2 21" xfId="37049" xr:uid="{00000000-0005-0000-0000-000001A80000}"/>
    <cellStyle name="통화 [0] 2 22" xfId="37050" xr:uid="{00000000-0005-0000-0000-000002A80000}"/>
    <cellStyle name="통화 [0] 2 23" xfId="37051" xr:uid="{00000000-0005-0000-0000-000003A80000}"/>
    <cellStyle name="통화 [0] 2 24" xfId="37052" xr:uid="{00000000-0005-0000-0000-000004A80000}"/>
    <cellStyle name="통화 [0] 2 25" xfId="37053" xr:uid="{00000000-0005-0000-0000-000005A80000}"/>
    <cellStyle name="통화 [0] 2 26" xfId="37054" xr:uid="{00000000-0005-0000-0000-000006A80000}"/>
    <cellStyle name="통화 [0] 2 27" xfId="37055" xr:uid="{00000000-0005-0000-0000-000007A80000}"/>
    <cellStyle name="통화 [0] 2 28" xfId="37056" xr:uid="{00000000-0005-0000-0000-000008A80000}"/>
    <cellStyle name="통화 [0] 2 29" xfId="37057" xr:uid="{00000000-0005-0000-0000-000009A80000}"/>
    <cellStyle name="통화 [0] 2 3" xfId="37058" xr:uid="{00000000-0005-0000-0000-00000AA80000}"/>
    <cellStyle name="통화 [0] 2 3 2" xfId="37059" xr:uid="{00000000-0005-0000-0000-00000BA80000}"/>
    <cellStyle name="통화 [0] 2 3 3" xfId="37060" xr:uid="{00000000-0005-0000-0000-00000CA80000}"/>
    <cellStyle name="통화 [0] 2 3 4" xfId="37061" xr:uid="{00000000-0005-0000-0000-00000DA80000}"/>
    <cellStyle name="통화 [0] 2 3 5" xfId="37062" xr:uid="{00000000-0005-0000-0000-00000EA80000}"/>
    <cellStyle name="통화 [0] 2 3 6" xfId="37063" xr:uid="{00000000-0005-0000-0000-00000FA80000}"/>
    <cellStyle name="통화 [0] 2 3 7" xfId="37064" xr:uid="{00000000-0005-0000-0000-000010A80000}"/>
    <cellStyle name="통화 [0] 2 30" xfId="37065" xr:uid="{00000000-0005-0000-0000-000011A80000}"/>
    <cellStyle name="통화 [0] 2 4" xfId="37066" xr:uid="{00000000-0005-0000-0000-000012A80000}"/>
    <cellStyle name="통화 [0] 2 5" xfId="37067" xr:uid="{00000000-0005-0000-0000-000013A80000}"/>
    <cellStyle name="통화 [0] 2 6" xfId="37068" xr:uid="{00000000-0005-0000-0000-000014A80000}"/>
    <cellStyle name="통화 [0] 2 7" xfId="37069" xr:uid="{00000000-0005-0000-0000-000015A80000}"/>
    <cellStyle name="통화 [0] 2 8" xfId="37070" xr:uid="{00000000-0005-0000-0000-000016A80000}"/>
    <cellStyle name="통화 [0] 2 9" xfId="37071" xr:uid="{00000000-0005-0000-0000-000017A80000}"/>
    <cellStyle name="통화 [0] 3" xfId="3941" xr:uid="{00000000-0005-0000-0000-000018A80000}"/>
    <cellStyle name="통화 [0] 3 2" xfId="37072" xr:uid="{00000000-0005-0000-0000-000019A80000}"/>
    <cellStyle name="통화 [0] 3 3" xfId="37073" xr:uid="{00000000-0005-0000-0000-00001AA80000}"/>
    <cellStyle name="통화 [0] 3 4" xfId="37074" xr:uid="{00000000-0005-0000-0000-00001BA80000}"/>
    <cellStyle name="통화 [0] 3 5" xfId="37075" xr:uid="{00000000-0005-0000-0000-00001CA80000}"/>
    <cellStyle name="통화 [0] 3 6" xfId="37076" xr:uid="{00000000-0005-0000-0000-00001DA80000}"/>
    <cellStyle name="통화 [0] 3 7" xfId="37077" xr:uid="{00000000-0005-0000-0000-00001EA80000}"/>
    <cellStyle name="통화 [0] 3 8" xfId="37078" xr:uid="{00000000-0005-0000-0000-00001FA80000}"/>
    <cellStyle name="통화 [0] 4" xfId="37079" xr:uid="{00000000-0005-0000-0000-000020A80000}"/>
    <cellStyle name="통화 [0] 5" xfId="37080" xr:uid="{00000000-0005-0000-0000-000021A80000}"/>
    <cellStyle name="통화 [0] 6" xfId="37081" xr:uid="{00000000-0005-0000-0000-000022A80000}"/>
    <cellStyle name="통화 [0] 7" xfId="37082" xr:uid="{00000000-0005-0000-0000-000023A80000}"/>
    <cellStyle name="통화 [0] 8" xfId="37083" xr:uid="{00000000-0005-0000-0000-000024A80000}"/>
    <cellStyle name="통화 [0] 9" xfId="37084" xr:uid="{00000000-0005-0000-0000-000025A80000}"/>
    <cellStyle name="통화 [0㉝〸" xfId="37085" xr:uid="{00000000-0005-0000-0000-000026A80000}"/>
    <cellStyle name="통화 [0㉝〸 10" xfId="37086" xr:uid="{00000000-0005-0000-0000-000027A80000}"/>
    <cellStyle name="통화 [0㉝〸 11" xfId="37087" xr:uid="{00000000-0005-0000-0000-000028A80000}"/>
    <cellStyle name="통화 [0㉝〸 12" xfId="37088" xr:uid="{00000000-0005-0000-0000-000029A80000}"/>
    <cellStyle name="통화 [0㉝〸 13" xfId="37089" xr:uid="{00000000-0005-0000-0000-00002AA80000}"/>
    <cellStyle name="통화 [0㉝〸 14" xfId="37090" xr:uid="{00000000-0005-0000-0000-00002BA80000}"/>
    <cellStyle name="통화 [0㉝〸 15" xfId="37091" xr:uid="{00000000-0005-0000-0000-00002CA80000}"/>
    <cellStyle name="통화 [0㉝〸 16" xfId="37092" xr:uid="{00000000-0005-0000-0000-00002DA80000}"/>
    <cellStyle name="통화 [0㉝〸 17" xfId="37093" xr:uid="{00000000-0005-0000-0000-00002EA80000}"/>
    <cellStyle name="통화 [0㉝〸 18" xfId="37094" xr:uid="{00000000-0005-0000-0000-00002FA80000}"/>
    <cellStyle name="통화 [0㉝〸 19" xfId="37095" xr:uid="{00000000-0005-0000-0000-000030A80000}"/>
    <cellStyle name="통화 [0㉝〸 2" xfId="37096" xr:uid="{00000000-0005-0000-0000-000031A80000}"/>
    <cellStyle name="통화 [0㉝〸 2 2" xfId="37097" xr:uid="{00000000-0005-0000-0000-000032A80000}"/>
    <cellStyle name="통화 [0㉝〸 2 3" xfId="37098" xr:uid="{00000000-0005-0000-0000-000033A80000}"/>
    <cellStyle name="통화 [0㉝〸 2 4" xfId="37099" xr:uid="{00000000-0005-0000-0000-000034A80000}"/>
    <cellStyle name="통화 [0㉝〸 2 5" xfId="37100" xr:uid="{00000000-0005-0000-0000-000035A80000}"/>
    <cellStyle name="통화 [0㉝〸 2 6" xfId="37101" xr:uid="{00000000-0005-0000-0000-000036A80000}"/>
    <cellStyle name="통화 [0㉝〸 2 7" xfId="37102" xr:uid="{00000000-0005-0000-0000-000037A80000}"/>
    <cellStyle name="통화 [0㉝〸 20" xfId="37103" xr:uid="{00000000-0005-0000-0000-000038A80000}"/>
    <cellStyle name="통화 [0㉝〸 21" xfId="37104" xr:uid="{00000000-0005-0000-0000-000039A80000}"/>
    <cellStyle name="통화 [0㉝〸 3" xfId="37105" xr:uid="{00000000-0005-0000-0000-00003AA80000}"/>
    <cellStyle name="통화 [0㉝〸 4" xfId="37106" xr:uid="{00000000-0005-0000-0000-00003BA80000}"/>
    <cellStyle name="통화 [0㉝〸 5" xfId="37107" xr:uid="{00000000-0005-0000-0000-00003CA80000}"/>
    <cellStyle name="통화 [0㉝〸 6" xfId="37108" xr:uid="{00000000-0005-0000-0000-00003DA80000}"/>
    <cellStyle name="통화 [0㉝〸 7" xfId="37109" xr:uid="{00000000-0005-0000-0000-00003EA80000}"/>
    <cellStyle name="통화 [0㉝〸 8" xfId="37110" xr:uid="{00000000-0005-0000-0000-00003FA80000}"/>
    <cellStyle name="통화 [0㉝〸 9" xfId="37111" xr:uid="{00000000-0005-0000-0000-000040A80000}"/>
    <cellStyle name="퍼센트" xfId="1897" xr:uid="{00000000-0005-0000-0000-000041A80000}"/>
    <cellStyle name="퍼센트 10" xfId="37112" xr:uid="{00000000-0005-0000-0000-000042A80000}"/>
    <cellStyle name="퍼센트 11" xfId="37113" xr:uid="{00000000-0005-0000-0000-000043A80000}"/>
    <cellStyle name="퍼센트 12" xfId="37114" xr:uid="{00000000-0005-0000-0000-000044A80000}"/>
    <cellStyle name="퍼센트 13" xfId="37115" xr:uid="{00000000-0005-0000-0000-000045A80000}"/>
    <cellStyle name="퍼센트 14" xfId="37116" xr:uid="{00000000-0005-0000-0000-000046A80000}"/>
    <cellStyle name="퍼센트 15" xfId="37117" xr:uid="{00000000-0005-0000-0000-000047A80000}"/>
    <cellStyle name="퍼센트 16" xfId="37118" xr:uid="{00000000-0005-0000-0000-000048A80000}"/>
    <cellStyle name="퍼센트 17" xfId="37119" xr:uid="{00000000-0005-0000-0000-000049A80000}"/>
    <cellStyle name="퍼센트 18" xfId="37120" xr:uid="{00000000-0005-0000-0000-00004AA80000}"/>
    <cellStyle name="퍼센트 19" xfId="37121" xr:uid="{00000000-0005-0000-0000-00004BA80000}"/>
    <cellStyle name="퍼센트 2" xfId="37122" xr:uid="{00000000-0005-0000-0000-00004CA80000}"/>
    <cellStyle name="퍼센트 2 2" xfId="37123" xr:uid="{00000000-0005-0000-0000-00004DA80000}"/>
    <cellStyle name="퍼센트 2 3" xfId="37124" xr:uid="{00000000-0005-0000-0000-00004EA80000}"/>
    <cellStyle name="퍼센트 2 4" xfId="37125" xr:uid="{00000000-0005-0000-0000-00004FA80000}"/>
    <cellStyle name="퍼센트 2 5" xfId="37126" xr:uid="{00000000-0005-0000-0000-000050A80000}"/>
    <cellStyle name="퍼센트 2 6" xfId="37127" xr:uid="{00000000-0005-0000-0000-000051A80000}"/>
    <cellStyle name="퍼센트 2 7" xfId="37128" xr:uid="{00000000-0005-0000-0000-000052A80000}"/>
    <cellStyle name="퍼센트 20" xfId="37129" xr:uid="{00000000-0005-0000-0000-000053A80000}"/>
    <cellStyle name="퍼센트 21" xfId="37130" xr:uid="{00000000-0005-0000-0000-000054A80000}"/>
    <cellStyle name="퍼센트 22" xfId="37131" xr:uid="{00000000-0005-0000-0000-000055A80000}"/>
    <cellStyle name="퍼센트 23" xfId="37132" xr:uid="{00000000-0005-0000-0000-000056A80000}"/>
    <cellStyle name="퍼센트 24" xfId="37133" xr:uid="{00000000-0005-0000-0000-000057A80000}"/>
    <cellStyle name="퍼센트 25" xfId="37134" xr:uid="{00000000-0005-0000-0000-000058A80000}"/>
    <cellStyle name="퍼센트 26" xfId="37135" xr:uid="{00000000-0005-0000-0000-000059A80000}"/>
    <cellStyle name="퍼센트 27" xfId="37136" xr:uid="{00000000-0005-0000-0000-00005AA80000}"/>
    <cellStyle name="퍼센트 28" xfId="37137" xr:uid="{00000000-0005-0000-0000-00005BA80000}"/>
    <cellStyle name="퍼센트 29" xfId="37138" xr:uid="{00000000-0005-0000-0000-00005CA80000}"/>
    <cellStyle name="퍼센트 3" xfId="37139" xr:uid="{00000000-0005-0000-0000-00005DA80000}"/>
    <cellStyle name="퍼센트 30" xfId="37140" xr:uid="{00000000-0005-0000-0000-00005EA80000}"/>
    <cellStyle name="퍼센트 31" xfId="37141" xr:uid="{00000000-0005-0000-0000-00005FA80000}"/>
    <cellStyle name="퍼센트 4" xfId="37142" xr:uid="{00000000-0005-0000-0000-000060A80000}"/>
    <cellStyle name="퍼센트 5" xfId="37143" xr:uid="{00000000-0005-0000-0000-000061A80000}"/>
    <cellStyle name="퍼센트 6" xfId="37144" xr:uid="{00000000-0005-0000-0000-000062A80000}"/>
    <cellStyle name="퍼센트 7" xfId="37145" xr:uid="{00000000-0005-0000-0000-000063A80000}"/>
    <cellStyle name="퍼센트 8" xfId="37146" xr:uid="{00000000-0005-0000-0000-000064A80000}"/>
    <cellStyle name="퍼센트 9" xfId="37147" xr:uid="{00000000-0005-0000-0000-000065A80000}"/>
    <cellStyle name="표" xfId="1898" xr:uid="{00000000-0005-0000-0000-000066A80000}"/>
    <cellStyle name="표 10" xfId="37148" xr:uid="{00000000-0005-0000-0000-000067A80000}"/>
    <cellStyle name="표 11" xfId="37149" xr:uid="{00000000-0005-0000-0000-000068A80000}"/>
    <cellStyle name="표 12" xfId="37150" xr:uid="{00000000-0005-0000-0000-000069A80000}"/>
    <cellStyle name="표 13" xfId="37151" xr:uid="{00000000-0005-0000-0000-00006AA80000}"/>
    <cellStyle name="표 14" xfId="37152" xr:uid="{00000000-0005-0000-0000-00006BA80000}"/>
    <cellStyle name="표 15" xfId="37153" xr:uid="{00000000-0005-0000-0000-00006CA80000}"/>
    <cellStyle name="표 16" xfId="37154" xr:uid="{00000000-0005-0000-0000-00006DA80000}"/>
    <cellStyle name="표 17" xfId="37155" xr:uid="{00000000-0005-0000-0000-00006EA80000}"/>
    <cellStyle name="표 18" xfId="37156" xr:uid="{00000000-0005-0000-0000-00006FA80000}"/>
    <cellStyle name="표 19" xfId="37157" xr:uid="{00000000-0005-0000-0000-000070A80000}"/>
    <cellStyle name="표 2" xfId="1899" xr:uid="{00000000-0005-0000-0000-000071A80000}"/>
    <cellStyle name="표 20" xfId="37158" xr:uid="{00000000-0005-0000-0000-000072A80000}"/>
    <cellStyle name="표 21" xfId="37159" xr:uid="{00000000-0005-0000-0000-000073A80000}"/>
    <cellStyle name="표 22" xfId="37160" xr:uid="{00000000-0005-0000-0000-000074A80000}"/>
    <cellStyle name="표 23" xfId="37161" xr:uid="{00000000-0005-0000-0000-000075A80000}"/>
    <cellStyle name="표 24" xfId="37162" xr:uid="{00000000-0005-0000-0000-000076A80000}"/>
    <cellStyle name="표 25" xfId="37163" xr:uid="{00000000-0005-0000-0000-000077A80000}"/>
    <cellStyle name="표 26" xfId="37164" xr:uid="{00000000-0005-0000-0000-000078A80000}"/>
    <cellStyle name="표 27" xfId="37165" xr:uid="{00000000-0005-0000-0000-000079A80000}"/>
    <cellStyle name="표 28" xfId="37166" xr:uid="{00000000-0005-0000-0000-00007AA80000}"/>
    <cellStyle name="표 29" xfId="37167" xr:uid="{00000000-0005-0000-0000-00007BA80000}"/>
    <cellStyle name="표 3" xfId="37168" xr:uid="{00000000-0005-0000-0000-00007CA80000}"/>
    <cellStyle name="표 30" xfId="37169" xr:uid="{00000000-0005-0000-0000-00007DA80000}"/>
    <cellStyle name="표 4" xfId="37170" xr:uid="{00000000-0005-0000-0000-00007EA80000}"/>
    <cellStyle name="표 5" xfId="37171" xr:uid="{00000000-0005-0000-0000-00007FA80000}"/>
    <cellStyle name="표 6" xfId="37172" xr:uid="{00000000-0005-0000-0000-000080A80000}"/>
    <cellStyle name="표 7" xfId="37173" xr:uid="{00000000-0005-0000-0000-000081A80000}"/>
    <cellStyle name="표 8" xfId="37174" xr:uid="{00000000-0005-0000-0000-000082A80000}"/>
    <cellStyle name="표 9" xfId="37175" xr:uid="{00000000-0005-0000-0000-000083A80000}"/>
    <cellStyle name="표(가는선,가운데,중앙)" xfId="3932" xr:uid="{00000000-0005-0000-0000-000084A80000}"/>
    <cellStyle name="표(가는선,가운데,중앙) 10" xfId="37176" xr:uid="{00000000-0005-0000-0000-000085A80000}"/>
    <cellStyle name="표(가는선,가운데,중앙) 11" xfId="37177" xr:uid="{00000000-0005-0000-0000-000086A80000}"/>
    <cellStyle name="표(가는선,가운데,중앙) 12" xfId="37178" xr:uid="{00000000-0005-0000-0000-000087A80000}"/>
    <cellStyle name="표(가는선,가운데,중앙) 13" xfId="37179" xr:uid="{00000000-0005-0000-0000-000088A80000}"/>
    <cellStyle name="표(가는선,가운데,중앙) 14" xfId="37180" xr:uid="{00000000-0005-0000-0000-000089A80000}"/>
    <cellStyle name="표(가는선,가운데,중앙) 15" xfId="37181" xr:uid="{00000000-0005-0000-0000-00008AA80000}"/>
    <cellStyle name="표(가는선,가운데,중앙) 16" xfId="37182" xr:uid="{00000000-0005-0000-0000-00008BA80000}"/>
    <cellStyle name="표(가는선,가운데,중앙) 17" xfId="37183" xr:uid="{00000000-0005-0000-0000-00008CA80000}"/>
    <cellStyle name="표(가는선,가운데,중앙) 18" xfId="37184" xr:uid="{00000000-0005-0000-0000-00008DA80000}"/>
    <cellStyle name="표(가는선,가운데,중앙) 19" xfId="37185" xr:uid="{00000000-0005-0000-0000-00008EA80000}"/>
    <cellStyle name="표(가는선,가운데,중앙) 2" xfId="37186" xr:uid="{00000000-0005-0000-0000-00008FA80000}"/>
    <cellStyle name="표(가는선,가운데,중앙) 2 2" xfId="37187" xr:uid="{00000000-0005-0000-0000-000090A80000}"/>
    <cellStyle name="표(가는선,가운데,중앙) 2 3" xfId="37188" xr:uid="{00000000-0005-0000-0000-000091A80000}"/>
    <cellStyle name="표(가는선,가운데,중앙) 2 4" xfId="37189" xr:uid="{00000000-0005-0000-0000-000092A80000}"/>
    <cellStyle name="표(가는선,가운데,중앙) 2 5" xfId="37190" xr:uid="{00000000-0005-0000-0000-000093A80000}"/>
    <cellStyle name="표(가는선,가운데,중앙) 2 6" xfId="37191" xr:uid="{00000000-0005-0000-0000-000094A80000}"/>
    <cellStyle name="표(가는선,가운데,중앙) 2 7" xfId="37192" xr:uid="{00000000-0005-0000-0000-000095A80000}"/>
    <cellStyle name="표(가는선,가운데,중앙) 20" xfId="37193" xr:uid="{00000000-0005-0000-0000-000096A80000}"/>
    <cellStyle name="표(가는선,가운데,중앙) 21" xfId="37194" xr:uid="{00000000-0005-0000-0000-000097A80000}"/>
    <cellStyle name="표(가는선,가운데,중앙) 3" xfId="37195" xr:uid="{00000000-0005-0000-0000-000098A80000}"/>
    <cellStyle name="표(가는선,가운데,중앙) 4" xfId="37196" xr:uid="{00000000-0005-0000-0000-000099A80000}"/>
    <cellStyle name="표(가는선,가운데,중앙) 5" xfId="37197" xr:uid="{00000000-0005-0000-0000-00009AA80000}"/>
    <cellStyle name="표(가는선,가운데,중앙) 6" xfId="37198" xr:uid="{00000000-0005-0000-0000-00009BA80000}"/>
    <cellStyle name="표(가는선,가운데,중앙) 7" xfId="37199" xr:uid="{00000000-0005-0000-0000-00009CA80000}"/>
    <cellStyle name="표(가는선,가운데,중앙) 8" xfId="37200" xr:uid="{00000000-0005-0000-0000-00009DA80000}"/>
    <cellStyle name="표(가는선,가운데,중앙) 9" xfId="37201" xr:uid="{00000000-0005-0000-0000-00009EA80000}"/>
    <cellStyle name="표(가는선,왼쪽,중앙)" xfId="3933" xr:uid="{00000000-0005-0000-0000-00009FA80000}"/>
    <cellStyle name="표(가는선,왼쪽,중앙) 10" xfId="37202" xr:uid="{00000000-0005-0000-0000-0000A0A80000}"/>
    <cellStyle name="표(가는선,왼쪽,중앙) 11" xfId="37203" xr:uid="{00000000-0005-0000-0000-0000A1A80000}"/>
    <cellStyle name="표(가는선,왼쪽,중앙) 12" xfId="37204" xr:uid="{00000000-0005-0000-0000-0000A2A80000}"/>
    <cellStyle name="표(가는선,왼쪽,중앙) 13" xfId="37205" xr:uid="{00000000-0005-0000-0000-0000A3A80000}"/>
    <cellStyle name="표(가는선,왼쪽,중앙) 14" xfId="37206" xr:uid="{00000000-0005-0000-0000-0000A4A80000}"/>
    <cellStyle name="표(가는선,왼쪽,중앙) 15" xfId="37207" xr:uid="{00000000-0005-0000-0000-0000A5A80000}"/>
    <cellStyle name="표(가는선,왼쪽,중앙) 16" xfId="37208" xr:uid="{00000000-0005-0000-0000-0000A6A80000}"/>
    <cellStyle name="표(가는선,왼쪽,중앙) 17" xfId="37209" xr:uid="{00000000-0005-0000-0000-0000A7A80000}"/>
    <cellStyle name="표(가는선,왼쪽,중앙) 18" xfId="37210" xr:uid="{00000000-0005-0000-0000-0000A8A80000}"/>
    <cellStyle name="표(가는선,왼쪽,중앙) 19" xfId="37211" xr:uid="{00000000-0005-0000-0000-0000A9A80000}"/>
    <cellStyle name="표(가는선,왼쪽,중앙) 2" xfId="37212" xr:uid="{00000000-0005-0000-0000-0000AAA80000}"/>
    <cellStyle name="표(가는선,왼쪽,중앙) 2 2" xfId="37213" xr:uid="{00000000-0005-0000-0000-0000ABA80000}"/>
    <cellStyle name="표(가는선,왼쪽,중앙) 2 3" xfId="37214" xr:uid="{00000000-0005-0000-0000-0000ACA80000}"/>
    <cellStyle name="표(가는선,왼쪽,중앙) 2 4" xfId="37215" xr:uid="{00000000-0005-0000-0000-0000ADA80000}"/>
    <cellStyle name="표(가는선,왼쪽,중앙) 2 5" xfId="37216" xr:uid="{00000000-0005-0000-0000-0000AEA80000}"/>
    <cellStyle name="표(가는선,왼쪽,중앙) 2 6" xfId="37217" xr:uid="{00000000-0005-0000-0000-0000AFA80000}"/>
    <cellStyle name="표(가는선,왼쪽,중앙) 2 7" xfId="37218" xr:uid="{00000000-0005-0000-0000-0000B0A80000}"/>
    <cellStyle name="표(가는선,왼쪽,중앙) 20" xfId="37219" xr:uid="{00000000-0005-0000-0000-0000B1A80000}"/>
    <cellStyle name="표(가는선,왼쪽,중앙) 21" xfId="37220" xr:uid="{00000000-0005-0000-0000-0000B2A80000}"/>
    <cellStyle name="표(가는선,왼쪽,중앙) 3" xfId="37221" xr:uid="{00000000-0005-0000-0000-0000B3A80000}"/>
    <cellStyle name="표(가는선,왼쪽,중앙) 4" xfId="37222" xr:uid="{00000000-0005-0000-0000-0000B4A80000}"/>
    <cellStyle name="표(가는선,왼쪽,중앙) 5" xfId="37223" xr:uid="{00000000-0005-0000-0000-0000B5A80000}"/>
    <cellStyle name="표(가는선,왼쪽,중앙) 6" xfId="37224" xr:uid="{00000000-0005-0000-0000-0000B6A80000}"/>
    <cellStyle name="표(가는선,왼쪽,중앙) 7" xfId="37225" xr:uid="{00000000-0005-0000-0000-0000B7A80000}"/>
    <cellStyle name="표(가는선,왼쪽,중앙) 8" xfId="37226" xr:uid="{00000000-0005-0000-0000-0000B8A80000}"/>
    <cellStyle name="표(가는선,왼쪽,중앙) 9" xfId="37227" xr:uid="{00000000-0005-0000-0000-0000B9A80000}"/>
    <cellStyle name="표(세로쓰기)" xfId="3934" xr:uid="{00000000-0005-0000-0000-0000BAA80000}"/>
    <cellStyle name="표(세로쓰기) 10" xfId="37228" xr:uid="{00000000-0005-0000-0000-0000BBA80000}"/>
    <cellStyle name="표(세로쓰기) 11" xfId="37229" xr:uid="{00000000-0005-0000-0000-0000BCA80000}"/>
    <cellStyle name="표(세로쓰기) 12" xfId="37230" xr:uid="{00000000-0005-0000-0000-0000BDA80000}"/>
    <cellStyle name="표(세로쓰기) 13" xfId="37231" xr:uid="{00000000-0005-0000-0000-0000BEA80000}"/>
    <cellStyle name="표(세로쓰기) 14" xfId="37232" xr:uid="{00000000-0005-0000-0000-0000BFA80000}"/>
    <cellStyle name="표(세로쓰기) 15" xfId="37233" xr:uid="{00000000-0005-0000-0000-0000C0A80000}"/>
    <cellStyle name="표(세로쓰기) 16" xfId="37234" xr:uid="{00000000-0005-0000-0000-0000C1A80000}"/>
    <cellStyle name="표(세로쓰기) 17" xfId="37235" xr:uid="{00000000-0005-0000-0000-0000C2A80000}"/>
    <cellStyle name="표(세로쓰기) 18" xfId="37236" xr:uid="{00000000-0005-0000-0000-0000C3A80000}"/>
    <cellStyle name="표(세로쓰기) 19" xfId="37237" xr:uid="{00000000-0005-0000-0000-0000C4A80000}"/>
    <cellStyle name="표(세로쓰기) 2" xfId="37238" xr:uid="{00000000-0005-0000-0000-0000C5A80000}"/>
    <cellStyle name="표(세로쓰기) 2 2" xfId="37239" xr:uid="{00000000-0005-0000-0000-0000C6A80000}"/>
    <cellStyle name="표(세로쓰기) 2 3" xfId="37240" xr:uid="{00000000-0005-0000-0000-0000C7A80000}"/>
    <cellStyle name="표(세로쓰기) 2 4" xfId="37241" xr:uid="{00000000-0005-0000-0000-0000C8A80000}"/>
    <cellStyle name="표(세로쓰기) 2 5" xfId="37242" xr:uid="{00000000-0005-0000-0000-0000C9A80000}"/>
    <cellStyle name="표(세로쓰기) 2 6" xfId="37243" xr:uid="{00000000-0005-0000-0000-0000CAA80000}"/>
    <cellStyle name="표(세로쓰기) 2 7" xfId="37244" xr:uid="{00000000-0005-0000-0000-0000CBA80000}"/>
    <cellStyle name="표(세로쓰기) 20" xfId="37245" xr:uid="{00000000-0005-0000-0000-0000CCA80000}"/>
    <cellStyle name="표(세로쓰기) 21" xfId="37246" xr:uid="{00000000-0005-0000-0000-0000CDA80000}"/>
    <cellStyle name="표(세로쓰기) 3" xfId="37247" xr:uid="{00000000-0005-0000-0000-0000CEA80000}"/>
    <cellStyle name="표(세로쓰기) 4" xfId="37248" xr:uid="{00000000-0005-0000-0000-0000CFA80000}"/>
    <cellStyle name="표(세로쓰기) 5" xfId="37249" xr:uid="{00000000-0005-0000-0000-0000D0A80000}"/>
    <cellStyle name="표(세로쓰기) 6" xfId="37250" xr:uid="{00000000-0005-0000-0000-0000D1A80000}"/>
    <cellStyle name="표(세로쓰기) 7" xfId="37251" xr:uid="{00000000-0005-0000-0000-0000D2A80000}"/>
    <cellStyle name="표(세로쓰기) 8" xfId="37252" xr:uid="{00000000-0005-0000-0000-0000D3A80000}"/>
    <cellStyle name="표(세로쓰기) 9" xfId="37253" xr:uid="{00000000-0005-0000-0000-0000D4A80000}"/>
    <cellStyle name="표_01.표지판(교통표지판)" xfId="37254" xr:uid="{00000000-0005-0000-0000-0000D5A80000}"/>
    <cellStyle name="표_01.표지판(교통표지판) 10" xfId="37255" xr:uid="{00000000-0005-0000-0000-0000D6A80000}"/>
    <cellStyle name="표_01.표지판(교통표지판) 11" xfId="37256" xr:uid="{00000000-0005-0000-0000-0000D7A80000}"/>
    <cellStyle name="표_01.표지판(교통표지판) 12" xfId="37257" xr:uid="{00000000-0005-0000-0000-0000D8A80000}"/>
    <cellStyle name="표_01.표지판(교통표지판) 13" xfId="37258" xr:uid="{00000000-0005-0000-0000-0000D9A80000}"/>
    <cellStyle name="표_01.표지판(교통표지판) 14" xfId="37259" xr:uid="{00000000-0005-0000-0000-0000DAA80000}"/>
    <cellStyle name="표_01.표지판(교통표지판) 15" xfId="37260" xr:uid="{00000000-0005-0000-0000-0000DBA80000}"/>
    <cellStyle name="표_01.표지판(교통표지판) 16" xfId="37261" xr:uid="{00000000-0005-0000-0000-0000DCA80000}"/>
    <cellStyle name="표_01.표지판(교통표지판) 17" xfId="37262" xr:uid="{00000000-0005-0000-0000-0000DDA80000}"/>
    <cellStyle name="표_01.표지판(교통표지판) 18" xfId="37263" xr:uid="{00000000-0005-0000-0000-0000DEA80000}"/>
    <cellStyle name="표_01.표지판(교통표지판) 19" xfId="37264" xr:uid="{00000000-0005-0000-0000-0000DFA80000}"/>
    <cellStyle name="표_01.표지판(교통표지판) 2" xfId="37265" xr:uid="{00000000-0005-0000-0000-0000E0A80000}"/>
    <cellStyle name="표_01.표지판(교통표지판) 2 2" xfId="37266" xr:uid="{00000000-0005-0000-0000-0000E1A80000}"/>
    <cellStyle name="표_01.표지판(교통표지판) 2 3" xfId="37267" xr:uid="{00000000-0005-0000-0000-0000E2A80000}"/>
    <cellStyle name="표_01.표지판(교통표지판) 2 4" xfId="37268" xr:uid="{00000000-0005-0000-0000-0000E3A80000}"/>
    <cellStyle name="표_01.표지판(교통표지판) 2 5" xfId="37269" xr:uid="{00000000-0005-0000-0000-0000E4A80000}"/>
    <cellStyle name="표_01.표지판(교통표지판) 2 6" xfId="37270" xr:uid="{00000000-0005-0000-0000-0000E5A80000}"/>
    <cellStyle name="표_01.표지판(교통표지판) 2 7" xfId="37271" xr:uid="{00000000-0005-0000-0000-0000E6A80000}"/>
    <cellStyle name="표_01.표지판(교통표지판) 20" xfId="37272" xr:uid="{00000000-0005-0000-0000-0000E7A80000}"/>
    <cellStyle name="표_01.표지판(교통표지판) 21" xfId="37273" xr:uid="{00000000-0005-0000-0000-0000E8A80000}"/>
    <cellStyle name="표_01.표지판(교통표지판) 3" xfId="37274" xr:uid="{00000000-0005-0000-0000-0000E9A80000}"/>
    <cellStyle name="표_01.표지판(교통표지판) 4" xfId="37275" xr:uid="{00000000-0005-0000-0000-0000EAA80000}"/>
    <cellStyle name="표_01.표지판(교통표지판) 5" xfId="37276" xr:uid="{00000000-0005-0000-0000-0000EBA80000}"/>
    <cellStyle name="표_01.표지판(교통표지판) 6" xfId="37277" xr:uid="{00000000-0005-0000-0000-0000ECA80000}"/>
    <cellStyle name="표_01.표지판(교통표지판) 7" xfId="37278" xr:uid="{00000000-0005-0000-0000-0000EDA80000}"/>
    <cellStyle name="표_01.표지판(교통표지판) 8" xfId="37279" xr:uid="{00000000-0005-0000-0000-0000EEA80000}"/>
    <cellStyle name="표_01.표지판(교통표지판) 9" xfId="37280" xr:uid="{00000000-0005-0000-0000-0000EFA80000}"/>
    <cellStyle name="표_01.표지판(교통표지판)_00.교통안전시설공전체" xfId="37281" xr:uid="{00000000-0005-0000-0000-0000F0A80000}"/>
    <cellStyle name="표_01.표지판(교통표지판)_00.교통안전시설공전체 10" xfId="37282" xr:uid="{00000000-0005-0000-0000-0000F1A80000}"/>
    <cellStyle name="표_01.표지판(교통표지판)_00.교통안전시설공전체 11" xfId="37283" xr:uid="{00000000-0005-0000-0000-0000F2A80000}"/>
    <cellStyle name="표_01.표지판(교통표지판)_00.교통안전시설공전체 12" xfId="37284" xr:uid="{00000000-0005-0000-0000-0000F3A80000}"/>
    <cellStyle name="표_01.표지판(교통표지판)_00.교통안전시설공전체 13" xfId="37285" xr:uid="{00000000-0005-0000-0000-0000F4A80000}"/>
    <cellStyle name="표_01.표지판(교통표지판)_00.교통안전시설공전체 14" xfId="37286" xr:uid="{00000000-0005-0000-0000-0000F5A80000}"/>
    <cellStyle name="표_01.표지판(교통표지판)_00.교통안전시설공전체 15" xfId="37287" xr:uid="{00000000-0005-0000-0000-0000F6A80000}"/>
    <cellStyle name="표_01.표지판(교통표지판)_00.교통안전시설공전체 16" xfId="37288" xr:uid="{00000000-0005-0000-0000-0000F7A80000}"/>
    <cellStyle name="표_01.표지판(교통표지판)_00.교통안전시설공전체 17" xfId="37289" xr:uid="{00000000-0005-0000-0000-0000F8A80000}"/>
    <cellStyle name="표_01.표지판(교통표지판)_00.교통안전시설공전체 18" xfId="37290" xr:uid="{00000000-0005-0000-0000-0000F9A80000}"/>
    <cellStyle name="표_01.표지판(교통표지판)_00.교통안전시설공전체 19" xfId="37291" xr:uid="{00000000-0005-0000-0000-0000FAA80000}"/>
    <cellStyle name="표_01.표지판(교통표지판)_00.교통안전시설공전체 2" xfId="37292" xr:uid="{00000000-0005-0000-0000-0000FBA80000}"/>
    <cellStyle name="표_01.표지판(교통표지판)_00.교통안전시설공전체 2 2" xfId="37293" xr:uid="{00000000-0005-0000-0000-0000FCA80000}"/>
    <cellStyle name="표_01.표지판(교통표지판)_00.교통안전시설공전체 2 3" xfId="37294" xr:uid="{00000000-0005-0000-0000-0000FDA80000}"/>
    <cellStyle name="표_01.표지판(교통표지판)_00.교통안전시설공전체 2 4" xfId="37295" xr:uid="{00000000-0005-0000-0000-0000FEA80000}"/>
    <cellStyle name="표_01.표지판(교통표지판)_00.교통안전시설공전체 2 5" xfId="37296" xr:uid="{00000000-0005-0000-0000-0000FFA80000}"/>
    <cellStyle name="표_01.표지판(교통표지판)_00.교통안전시설공전체 2 6" xfId="37297" xr:uid="{00000000-0005-0000-0000-000000A90000}"/>
    <cellStyle name="표_01.표지판(교통표지판)_00.교통안전시설공전체 2 7" xfId="37298" xr:uid="{00000000-0005-0000-0000-000001A90000}"/>
    <cellStyle name="표_01.표지판(교통표지판)_00.교통안전시설공전체 20" xfId="37299" xr:uid="{00000000-0005-0000-0000-000002A90000}"/>
    <cellStyle name="표_01.표지판(교통표지판)_00.교통안전시설공전체 21" xfId="37300" xr:uid="{00000000-0005-0000-0000-000003A90000}"/>
    <cellStyle name="표_01.표지판(교통표지판)_00.교통안전시설공전체 3" xfId="37301" xr:uid="{00000000-0005-0000-0000-000004A90000}"/>
    <cellStyle name="표_01.표지판(교통표지판)_00.교통안전시설공전체 4" xfId="37302" xr:uid="{00000000-0005-0000-0000-000005A90000}"/>
    <cellStyle name="표_01.표지판(교통표지판)_00.교통안전시설공전체 5" xfId="37303" xr:uid="{00000000-0005-0000-0000-000006A90000}"/>
    <cellStyle name="표_01.표지판(교통표지판)_00.교통안전시설공전체 6" xfId="37304" xr:uid="{00000000-0005-0000-0000-000007A90000}"/>
    <cellStyle name="표_01.표지판(교통표지판)_00.교통안전시설공전체 7" xfId="37305" xr:uid="{00000000-0005-0000-0000-000008A90000}"/>
    <cellStyle name="표_01.표지판(교통표지판)_00.교통안전시설공전체 8" xfId="37306" xr:uid="{00000000-0005-0000-0000-000009A90000}"/>
    <cellStyle name="표_01.표지판(교통표지판)_00.교통안전시설공전체 9" xfId="37307" xr:uid="{00000000-0005-0000-0000-00000AA90000}"/>
    <cellStyle name="표_01.표지판(교통표지판)_01_부대공전체(진동-마산)" xfId="37308" xr:uid="{00000000-0005-0000-0000-00000BA90000}"/>
    <cellStyle name="표_01.표지판(교통표지판)_01_부대공전체(진동-마산) 10" xfId="37309" xr:uid="{00000000-0005-0000-0000-00000CA90000}"/>
    <cellStyle name="표_01.표지판(교통표지판)_01_부대공전체(진동-마산) 11" xfId="37310" xr:uid="{00000000-0005-0000-0000-00000DA90000}"/>
    <cellStyle name="표_01.표지판(교통표지판)_01_부대공전체(진동-마산) 12" xfId="37311" xr:uid="{00000000-0005-0000-0000-00000EA90000}"/>
    <cellStyle name="표_01.표지판(교통표지판)_01_부대공전체(진동-마산) 13" xfId="37312" xr:uid="{00000000-0005-0000-0000-00000FA90000}"/>
    <cellStyle name="표_01.표지판(교통표지판)_01_부대공전체(진동-마산) 14" xfId="37313" xr:uid="{00000000-0005-0000-0000-000010A90000}"/>
    <cellStyle name="표_01.표지판(교통표지판)_01_부대공전체(진동-마산) 15" xfId="37314" xr:uid="{00000000-0005-0000-0000-000011A90000}"/>
    <cellStyle name="표_01.표지판(교통표지판)_01_부대공전체(진동-마산) 16" xfId="37315" xr:uid="{00000000-0005-0000-0000-000012A90000}"/>
    <cellStyle name="표_01.표지판(교통표지판)_01_부대공전체(진동-마산) 17" xfId="37316" xr:uid="{00000000-0005-0000-0000-000013A90000}"/>
    <cellStyle name="표_01.표지판(교통표지판)_01_부대공전체(진동-마산) 18" xfId="37317" xr:uid="{00000000-0005-0000-0000-000014A90000}"/>
    <cellStyle name="표_01.표지판(교통표지판)_01_부대공전체(진동-마산) 19" xfId="37318" xr:uid="{00000000-0005-0000-0000-000015A90000}"/>
    <cellStyle name="표_01.표지판(교통표지판)_01_부대공전체(진동-마산) 2" xfId="37319" xr:uid="{00000000-0005-0000-0000-000016A90000}"/>
    <cellStyle name="표_01.표지판(교통표지판)_01_부대공전체(진동-마산) 2 2" xfId="37320" xr:uid="{00000000-0005-0000-0000-000017A90000}"/>
    <cellStyle name="표_01.표지판(교통표지판)_01_부대공전체(진동-마산) 2 3" xfId="37321" xr:uid="{00000000-0005-0000-0000-000018A90000}"/>
    <cellStyle name="표_01.표지판(교통표지판)_01_부대공전체(진동-마산) 2 4" xfId="37322" xr:uid="{00000000-0005-0000-0000-000019A90000}"/>
    <cellStyle name="표_01.표지판(교통표지판)_01_부대공전체(진동-마산) 2 5" xfId="37323" xr:uid="{00000000-0005-0000-0000-00001AA90000}"/>
    <cellStyle name="표_01.표지판(교통표지판)_01_부대공전체(진동-마산) 2 6" xfId="37324" xr:uid="{00000000-0005-0000-0000-00001BA90000}"/>
    <cellStyle name="표_01.표지판(교통표지판)_01_부대공전체(진동-마산) 2 7" xfId="37325" xr:uid="{00000000-0005-0000-0000-00001CA90000}"/>
    <cellStyle name="표_01.표지판(교통표지판)_01_부대공전체(진동-마산) 20" xfId="37326" xr:uid="{00000000-0005-0000-0000-00001DA90000}"/>
    <cellStyle name="표_01.표지판(교통표지판)_01_부대공전체(진동-마산) 21" xfId="37327" xr:uid="{00000000-0005-0000-0000-00001EA90000}"/>
    <cellStyle name="표_01.표지판(교통표지판)_01_부대공전체(진동-마산) 3" xfId="37328" xr:uid="{00000000-0005-0000-0000-00001FA90000}"/>
    <cellStyle name="표_01.표지판(교통표지판)_01_부대공전체(진동-마산) 4" xfId="37329" xr:uid="{00000000-0005-0000-0000-000020A90000}"/>
    <cellStyle name="표_01.표지판(교통표지판)_01_부대공전체(진동-마산) 5" xfId="37330" xr:uid="{00000000-0005-0000-0000-000021A90000}"/>
    <cellStyle name="표_01.표지판(교통표지판)_01_부대공전체(진동-마산) 6" xfId="37331" xr:uid="{00000000-0005-0000-0000-000022A90000}"/>
    <cellStyle name="표_01.표지판(교통표지판)_01_부대공전체(진동-마산) 7" xfId="37332" xr:uid="{00000000-0005-0000-0000-000023A90000}"/>
    <cellStyle name="표_01.표지판(교통표지판)_01_부대공전체(진동-마산) 8" xfId="37333" xr:uid="{00000000-0005-0000-0000-000024A90000}"/>
    <cellStyle name="표_01.표지판(교통표지판)_01_부대공전체(진동-마산) 9" xfId="37334" xr:uid="{00000000-0005-0000-0000-000025A90000}"/>
    <cellStyle name="표_01-토공_02-배수공" xfId="37335" xr:uid="{00000000-0005-0000-0000-000026A90000}"/>
    <cellStyle name="표_01-토공_02-배수공 10" xfId="37336" xr:uid="{00000000-0005-0000-0000-000027A90000}"/>
    <cellStyle name="표_01-토공_02-배수공 11" xfId="37337" xr:uid="{00000000-0005-0000-0000-000028A90000}"/>
    <cellStyle name="표_01-토공_02-배수공 12" xfId="37338" xr:uid="{00000000-0005-0000-0000-000029A90000}"/>
    <cellStyle name="표_01-토공_02-배수공 13" xfId="37339" xr:uid="{00000000-0005-0000-0000-00002AA90000}"/>
    <cellStyle name="표_01-토공_02-배수공 14" xfId="37340" xr:uid="{00000000-0005-0000-0000-00002BA90000}"/>
    <cellStyle name="표_01-토공_02-배수공 15" xfId="37341" xr:uid="{00000000-0005-0000-0000-00002CA90000}"/>
    <cellStyle name="표_01-토공_02-배수공 16" xfId="37342" xr:uid="{00000000-0005-0000-0000-00002DA90000}"/>
    <cellStyle name="표_01-토공_02-배수공 17" xfId="37343" xr:uid="{00000000-0005-0000-0000-00002EA90000}"/>
    <cellStyle name="표_01-토공_02-배수공 18" xfId="37344" xr:uid="{00000000-0005-0000-0000-00002FA90000}"/>
    <cellStyle name="표_01-토공_02-배수공 19" xfId="37345" xr:uid="{00000000-0005-0000-0000-000030A90000}"/>
    <cellStyle name="표_01-토공_02-배수공 2" xfId="37346" xr:uid="{00000000-0005-0000-0000-000031A90000}"/>
    <cellStyle name="표_01-토공_02-배수공 2 2" xfId="37347" xr:uid="{00000000-0005-0000-0000-000032A90000}"/>
    <cellStyle name="표_01-토공_02-배수공 2 3" xfId="37348" xr:uid="{00000000-0005-0000-0000-000033A90000}"/>
    <cellStyle name="표_01-토공_02-배수공 2 4" xfId="37349" xr:uid="{00000000-0005-0000-0000-000034A90000}"/>
    <cellStyle name="표_01-토공_02-배수공 2 5" xfId="37350" xr:uid="{00000000-0005-0000-0000-000035A90000}"/>
    <cellStyle name="표_01-토공_02-배수공 2 6" xfId="37351" xr:uid="{00000000-0005-0000-0000-000036A90000}"/>
    <cellStyle name="표_01-토공_02-배수공 2 7" xfId="37352" xr:uid="{00000000-0005-0000-0000-000037A90000}"/>
    <cellStyle name="표_01-토공_02-배수공 20" xfId="37353" xr:uid="{00000000-0005-0000-0000-000038A90000}"/>
    <cellStyle name="표_01-토공_02-배수공 21" xfId="37354" xr:uid="{00000000-0005-0000-0000-000039A90000}"/>
    <cellStyle name="표_01-토공_02-배수공 3" xfId="37355" xr:uid="{00000000-0005-0000-0000-00003AA90000}"/>
    <cellStyle name="표_01-토공_02-배수공 4" xfId="37356" xr:uid="{00000000-0005-0000-0000-00003BA90000}"/>
    <cellStyle name="표_01-토공_02-배수공 5" xfId="37357" xr:uid="{00000000-0005-0000-0000-00003CA90000}"/>
    <cellStyle name="표_01-토공_02-배수공 6" xfId="37358" xr:uid="{00000000-0005-0000-0000-00003DA90000}"/>
    <cellStyle name="표_01-토공_02-배수공 7" xfId="37359" xr:uid="{00000000-0005-0000-0000-00003EA90000}"/>
    <cellStyle name="표_01-토공_02-배수공 8" xfId="37360" xr:uid="{00000000-0005-0000-0000-00003FA90000}"/>
    <cellStyle name="표_01-토공_02-배수공 9" xfId="37361" xr:uid="{00000000-0005-0000-0000-000040A90000}"/>
    <cellStyle name="표_01-토공_02-배수공_배수공" xfId="37362" xr:uid="{00000000-0005-0000-0000-000041A90000}"/>
    <cellStyle name="표_01-토공_02-배수공_배수공 10" xfId="37363" xr:uid="{00000000-0005-0000-0000-000042A90000}"/>
    <cellStyle name="표_01-토공_02-배수공_배수공 11" xfId="37364" xr:uid="{00000000-0005-0000-0000-000043A90000}"/>
    <cellStyle name="표_01-토공_02-배수공_배수공 12" xfId="37365" xr:uid="{00000000-0005-0000-0000-000044A90000}"/>
    <cellStyle name="표_01-토공_02-배수공_배수공 13" xfId="37366" xr:uid="{00000000-0005-0000-0000-000045A90000}"/>
    <cellStyle name="표_01-토공_02-배수공_배수공 14" xfId="37367" xr:uid="{00000000-0005-0000-0000-000046A90000}"/>
    <cellStyle name="표_01-토공_02-배수공_배수공 15" xfId="37368" xr:uid="{00000000-0005-0000-0000-000047A90000}"/>
    <cellStyle name="표_01-토공_02-배수공_배수공 16" xfId="37369" xr:uid="{00000000-0005-0000-0000-000048A90000}"/>
    <cellStyle name="표_01-토공_02-배수공_배수공 17" xfId="37370" xr:uid="{00000000-0005-0000-0000-000049A90000}"/>
    <cellStyle name="표_01-토공_02-배수공_배수공 18" xfId="37371" xr:uid="{00000000-0005-0000-0000-00004AA90000}"/>
    <cellStyle name="표_01-토공_02-배수공_배수공 19" xfId="37372" xr:uid="{00000000-0005-0000-0000-00004BA90000}"/>
    <cellStyle name="표_01-토공_02-배수공_배수공 2" xfId="37373" xr:uid="{00000000-0005-0000-0000-00004CA90000}"/>
    <cellStyle name="표_01-토공_02-배수공_배수공 2 2" xfId="37374" xr:uid="{00000000-0005-0000-0000-00004DA90000}"/>
    <cellStyle name="표_01-토공_02-배수공_배수공 2 3" xfId="37375" xr:uid="{00000000-0005-0000-0000-00004EA90000}"/>
    <cellStyle name="표_01-토공_02-배수공_배수공 2 4" xfId="37376" xr:uid="{00000000-0005-0000-0000-00004FA90000}"/>
    <cellStyle name="표_01-토공_02-배수공_배수공 2 5" xfId="37377" xr:uid="{00000000-0005-0000-0000-000050A90000}"/>
    <cellStyle name="표_01-토공_02-배수공_배수공 2 6" xfId="37378" xr:uid="{00000000-0005-0000-0000-000051A90000}"/>
    <cellStyle name="표_01-토공_02-배수공_배수공 2 7" xfId="37379" xr:uid="{00000000-0005-0000-0000-000052A90000}"/>
    <cellStyle name="표_01-토공_02-배수공_배수공 20" xfId="37380" xr:uid="{00000000-0005-0000-0000-000053A90000}"/>
    <cellStyle name="표_01-토공_02-배수공_배수공 21" xfId="37381" xr:uid="{00000000-0005-0000-0000-000054A90000}"/>
    <cellStyle name="표_01-토공_02-배수공_배수공 3" xfId="37382" xr:uid="{00000000-0005-0000-0000-000055A90000}"/>
    <cellStyle name="표_01-토공_02-배수공_배수공 4" xfId="37383" xr:uid="{00000000-0005-0000-0000-000056A90000}"/>
    <cellStyle name="표_01-토공_02-배수공_배수공 5" xfId="37384" xr:uid="{00000000-0005-0000-0000-000057A90000}"/>
    <cellStyle name="표_01-토공_02-배수공_배수공 6" xfId="37385" xr:uid="{00000000-0005-0000-0000-000058A90000}"/>
    <cellStyle name="표_01-토공_02-배수공_배수공 7" xfId="37386" xr:uid="{00000000-0005-0000-0000-000059A90000}"/>
    <cellStyle name="표_01-토공_02-배수공_배수공 8" xfId="37387" xr:uid="{00000000-0005-0000-0000-00005AA90000}"/>
    <cellStyle name="표_01-토공_02-배수공_배수공 9" xfId="37388" xr:uid="{00000000-0005-0000-0000-00005BA90000}"/>
    <cellStyle name="표_01-토공_02-배수공_배수공_배수공" xfId="37389" xr:uid="{00000000-0005-0000-0000-00005CA90000}"/>
    <cellStyle name="표_01-토공_02-배수공_배수공_배수공 10" xfId="37390" xr:uid="{00000000-0005-0000-0000-00005DA90000}"/>
    <cellStyle name="표_01-토공_02-배수공_배수공_배수공 11" xfId="37391" xr:uid="{00000000-0005-0000-0000-00005EA90000}"/>
    <cellStyle name="표_01-토공_02-배수공_배수공_배수공 12" xfId="37392" xr:uid="{00000000-0005-0000-0000-00005FA90000}"/>
    <cellStyle name="표_01-토공_02-배수공_배수공_배수공 13" xfId="37393" xr:uid="{00000000-0005-0000-0000-000060A90000}"/>
    <cellStyle name="표_01-토공_02-배수공_배수공_배수공 14" xfId="37394" xr:uid="{00000000-0005-0000-0000-000061A90000}"/>
    <cellStyle name="표_01-토공_02-배수공_배수공_배수공 15" xfId="37395" xr:uid="{00000000-0005-0000-0000-000062A90000}"/>
    <cellStyle name="표_01-토공_02-배수공_배수공_배수공 16" xfId="37396" xr:uid="{00000000-0005-0000-0000-000063A90000}"/>
    <cellStyle name="표_01-토공_02-배수공_배수공_배수공 17" xfId="37397" xr:uid="{00000000-0005-0000-0000-000064A90000}"/>
    <cellStyle name="표_01-토공_02-배수공_배수공_배수공 18" xfId="37398" xr:uid="{00000000-0005-0000-0000-000065A90000}"/>
    <cellStyle name="표_01-토공_02-배수공_배수공_배수공 19" xfId="37399" xr:uid="{00000000-0005-0000-0000-000066A90000}"/>
    <cellStyle name="표_01-토공_02-배수공_배수공_배수공 2" xfId="37400" xr:uid="{00000000-0005-0000-0000-000067A90000}"/>
    <cellStyle name="표_01-토공_02-배수공_배수공_배수공 2 2" xfId="37401" xr:uid="{00000000-0005-0000-0000-000068A90000}"/>
    <cellStyle name="표_01-토공_02-배수공_배수공_배수공 2 3" xfId="37402" xr:uid="{00000000-0005-0000-0000-000069A90000}"/>
    <cellStyle name="표_01-토공_02-배수공_배수공_배수공 2 4" xfId="37403" xr:uid="{00000000-0005-0000-0000-00006AA90000}"/>
    <cellStyle name="표_01-토공_02-배수공_배수공_배수공 2 5" xfId="37404" xr:uid="{00000000-0005-0000-0000-00006BA90000}"/>
    <cellStyle name="표_01-토공_02-배수공_배수공_배수공 2 6" xfId="37405" xr:uid="{00000000-0005-0000-0000-00006CA90000}"/>
    <cellStyle name="표_01-토공_02-배수공_배수공_배수공 2 7" xfId="37406" xr:uid="{00000000-0005-0000-0000-00006DA90000}"/>
    <cellStyle name="표_01-토공_02-배수공_배수공_배수공 20" xfId="37407" xr:uid="{00000000-0005-0000-0000-00006EA90000}"/>
    <cellStyle name="표_01-토공_02-배수공_배수공_배수공 21" xfId="37408" xr:uid="{00000000-0005-0000-0000-00006FA90000}"/>
    <cellStyle name="표_01-토공_02-배수공_배수공_배수공 3" xfId="37409" xr:uid="{00000000-0005-0000-0000-000070A90000}"/>
    <cellStyle name="표_01-토공_02-배수공_배수공_배수공 4" xfId="37410" xr:uid="{00000000-0005-0000-0000-000071A90000}"/>
    <cellStyle name="표_01-토공_02-배수공_배수공_배수공 5" xfId="37411" xr:uid="{00000000-0005-0000-0000-000072A90000}"/>
    <cellStyle name="표_01-토공_02-배수공_배수공_배수공 6" xfId="37412" xr:uid="{00000000-0005-0000-0000-000073A90000}"/>
    <cellStyle name="표_01-토공_02-배수공_배수공_배수공 7" xfId="37413" xr:uid="{00000000-0005-0000-0000-000074A90000}"/>
    <cellStyle name="표_01-토공_02-배수공_배수공_배수공 8" xfId="37414" xr:uid="{00000000-0005-0000-0000-000075A90000}"/>
    <cellStyle name="표_01-토공_02-배수공_배수공_배수공 9" xfId="37415" xr:uid="{00000000-0005-0000-0000-000076A90000}"/>
    <cellStyle name="표_02.시선유도시설" xfId="37416" xr:uid="{00000000-0005-0000-0000-000077A90000}"/>
    <cellStyle name="표_02.시선유도시설 10" xfId="37417" xr:uid="{00000000-0005-0000-0000-000078A90000}"/>
    <cellStyle name="표_02.시선유도시설 11" xfId="37418" xr:uid="{00000000-0005-0000-0000-000079A90000}"/>
    <cellStyle name="표_02.시선유도시설 12" xfId="37419" xr:uid="{00000000-0005-0000-0000-00007AA90000}"/>
    <cellStyle name="표_02.시선유도시설 13" xfId="37420" xr:uid="{00000000-0005-0000-0000-00007BA90000}"/>
    <cellStyle name="표_02.시선유도시설 14" xfId="37421" xr:uid="{00000000-0005-0000-0000-00007CA90000}"/>
    <cellStyle name="표_02.시선유도시설 15" xfId="37422" xr:uid="{00000000-0005-0000-0000-00007DA90000}"/>
    <cellStyle name="표_02.시선유도시설 16" xfId="37423" xr:uid="{00000000-0005-0000-0000-00007EA90000}"/>
    <cellStyle name="표_02.시선유도시설 17" xfId="37424" xr:uid="{00000000-0005-0000-0000-00007FA90000}"/>
    <cellStyle name="표_02.시선유도시설 18" xfId="37425" xr:uid="{00000000-0005-0000-0000-000080A90000}"/>
    <cellStyle name="표_02.시선유도시설 19" xfId="37426" xr:uid="{00000000-0005-0000-0000-000081A90000}"/>
    <cellStyle name="표_02.시선유도시설 2" xfId="37427" xr:uid="{00000000-0005-0000-0000-000082A90000}"/>
    <cellStyle name="표_02.시선유도시설 2 2" xfId="37428" xr:uid="{00000000-0005-0000-0000-000083A90000}"/>
    <cellStyle name="표_02.시선유도시설 2 3" xfId="37429" xr:uid="{00000000-0005-0000-0000-000084A90000}"/>
    <cellStyle name="표_02.시선유도시설 2 4" xfId="37430" xr:uid="{00000000-0005-0000-0000-000085A90000}"/>
    <cellStyle name="표_02.시선유도시설 2 5" xfId="37431" xr:uid="{00000000-0005-0000-0000-000086A90000}"/>
    <cellStyle name="표_02.시선유도시설 2 6" xfId="37432" xr:uid="{00000000-0005-0000-0000-000087A90000}"/>
    <cellStyle name="표_02.시선유도시설 2 7" xfId="37433" xr:uid="{00000000-0005-0000-0000-000088A90000}"/>
    <cellStyle name="표_02.시선유도시설 20" xfId="37434" xr:uid="{00000000-0005-0000-0000-000089A90000}"/>
    <cellStyle name="표_02.시선유도시설 21" xfId="37435" xr:uid="{00000000-0005-0000-0000-00008AA90000}"/>
    <cellStyle name="표_02.시선유도시설 3" xfId="37436" xr:uid="{00000000-0005-0000-0000-00008BA90000}"/>
    <cellStyle name="표_02.시선유도시설 4" xfId="37437" xr:uid="{00000000-0005-0000-0000-00008CA90000}"/>
    <cellStyle name="표_02.시선유도시설 5" xfId="37438" xr:uid="{00000000-0005-0000-0000-00008DA90000}"/>
    <cellStyle name="표_02.시선유도시설 6" xfId="37439" xr:uid="{00000000-0005-0000-0000-00008EA90000}"/>
    <cellStyle name="표_02.시선유도시설 7" xfId="37440" xr:uid="{00000000-0005-0000-0000-00008FA90000}"/>
    <cellStyle name="표_02.시선유도시설 8" xfId="37441" xr:uid="{00000000-0005-0000-0000-000090A90000}"/>
    <cellStyle name="표_02.시선유도시설 9" xfId="37442" xr:uid="{00000000-0005-0000-0000-000091A90000}"/>
    <cellStyle name="표_02.시선유도시설_00.교통안전시설공전체" xfId="37443" xr:uid="{00000000-0005-0000-0000-000092A90000}"/>
    <cellStyle name="표_02.시선유도시설_00.교통안전시설공전체 10" xfId="37444" xr:uid="{00000000-0005-0000-0000-000093A90000}"/>
    <cellStyle name="표_02.시선유도시설_00.교통안전시설공전체 11" xfId="37445" xr:uid="{00000000-0005-0000-0000-000094A90000}"/>
    <cellStyle name="표_02.시선유도시설_00.교통안전시설공전체 12" xfId="37446" xr:uid="{00000000-0005-0000-0000-000095A90000}"/>
    <cellStyle name="표_02.시선유도시설_00.교통안전시설공전체 13" xfId="37447" xr:uid="{00000000-0005-0000-0000-000096A90000}"/>
    <cellStyle name="표_02.시선유도시설_00.교통안전시설공전체 14" xfId="37448" xr:uid="{00000000-0005-0000-0000-000097A90000}"/>
    <cellStyle name="표_02.시선유도시설_00.교통안전시설공전체 15" xfId="37449" xr:uid="{00000000-0005-0000-0000-000098A90000}"/>
    <cellStyle name="표_02.시선유도시설_00.교통안전시설공전체 16" xfId="37450" xr:uid="{00000000-0005-0000-0000-000099A90000}"/>
    <cellStyle name="표_02.시선유도시설_00.교통안전시설공전체 17" xfId="37451" xr:uid="{00000000-0005-0000-0000-00009AA90000}"/>
    <cellStyle name="표_02.시선유도시설_00.교통안전시설공전체 18" xfId="37452" xr:uid="{00000000-0005-0000-0000-00009BA90000}"/>
    <cellStyle name="표_02.시선유도시설_00.교통안전시설공전체 19" xfId="37453" xr:uid="{00000000-0005-0000-0000-00009CA90000}"/>
    <cellStyle name="표_02.시선유도시설_00.교통안전시설공전체 2" xfId="37454" xr:uid="{00000000-0005-0000-0000-00009DA90000}"/>
    <cellStyle name="표_02.시선유도시설_00.교통안전시설공전체 2 2" xfId="37455" xr:uid="{00000000-0005-0000-0000-00009EA90000}"/>
    <cellStyle name="표_02.시선유도시설_00.교통안전시설공전체 2 3" xfId="37456" xr:uid="{00000000-0005-0000-0000-00009FA90000}"/>
    <cellStyle name="표_02.시선유도시설_00.교통안전시설공전체 2 4" xfId="37457" xr:uid="{00000000-0005-0000-0000-0000A0A90000}"/>
    <cellStyle name="표_02.시선유도시설_00.교통안전시설공전체 2 5" xfId="37458" xr:uid="{00000000-0005-0000-0000-0000A1A90000}"/>
    <cellStyle name="표_02.시선유도시설_00.교통안전시설공전체 2 6" xfId="37459" xr:uid="{00000000-0005-0000-0000-0000A2A90000}"/>
    <cellStyle name="표_02.시선유도시설_00.교통안전시설공전체 2 7" xfId="37460" xr:uid="{00000000-0005-0000-0000-0000A3A90000}"/>
    <cellStyle name="표_02.시선유도시설_00.교통안전시설공전체 20" xfId="37461" xr:uid="{00000000-0005-0000-0000-0000A4A90000}"/>
    <cellStyle name="표_02.시선유도시설_00.교통안전시설공전체 21" xfId="37462" xr:uid="{00000000-0005-0000-0000-0000A5A90000}"/>
    <cellStyle name="표_02.시선유도시설_00.교통안전시설공전체 3" xfId="37463" xr:uid="{00000000-0005-0000-0000-0000A6A90000}"/>
    <cellStyle name="표_02.시선유도시설_00.교통안전시설공전체 4" xfId="37464" xr:uid="{00000000-0005-0000-0000-0000A7A90000}"/>
    <cellStyle name="표_02.시선유도시설_00.교통안전시설공전체 5" xfId="37465" xr:uid="{00000000-0005-0000-0000-0000A8A90000}"/>
    <cellStyle name="표_02.시선유도시설_00.교통안전시설공전체 6" xfId="37466" xr:uid="{00000000-0005-0000-0000-0000A9A90000}"/>
    <cellStyle name="표_02.시선유도시설_00.교통안전시설공전체 7" xfId="37467" xr:uid="{00000000-0005-0000-0000-0000AAA90000}"/>
    <cellStyle name="표_02.시선유도시설_00.교통안전시설공전체 8" xfId="37468" xr:uid="{00000000-0005-0000-0000-0000ABA90000}"/>
    <cellStyle name="표_02.시선유도시설_00.교통안전시설공전체 9" xfId="37469" xr:uid="{00000000-0005-0000-0000-0000ACA90000}"/>
    <cellStyle name="표_02.시선유도시설_01_부대공전체(진동-마산)" xfId="37470" xr:uid="{00000000-0005-0000-0000-0000ADA90000}"/>
    <cellStyle name="표_02.시선유도시설_01_부대공전체(진동-마산) 10" xfId="37471" xr:uid="{00000000-0005-0000-0000-0000AEA90000}"/>
    <cellStyle name="표_02.시선유도시설_01_부대공전체(진동-마산) 11" xfId="37472" xr:uid="{00000000-0005-0000-0000-0000AFA90000}"/>
    <cellStyle name="표_02.시선유도시설_01_부대공전체(진동-마산) 12" xfId="37473" xr:uid="{00000000-0005-0000-0000-0000B0A90000}"/>
    <cellStyle name="표_02.시선유도시설_01_부대공전체(진동-마산) 13" xfId="37474" xr:uid="{00000000-0005-0000-0000-0000B1A90000}"/>
    <cellStyle name="표_02.시선유도시설_01_부대공전체(진동-마산) 14" xfId="37475" xr:uid="{00000000-0005-0000-0000-0000B2A90000}"/>
    <cellStyle name="표_02.시선유도시설_01_부대공전체(진동-마산) 15" xfId="37476" xr:uid="{00000000-0005-0000-0000-0000B3A90000}"/>
    <cellStyle name="표_02.시선유도시설_01_부대공전체(진동-마산) 16" xfId="37477" xr:uid="{00000000-0005-0000-0000-0000B4A90000}"/>
    <cellStyle name="표_02.시선유도시설_01_부대공전체(진동-마산) 17" xfId="37478" xr:uid="{00000000-0005-0000-0000-0000B5A90000}"/>
    <cellStyle name="표_02.시선유도시설_01_부대공전체(진동-마산) 18" xfId="37479" xr:uid="{00000000-0005-0000-0000-0000B6A90000}"/>
    <cellStyle name="표_02.시선유도시설_01_부대공전체(진동-마산) 19" xfId="37480" xr:uid="{00000000-0005-0000-0000-0000B7A90000}"/>
    <cellStyle name="표_02.시선유도시설_01_부대공전체(진동-마산) 2" xfId="37481" xr:uid="{00000000-0005-0000-0000-0000B8A90000}"/>
    <cellStyle name="표_02.시선유도시설_01_부대공전체(진동-마산) 2 2" xfId="37482" xr:uid="{00000000-0005-0000-0000-0000B9A90000}"/>
    <cellStyle name="표_02.시선유도시설_01_부대공전체(진동-마산) 2 3" xfId="37483" xr:uid="{00000000-0005-0000-0000-0000BAA90000}"/>
    <cellStyle name="표_02.시선유도시설_01_부대공전체(진동-마산) 2 4" xfId="37484" xr:uid="{00000000-0005-0000-0000-0000BBA90000}"/>
    <cellStyle name="표_02.시선유도시설_01_부대공전체(진동-마산) 2 5" xfId="37485" xr:uid="{00000000-0005-0000-0000-0000BCA90000}"/>
    <cellStyle name="표_02.시선유도시설_01_부대공전체(진동-마산) 2 6" xfId="37486" xr:uid="{00000000-0005-0000-0000-0000BDA90000}"/>
    <cellStyle name="표_02.시선유도시설_01_부대공전체(진동-마산) 2 7" xfId="37487" xr:uid="{00000000-0005-0000-0000-0000BEA90000}"/>
    <cellStyle name="표_02.시선유도시설_01_부대공전체(진동-마산) 20" xfId="37488" xr:uid="{00000000-0005-0000-0000-0000BFA90000}"/>
    <cellStyle name="표_02.시선유도시설_01_부대공전체(진동-마산) 21" xfId="37489" xr:uid="{00000000-0005-0000-0000-0000C0A90000}"/>
    <cellStyle name="표_02.시선유도시설_01_부대공전체(진동-마산) 3" xfId="37490" xr:uid="{00000000-0005-0000-0000-0000C1A90000}"/>
    <cellStyle name="표_02.시선유도시설_01_부대공전체(진동-마산) 4" xfId="37491" xr:uid="{00000000-0005-0000-0000-0000C2A90000}"/>
    <cellStyle name="표_02.시선유도시설_01_부대공전체(진동-마산) 5" xfId="37492" xr:uid="{00000000-0005-0000-0000-0000C3A90000}"/>
    <cellStyle name="표_02.시선유도시설_01_부대공전체(진동-마산) 6" xfId="37493" xr:uid="{00000000-0005-0000-0000-0000C4A90000}"/>
    <cellStyle name="표_02.시선유도시설_01_부대공전체(진동-마산) 7" xfId="37494" xr:uid="{00000000-0005-0000-0000-0000C5A90000}"/>
    <cellStyle name="표_02.시선유도시설_01_부대공전체(진동-마산) 8" xfId="37495" xr:uid="{00000000-0005-0000-0000-0000C6A90000}"/>
    <cellStyle name="표_02.시선유도시설_01_부대공전체(진동-마산) 9" xfId="37496" xr:uid="{00000000-0005-0000-0000-0000C7A90000}"/>
    <cellStyle name="표_02-배수공" xfId="37497" xr:uid="{00000000-0005-0000-0000-0000C8A90000}"/>
    <cellStyle name="표_02-배수공 10" xfId="37498" xr:uid="{00000000-0005-0000-0000-0000C9A90000}"/>
    <cellStyle name="표_02-배수공 11" xfId="37499" xr:uid="{00000000-0005-0000-0000-0000CAA90000}"/>
    <cellStyle name="표_02-배수공 12" xfId="37500" xr:uid="{00000000-0005-0000-0000-0000CBA90000}"/>
    <cellStyle name="표_02-배수공 13" xfId="37501" xr:uid="{00000000-0005-0000-0000-0000CCA90000}"/>
    <cellStyle name="표_02-배수공 14" xfId="37502" xr:uid="{00000000-0005-0000-0000-0000CDA90000}"/>
    <cellStyle name="표_02-배수공 15" xfId="37503" xr:uid="{00000000-0005-0000-0000-0000CEA90000}"/>
    <cellStyle name="표_02-배수공 16" xfId="37504" xr:uid="{00000000-0005-0000-0000-0000CFA90000}"/>
    <cellStyle name="표_02-배수공 17" xfId="37505" xr:uid="{00000000-0005-0000-0000-0000D0A90000}"/>
    <cellStyle name="표_02-배수공 18" xfId="37506" xr:uid="{00000000-0005-0000-0000-0000D1A90000}"/>
    <cellStyle name="표_02-배수공 19" xfId="37507" xr:uid="{00000000-0005-0000-0000-0000D2A90000}"/>
    <cellStyle name="표_02-배수공 2" xfId="37508" xr:uid="{00000000-0005-0000-0000-0000D3A90000}"/>
    <cellStyle name="표_02-배수공 2 2" xfId="37509" xr:uid="{00000000-0005-0000-0000-0000D4A90000}"/>
    <cellStyle name="표_02-배수공 2 3" xfId="37510" xr:uid="{00000000-0005-0000-0000-0000D5A90000}"/>
    <cellStyle name="표_02-배수공 2 4" xfId="37511" xr:uid="{00000000-0005-0000-0000-0000D6A90000}"/>
    <cellStyle name="표_02-배수공 2 5" xfId="37512" xr:uid="{00000000-0005-0000-0000-0000D7A90000}"/>
    <cellStyle name="표_02-배수공 2 6" xfId="37513" xr:uid="{00000000-0005-0000-0000-0000D8A90000}"/>
    <cellStyle name="표_02-배수공 2 7" xfId="37514" xr:uid="{00000000-0005-0000-0000-0000D9A90000}"/>
    <cellStyle name="표_02-배수공 20" xfId="37515" xr:uid="{00000000-0005-0000-0000-0000DAA90000}"/>
    <cellStyle name="표_02-배수공 21" xfId="37516" xr:uid="{00000000-0005-0000-0000-0000DBA90000}"/>
    <cellStyle name="표_02-배수공 3" xfId="37517" xr:uid="{00000000-0005-0000-0000-0000DCA90000}"/>
    <cellStyle name="표_02-배수공 4" xfId="37518" xr:uid="{00000000-0005-0000-0000-0000DDA90000}"/>
    <cellStyle name="표_02-배수공 5" xfId="37519" xr:uid="{00000000-0005-0000-0000-0000DEA90000}"/>
    <cellStyle name="표_02-배수공 6" xfId="37520" xr:uid="{00000000-0005-0000-0000-0000DFA90000}"/>
    <cellStyle name="표_02-배수공 7" xfId="37521" xr:uid="{00000000-0005-0000-0000-0000E0A90000}"/>
    <cellStyle name="표_02-배수공 8" xfId="37522" xr:uid="{00000000-0005-0000-0000-0000E1A90000}"/>
    <cellStyle name="표_02-배수공 9" xfId="37523" xr:uid="{00000000-0005-0000-0000-0000E2A90000}"/>
    <cellStyle name="표_02-배수공_02-배수공" xfId="37524" xr:uid="{00000000-0005-0000-0000-0000E3A90000}"/>
    <cellStyle name="표_02-배수공_02-배수공 10" xfId="37525" xr:uid="{00000000-0005-0000-0000-0000E4A90000}"/>
    <cellStyle name="표_02-배수공_02-배수공 11" xfId="37526" xr:uid="{00000000-0005-0000-0000-0000E5A90000}"/>
    <cellStyle name="표_02-배수공_02-배수공 12" xfId="37527" xr:uid="{00000000-0005-0000-0000-0000E6A90000}"/>
    <cellStyle name="표_02-배수공_02-배수공 13" xfId="37528" xr:uid="{00000000-0005-0000-0000-0000E7A90000}"/>
    <cellStyle name="표_02-배수공_02-배수공 14" xfId="37529" xr:uid="{00000000-0005-0000-0000-0000E8A90000}"/>
    <cellStyle name="표_02-배수공_02-배수공 15" xfId="37530" xr:uid="{00000000-0005-0000-0000-0000E9A90000}"/>
    <cellStyle name="표_02-배수공_02-배수공 16" xfId="37531" xr:uid="{00000000-0005-0000-0000-0000EAA90000}"/>
    <cellStyle name="표_02-배수공_02-배수공 17" xfId="37532" xr:uid="{00000000-0005-0000-0000-0000EBA90000}"/>
    <cellStyle name="표_02-배수공_02-배수공 18" xfId="37533" xr:uid="{00000000-0005-0000-0000-0000ECA90000}"/>
    <cellStyle name="표_02-배수공_02-배수공 19" xfId="37534" xr:uid="{00000000-0005-0000-0000-0000EDA90000}"/>
    <cellStyle name="표_02-배수공_02-배수공 2" xfId="37535" xr:uid="{00000000-0005-0000-0000-0000EEA90000}"/>
    <cellStyle name="표_02-배수공_02-배수공 2 2" xfId="37536" xr:uid="{00000000-0005-0000-0000-0000EFA90000}"/>
    <cellStyle name="표_02-배수공_02-배수공 2 3" xfId="37537" xr:uid="{00000000-0005-0000-0000-0000F0A90000}"/>
    <cellStyle name="표_02-배수공_02-배수공 2 4" xfId="37538" xr:uid="{00000000-0005-0000-0000-0000F1A90000}"/>
    <cellStyle name="표_02-배수공_02-배수공 2 5" xfId="37539" xr:uid="{00000000-0005-0000-0000-0000F2A90000}"/>
    <cellStyle name="표_02-배수공_02-배수공 2 6" xfId="37540" xr:uid="{00000000-0005-0000-0000-0000F3A90000}"/>
    <cellStyle name="표_02-배수공_02-배수공 2 7" xfId="37541" xr:uid="{00000000-0005-0000-0000-0000F4A90000}"/>
    <cellStyle name="표_02-배수공_02-배수공 20" xfId="37542" xr:uid="{00000000-0005-0000-0000-0000F5A90000}"/>
    <cellStyle name="표_02-배수공_02-배수공 21" xfId="37543" xr:uid="{00000000-0005-0000-0000-0000F6A90000}"/>
    <cellStyle name="표_02-배수공_02-배수공 3" xfId="37544" xr:uid="{00000000-0005-0000-0000-0000F7A90000}"/>
    <cellStyle name="표_02-배수공_02-배수공 4" xfId="37545" xr:uid="{00000000-0005-0000-0000-0000F8A90000}"/>
    <cellStyle name="표_02-배수공_02-배수공 5" xfId="37546" xr:uid="{00000000-0005-0000-0000-0000F9A90000}"/>
    <cellStyle name="표_02-배수공_02-배수공 6" xfId="37547" xr:uid="{00000000-0005-0000-0000-0000FAA90000}"/>
    <cellStyle name="표_02-배수공_02-배수공 7" xfId="37548" xr:uid="{00000000-0005-0000-0000-0000FBA90000}"/>
    <cellStyle name="표_02-배수공_02-배수공 8" xfId="37549" xr:uid="{00000000-0005-0000-0000-0000FCA90000}"/>
    <cellStyle name="표_02-배수공_02-배수공 9" xfId="37550" xr:uid="{00000000-0005-0000-0000-0000FDA90000}"/>
    <cellStyle name="표_02-배수공_02-배수공_배수공" xfId="37551" xr:uid="{00000000-0005-0000-0000-0000FEA90000}"/>
    <cellStyle name="표_02-배수공_02-배수공_배수공 10" xfId="37552" xr:uid="{00000000-0005-0000-0000-0000FFA90000}"/>
    <cellStyle name="표_02-배수공_02-배수공_배수공 11" xfId="37553" xr:uid="{00000000-0005-0000-0000-000000AA0000}"/>
    <cellStyle name="표_02-배수공_02-배수공_배수공 12" xfId="37554" xr:uid="{00000000-0005-0000-0000-000001AA0000}"/>
    <cellStyle name="표_02-배수공_02-배수공_배수공 13" xfId="37555" xr:uid="{00000000-0005-0000-0000-000002AA0000}"/>
    <cellStyle name="표_02-배수공_02-배수공_배수공 14" xfId="37556" xr:uid="{00000000-0005-0000-0000-000003AA0000}"/>
    <cellStyle name="표_02-배수공_02-배수공_배수공 15" xfId="37557" xr:uid="{00000000-0005-0000-0000-000004AA0000}"/>
    <cellStyle name="표_02-배수공_02-배수공_배수공 16" xfId="37558" xr:uid="{00000000-0005-0000-0000-000005AA0000}"/>
    <cellStyle name="표_02-배수공_02-배수공_배수공 17" xfId="37559" xr:uid="{00000000-0005-0000-0000-000006AA0000}"/>
    <cellStyle name="표_02-배수공_02-배수공_배수공 18" xfId="37560" xr:uid="{00000000-0005-0000-0000-000007AA0000}"/>
    <cellStyle name="표_02-배수공_02-배수공_배수공 19" xfId="37561" xr:uid="{00000000-0005-0000-0000-000008AA0000}"/>
    <cellStyle name="표_02-배수공_02-배수공_배수공 2" xfId="37562" xr:uid="{00000000-0005-0000-0000-000009AA0000}"/>
    <cellStyle name="표_02-배수공_02-배수공_배수공 2 2" xfId="37563" xr:uid="{00000000-0005-0000-0000-00000AAA0000}"/>
    <cellStyle name="표_02-배수공_02-배수공_배수공 2 3" xfId="37564" xr:uid="{00000000-0005-0000-0000-00000BAA0000}"/>
    <cellStyle name="표_02-배수공_02-배수공_배수공 2 4" xfId="37565" xr:uid="{00000000-0005-0000-0000-00000CAA0000}"/>
    <cellStyle name="표_02-배수공_02-배수공_배수공 2 5" xfId="37566" xr:uid="{00000000-0005-0000-0000-00000DAA0000}"/>
    <cellStyle name="표_02-배수공_02-배수공_배수공 2 6" xfId="37567" xr:uid="{00000000-0005-0000-0000-00000EAA0000}"/>
    <cellStyle name="표_02-배수공_02-배수공_배수공 2 7" xfId="37568" xr:uid="{00000000-0005-0000-0000-00000FAA0000}"/>
    <cellStyle name="표_02-배수공_02-배수공_배수공 20" xfId="37569" xr:uid="{00000000-0005-0000-0000-000010AA0000}"/>
    <cellStyle name="표_02-배수공_02-배수공_배수공 21" xfId="37570" xr:uid="{00000000-0005-0000-0000-000011AA0000}"/>
    <cellStyle name="표_02-배수공_02-배수공_배수공 3" xfId="37571" xr:uid="{00000000-0005-0000-0000-000012AA0000}"/>
    <cellStyle name="표_02-배수공_02-배수공_배수공 4" xfId="37572" xr:uid="{00000000-0005-0000-0000-000013AA0000}"/>
    <cellStyle name="표_02-배수공_02-배수공_배수공 5" xfId="37573" xr:uid="{00000000-0005-0000-0000-000014AA0000}"/>
    <cellStyle name="표_02-배수공_02-배수공_배수공 6" xfId="37574" xr:uid="{00000000-0005-0000-0000-000015AA0000}"/>
    <cellStyle name="표_02-배수공_02-배수공_배수공 7" xfId="37575" xr:uid="{00000000-0005-0000-0000-000016AA0000}"/>
    <cellStyle name="표_02-배수공_02-배수공_배수공 8" xfId="37576" xr:uid="{00000000-0005-0000-0000-000017AA0000}"/>
    <cellStyle name="표_02-배수공_02-배수공_배수공 9" xfId="37577" xr:uid="{00000000-0005-0000-0000-000018AA0000}"/>
    <cellStyle name="표_02-배수공_02-배수공_배수공_배수공" xfId="37578" xr:uid="{00000000-0005-0000-0000-000019AA0000}"/>
    <cellStyle name="표_02-배수공_02-배수공_배수공_배수공 10" xfId="37579" xr:uid="{00000000-0005-0000-0000-00001AAA0000}"/>
    <cellStyle name="표_02-배수공_02-배수공_배수공_배수공 11" xfId="37580" xr:uid="{00000000-0005-0000-0000-00001BAA0000}"/>
    <cellStyle name="표_02-배수공_02-배수공_배수공_배수공 12" xfId="37581" xr:uid="{00000000-0005-0000-0000-00001CAA0000}"/>
    <cellStyle name="표_02-배수공_02-배수공_배수공_배수공 13" xfId="37582" xr:uid="{00000000-0005-0000-0000-00001DAA0000}"/>
    <cellStyle name="표_02-배수공_02-배수공_배수공_배수공 14" xfId="37583" xr:uid="{00000000-0005-0000-0000-00001EAA0000}"/>
    <cellStyle name="표_02-배수공_02-배수공_배수공_배수공 15" xfId="37584" xr:uid="{00000000-0005-0000-0000-00001FAA0000}"/>
    <cellStyle name="표_02-배수공_02-배수공_배수공_배수공 16" xfId="37585" xr:uid="{00000000-0005-0000-0000-000020AA0000}"/>
    <cellStyle name="표_02-배수공_02-배수공_배수공_배수공 17" xfId="37586" xr:uid="{00000000-0005-0000-0000-000021AA0000}"/>
    <cellStyle name="표_02-배수공_02-배수공_배수공_배수공 18" xfId="37587" xr:uid="{00000000-0005-0000-0000-000022AA0000}"/>
    <cellStyle name="표_02-배수공_02-배수공_배수공_배수공 19" xfId="37588" xr:uid="{00000000-0005-0000-0000-000023AA0000}"/>
    <cellStyle name="표_02-배수공_02-배수공_배수공_배수공 2" xfId="37589" xr:uid="{00000000-0005-0000-0000-000024AA0000}"/>
    <cellStyle name="표_02-배수공_02-배수공_배수공_배수공 2 2" xfId="37590" xr:uid="{00000000-0005-0000-0000-000025AA0000}"/>
    <cellStyle name="표_02-배수공_02-배수공_배수공_배수공 2 3" xfId="37591" xr:uid="{00000000-0005-0000-0000-000026AA0000}"/>
    <cellStyle name="표_02-배수공_02-배수공_배수공_배수공 2 4" xfId="37592" xr:uid="{00000000-0005-0000-0000-000027AA0000}"/>
    <cellStyle name="표_02-배수공_02-배수공_배수공_배수공 2 5" xfId="37593" xr:uid="{00000000-0005-0000-0000-000028AA0000}"/>
    <cellStyle name="표_02-배수공_02-배수공_배수공_배수공 2 6" xfId="37594" xr:uid="{00000000-0005-0000-0000-000029AA0000}"/>
    <cellStyle name="표_02-배수공_02-배수공_배수공_배수공 2 7" xfId="37595" xr:uid="{00000000-0005-0000-0000-00002AAA0000}"/>
    <cellStyle name="표_02-배수공_02-배수공_배수공_배수공 20" xfId="37596" xr:uid="{00000000-0005-0000-0000-00002BAA0000}"/>
    <cellStyle name="표_02-배수공_02-배수공_배수공_배수공 21" xfId="37597" xr:uid="{00000000-0005-0000-0000-00002CAA0000}"/>
    <cellStyle name="표_02-배수공_02-배수공_배수공_배수공 3" xfId="37598" xr:uid="{00000000-0005-0000-0000-00002DAA0000}"/>
    <cellStyle name="표_02-배수공_02-배수공_배수공_배수공 4" xfId="37599" xr:uid="{00000000-0005-0000-0000-00002EAA0000}"/>
    <cellStyle name="표_02-배수공_02-배수공_배수공_배수공 5" xfId="37600" xr:uid="{00000000-0005-0000-0000-00002FAA0000}"/>
    <cellStyle name="표_02-배수공_02-배수공_배수공_배수공 6" xfId="37601" xr:uid="{00000000-0005-0000-0000-000030AA0000}"/>
    <cellStyle name="표_02-배수공_02-배수공_배수공_배수공 7" xfId="37602" xr:uid="{00000000-0005-0000-0000-000031AA0000}"/>
    <cellStyle name="표_02-배수공_02-배수공_배수공_배수공 8" xfId="37603" xr:uid="{00000000-0005-0000-0000-000032AA0000}"/>
    <cellStyle name="표_02-배수공_02-배수공_배수공_배수공 9" xfId="37604" xr:uid="{00000000-0005-0000-0000-000033AA0000}"/>
    <cellStyle name="표_02-배수공_배수공" xfId="37605" xr:uid="{00000000-0005-0000-0000-000034AA0000}"/>
    <cellStyle name="표_02-배수공_배수공 10" xfId="37606" xr:uid="{00000000-0005-0000-0000-000035AA0000}"/>
    <cellStyle name="표_02-배수공_배수공 11" xfId="37607" xr:uid="{00000000-0005-0000-0000-000036AA0000}"/>
    <cellStyle name="표_02-배수공_배수공 12" xfId="37608" xr:uid="{00000000-0005-0000-0000-000037AA0000}"/>
    <cellStyle name="표_02-배수공_배수공 13" xfId="37609" xr:uid="{00000000-0005-0000-0000-000038AA0000}"/>
    <cellStyle name="표_02-배수공_배수공 14" xfId="37610" xr:uid="{00000000-0005-0000-0000-000039AA0000}"/>
    <cellStyle name="표_02-배수공_배수공 15" xfId="37611" xr:uid="{00000000-0005-0000-0000-00003AAA0000}"/>
    <cellStyle name="표_02-배수공_배수공 16" xfId="37612" xr:uid="{00000000-0005-0000-0000-00003BAA0000}"/>
    <cellStyle name="표_02-배수공_배수공 17" xfId="37613" xr:uid="{00000000-0005-0000-0000-00003CAA0000}"/>
    <cellStyle name="표_02-배수공_배수공 18" xfId="37614" xr:uid="{00000000-0005-0000-0000-00003DAA0000}"/>
    <cellStyle name="표_02-배수공_배수공 19" xfId="37615" xr:uid="{00000000-0005-0000-0000-00003EAA0000}"/>
    <cellStyle name="표_02-배수공_배수공 2" xfId="37616" xr:uid="{00000000-0005-0000-0000-00003FAA0000}"/>
    <cellStyle name="표_02-배수공_배수공 2 2" xfId="37617" xr:uid="{00000000-0005-0000-0000-000040AA0000}"/>
    <cellStyle name="표_02-배수공_배수공 2 3" xfId="37618" xr:uid="{00000000-0005-0000-0000-000041AA0000}"/>
    <cellStyle name="표_02-배수공_배수공 2 4" xfId="37619" xr:uid="{00000000-0005-0000-0000-000042AA0000}"/>
    <cellStyle name="표_02-배수공_배수공 2 5" xfId="37620" xr:uid="{00000000-0005-0000-0000-000043AA0000}"/>
    <cellStyle name="표_02-배수공_배수공 2 6" xfId="37621" xr:uid="{00000000-0005-0000-0000-000044AA0000}"/>
    <cellStyle name="표_02-배수공_배수공 2 7" xfId="37622" xr:uid="{00000000-0005-0000-0000-000045AA0000}"/>
    <cellStyle name="표_02-배수공_배수공 20" xfId="37623" xr:uid="{00000000-0005-0000-0000-000046AA0000}"/>
    <cellStyle name="표_02-배수공_배수공 21" xfId="37624" xr:uid="{00000000-0005-0000-0000-000047AA0000}"/>
    <cellStyle name="표_02-배수공_배수공 3" xfId="37625" xr:uid="{00000000-0005-0000-0000-000048AA0000}"/>
    <cellStyle name="표_02-배수공_배수공 4" xfId="37626" xr:uid="{00000000-0005-0000-0000-000049AA0000}"/>
    <cellStyle name="표_02-배수공_배수공 5" xfId="37627" xr:uid="{00000000-0005-0000-0000-00004AAA0000}"/>
    <cellStyle name="표_02-배수공_배수공 6" xfId="37628" xr:uid="{00000000-0005-0000-0000-00004BAA0000}"/>
    <cellStyle name="표_02-배수공_배수공 7" xfId="37629" xr:uid="{00000000-0005-0000-0000-00004CAA0000}"/>
    <cellStyle name="표_02-배수공_배수공 8" xfId="37630" xr:uid="{00000000-0005-0000-0000-00004DAA0000}"/>
    <cellStyle name="표_02-배수공_배수공 9" xfId="37631" xr:uid="{00000000-0005-0000-0000-00004EAA0000}"/>
    <cellStyle name="표_02-배수공_배수공_배수공" xfId="37632" xr:uid="{00000000-0005-0000-0000-00004FAA0000}"/>
    <cellStyle name="표_02-배수공_배수공_배수공 10" xfId="37633" xr:uid="{00000000-0005-0000-0000-000050AA0000}"/>
    <cellStyle name="표_02-배수공_배수공_배수공 11" xfId="37634" xr:uid="{00000000-0005-0000-0000-000051AA0000}"/>
    <cellStyle name="표_02-배수공_배수공_배수공 12" xfId="37635" xr:uid="{00000000-0005-0000-0000-000052AA0000}"/>
    <cellStyle name="표_02-배수공_배수공_배수공 13" xfId="37636" xr:uid="{00000000-0005-0000-0000-000053AA0000}"/>
    <cellStyle name="표_02-배수공_배수공_배수공 14" xfId="37637" xr:uid="{00000000-0005-0000-0000-000054AA0000}"/>
    <cellStyle name="표_02-배수공_배수공_배수공 15" xfId="37638" xr:uid="{00000000-0005-0000-0000-000055AA0000}"/>
    <cellStyle name="표_02-배수공_배수공_배수공 16" xfId="37639" xr:uid="{00000000-0005-0000-0000-000056AA0000}"/>
    <cellStyle name="표_02-배수공_배수공_배수공 17" xfId="37640" xr:uid="{00000000-0005-0000-0000-000057AA0000}"/>
    <cellStyle name="표_02-배수공_배수공_배수공 18" xfId="37641" xr:uid="{00000000-0005-0000-0000-000058AA0000}"/>
    <cellStyle name="표_02-배수공_배수공_배수공 19" xfId="37642" xr:uid="{00000000-0005-0000-0000-000059AA0000}"/>
    <cellStyle name="표_02-배수공_배수공_배수공 2" xfId="37643" xr:uid="{00000000-0005-0000-0000-00005AAA0000}"/>
    <cellStyle name="표_02-배수공_배수공_배수공 2 2" xfId="37644" xr:uid="{00000000-0005-0000-0000-00005BAA0000}"/>
    <cellStyle name="표_02-배수공_배수공_배수공 2 3" xfId="37645" xr:uid="{00000000-0005-0000-0000-00005CAA0000}"/>
    <cellStyle name="표_02-배수공_배수공_배수공 2 4" xfId="37646" xr:uid="{00000000-0005-0000-0000-00005DAA0000}"/>
    <cellStyle name="표_02-배수공_배수공_배수공 2 5" xfId="37647" xr:uid="{00000000-0005-0000-0000-00005EAA0000}"/>
    <cellStyle name="표_02-배수공_배수공_배수공 2 6" xfId="37648" xr:uid="{00000000-0005-0000-0000-00005FAA0000}"/>
    <cellStyle name="표_02-배수공_배수공_배수공 2 7" xfId="37649" xr:uid="{00000000-0005-0000-0000-000060AA0000}"/>
    <cellStyle name="표_02-배수공_배수공_배수공 20" xfId="37650" xr:uid="{00000000-0005-0000-0000-000061AA0000}"/>
    <cellStyle name="표_02-배수공_배수공_배수공 21" xfId="37651" xr:uid="{00000000-0005-0000-0000-000062AA0000}"/>
    <cellStyle name="표_02-배수공_배수공_배수공 3" xfId="37652" xr:uid="{00000000-0005-0000-0000-000063AA0000}"/>
    <cellStyle name="표_02-배수공_배수공_배수공 4" xfId="37653" xr:uid="{00000000-0005-0000-0000-000064AA0000}"/>
    <cellStyle name="표_02-배수공_배수공_배수공 5" xfId="37654" xr:uid="{00000000-0005-0000-0000-000065AA0000}"/>
    <cellStyle name="표_02-배수공_배수공_배수공 6" xfId="37655" xr:uid="{00000000-0005-0000-0000-000066AA0000}"/>
    <cellStyle name="표_02-배수공_배수공_배수공 7" xfId="37656" xr:uid="{00000000-0005-0000-0000-000067AA0000}"/>
    <cellStyle name="표_02-배수공_배수공_배수공 8" xfId="37657" xr:uid="{00000000-0005-0000-0000-000068AA0000}"/>
    <cellStyle name="표_02-배수공_배수공_배수공 9" xfId="37658" xr:uid="{00000000-0005-0000-0000-000069AA0000}"/>
    <cellStyle name="표_03.차선도색" xfId="37659" xr:uid="{00000000-0005-0000-0000-00006AAA0000}"/>
    <cellStyle name="표_03.차선도색 10" xfId="37660" xr:uid="{00000000-0005-0000-0000-00006BAA0000}"/>
    <cellStyle name="표_03.차선도색 11" xfId="37661" xr:uid="{00000000-0005-0000-0000-00006CAA0000}"/>
    <cellStyle name="표_03.차선도색 12" xfId="37662" xr:uid="{00000000-0005-0000-0000-00006DAA0000}"/>
    <cellStyle name="표_03.차선도색 13" xfId="37663" xr:uid="{00000000-0005-0000-0000-00006EAA0000}"/>
    <cellStyle name="표_03.차선도색 14" xfId="37664" xr:uid="{00000000-0005-0000-0000-00006FAA0000}"/>
    <cellStyle name="표_03.차선도색 15" xfId="37665" xr:uid="{00000000-0005-0000-0000-000070AA0000}"/>
    <cellStyle name="표_03.차선도색 16" xfId="37666" xr:uid="{00000000-0005-0000-0000-000071AA0000}"/>
    <cellStyle name="표_03.차선도색 17" xfId="37667" xr:uid="{00000000-0005-0000-0000-000072AA0000}"/>
    <cellStyle name="표_03.차선도색 18" xfId="37668" xr:uid="{00000000-0005-0000-0000-000073AA0000}"/>
    <cellStyle name="표_03.차선도색 19" xfId="37669" xr:uid="{00000000-0005-0000-0000-000074AA0000}"/>
    <cellStyle name="표_03.차선도색 2" xfId="37670" xr:uid="{00000000-0005-0000-0000-000075AA0000}"/>
    <cellStyle name="표_03.차선도색 2 2" xfId="37671" xr:uid="{00000000-0005-0000-0000-000076AA0000}"/>
    <cellStyle name="표_03.차선도색 2 3" xfId="37672" xr:uid="{00000000-0005-0000-0000-000077AA0000}"/>
    <cellStyle name="표_03.차선도색 2 4" xfId="37673" xr:uid="{00000000-0005-0000-0000-000078AA0000}"/>
    <cellStyle name="표_03.차선도색 2 5" xfId="37674" xr:uid="{00000000-0005-0000-0000-000079AA0000}"/>
    <cellStyle name="표_03.차선도색 2 6" xfId="37675" xr:uid="{00000000-0005-0000-0000-00007AAA0000}"/>
    <cellStyle name="표_03.차선도색 2 7" xfId="37676" xr:uid="{00000000-0005-0000-0000-00007BAA0000}"/>
    <cellStyle name="표_03.차선도색 20" xfId="37677" xr:uid="{00000000-0005-0000-0000-00007CAA0000}"/>
    <cellStyle name="표_03.차선도색 21" xfId="37678" xr:uid="{00000000-0005-0000-0000-00007DAA0000}"/>
    <cellStyle name="표_03.차선도색 3" xfId="37679" xr:uid="{00000000-0005-0000-0000-00007EAA0000}"/>
    <cellStyle name="표_03.차선도색 4" xfId="37680" xr:uid="{00000000-0005-0000-0000-00007FAA0000}"/>
    <cellStyle name="표_03.차선도색 5" xfId="37681" xr:uid="{00000000-0005-0000-0000-000080AA0000}"/>
    <cellStyle name="표_03.차선도색 6" xfId="37682" xr:uid="{00000000-0005-0000-0000-000081AA0000}"/>
    <cellStyle name="표_03.차선도색 7" xfId="37683" xr:uid="{00000000-0005-0000-0000-000082AA0000}"/>
    <cellStyle name="표_03.차선도색 8" xfId="37684" xr:uid="{00000000-0005-0000-0000-000083AA0000}"/>
    <cellStyle name="표_03.차선도색 9" xfId="37685" xr:uid="{00000000-0005-0000-0000-000084AA0000}"/>
    <cellStyle name="표_03.차선도색_00.교통안전시설공전체" xfId="37686" xr:uid="{00000000-0005-0000-0000-000085AA0000}"/>
    <cellStyle name="표_03.차선도색_00.교통안전시설공전체 10" xfId="37687" xr:uid="{00000000-0005-0000-0000-000086AA0000}"/>
    <cellStyle name="표_03.차선도색_00.교통안전시설공전체 11" xfId="37688" xr:uid="{00000000-0005-0000-0000-000087AA0000}"/>
    <cellStyle name="표_03.차선도색_00.교통안전시설공전체 12" xfId="37689" xr:uid="{00000000-0005-0000-0000-000088AA0000}"/>
    <cellStyle name="표_03.차선도색_00.교통안전시설공전체 13" xfId="37690" xr:uid="{00000000-0005-0000-0000-000089AA0000}"/>
    <cellStyle name="표_03.차선도색_00.교통안전시설공전체 14" xfId="37691" xr:uid="{00000000-0005-0000-0000-00008AAA0000}"/>
    <cellStyle name="표_03.차선도색_00.교통안전시설공전체 15" xfId="37692" xr:uid="{00000000-0005-0000-0000-00008BAA0000}"/>
    <cellStyle name="표_03.차선도색_00.교통안전시설공전체 16" xfId="37693" xr:uid="{00000000-0005-0000-0000-00008CAA0000}"/>
    <cellStyle name="표_03.차선도색_00.교통안전시설공전체 17" xfId="37694" xr:uid="{00000000-0005-0000-0000-00008DAA0000}"/>
    <cellStyle name="표_03.차선도색_00.교통안전시설공전체 18" xfId="37695" xr:uid="{00000000-0005-0000-0000-00008EAA0000}"/>
    <cellStyle name="표_03.차선도색_00.교통안전시설공전체 19" xfId="37696" xr:uid="{00000000-0005-0000-0000-00008FAA0000}"/>
    <cellStyle name="표_03.차선도색_00.교통안전시설공전체 2" xfId="37697" xr:uid="{00000000-0005-0000-0000-000090AA0000}"/>
    <cellStyle name="표_03.차선도색_00.교통안전시설공전체 2 2" xfId="37698" xr:uid="{00000000-0005-0000-0000-000091AA0000}"/>
    <cellStyle name="표_03.차선도색_00.교통안전시설공전체 2 3" xfId="37699" xr:uid="{00000000-0005-0000-0000-000092AA0000}"/>
    <cellStyle name="표_03.차선도색_00.교통안전시설공전체 2 4" xfId="37700" xr:uid="{00000000-0005-0000-0000-000093AA0000}"/>
    <cellStyle name="표_03.차선도색_00.교통안전시설공전체 2 5" xfId="37701" xr:uid="{00000000-0005-0000-0000-000094AA0000}"/>
    <cellStyle name="표_03.차선도색_00.교통안전시설공전체 2 6" xfId="37702" xr:uid="{00000000-0005-0000-0000-000095AA0000}"/>
    <cellStyle name="표_03.차선도색_00.교통안전시설공전체 2 7" xfId="37703" xr:uid="{00000000-0005-0000-0000-000096AA0000}"/>
    <cellStyle name="표_03.차선도색_00.교통안전시설공전체 20" xfId="37704" xr:uid="{00000000-0005-0000-0000-000097AA0000}"/>
    <cellStyle name="표_03.차선도색_00.교통안전시설공전체 21" xfId="37705" xr:uid="{00000000-0005-0000-0000-000098AA0000}"/>
    <cellStyle name="표_03.차선도색_00.교통안전시설공전체 3" xfId="37706" xr:uid="{00000000-0005-0000-0000-000099AA0000}"/>
    <cellStyle name="표_03.차선도색_00.교통안전시설공전체 4" xfId="37707" xr:uid="{00000000-0005-0000-0000-00009AAA0000}"/>
    <cellStyle name="표_03.차선도색_00.교통안전시설공전체 5" xfId="37708" xr:uid="{00000000-0005-0000-0000-00009BAA0000}"/>
    <cellStyle name="표_03.차선도색_00.교통안전시설공전체 6" xfId="37709" xr:uid="{00000000-0005-0000-0000-00009CAA0000}"/>
    <cellStyle name="표_03.차선도색_00.교통안전시설공전체 7" xfId="37710" xr:uid="{00000000-0005-0000-0000-00009DAA0000}"/>
    <cellStyle name="표_03.차선도색_00.교통안전시설공전체 8" xfId="37711" xr:uid="{00000000-0005-0000-0000-00009EAA0000}"/>
    <cellStyle name="표_03.차선도색_00.교통안전시설공전체 9" xfId="37712" xr:uid="{00000000-0005-0000-0000-00009FAA0000}"/>
    <cellStyle name="표_03.차선도색_01_부대공전체(진동-마산)" xfId="37713" xr:uid="{00000000-0005-0000-0000-0000A0AA0000}"/>
    <cellStyle name="표_03.차선도색_01_부대공전체(진동-마산) 10" xfId="37714" xr:uid="{00000000-0005-0000-0000-0000A1AA0000}"/>
    <cellStyle name="표_03.차선도색_01_부대공전체(진동-마산) 11" xfId="37715" xr:uid="{00000000-0005-0000-0000-0000A2AA0000}"/>
    <cellStyle name="표_03.차선도색_01_부대공전체(진동-마산) 12" xfId="37716" xr:uid="{00000000-0005-0000-0000-0000A3AA0000}"/>
    <cellStyle name="표_03.차선도색_01_부대공전체(진동-마산) 13" xfId="37717" xr:uid="{00000000-0005-0000-0000-0000A4AA0000}"/>
    <cellStyle name="표_03.차선도색_01_부대공전체(진동-마산) 14" xfId="37718" xr:uid="{00000000-0005-0000-0000-0000A5AA0000}"/>
    <cellStyle name="표_03.차선도색_01_부대공전체(진동-마산) 15" xfId="37719" xr:uid="{00000000-0005-0000-0000-0000A6AA0000}"/>
    <cellStyle name="표_03.차선도색_01_부대공전체(진동-마산) 16" xfId="37720" xr:uid="{00000000-0005-0000-0000-0000A7AA0000}"/>
    <cellStyle name="표_03.차선도색_01_부대공전체(진동-마산) 17" xfId="37721" xr:uid="{00000000-0005-0000-0000-0000A8AA0000}"/>
    <cellStyle name="표_03.차선도색_01_부대공전체(진동-마산) 18" xfId="37722" xr:uid="{00000000-0005-0000-0000-0000A9AA0000}"/>
    <cellStyle name="표_03.차선도색_01_부대공전체(진동-마산) 19" xfId="37723" xr:uid="{00000000-0005-0000-0000-0000AAAA0000}"/>
    <cellStyle name="표_03.차선도색_01_부대공전체(진동-마산) 2" xfId="37724" xr:uid="{00000000-0005-0000-0000-0000ABAA0000}"/>
    <cellStyle name="표_03.차선도색_01_부대공전체(진동-마산) 2 2" xfId="37725" xr:uid="{00000000-0005-0000-0000-0000ACAA0000}"/>
    <cellStyle name="표_03.차선도색_01_부대공전체(진동-마산) 2 3" xfId="37726" xr:uid="{00000000-0005-0000-0000-0000ADAA0000}"/>
    <cellStyle name="표_03.차선도색_01_부대공전체(진동-마산) 2 4" xfId="37727" xr:uid="{00000000-0005-0000-0000-0000AEAA0000}"/>
    <cellStyle name="표_03.차선도색_01_부대공전체(진동-마산) 2 5" xfId="37728" xr:uid="{00000000-0005-0000-0000-0000AFAA0000}"/>
    <cellStyle name="표_03.차선도색_01_부대공전체(진동-마산) 2 6" xfId="37729" xr:uid="{00000000-0005-0000-0000-0000B0AA0000}"/>
    <cellStyle name="표_03.차선도색_01_부대공전체(진동-마산) 2 7" xfId="37730" xr:uid="{00000000-0005-0000-0000-0000B1AA0000}"/>
    <cellStyle name="표_03.차선도색_01_부대공전체(진동-마산) 20" xfId="37731" xr:uid="{00000000-0005-0000-0000-0000B2AA0000}"/>
    <cellStyle name="표_03.차선도색_01_부대공전체(진동-마산) 21" xfId="37732" xr:uid="{00000000-0005-0000-0000-0000B3AA0000}"/>
    <cellStyle name="표_03.차선도색_01_부대공전체(진동-마산) 3" xfId="37733" xr:uid="{00000000-0005-0000-0000-0000B4AA0000}"/>
    <cellStyle name="표_03.차선도색_01_부대공전체(진동-마산) 4" xfId="37734" xr:uid="{00000000-0005-0000-0000-0000B5AA0000}"/>
    <cellStyle name="표_03.차선도색_01_부대공전체(진동-마산) 5" xfId="37735" xr:uid="{00000000-0005-0000-0000-0000B6AA0000}"/>
    <cellStyle name="표_03.차선도색_01_부대공전체(진동-마산) 6" xfId="37736" xr:uid="{00000000-0005-0000-0000-0000B7AA0000}"/>
    <cellStyle name="표_03.차선도색_01_부대공전체(진동-마산) 7" xfId="37737" xr:uid="{00000000-0005-0000-0000-0000B8AA0000}"/>
    <cellStyle name="표_03.차선도색_01_부대공전체(진동-마산) 8" xfId="37738" xr:uid="{00000000-0005-0000-0000-0000B9AA0000}"/>
    <cellStyle name="표_03.차선도색_01_부대공전체(진동-마산) 9" xfId="37739" xr:uid="{00000000-0005-0000-0000-0000BAAA0000}"/>
    <cellStyle name="표_04.가드레일" xfId="37740" xr:uid="{00000000-0005-0000-0000-0000BBAA0000}"/>
    <cellStyle name="표_04.가드레일 10" xfId="37741" xr:uid="{00000000-0005-0000-0000-0000BCAA0000}"/>
    <cellStyle name="표_04.가드레일 11" xfId="37742" xr:uid="{00000000-0005-0000-0000-0000BDAA0000}"/>
    <cellStyle name="표_04.가드레일 12" xfId="37743" xr:uid="{00000000-0005-0000-0000-0000BEAA0000}"/>
    <cellStyle name="표_04.가드레일 13" xfId="37744" xr:uid="{00000000-0005-0000-0000-0000BFAA0000}"/>
    <cellStyle name="표_04.가드레일 14" xfId="37745" xr:uid="{00000000-0005-0000-0000-0000C0AA0000}"/>
    <cellStyle name="표_04.가드레일 15" xfId="37746" xr:uid="{00000000-0005-0000-0000-0000C1AA0000}"/>
    <cellStyle name="표_04.가드레일 16" xfId="37747" xr:uid="{00000000-0005-0000-0000-0000C2AA0000}"/>
    <cellStyle name="표_04.가드레일 17" xfId="37748" xr:uid="{00000000-0005-0000-0000-0000C3AA0000}"/>
    <cellStyle name="표_04.가드레일 18" xfId="37749" xr:uid="{00000000-0005-0000-0000-0000C4AA0000}"/>
    <cellStyle name="표_04.가드레일 19" xfId="37750" xr:uid="{00000000-0005-0000-0000-0000C5AA0000}"/>
    <cellStyle name="표_04.가드레일 2" xfId="37751" xr:uid="{00000000-0005-0000-0000-0000C6AA0000}"/>
    <cellStyle name="표_04.가드레일 2 2" xfId="37752" xr:uid="{00000000-0005-0000-0000-0000C7AA0000}"/>
    <cellStyle name="표_04.가드레일 2 3" xfId="37753" xr:uid="{00000000-0005-0000-0000-0000C8AA0000}"/>
    <cellStyle name="표_04.가드레일 2 4" xfId="37754" xr:uid="{00000000-0005-0000-0000-0000C9AA0000}"/>
    <cellStyle name="표_04.가드레일 2 5" xfId="37755" xr:uid="{00000000-0005-0000-0000-0000CAAA0000}"/>
    <cellStyle name="표_04.가드레일 2 6" xfId="37756" xr:uid="{00000000-0005-0000-0000-0000CBAA0000}"/>
    <cellStyle name="표_04.가드레일 2 7" xfId="37757" xr:uid="{00000000-0005-0000-0000-0000CCAA0000}"/>
    <cellStyle name="표_04.가드레일 20" xfId="37758" xr:uid="{00000000-0005-0000-0000-0000CDAA0000}"/>
    <cellStyle name="표_04.가드레일 21" xfId="37759" xr:uid="{00000000-0005-0000-0000-0000CEAA0000}"/>
    <cellStyle name="표_04.가드레일 3" xfId="37760" xr:uid="{00000000-0005-0000-0000-0000CFAA0000}"/>
    <cellStyle name="표_04.가드레일 4" xfId="37761" xr:uid="{00000000-0005-0000-0000-0000D0AA0000}"/>
    <cellStyle name="표_04.가드레일 5" xfId="37762" xr:uid="{00000000-0005-0000-0000-0000D1AA0000}"/>
    <cellStyle name="표_04.가드레일 6" xfId="37763" xr:uid="{00000000-0005-0000-0000-0000D2AA0000}"/>
    <cellStyle name="표_04.가드레일 7" xfId="37764" xr:uid="{00000000-0005-0000-0000-0000D3AA0000}"/>
    <cellStyle name="표_04.가드레일 8" xfId="37765" xr:uid="{00000000-0005-0000-0000-0000D4AA0000}"/>
    <cellStyle name="표_04.가드레일 9" xfId="37766" xr:uid="{00000000-0005-0000-0000-0000D5AA0000}"/>
    <cellStyle name="표_04.가드레일_00.교통안전시설공전체" xfId="37767" xr:uid="{00000000-0005-0000-0000-0000D6AA0000}"/>
    <cellStyle name="표_04.가드레일_00.교통안전시설공전체 10" xfId="37768" xr:uid="{00000000-0005-0000-0000-0000D7AA0000}"/>
    <cellStyle name="표_04.가드레일_00.교통안전시설공전체 11" xfId="37769" xr:uid="{00000000-0005-0000-0000-0000D8AA0000}"/>
    <cellStyle name="표_04.가드레일_00.교통안전시설공전체 12" xfId="37770" xr:uid="{00000000-0005-0000-0000-0000D9AA0000}"/>
    <cellStyle name="표_04.가드레일_00.교통안전시설공전체 13" xfId="37771" xr:uid="{00000000-0005-0000-0000-0000DAAA0000}"/>
    <cellStyle name="표_04.가드레일_00.교통안전시설공전체 14" xfId="37772" xr:uid="{00000000-0005-0000-0000-0000DBAA0000}"/>
    <cellStyle name="표_04.가드레일_00.교통안전시설공전체 15" xfId="37773" xr:uid="{00000000-0005-0000-0000-0000DCAA0000}"/>
    <cellStyle name="표_04.가드레일_00.교통안전시설공전체 16" xfId="37774" xr:uid="{00000000-0005-0000-0000-0000DDAA0000}"/>
    <cellStyle name="표_04.가드레일_00.교통안전시설공전체 17" xfId="37775" xr:uid="{00000000-0005-0000-0000-0000DEAA0000}"/>
    <cellStyle name="표_04.가드레일_00.교통안전시설공전체 18" xfId="37776" xr:uid="{00000000-0005-0000-0000-0000DFAA0000}"/>
    <cellStyle name="표_04.가드레일_00.교통안전시설공전체 19" xfId="37777" xr:uid="{00000000-0005-0000-0000-0000E0AA0000}"/>
    <cellStyle name="표_04.가드레일_00.교통안전시설공전체 2" xfId="37778" xr:uid="{00000000-0005-0000-0000-0000E1AA0000}"/>
    <cellStyle name="표_04.가드레일_00.교통안전시설공전체 2 2" xfId="37779" xr:uid="{00000000-0005-0000-0000-0000E2AA0000}"/>
    <cellStyle name="표_04.가드레일_00.교통안전시설공전체 2 3" xfId="37780" xr:uid="{00000000-0005-0000-0000-0000E3AA0000}"/>
    <cellStyle name="표_04.가드레일_00.교통안전시설공전체 2 4" xfId="37781" xr:uid="{00000000-0005-0000-0000-0000E4AA0000}"/>
    <cellStyle name="표_04.가드레일_00.교통안전시설공전체 2 5" xfId="37782" xr:uid="{00000000-0005-0000-0000-0000E5AA0000}"/>
    <cellStyle name="표_04.가드레일_00.교통안전시설공전체 2 6" xfId="37783" xr:uid="{00000000-0005-0000-0000-0000E6AA0000}"/>
    <cellStyle name="표_04.가드레일_00.교통안전시설공전체 2 7" xfId="37784" xr:uid="{00000000-0005-0000-0000-0000E7AA0000}"/>
    <cellStyle name="표_04.가드레일_00.교통안전시설공전체 20" xfId="37785" xr:uid="{00000000-0005-0000-0000-0000E8AA0000}"/>
    <cellStyle name="표_04.가드레일_00.교통안전시설공전체 21" xfId="37786" xr:uid="{00000000-0005-0000-0000-0000E9AA0000}"/>
    <cellStyle name="표_04.가드레일_00.교통안전시설공전체 3" xfId="37787" xr:uid="{00000000-0005-0000-0000-0000EAAA0000}"/>
    <cellStyle name="표_04.가드레일_00.교통안전시설공전체 4" xfId="37788" xr:uid="{00000000-0005-0000-0000-0000EBAA0000}"/>
    <cellStyle name="표_04.가드레일_00.교통안전시설공전체 5" xfId="37789" xr:uid="{00000000-0005-0000-0000-0000ECAA0000}"/>
    <cellStyle name="표_04.가드레일_00.교통안전시설공전체 6" xfId="37790" xr:uid="{00000000-0005-0000-0000-0000EDAA0000}"/>
    <cellStyle name="표_04.가드레일_00.교통안전시설공전체 7" xfId="37791" xr:uid="{00000000-0005-0000-0000-0000EEAA0000}"/>
    <cellStyle name="표_04.가드레일_00.교통안전시설공전체 8" xfId="37792" xr:uid="{00000000-0005-0000-0000-0000EFAA0000}"/>
    <cellStyle name="표_04.가드레일_00.교통안전시설공전체 9" xfId="37793" xr:uid="{00000000-0005-0000-0000-0000F0AA0000}"/>
    <cellStyle name="표_04.가드레일_01_부대공전체(진동-마산)" xfId="37794" xr:uid="{00000000-0005-0000-0000-0000F1AA0000}"/>
    <cellStyle name="표_04.가드레일_01_부대공전체(진동-마산) 10" xfId="37795" xr:uid="{00000000-0005-0000-0000-0000F2AA0000}"/>
    <cellStyle name="표_04.가드레일_01_부대공전체(진동-마산) 11" xfId="37796" xr:uid="{00000000-0005-0000-0000-0000F3AA0000}"/>
    <cellStyle name="표_04.가드레일_01_부대공전체(진동-마산) 12" xfId="37797" xr:uid="{00000000-0005-0000-0000-0000F4AA0000}"/>
    <cellStyle name="표_04.가드레일_01_부대공전체(진동-마산) 13" xfId="37798" xr:uid="{00000000-0005-0000-0000-0000F5AA0000}"/>
    <cellStyle name="표_04.가드레일_01_부대공전체(진동-마산) 14" xfId="37799" xr:uid="{00000000-0005-0000-0000-0000F6AA0000}"/>
    <cellStyle name="표_04.가드레일_01_부대공전체(진동-마산) 15" xfId="37800" xr:uid="{00000000-0005-0000-0000-0000F7AA0000}"/>
    <cellStyle name="표_04.가드레일_01_부대공전체(진동-마산) 16" xfId="37801" xr:uid="{00000000-0005-0000-0000-0000F8AA0000}"/>
    <cellStyle name="표_04.가드레일_01_부대공전체(진동-마산) 17" xfId="37802" xr:uid="{00000000-0005-0000-0000-0000F9AA0000}"/>
    <cellStyle name="표_04.가드레일_01_부대공전체(진동-마산) 18" xfId="37803" xr:uid="{00000000-0005-0000-0000-0000FAAA0000}"/>
    <cellStyle name="표_04.가드레일_01_부대공전체(진동-마산) 19" xfId="37804" xr:uid="{00000000-0005-0000-0000-0000FBAA0000}"/>
    <cellStyle name="표_04.가드레일_01_부대공전체(진동-마산) 2" xfId="37805" xr:uid="{00000000-0005-0000-0000-0000FCAA0000}"/>
    <cellStyle name="표_04.가드레일_01_부대공전체(진동-마산) 2 2" xfId="37806" xr:uid="{00000000-0005-0000-0000-0000FDAA0000}"/>
    <cellStyle name="표_04.가드레일_01_부대공전체(진동-마산) 2 3" xfId="37807" xr:uid="{00000000-0005-0000-0000-0000FEAA0000}"/>
    <cellStyle name="표_04.가드레일_01_부대공전체(진동-마산) 2 4" xfId="37808" xr:uid="{00000000-0005-0000-0000-0000FFAA0000}"/>
    <cellStyle name="표_04.가드레일_01_부대공전체(진동-마산) 2 5" xfId="37809" xr:uid="{00000000-0005-0000-0000-000000AB0000}"/>
    <cellStyle name="표_04.가드레일_01_부대공전체(진동-마산) 2 6" xfId="37810" xr:uid="{00000000-0005-0000-0000-000001AB0000}"/>
    <cellStyle name="표_04.가드레일_01_부대공전체(진동-마산) 2 7" xfId="37811" xr:uid="{00000000-0005-0000-0000-000002AB0000}"/>
    <cellStyle name="표_04.가드레일_01_부대공전체(진동-마산) 20" xfId="37812" xr:uid="{00000000-0005-0000-0000-000003AB0000}"/>
    <cellStyle name="표_04.가드레일_01_부대공전체(진동-마산) 21" xfId="37813" xr:uid="{00000000-0005-0000-0000-000004AB0000}"/>
    <cellStyle name="표_04.가드레일_01_부대공전체(진동-마산) 3" xfId="37814" xr:uid="{00000000-0005-0000-0000-000005AB0000}"/>
    <cellStyle name="표_04.가드레일_01_부대공전체(진동-마산) 4" xfId="37815" xr:uid="{00000000-0005-0000-0000-000006AB0000}"/>
    <cellStyle name="표_04.가드레일_01_부대공전체(진동-마산) 5" xfId="37816" xr:uid="{00000000-0005-0000-0000-000007AB0000}"/>
    <cellStyle name="표_04.가드레일_01_부대공전체(진동-마산) 6" xfId="37817" xr:uid="{00000000-0005-0000-0000-000008AB0000}"/>
    <cellStyle name="표_04.가드레일_01_부대공전체(진동-마산) 7" xfId="37818" xr:uid="{00000000-0005-0000-0000-000009AB0000}"/>
    <cellStyle name="표_04.가드레일_01_부대공전체(진동-마산) 8" xfId="37819" xr:uid="{00000000-0005-0000-0000-00000AAB0000}"/>
    <cellStyle name="표_04.가드레일_01_부대공전체(진동-마산) 9" xfId="37820" xr:uid="{00000000-0005-0000-0000-00000BAB0000}"/>
    <cellStyle name="표_04-포장공_02-배수공" xfId="37821" xr:uid="{00000000-0005-0000-0000-00000CAB0000}"/>
    <cellStyle name="표_04-포장공_02-배수공 10" xfId="37822" xr:uid="{00000000-0005-0000-0000-00000DAB0000}"/>
    <cellStyle name="표_04-포장공_02-배수공 11" xfId="37823" xr:uid="{00000000-0005-0000-0000-00000EAB0000}"/>
    <cellStyle name="표_04-포장공_02-배수공 12" xfId="37824" xr:uid="{00000000-0005-0000-0000-00000FAB0000}"/>
    <cellStyle name="표_04-포장공_02-배수공 13" xfId="37825" xr:uid="{00000000-0005-0000-0000-000010AB0000}"/>
    <cellStyle name="표_04-포장공_02-배수공 14" xfId="37826" xr:uid="{00000000-0005-0000-0000-000011AB0000}"/>
    <cellStyle name="표_04-포장공_02-배수공 15" xfId="37827" xr:uid="{00000000-0005-0000-0000-000012AB0000}"/>
    <cellStyle name="표_04-포장공_02-배수공 16" xfId="37828" xr:uid="{00000000-0005-0000-0000-000013AB0000}"/>
    <cellStyle name="표_04-포장공_02-배수공 17" xfId="37829" xr:uid="{00000000-0005-0000-0000-000014AB0000}"/>
    <cellStyle name="표_04-포장공_02-배수공 18" xfId="37830" xr:uid="{00000000-0005-0000-0000-000015AB0000}"/>
    <cellStyle name="표_04-포장공_02-배수공 19" xfId="37831" xr:uid="{00000000-0005-0000-0000-000016AB0000}"/>
    <cellStyle name="표_04-포장공_02-배수공 2" xfId="37832" xr:uid="{00000000-0005-0000-0000-000017AB0000}"/>
    <cellStyle name="표_04-포장공_02-배수공 2 2" xfId="37833" xr:uid="{00000000-0005-0000-0000-000018AB0000}"/>
    <cellStyle name="표_04-포장공_02-배수공 2 3" xfId="37834" xr:uid="{00000000-0005-0000-0000-000019AB0000}"/>
    <cellStyle name="표_04-포장공_02-배수공 2 4" xfId="37835" xr:uid="{00000000-0005-0000-0000-00001AAB0000}"/>
    <cellStyle name="표_04-포장공_02-배수공 2 5" xfId="37836" xr:uid="{00000000-0005-0000-0000-00001BAB0000}"/>
    <cellStyle name="표_04-포장공_02-배수공 2 6" xfId="37837" xr:uid="{00000000-0005-0000-0000-00001CAB0000}"/>
    <cellStyle name="표_04-포장공_02-배수공 2 7" xfId="37838" xr:uid="{00000000-0005-0000-0000-00001DAB0000}"/>
    <cellStyle name="표_04-포장공_02-배수공 20" xfId="37839" xr:uid="{00000000-0005-0000-0000-00001EAB0000}"/>
    <cellStyle name="표_04-포장공_02-배수공 21" xfId="37840" xr:uid="{00000000-0005-0000-0000-00001FAB0000}"/>
    <cellStyle name="표_04-포장공_02-배수공 3" xfId="37841" xr:uid="{00000000-0005-0000-0000-000020AB0000}"/>
    <cellStyle name="표_04-포장공_02-배수공 4" xfId="37842" xr:uid="{00000000-0005-0000-0000-000021AB0000}"/>
    <cellStyle name="표_04-포장공_02-배수공 5" xfId="37843" xr:uid="{00000000-0005-0000-0000-000022AB0000}"/>
    <cellStyle name="표_04-포장공_02-배수공 6" xfId="37844" xr:uid="{00000000-0005-0000-0000-000023AB0000}"/>
    <cellStyle name="표_04-포장공_02-배수공 7" xfId="37845" xr:uid="{00000000-0005-0000-0000-000024AB0000}"/>
    <cellStyle name="표_04-포장공_02-배수공 8" xfId="37846" xr:uid="{00000000-0005-0000-0000-000025AB0000}"/>
    <cellStyle name="표_04-포장공_02-배수공 9" xfId="37847" xr:uid="{00000000-0005-0000-0000-000026AB0000}"/>
    <cellStyle name="표_04-포장공_02-배수공_배수공" xfId="37848" xr:uid="{00000000-0005-0000-0000-000027AB0000}"/>
    <cellStyle name="표_04-포장공_02-배수공_배수공 10" xfId="37849" xr:uid="{00000000-0005-0000-0000-000028AB0000}"/>
    <cellStyle name="표_04-포장공_02-배수공_배수공 11" xfId="37850" xr:uid="{00000000-0005-0000-0000-000029AB0000}"/>
    <cellStyle name="표_04-포장공_02-배수공_배수공 12" xfId="37851" xr:uid="{00000000-0005-0000-0000-00002AAB0000}"/>
    <cellStyle name="표_04-포장공_02-배수공_배수공 13" xfId="37852" xr:uid="{00000000-0005-0000-0000-00002BAB0000}"/>
    <cellStyle name="표_04-포장공_02-배수공_배수공 14" xfId="37853" xr:uid="{00000000-0005-0000-0000-00002CAB0000}"/>
    <cellStyle name="표_04-포장공_02-배수공_배수공 15" xfId="37854" xr:uid="{00000000-0005-0000-0000-00002DAB0000}"/>
    <cellStyle name="표_04-포장공_02-배수공_배수공 16" xfId="37855" xr:uid="{00000000-0005-0000-0000-00002EAB0000}"/>
    <cellStyle name="표_04-포장공_02-배수공_배수공 17" xfId="37856" xr:uid="{00000000-0005-0000-0000-00002FAB0000}"/>
    <cellStyle name="표_04-포장공_02-배수공_배수공 18" xfId="37857" xr:uid="{00000000-0005-0000-0000-000030AB0000}"/>
    <cellStyle name="표_04-포장공_02-배수공_배수공 19" xfId="37858" xr:uid="{00000000-0005-0000-0000-000031AB0000}"/>
    <cellStyle name="표_04-포장공_02-배수공_배수공 2" xfId="37859" xr:uid="{00000000-0005-0000-0000-000032AB0000}"/>
    <cellStyle name="표_04-포장공_02-배수공_배수공 2 2" xfId="37860" xr:uid="{00000000-0005-0000-0000-000033AB0000}"/>
    <cellStyle name="표_04-포장공_02-배수공_배수공 2 3" xfId="37861" xr:uid="{00000000-0005-0000-0000-000034AB0000}"/>
    <cellStyle name="표_04-포장공_02-배수공_배수공 2 4" xfId="37862" xr:uid="{00000000-0005-0000-0000-000035AB0000}"/>
    <cellStyle name="표_04-포장공_02-배수공_배수공 2 5" xfId="37863" xr:uid="{00000000-0005-0000-0000-000036AB0000}"/>
    <cellStyle name="표_04-포장공_02-배수공_배수공 2 6" xfId="37864" xr:uid="{00000000-0005-0000-0000-000037AB0000}"/>
    <cellStyle name="표_04-포장공_02-배수공_배수공 2 7" xfId="37865" xr:uid="{00000000-0005-0000-0000-000038AB0000}"/>
    <cellStyle name="표_04-포장공_02-배수공_배수공 20" xfId="37866" xr:uid="{00000000-0005-0000-0000-000039AB0000}"/>
    <cellStyle name="표_04-포장공_02-배수공_배수공 21" xfId="37867" xr:uid="{00000000-0005-0000-0000-00003AAB0000}"/>
    <cellStyle name="표_04-포장공_02-배수공_배수공 3" xfId="37868" xr:uid="{00000000-0005-0000-0000-00003BAB0000}"/>
    <cellStyle name="표_04-포장공_02-배수공_배수공 4" xfId="37869" xr:uid="{00000000-0005-0000-0000-00003CAB0000}"/>
    <cellStyle name="표_04-포장공_02-배수공_배수공 5" xfId="37870" xr:uid="{00000000-0005-0000-0000-00003DAB0000}"/>
    <cellStyle name="표_04-포장공_02-배수공_배수공 6" xfId="37871" xr:uid="{00000000-0005-0000-0000-00003EAB0000}"/>
    <cellStyle name="표_04-포장공_02-배수공_배수공 7" xfId="37872" xr:uid="{00000000-0005-0000-0000-00003FAB0000}"/>
    <cellStyle name="표_04-포장공_02-배수공_배수공 8" xfId="37873" xr:uid="{00000000-0005-0000-0000-000040AB0000}"/>
    <cellStyle name="표_04-포장공_02-배수공_배수공 9" xfId="37874" xr:uid="{00000000-0005-0000-0000-000041AB0000}"/>
    <cellStyle name="표_04-포장공_02-배수공_배수공_배수공" xfId="37875" xr:uid="{00000000-0005-0000-0000-000042AB0000}"/>
    <cellStyle name="표_04-포장공_02-배수공_배수공_배수공 10" xfId="37876" xr:uid="{00000000-0005-0000-0000-000043AB0000}"/>
    <cellStyle name="표_04-포장공_02-배수공_배수공_배수공 11" xfId="37877" xr:uid="{00000000-0005-0000-0000-000044AB0000}"/>
    <cellStyle name="표_04-포장공_02-배수공_배수공_배수공 12" xfId="37878" xr:uid="{00000000-0005-0000-0000-000045AB0000}"/>
    <cellStyle name="표_04-포장공_02-배수공_배수공_배수공 13" xfId="37879" xr:uid="{00000000-0005-0000-0000-000046AB0000}"/>
    <cellStyle name="표_04-포장공_02-배수공_배수공_배수공 14" xfId="37880" xr:uid="{00000000-0005-0000-0000-000047AB0000}"/>
    <cellStyle name="표_04-포장공_02-배수공_배수공_배수공 15" xfId="37881" xr:uid="{00000000-0005-0000-0000-000048AB0000}"/>
    <cellStyle name="표_04-포장공_02-배수공_배수공_배수공 16" xfId="37882" xr:uid="{00000000-0005-0000-0000-000049AB0000}"/>
    <cellStyle name="표_04-포장공_02-배수공_배수공_배수공 17" xfId="37883" xr:uid="{00000000-0005-0000-0000-00004AAB0000}"/>
    <cellStyle name="표_04-포장공_02-배수공_배수공_배수공 18" xfId="37884" xr:uid="{00000000-0005-0000-0000-00004BAB0000}"/>
    <cellStyle name="표_04-포장공_02-배수공_배수공_배수공 19" xfId="37885" xr:uid="{00000000-0005-0000-0000-00004CAB0000}"/>
    <cellStyle name="표_04-포장공_02-배수공_배수공_배수공 2" xfId="37886" xr:uid="{00000000-0005-0000-0000-00004DAB0000}"/>
    <cellStyle name="표_04-포장공_02-배수공_배수공_배수공 2 2" xfId="37887" xr:uid="{00000000-0005-0000-0000-00004EAB0000}"/>
    <cellStyle name="표_04-포장공_02-배수공_배수공_배수공 2 3" xfId="37888" xr:uid="{00000000-0005-0000-0000-00004FAB0000}"/>
    <cellStyle name="표_04-포장공_02-배수공_배수공_배수공 2 4" xfId="37889" xr:uid="{00000000-0005-0000-0000-000050AB0000}"/>
    <cellStyle name="표_04-포장공_02-배수공_배수공_배수공 2 5" xfId="37890" xr:uid="{00000000-0005-0000-0000-000051AB0000}"/>
    <cellStyle name="표_04-포장공_02-배수공_배수공_배수공 2 6" xfId="37891" xr:uid="{00000000-0005-0000-0000-000052AB0000}"/>
    <cellStyle name="표_04-포장공_02-배수공_배수공_배수공 2 7" xfId="37892" xr:uid="{00000000-0005-0000-0000-000053AB0000}"/>
    <cellStyle name="표_04-포장공_02-배수공_배수공_배수공 20" xfId="37893" xr:uid="{00000000-0005-0000-0000-000054AB0000}"/>
    <cellStyle name="표_04-포장공_02-배수공_배수공_배수공 21" xfId="37894" xr:uid="{00000000-0005-0000-0000-000055AB0000}"/>
    <cellStyle name="표_04-포장공_02-배수공_배수공_배수공 3" xfId="37895" xr:uid="{00000000-0005-0000-0000-000056AB0000}"/>
    <cellStyle name="표_04-포장공_02-배수공_배수공_배수공 4" xfId="37896" xr:uid="{00000000-0005-0000-0000-000057AB0000}"/>
    <cellStyle name="표_04-포장공_02-배수공_배수공_배수공 5" xfId="37897" xr:uid="{00000000-0005-0000-0000-000058AB0000}"/>
    <cellStyle name="표_04-포장공_02-배수공_배수공_배수공 6" xfId="37898" xr:uid="{00000000-0005-0000-0000-000059AB0000}"/>
    <cellStyle name="표_04-포장공_02-배수공_배수공_배수공 7" xfId="37899" xr:uid="{00000000-0005-0000-0000-00005AAB0000}"/>
    <cellStyle name="표_04-포장공_02-배수공_배수공_배수공 8" xfId="37900" xr:uid="{00000000-0005-0000-0000-00005BAB0000}"/>
    <cellStyle name="표_04-포장공_02-배수공_배수공_배수공 9" xfId="37901" xr:uid="{00000000-0005-0000-0000-00005CAB0000}"/>
    <cellStyle name="표_05.가드휀스" xfId="37902" xr:uid="{00000000-0005-0000-0000-00005DAB0000}"/>
    <cellStyle name="표_05.가드휀스 10" xfId="37903" xr:uid="{00000000-0005-0000-0000-00005EAB0000}"/>
    <cellStyle name="표_05.가드휀스 11" xfId="37904" xr:uid="{00000000-0005-0000-0000-00005FAB0000}"/>
    <cellStyle name="표_05.가드휀스 12" xfId="37905" xr:uid="{00000000-0005-0000-0000-000060AB0000}"/>
    <cellStyle name="표_05.가드휀스 13" xfId="37906" xr:uid="{00000000-0005-0000-0000-000061AB0000}"/>
    <cellStyle name="표_05.가드휀스 14" xfId="37907" xr:uid="{00000000-0005-0000-0000-000062AB0000}"/>
    <cellStyle name="표_05.가드휀스 15" xfId="37908" xr:uid="{00000000-0005-0000-0000-000063AB0000}"/>
    <cellStyle name="표_05.가드휀스 16" xfId="37909" xr:uid="{00000000-0005-0000-0000-000064AB0000}"/>
    <cellStyle name="표_05.가드휀스 17" xfId="37910" xr:uid="{00000000-0005-0000-0000-000065AB0000}"/>
    <cellStyle name="표_05.가드휀스 18" xfId="37911" xr:uid="{00000000-0005-0000-0000-000066AB0000}"/>
    <cellStyle name="표_05.가드휀스 19" xfId="37912" xr:uid="{00000000-0005-0000-0000-000067AB0000}"/>
    <cellStyle name="표_05.가드휀스 2" xfId="37913" xr:uid="{00000000-0005-0000-0000-000068AB0000}"/>
    <cellStyle name="표_05.가드휀스 2 2" xfId="37914" xr:uid="{00000000-0005-0000-0000-000069AB0000}"/>
    <cellStyle name="표_05.가드휀스 2 3" xfId="37915" xr:uid="{00000000-0005-0000-0000-00006AAB0000}"/>
    <cellStyle name="표_05.가드휀스 2 4" xfId="37916" xr:uid="{00000000-0005-0000-0000-00006BAB0000}"/>
    <cellStyle name="표_05.가드휀스 2 5" xfId="37917" xr:uid="{00000000-0005-0000-0000-00006CAB0000}"/>
    <cellStyle name="표_05.가드휀스 2 6" xfId="37918" xr:uid="{00000000-0005-0000-0000-00006DAB0000}"/>
    <cellStyle name="표_05.가드휀스 2 7" xfId="37919" xr:uid="{00000000-0005-0000-0000-00006EAB0000}"/>
    <cellStyle name="표_05.가드휀스 20" xfId="37920" xr:uid="{00000000-0005-0000-0000-00006FAB0000}"/>
    <cellStyle name="표_05.가드휀스 21" xfId="37921" xr:uid="{00000000-0005-0000-0000-000070AB0000}"/>
    <cellStyle name="표_05.가드휀스 3" xfId="37922" xr:uid="{00000000-0005-0000-0000-000071AB0000}"/>
    <cellStyle name="표_05.가드휀스 4" xfId="37923" xr:uid="{00000000-0005-0000-0000-000072AB0000}"/>
    <cellStyle name="표_05.가드휀스 5" xfId="37924" xr:uid="{00000000-0005-0000-0000-000073AB0000}"/>
    <cellStyle name="표_05.가드휀스 6" xfId="37925" xr:uid="{00000000-0005-0000-0000-000074AB0000}"/>
    <cellStyle name="표_05.가드휀스 7" xfId="37926" xr:uid="{00000000-0005-0000-0000-000075AB0000}"/>
    <cellStyle name="표_05.가드휀스 8" xfId="37927" xr:uid="{00000000-0005-0000-0000-000076AB0000}"/>
    <cellStyle name="표_05.가드휀스 9" xfId="37928" xr:uid="{00000000-0005-0000-0000-000077AB0000}"/>
    <cellStyle name="표_05.가드휀스_00.교통안전시설공전체" xfId="37929" xr:uid="{00000000-0005-0000-0000-000078AB0000}"/>
    <cellStyle name="표_05.가드휀스_00.교통안전시설공전체 10" xfId="37930" xr:uid="{00000000-0005-0000-0000-000079AB0000}"/>
    <cellStyle name="표_05.가드휀스_00.교통안전시설공전체 11" xfId="37931" xr:uid="{00000000-0005-0000-0000-00007AAB0000}"/>
    <cellStyle name="표_05.가드휀스_00.교통안전시설공전체 12" xfId="37932" xr:uid="{00000000-0005-0000-0000-00007BAB0000}"/>
    <cellStyle name="표_05.가드휀스_00.교통안전시설공전체 13" xfId="37933" xr:uid="{00000000-0005-0000-0000-00007CAB0000}"/>
    <cellStyle name="표_05.가드휀스_00.교통안전시설공전체 14" xfId="37934" xr:uid="{00000000-0005-0000-0000-00007DAB0000}"/>
    <cellStyle name="표_05.가드휀스_00.교통안전시설공전체 15" xfId="37935" xr:uid="{00000000-0005-0000-0000-00007EAB0000}"/>
    <cellStyle name="표_05.가드휀스_00.교통안전시설공전체 16" xfId="37936" xr:uid="{00000000-0005-0000-0000-00007FAB0000}"/>
    <cellStyle name="표_05.가드휀스_00.교통안전시설공전체 17" xfId="37937" xr:uid="{00000000-0005-0000-0000-000080AB0000}"/>
    <cellStyle name="표_05.가드휀스_00.교통안전시설공전체 18" xfId="37938" xr:uid="{00000000-0005-0000-0000-000081AB0000}"/>
    <cellStyle name="표_05.가드휀스_00.교통안전시설공전체 19" xfId="37939" xr:uid="{00000000-0005-0000-0000-000082AB0000}"/>
    <cellStyle name="표_05.가드휀스_00.교통안전시설공전체 2" xfId="37940" xr:uid="{00000000-0005-0000-0000-000083AB0000}"/>
    <cellStyle name="표_05.가드휀스_00.교통안전시설공전체 2 2" xfId="37941" xr:uid="{00000000-0005-0000-0000-000084AB0000}"/>
    <cellStyle name="표_05.가드휀스_00.교통안전시설공전체 2 3" xfId="37942" xr:uid="{00000000-0005-0000-0000-000085AB0000}"/>
    <cellStyle name="표_05.가드휀스_00.교통안전시설공전체 2 4" xfId="37943" xr:uid="{00000000-0005-0000-0000-000086AB0000}"/>
    <cellStyle name="표_05.가드휀스_00.교통안전시설공전체 2 5" xfId="37944" xr:uid="{00000000-0005-0000-0000-000087AB0000}"/>
    <cellStyle name="표_05.가드휀스_00.교통안전시설공전체 2 6" xfId="37945" xr:uid="{00000000-0005-0000-0000-000088AB0000}"/>
    <cellStyle name="표_05.가드휀스_00.교통안전시설공전체 2 7" xfId="37946" xr:uid="{00000000-0005-0000-0000-000089AB0000}"/>
    <cellStyle name="표_05.가드휀스_00.교통안전시설공전체 20" xfId="37947" xr:uid="{00000000-0005-0000-0000-00008AAB0000}"/>
    <cellStyle name="표_05.가드휀스_00.교통안전시설공전체 21" xfId="37948" xr:uid="{00000000-0005-0000-0000-00008BAB0000}"/>
    <cellStyle name="표_05.가드휀스_00.교통안전시설공전체 3" xfId="37949" xr:uid="{00000000-0005-0000-0000-00008CAB0000}"/>
    <cellStyle name="표_05.가드휀스_00.교통안전시설공전체 4" xfId="37950" xr:uid="{00000000-0005-0000-0000-00008DAB0000}"/>
    <cellStyle name="표_05.가드휀스_00.교통안전시설공전체 5" xfId="37951" xr:uid="{00000000-0005-0000-0000-00008EAB0000}"/>
    <cellStyle name="표_05.가드휀스_00.교통안전시설공전체 6" xfId="37952" xr:uid="{00000000-0005-0000-0000-00008FAB0000}"/>
    <cellStyle name="표_05.가드휀스_00.교통안전시설공전체 7" xfId="37953" xr:uid="{00000000-0005-0000-0000-000090AB0000}"/>
    <cellStyle name="표_05.가드휀스_00.교통안전시설공전체 8" xfId="37954" xr:uid="{00000000-0005-0000-0000-000091AB0000}"/>
    <cellStyle name="표_05.가드휀스_00.교통안전시설공전체 9" xfId="37955" xr:uid="{00000000-0005-0000-0000-000092AB0000}"/>
    <cellStyle name="표_05.가드휀스_01_부대공전체(진동-마산)" xfId="37956" xr:uid="{00000000-0005-0000-0000-000093AB0000}"/>
    <cellStyle name="표_05.가드휀스_01_부대공전체(진동-마산) 10" xfId="37957" xr:uid="{00000000-0005-0000-0000-000094AB0000}"/>
    <cellStyle name="표_05.가드휀스_01_부대공전체(진동-마산) 11" xfId="37958" xr:uid="{00000000-0005-0000-0000-000095AB0000}"/>
    <cellStyle name="표_05.가드휀스_01_부대공전체(진동-마산) 12" xfId="37959" xr:uid="{00000000-0005-0000-0000-000096AB0000}"/>
    <cellStyle name="표_05.가드휀스_01_부대공전체(진동-마산) 13" xfId="37960" xr:uid="{00000000-0005-0000-0000-000097AB0000}"/>
    <cellStyle name="표_05.가드휀스_01_부대공전체(진동-마산) 14" xfId="37961" xr:uid="{00000000-0005-0000-0000-000098AB0000}"/>
    <cellStyle name="표_05.가드휀스_01_부대공전체(진동-마산) 15" xfId="37962" xr:uid="{00000000-0005-0000-0000-000099AB0000}"/>
    <cellStyle name="표_05.가드휀스_01_부대공전체(진동-마산) 16" xfId="37963" xr:uid="{00000000-0005-0000-0000-00009AAB0000}"/>
    <cellStyle name="표_05.가드휀스_01_부대공전체(진동-마산) 17" xfId="37964" xr:uid="{00000000-0005-0000-0000-00009BAB0000}"/>
    <cellStyle name="표_05.가드휀스_01_부대공전체(진동-마산) 18" xfId="37965" xr:uid="{00000000-0005-0000-0000-00009CAB0000}"/>
    <cellStyle name="표_05.가드휀스_01_부대공전체(진동-마산) 19" xfId="37966" xr:uid="{00000000-0005-0000-0000-00009DAB0000}"/>
    <cellStyle name="표_05.가드휀스_01_부대공전체(진동-마산) 2" xfId="37967" xr:uid="{00000000-0005-0000-0000-00009EAB0000}"/>
    <cellStyle name="표_05.가드휀스_01_부대공전체(진동-마산) 2 2" xfId="37968" xr:uid="{00000000-0005-0000-0000-00009FAB0000}"/>
    <cellStyle name="표_05.가드휀스_01_부대공전체(진동-마산) 2 3" xfId="37969" xr:uid="{00000000-0005-0000-0000-0000A0AB0000}"/>
    <cellStyle name="표_05.가드휀스_01_부대공전체(진동-마산) 2 4" xfId="37970" xr:uid="{00000000-0005-0000-0000-0000A1AB0000}"/>
    <cellStyle name="표_05.가드휀스_01_부대공전체(진동-마산) 2 5" xfId="37971" xr:uid="{00000000-0005-0000-0000-0000A2AB0000}"/>
    <cellStyle name="표_05.가드휀스_01_부대공전체(진동-마산) 2 6" xfId="37972" xr:uid="{00000000-0005-0000-0000-0000A3AB0000}"/>
    <cellStyle name="표_05.가드휀스_01_부대공전체(진동-마산) 2 7" xfId="37973" xr:uid="{00000000-0005-0000-0000-0000A4AB0000}"/>
    <cellStyle name="표_05.가드휀스_01_부대공전체(진동-마산) 20" xfId="37974" xr:uid="{00000000-0005-0000-0000-0000A5AB0000}"/>
    <cellStyle name="표_05.가드휀스_01_부대공전체(진동-마산) 21" xfId="37975" xr:uid="{00000000-0005-0000-0000-0000A6AB0000}"/>
    <cellStyle name="표_05.가드휀스_01_부대공전체(진동-마산) 3" xfId="37976" xr:uid="{00000000-0005-0000-0000-0000A7AB0000}"/>
    <cellStyle name="표_05.가드휀스_01_부대공전체(진동-마산) 4" xfId="37977" xr:uid="{00000000-0005-0000-0000-0000A8AB0000}"/>
    <cellStyle name="표_05.가드휀스_01_부대공전체(진동-마산) 5" xfId="37978" xr:uid="{00000000-0005-0000-0000-0000A9AB0000}"/>
    <cellStyle name="표_05.가드휀스_01_부대공전체(진동-마산) 6" xfId="37979" xr:uid="{00000000-0005-0000-0000-0000AAAB0000}"/>
    <cellStyle name="표_05.가드휀스_01_부대공전체(진동-마산) 7" xfId="37980" xr:uid="{00000000-0005-0000-0000-0000ABAB0000}"/>
    <cellStyle name="표_05.가드휀스_01_부대공전체(진동-마산) 8" xfId="37981" xr:uid="{00000000-0005-0000-0000-0000ACAB0000}"/>
    <cellStyle name="표_05.가드휀스_01_부대공전체(진동-마산) 9" xfId="37982" xr:uid="{00000000-0005-0000-0000-0000ADAB0000}"/>
    <cellStyle name="표_05.낙석방지시설" xfId="37983" xr:uid="{00000000-0005-0000-0000-0000AEAB0000}"/>
    <cellStyle name="표_05.낙석방지시설 10" xfId="37984" xr:uid="{00000000-0005-0000-0000-0000AFAB0000}"/>
    <cellStyle name="표_05.낙석방지시설 11" xfId="37985" xr:uid="{00000000-0005-0000-0000-0000B0AB0000}"/>
    <cellStyle name="표_05.낙석방지시설 12" xfId="37986" xr:uid="{00000000-0005-0000-0000-0000B1AB0000}"/>
    <cellStyle name="표_05.낙석방지시설 13" xfId="37987" xr:uid="{00000000-0005-0000-0000-0000B2AB0000}"/>
    <cellStyle name="표_05.낙석방지시설 14" xfId="37988" xr:uid="{00000000-0005-0000-0000-0000B3AB0000}"/>
    <cellStyle name="표_05.낙석방지시설 15" xfId="37989" xr:uid="{00000000-0005-0000-0000-0000B4AB0000}"/>
    <cellStyle name="표_05.낙석방지시설 16" xfId="37990" xr:uid="{00000000-0005-0000-0000-0000B5AB0000}"/>
    <cellStyle name="표_05.낙석방지시설 17" xfId="37991" xr:uid="{00000000-0005-0000-0000-0000B6AB0000}"/>
    <cellStyle name="표_05.낙석방지시설 18" xfId="37992" xr:uid="{00000000-0005-0000-0000-0000B7AB0000}"/>
    <cellStyle name="표_05.낙석방지시설 19" xfId="37993" xr:uid="{00000000-0005-0000-0000-0000B8AB0000}"/>
    <cellStyle name="표_05.낙석방지시설 2" xfId="37994" xr:uid="{00000000-0005-0000-0000-0000B9AB0000}"/>
    <cellStyle name="표_05.낙석방지시설 2 2" xfId="37995" xr:uid="{00000000-0005-0000-0000-0000BAAB0000}"/>
    <cellStyle name="표_05.낙석방지시설 2 3" xfId="37996" xr:uid="{00000000-0005-0000-0000-0000BBAB0000}"/>
    <cellStyle name="표_05.낙석방지시설 2 4" xfId="37997" xr:uid="{00000000-0005-0000-0000-0000BCAB0000}"/>
    <cellStyle name="표_05.낙석방지시설 2 5" xfId="37998" xr:uid="{00000000-0005-0000-0000-0000BDAB0000}"/>
    <cellStyle name="표_05.낙석방지시설 2 6" xfId="37999" xr:uid="{00000000-0005-0000-0000-0000BEAB0000}"/>
    <cellStyle name="표_05.낙석방지시설 2 7" xfId="38000" xr:uid="{00000000-0005-0000-0000-0000BFAB0000}"/>
    <cellStyle name="표_05.낙석방지시설 20" xfId="38001" xr:uid="{00000000-0005-0000-0000-0000C0AB0000}"/>
    <cellStyle name="표_05.낙석방지시설 21" xfId="38002" xr:uid="{00000000-0005-0000-0000-0000C1AB0000}"/>
    <cellStyle name="표_05.낙석방지시설 3" xfId="38003" xr:uid="{00000000-0005-0000-0000-0000C2AB0000}"/>
    <cellStyle name="표_05.낙석방지시설 4" xfId="38004" xr:uid="{00000000-0005-0000-0000-0000C3AB0000}"/>
    <cellStyle name="표_05.낙석방지시설 5" xfId="38005" xr:uid="{00000000-0005-0000-0000-0000C4AB0000}"/>
    <cellStyle name="표_05.낙석방지시설 6" xfId="38006" xr:uid="{00000000-0005-0000-0000-0000C5AB0000}"/>
    <cellStyle name="표_05.낙석방지시설 7" xfId="38007" xr:uid="{00000000-0005-0000-0000-0000C6AB0000}"/>
    <cellStyle name="표_05.낙석방지시설 8" xfId="38008" xr:uid="{00000000-0005-0000-0000-0000C7AB0000}"/>
    <cellStyle name="표_05.낙석방지시설 9" xfId="38009" xr:uid="{00000000-0005-0000-0000-0000C8AB0000}"/>
    <cellStyle name="표_05.낙석방지시설_00.교통안전시설공전체" xfId="38010" xr:uid="{00000000-0005-0000-0000-0000C9AB0000}"/>
    <cellStyle name="표_05.낙석방지시설_00.교통안전시설공전체 10" xfId="38011" xr:uid="{00000000-0005-0000-0000-0000CAAB0000}"/>
    <cellStyle name="표_05.낙석방지시설_00.교통안전시설공전체 11" xfId="38012" xr:uid="{00000000-0005-0000-0000-0000CBAB0000}"/>
    <cellStyle name="표_05.낙석방지시설_00.교통안전시설공전체 12" xfId="38013" xr:uid="{00000000-0005-0000-0000-0000CCAB0000}"/>
    <cellStyle name="표_05.낙석방지시설_00.교통안전시설공전체 13" xfId="38014" xr:uid="{00000000-0005-0000-0000-0000CDAB0000}"/>
    <cellStyle name="표_05.낙석방지시설_00.교통안전시설공전체 14" xfId="38015" xr:uid="{00000000-0005-0000-0000-0000CEAB0000}"/>
    <cellStyle name="표_05.낙석방지시설_00.교통안전시설공전체 15" xfId="38016" xr:uid="{00000000-0005-0000-0000-0000CFAB0000}"/>
    <cellStyle name="표_05.낙석방지시설_00.교통안전시설공전체 16" xfId="38017" xr:uid="{00000000-0005-0000-0000-0000D0AB0000}"/>
    <cellStyle name="표_05.낙석방지시설_00.교통안전시설공전체 17" xfId="38018" xr:uid="{00000000-0005-0000-0000-0000D1AB0000}"/>
    <cellStyle name="표_05.낙석방지시설_00.교통안전시설공전체 18" xfId="38019" xr:uid="{00000000-0005-0000-0000-0000D2AB0000}"/>
    <cellStyle name="표_05.낙석방지시설_00.교통안전시설공전체 19" xfId="38020" xr:uid="{00000000-0005-0000-0000-0000D3AB0000}"/>
    <cellStyle name="표_05.낙석방지시설_00.교통안전시설공전체 2" xfId="38021" xr:uid="{00000000-0005-0000-0000-0000D4AB0000}"/>
    <cellStyle name="표_05.낙석방지시설_00.교통안전시설공전체 2 2" xfId="38022" xr:uid="{00000000-0005-0000-0000-0000D5AB0000}"/>
    <cellStyle name="표_05.낙석방지시설_00.교통안전시설공전체 2 3" xfId="38023" xr:uid="{00000000-0005-0000-0000-0000D6AB0000}"/>
    <cellStyle name="표_05.낙석방지시설_00.교통안전시설공전체 2 4" xfId="38024" xr:uid="{00000000-0005-0000-0000-0000D7AB0000}"/>
    <cellStyle name="표_05.낙석방지시설_00.교통안전시설공전체 2 5" xfId="38025" xr:uid="{00000000-0005-0000-0000-0000D8AB0000}"/>
    <cellStyle name="표_05.낙석방지시설_00.교통안전시설공전체 2 6" xfId="38026" xr:uid="{00000000-0005-0000-0000-0000D9AB0000}"/>
    <cellStyle name="표_05.낙석방지시설_00.교통안전시설공전체 2 7" xfId="38027" xr:uid="{00000000-0005-0000-0000-0000DAAB0000}"/>
    <cellStyle name="표_05.낙석방지시설_00.교통안전시설공전체 20" xfId="38028" xr:uid="{00000000-0005-0000-0000-0000DBAB0000}"/>
    <cellStyle name="표_05.낙석방지시설_00.교통안전시설공전체 21" xfId="38029" xr:uid="{00000000-0005-0000-0000-0000DCAB0000}"/>
    <cellStyle name="표_05.낙석방지시설_00.교통안전시설공전체 3" xfId="38030" xr:uid="{00000000-0005-0000-0000-0000DDAB0000}"/>
    <cellStyle name="표_05.낙석방지시설_00.교통안전시설공전체 4" xfId="38031" xr:uid="{00000000-0005-0000-0000-0000DEAB0000}"/>
    <cellStyle name="표_05.낙석방지시설_00.교통안전시설공전체 5" xfId="38032" xr:uid="{00000000-0005-0000-0000-0000DFAB0000}"/>
    <cellStyle name="표_05.낙석방지시설_00.교통안전시설공전체 6" xfId="38033" xr:uid="{00000000-0005-0000-0000-0000E0AB0000}"/>
    <cellStyle name="표_05.낙석방지시설_00.교통안전시설공전체 7" xfId="38034" xr:uid="{00000000-0005-0000-0000-0000E1AB0000}"/>
    <cellStyle name="표_05.낙석방지시설_00.교통안전시설공전체 8" xfId="38035" xr:uid="{00000000-0005-0000-0000-0000E2AB0000}"/>
    <cellStyle name="표_05.낙석방지시설_00.교통안전시설공전체 9" xfId="38036" xr:uid="{00000000-0005-0000-0000-0000E3AB0000}"/>
    <cellStyle name="표_05.낙석방지시설_01_부대공전체(진동-마산)" xfId="38037" xr:uid="{00000000-0005-0000-0000-0000E4AB0000}"/>
    <cellStyle name="표_05.낙석방지시설_01_부대공전체(진동-마산) 10" xfId="38038" xr:uid="{00000000-0005-0000-0000-0000E5AB0000}"/>
    <cellStyle name="표_05.낙석방지시설_01_부대공전체(진동-마산) 11" xfId="38039" xr:uid="{00000000-0005-0000-0000-0000E6AB0000}"/>
    <cellStyle name="표_05.낙석방지시설_01_부대공전체(진동-마산) 12" xfId="38040" xr:uid="{00000000-0005-0000-0000-0000E7AB0000}"/>
    <cellStyle name="표_05.낙석방지시설_01_부대공전체(진동-마산) 13" xfId="38041" xr:uid="{00000000-0005-0000-0000-0000E8AB0000}"/>
    <cellStyle name="표_05.낙석방지시설_01_부대공전체(진동-마산) 14" xfId="38042" xr:uid="{00000000-0005-0000-0000-0000E9AB0000}"/>
    <cellStyle name="표_05.낙석방지시설_01_부대공전체(진동-마산) 15" xfId="38043" xr:uid="{00000000-0005-0000-0000-0000EAAB0000}"/>
    <cellStyle name="표_05.낙석방지시설_01_부대공전체(진동-마산) 16" xfId="38044" xr:uid="{00000000-0005-0000-0000-0000EBAB0000}"/>
    <cellStyle name="표_05.낙석방지시설_01_부대공전체(진동-마산) 17" xfId="38045" xr:uid="{00000000-0005-0000-0000-0000ECAB0000}"/>
    <cellStyle name="표_05.낙석방지시설_01_부대공전체(진동-마산) 18" xfId="38046" xr:uid="{00000000-0005-0000-0000-0000EDAB0000}"/>
    <cellStyle name="표_05.낙석방지시설_01_부대공전체(진동-마산) 19" xfId="38047" xr:uid="{00000000-0005-0000-0000-0000EEAB0000}"/>
    <cellStyle name="표_05.낙석방지시설_01_부대공전체(진동-마산) 2" xfId="38048" xr:uid="{00000000-0005-0000-0000-0000EFAB0000}"/>
    <cellStyle name="표_05.낙석방지시설_01_부대공전체(진동-마산) 2 2" xfId="38049" xr:uid="{00000000-0005-0000-0000-0000F0AB0000}"/>
    <cellStyle name="표_05.낙석방지시설_01_부대공전체(진동-마산) 2 3" xfId="38050" xr:uid="{00000000-0005-0000-0000-0000F1AB0000}"/>
    <cellStyle name="표_05.낙석방지시설_01_부대공전체(진동-마산) 2 4" xfId="38051" xr:uid="{00000000-0005-0000-0000-0000F2AB0000}"/>
    <cellStyle name="표_05.낙석방지시설_01_부대공전체(진동-마산) 2 5" xfId="38052" xr:uid="{00000000-0005-0000-0000-0000F3AB0000}"/>
    <cellStyle name="표_05.낙석방지시설_01_부대공전체(진동-마산) 2 6" xfId="38053" xr:uid="{00000000-0005-0000-0000-0000F4AB0000}"/>
    <cellStyle name="표_05.낙석방지시설_01_부대공전체(진동-마산) 2 7" xfId="38054" xr:uid="{00000000-0005-0000-0000-0000F5AB0000}"/>
    <cellStyle name="표_05.낙석방지시설_01_부대공전체(진동-마산) 20" xfId="38055" xr:uid="{00000000-0005-0000-0000-0000F6AB0000}"/>
    <cellStyle name="표_05.낙석방지시설_01_부대공전체(진동-마산) 21" xfId="38056" xr:uid="{00000000-0005-0000-0000-0000F7AB0000}"/>
    <cellStyle name="표_05.낙석방지시설_01_부대공전체(진동-마산) 3" xfId="38057" xr:uid="{00000000-0005-0000-0000-0000F8AB0000}"/>
    <cellStyle name="표_05.낙석방지시설_01_부대공전체(진동-마산) 4" xfId="38058" xr:uid="{00000000-0005-0000-0000-0000F9AB0000}"/>
    <cellStyle name="표_05.낙석방지시설_01_부대공전체(진동-마산) 5" xfId="38059" xr:uid="{00000000-0005-0000-0000-0000FAAB0000}"/>
    <cellStyle name="표_05.낙석방지시설_01_부대공전체(진동-마산) 6" xfId="38060" xr:uid="{00000000-0005-0000-0000-0000FBAB0000}"/>
    <cellStyle name="표_05.낙석방지시설_01_부대공전체(진동-마산) 7" xfId="38061" xr:uid="{00000000-0005-0000-0000-0000FCAB0000}"/>
    <cellStyle name="표_05.낙석방지시설_01_부대공전체(진동-마산) 8" xfId="38062" xr:uid="{00000000-0005-0000-0000-0000FDAB0000}"/>
    <cellStyle name="표_05.낙석방지시설_01_부대공전체(진동-마산) 9" xfId="38063" xr:uid="{00000000-0005-0000-0000-0000FEAB0000}"/>
    <cellStyle name="표_06.미끄럼방지포장" xfId="38064" xr:uid="{00000000-0005-0000-0000-0000FFAB0000}"/>
    <cellStyle name="표_06.미끄럼방지포장 10" xfId="38065" xr:uid="{00000000-0005-0000-0000-000000AC0000}"/>
    <cellStyle name="표_06.미끄럼방지포장 11" xfId="38066" xr:uid="{00000000-0005-0000-0000-000001AC0000}"/>
    <cellStyle name="표_06.미끄럼방지포장 12" xfId="38067" xr:uid="{00000000-0005-0000-0000-000002AC0000}"/>
    <cellStyle name="표_06.미끄럼방지포장 13" xfId="38068" xr:uid="{00000000-0005-0000-0000-000003AC0000}"/>
    <cellStyle name="표_06.미끄럼방지포장 14" xfId="38069" xr:uid="{00000000-0005-0000-0000-000004AC0000}"/>
    <cellStyle name="표_06.미끄럼방지포장 15" xfId="38070" xr:uid="{00000000-0005-0000-0000-000005AC0000}"/>
    <cellStyle name="표_06.미끄럼방지포장 16" xfId="38071" xr:uid="{00000000-0005-0000-0000-000006AC0000}"/>
    <cellStyle name="표_06.미끄럼방지포장 17" xfId="38072" xr:uid="{00000000-0005-0000-0000-000007AC0000}"/>
    <cellStyle name="표_06.미끄럼방지포장 18" xfId="38073" xr:uid="{00000000-0005-0000-0000-000008AC0000}"/>
    <cellStyle name="표_06.미끄럼방지포장 19" xfId="38074" xr:uid="{00000000-0005-0000-0000-000009AC0000}"/>
    <cellStyle name="표_06.미끄럼방지포장 2" xfId="38075" xr:uid="{00000000-0005-0000-0000-00000AAC0000}"/>
    <cellStyle name="표_06.미끄럼방지포장 2 2" xfId="38076" xr:uid="{00000000-0005-0000-0000-00000BAC0000}"/>
    <cellStyle name="표_06.미끄럼방지포장 2 3" xfId="38077" xr:uid="{00000000-0005-0000-0000-00000CAC0000}"/>
    <cellStyle name="표_06.미끄럼방지포장 2 4" xfId="38078" xr:uid="{00000000-0005-0000-0000-00000DAC0000}"/>
    <cellStyle name="표_06.미끄럼방지포장 2 5" xfId="38079" xr:uid="{00000000-0005-0000-0000-00000EAC0000}"/>
    <cellStyle name="표_06.미끄럼방지포장 2 6" xfId="38080" xr:uid="{00000000-0005-0000-0000-00000FAC0000}"/>
    <cellStyle name="표_06.미끄럼방지포장 2 7" xfId="38081" xr:uid="{00000000-0005-0000-0000-000010AC0000}"/>
    <cellStyle name="표_06.미끄럼방지포장 20" xfId="38082" xr:uid="{00000000-0005-0000-0000-000011AC0000}"/>
    <cellStyle name="표_06.미끄럼방지포장 21" xfId="38083" xr:uid="{00000000-0005-0000-0000-000012AC0000}"/>
    <cellStyle name="표_06.미끄럼방지포장 3" xfId="38084" xr:uid="{00000000-0005-0000-0000-000013AC0000}"/>
    <cellStyle name="표_06.미끄럼방지포장 4" xfId="38085" xr:uid="{00000000-0005-0000-0000-000014AC0000}"/>
    <cellStyle name="표_06.미끄럼방지포장 5" xfId="38086" xr:uid="{00000000-0005-0000-0000-000015AC0000}"/>
    <cellStyle name="표_06.미끄럼방지포장 6" xfId="38087" xr:uid="{00000000-0005-0000-0000-000016AC0000}"/>
    <cellStyle name="표_06.미끄럼방지포장 7" xfId="38088" xr:uid="{00000000-0005-0000-0000-000017AC0000}"/>
    <cellStyle name="표_06.미끄럼방지포장 8" xfId="38089" xr:uid="{00000000-0005-0000-0000-000018AC0000}"/>
    <cellStyle name="표_06.미끄럼방지포장 9" xfId="38090" xr:uid="{00000000-0005-0000-0000-000019AC0000}"/>
    <cellStyle name="표_06.미끄럼방지포장_00.교통안전시설공전체" xfId="38091" xr:uid="{00000000-0005-0000-0000-00001AAC0000}"/>
    <cellStyle name="표_06.미끄럼방지포장_00.교통안전시설공전체 10" xfId="38092" xr:uid="{00000000-0005-0000-0000-00001BAC0000}"/>
    <cellStyle name="표_06.미끄럼방지포장_00.교통안전시설공전체 11" xfId="38093" xr:uid="{00000000-0005-0000-0000-00001CAC0000}"/>
    <cellStyle name="표_06.미끄럼방지포장_00.교통안전시설공전체 12" xfId="38094" xr:uid="{00000000-0005-0000-0000-00001DAC0000}"/>
    <cellStyle name="표_06.미끄럼방지포장_00.교통안전시설공전체 13" xfId="38095" xr:uid="{00000000-0005-0000-0000-00001EAC0000}"/>
    <cellStyle name="표_06.미끄럼방지포장_00.교통안전시설공전체 14" xfId="38096" xr:uid="{00000000-0005-0000-0000-00001FAC0000}"/>
    <cellStyle name="표_06.미끄럼방지포장_00.교통안전시설공전체 15" xfId="38097" xr:uid="{00000000-0005-0000-0000-000020AC0000}"/>
    <cellStyle name="표_06.미끄럼방지포장_00.교통안전시설공전체 16" xfId="38098" xr:uid="{00000000-0005-0000-0000-000021AC0000}"/>
    <cellStyle name="표_06.미끄럼방지포장_00.교통안전시설공전체 17" xfId="38099" xr:uid="{00000000-0005-0000-0000-000022AC0000}"/>
    <cellStyle name="표_06.미끄럼방지포장_00.교통안전시설공전체 18" xfId="38100" xr:uid="{00000000-0005-0000-0000-000023AC0000}"/>
    <cellStyle name="표_06.미끄럼방지포장_00.교통안전시설공전체 19" xfId="38101" xr:uid="{00000000-0005-0000-0000-000024AC0000}"/>
    <cellStyle name="표_06.미끄럼방지포장_00.교통안전시설공전체 2" xfId="38102" xr:uid="{00000000-0005-0000-0000-000025AC0000}"/>
    <cellStyle name="표_06.미끄럼방지포장_00.교통안전시설공전체 2 2" xfId="38103" xr:uid="{00000000-0005-0000-0000-000026AC0000}"/>
    <cellStyle name="표_06.미끄럼방지포장_00.교통안전시설공전체 2 3" xfId="38104" xr:uid="{00000000-0005-0000-0000-000027AC0000}"/>
    <cellStyle name="표_06.미끄럼방지포장_00.교통안전시설공전체 2 4" xfId="38105" xr:uid="{00000000-0005-0000-0000-000028AC0000}"/>
    <cellStyle name="표_06.미끄럼방지포장_00.교통안전시설공전체 2 5" xfId="38106" xr:uid="{00000000-0005-0000-0000-000029AC0000}"/>
    <cellStyle name="표_06.미끄럼방지포장_00.교통안전시설공전체 2 6" xfId="38107" xr:uid="{00000000-0005-0000-0000-00002AAC0000}"/>
    <cellStyle name="표_06.미끄럼방지포장_00.교통안전시설공전체 2 7" xfId="38108" xr:uid="{00000000-0005-0000-0000-00002BAC0000}"/>
    <cellStyle name="표_06.미끄럼방지포장_00.교통안전시설공전체 20" xfId="38109" xr:uid="{00000000-0005-0000-0000-00002CAC0000}"/>
    <cellStyle name="표_06.미끄럼방지포장_00.교통안전시설공전체 21" xfId="38110" xr:uid="{00000000-0005-0000-0000-00002DAC0000}"/>
    <cellStyle name="표_06.미끄럼방지포장_00.교통안전시설공전체 3" xfId="38111" xr:uid="{00000000-0005-0000-0000-00002EAC0000}"/>
    <cellStyle name="표_06.미끄럼방지포장_00.교통안전시설공전체 4" xfId="38112" xr:uid="{00000000-0005-0000-0000-00002FAC0000}"/>
    <cellStyle name="표_06.미끄럼방지포장_00.교통안전시설공전체 5" xfId="38113" xr:uid="{00000000-0005-0000-0000-000030AC0000}"/>
    <cellStyle name="표_06.미끄럼방지포장_00.교통안전시설공전체 6" xfId="38114" xr:uid="{00000000-0005-0000-0000-000031AC0000}"/>
    <cellStyle name="표_06.미끄럼방지포장_00.교통안전시설공전체 7" xfId="38115" xr:uid="{00000000-0005-0000-0000-000032AC0000}"/>
    <cellStyle name="표_06.미끄럼방지포장_00.교통안전시설공전체 8" xfId="38116" xr:uid="{00000000-0005-0000-0000-000033AC0000}"/>
    <cellStyle name="표_06.미끄럼방지포장_00.교통안전시설공전체 9" xfId="38117" xr:uid="{00000000-0005-0000-0000-000034AC0000}"/>
    <cellStyle name="표_06.미끄럼방지포장_01_부대공전체(진동-마산)" xfId="38118" xr:uid="{00000000-0005-0000-0000-000035AC0000}"/>
    <cellStyle name="표_06.미끄럼방지포장_01_부대공전체(진동-마산) 10" xfId="38119" xr:uid="{00000000-0005-0000-0000-000036AC0000}"/>
    <cellStyle name="표_06.미끄럼방지포장_01_부대공전체(진동-마산) 11" xfId="38120" xr:uid="{00000000-0005-0000-0000-000037AC0000}"/>
    <cellStyle name="표_06.미끄럼방지포장_01_부대공전체(진동-마산) 12" xfId="38121" xr:uid="{00000000-0005-0000-0000-000038AC0000}"/>
    <cellStyle name="표_06.미끄럼방지포장_01_부대공전체(진동-마산) 13" xfId="38122" xr:uid="{00000000-0005-0000-0000-000039AC0000}"/>
    <cellStyle name="표_06.미끄럼방지포장_01_부대공전체(진동-마산) 14" xfId="38123" xr:uid="{00000000-0005-0000-0000-00003AAC0000}"/>
    <cellStyle name="표_06.미끄럼방지포장_01_부대공전체(진동-마산) 15" xfId="38124" xr:uid="{00000000-0005-0000-0000-00003BAC0000}"/>
    <cellStyle name="표_06.미끄럼방지포장_01_부대공전체(진동-마산) 16" xfId="38125" xr:uid="{00000000-0005-0000-0000-00003CAC0000}"/>
    <cellStyle name="표_06.미끄럼방지포장_01_부대공전체(진동-마산) 17" xfId="38126" xr:uid="{00000000-0005-0000-0000-00003DAC0000}"/>
    <cellStyle name="표_06.미끄럼방지포장_01_부대공전체(진동-마산) 18" xfId="38127" xr:uid="{00000000-0005-0000-0000-00003EAC0000}"/>
    <cellStyle name="표_06.미끄럼방지포장_01_부대공전체(진동-마산) 19" xfId="38128" xr:uid="{00000000-0005-0000-0000-00003FAC0000}"/>
    <cellStyle name="표_06.미끄럼방지포장_01_부대공전체(진동-마산) 2" xfId="38129" xr:uid="{00000000-0005-0000-0000-000040AC0000}"/>
    <cellStyle name="표_06.미끄럼방지포장_01_부대공전체(진동-마산) 2 2" xfId="38130" xr:uid="{00000000-0005-0000-0000-000041AC0000}"/>
    <cellStyle name="표_06.미끄럼방지포장_01_부대공전체(진동-마산) 2 3" xfId="38131" xr:uid="{00000000-0005-0000-0000-000042AC0000}"/>
    <cellStyle name="표_06.미끄럼방지포장_01_부대공전체(진동-마산) 2 4" xfId="38132" xr:uid="{00000000-0005-0000-0000-000043AC0000}"/>
    <cellStyle name="표_06.미끄럼방지포장_01_부대공전체(진동-마산) 2 5" xfId="38133" xr:uid="{00000000-0005-0000-0000-000044AC0000}"/>
    <cellStyle name="표_06.미끄럼방지포장_01_부대공전체(진동-마산) 2 6" xfId="38134" xr:uid="{00000000-0005-0000-0000-000045AC0000}"/>
    <cellStyle name="표_06.미끄럼방지포장_01_부대공전체(진동-마산) 2 7" xfId="38135" xr:uid="{00000000-0005-0000-0000-000046AC0000}"/>
    <cellStyle name="표_06.미끄럼방지포장_01_부대공전체(진동-마산) 20" xfId="38136" xr:uid="{00000000-0005-0000-0000-000047AC0000}"/>
    <cellStyle name="표_06.미끄럼방지포장_01_부대공전체(진동-마산) 21" xfId="38137" xr:uid="{00000000-0005-0000-0000-000048AC0000}"/>
    <cellStyle name="표_06.미끄럼방지포장_01_부대공전체(진동-마산) 3" xfId="38138" xr:uid="{00000000-0005-0000-0000-000049AC0000}"/>
    <cellStyle name="표_06.미끄럼방지포장_01_부대공전체(진동-마산) 4" xfId="38139" xr:uid="{00000000-0005-0000-0000-00004AAC0000}"/>
    <cellStyle name="표_06.미끄럼방지포장_01_부대공전체(진동-마산) 5" xfId="38140" xr:uid="{00000000-0005-0000-0000-00004BAC0000}"/>
    <cellStyle name="표_06.미끄럼방지포장_01_부대공전체(진동-마산) 6" xfId="38141" xr:uid="{00000000-0005-0000-0000-00004CAC0000}"/>
    <cellStyle name="표_06.미끄럼방지포장_01_부대공전체(진동-마산) 7" xfId="38142" xr:uid="{00000000-0005-0000-0000-00004DAC0000}"/>
    <cellStyle name="표_06.미끄럼방지포장_01_부대공전체(진동-마산) 8" xfId="38143" xr:uid="{00000000-0005-0000-0000-00004EAC0000}"/>
    <cellStyle name="표_06.미끄럼방지포장_01_부대공전체(진동-마산) 9" xfId="38144" xr:uid="{00000000-0005-0000-0000-00004FAC0000}"/>
    <cellStyle name="표_06-부대공_02-배수공" xfId="38145" xr:uid="{00000000-0005-0000-0000-000050AC0000}"/>
    <cellStyle name="표_06-부대공_02-배수공 10" xfId="38146" xr:uid="{00000000-0005-0000-0000-000051AC0000}"/>
    <cellStyle name="표_06-부대공_02-배수공 11" xfId="38147" xr:uid="{00000000-0005-0000-0000-000052AC0000}"/>
    <cellStyle name="표_06-부대공_02-배수공 12" xfId="38148" xr:uid="{00000000-0005-0000-0000-000053AC0000}"/>
    <cellStyle name="표_06-부대공_02-배수공 13" xfId="38149" xr:uid="{00000000-0005-0000-0000-000054AC0000}"/>
    <cellStyle name="표_06-부대공_02-배수공 14" xfId="38150" xr:uid="{00000000-0005-0000-0000-000055AC0000}"/>
    <cellStyle name="표_06-부대공_02-배수공 15" xfId="38151" xr:uid="{00000000-0005-0000-0000-000056AC0000}"/>
    <cellStyle name="표_06-부대공_02-배수공 16" xfId="38152" xr:uid="{00000000-0005-0000-0000-000057AC0000}"/>
    <cellStyle name="표_06-부대공_02-배수공 17" xfId="38153" xr:uid="{00000000-0005-0000-0000-000058AC0000}"/>
    <cellStyle name="표_06-부대공_02-배수공 18" xfId="38154" xr:uid="{00000000-0005-0000-0000-000059AC0000}"/>
    <cellStyle name="표_06-부대공_02-배수공 19" xfId="38155" xr:uid="{00000000-0005-0000-0000-00005AAC0000}"/>
    <cellStyle name="표_06-부대공_02-배수공 2" xfId="38156" xr:uid="{00000000-0005-0000-0000-00005BAC0000}"/>
    <cellStyle name="표_06-부대공_02-배수공 2 2" xfId="38157" xr:uid="{00000000-0005-0000-0000-00005CAC0000}"/>
    <cellStyle name="표_06-부대공_02-배수공 2 3" xfId="38158" xr:uid="{00000000-0005-0000-0000-00005DAC0000}"/>
    <cellStyle name="표_06-부대공_02-배수공 2 4" xfId="38159" xr:uid="{00000000-0005-0000-0000-00005EAC0000}"/>
    <cellStyle name="표_06-부대공_02-배수공 2 5" xfId="38160" xr:uid="{00000000-0005-0000-0000-00005FAC0000}"/>
    <cellStyle name="표_06-부대공_02-배수공 2 6" xfId="38161" xr:uid="{00000000-0005-0000-0000-000060AC0000}"/>
    <cellStyle name="표_06-부대공_02-배수공 2 7" xfId="38162" xr:uid="{00000000-0005-0000-0000-000061AC0000}"/>
    <cellStyle name="표_06-부대공_02-배수공 20" xfId="38163" xr:uid="{00000000-0005-0000-0000-000062AC0000}"/>
    <cellStyle name="표_06-부대공_02-배수공 21" xfId="38164" xr:uid="{00000000-0005-0000-0000-000063AC0000}"/>
    <cellStyle name="표_06-부대공_02-배수공 3" xfId="38165" xr:uid="{00000000-0005-0000-0000-000064AC0000}"/>
    <cellStyle name="표_06-부대공_02-배수공 4" xfId="38166" xr:uid="{00000000-0005-0000-0000-000065AC0000}"/>
    <cellStyle name="표_06-부대공_02-배수공 5" xfId="38167" xr:uid="{00000000-0005-0000-0000-000066AC0000}"/>
    <cellStyle name="표_06-부대공_02-배수공 6" xfId="38168" xr:uid="{00000000-0005-0000-0000-000067AC0000}"/>
    <cellStyle name="표_06-부대공_02-배수공 7" xfId="38169" xr:uid="{00000000-0005-0000-0000-000068AC0000}"/>
    <cellStyle name="표_06-부대공_02-배수공 8" xfId="38170" xr:uid="{00000000-0005-0000-0000-000069AC0000}"/>
    <cellStyle name="표_06-부대공_02-배수공 9" xfId="38171" xr:uid="{00000000-0005-0000-0000-00006AAC0000}"/>
    <cellStyle name="표_06-부대공_02-배수공_배수공" xfId="38172" xr:uid="{00000000-0005-0000-0000-00006BAC0000}"/>
    <cellStyle name="표_06-부대공_02-배수공_배수공 10" xfId="38173" xr:uid="{00000000-0005-0000-0000-00006CAC0000}"/>
    <cellStyle name="표_06-부대공_02-배수공_배수공 11" xfId="38174" xr:uid="{00000000-0005-0000-0000-00006DAC0000}"/>
    <cellStyle name="표_06-부대공_02-배수공_배수공 12" xfId="38175" xr:uid="{00000000-0005-0000-0000-00006EAC0000}"/>
    <cellStyle name="표_06-부대공_02-배수공_배수공 13" xfId="38176" xr:uid="{00000000-0005-0000-0000-00006FAC0000}"/>
    <cellStyle name="표_06-부대공_02-배수공_배수공 14" xfId="38177" xr:uid="{00000000-0005-0000-0000-000070AC0000}"/>
    <cellStyle name="표_06-부대공_02-배수공_배수공 15" xfId="38178" xr:uid="{00000000-0005-0000-0000-000071AC0000}"/>
    <cellStyle name="표_06-부대공_02-배수공_배수공 16" xfId="38179" xr:uid="{00000000-0005-0000-0000-000072AC0000}"/>
    <cellStyle name="표_06-부대공_02-배수공_배수공 17" xfId="38180" xr:uid="{00000000-0005-0000-0000-000073AC0000}"/>
    <cellStyle name="표_06-부대공_02-배수공_배수공 18" xfId="38181" xr:uid="{00000000-0005-0000-0000-000074AC0000}"/>
    <cellStyle name="표_06-부대공_02-배수공_배수공 19" xfId="38182" xr:uid="{00000000-0005-0000-0000-000075AC0000}"/>
    <cellStyle name="표_06-부대공_02-배수공_배수공 2" xfId="38183" xr:uid="{00000000-0005-0000-0000-000076AC0000}"/>
    <cellStyle name="표_06-부대공_02-배수공_배수공 2 2" xfId="38184" xr:uid="{00000000-0005-0000-0000-000077AC0000}"/>
    <cellStyle name="표_06-부대공_02-배수공_배수공 2 3" xfId="38185" xr:uid="{00000000-0005-0000-0000-000078AC0000}"/>
    <cellStyle name="표_06-부대공_02-배수공_배수공 2 4" xfId="38186" xr:uid="{00000000-0005-0000-0000-000079AC0000}"/>
    <cellStyle name="표_06-부대공_02-배수공_배수공 2 5" xfId="38187" xr:uid="{00000000-0005-0000-0000-00007AAC0000}"/>
    <cellStyle name="표_06-부대공_02-배수공_배수공 2 6" xfId="38188" xr:uid="{00000000-0005-0000-0000-00007BAC0000}"/>
    <cellStyle name="표_06-부대공_02-배수공_배수공 2 7" xfId="38189" xr:uid="{00000000-0005-0000-0000-00007CAC0000}"/>
    <cellStyle name="표_06-부대공_02-배수공_배수공 20" xfId="38190" xr:uid="{00000000-0005-0000-0000-00007DAC0000}"/>
    <cellStyle name="표_06-부대공_02-배수공_배수공 21" xfId="38191" xr:uid="{00000000-0005-0000-0000-00007EAC0000}"/>
    <cellStyle name="표_06-부대공_02-배수공_배수공 3" xfId="38192" xr:uid="{00000000-0005-0000-0000-00007FAC0000}"/>
    <cellStyle name="표_06-부대공_02-배수공_배수공 4" xfId="38193" xr:uid="{00000000-0005-0000-0000-000080AC0000}"/>
    <cellStyle name="표_06-부대공_02-배수공_배수공 5" xfId="38194" xr:uid="{00000000-0005-0000-0000-000081AC0000}"/>
    <cellStyle name="표_06-부대공_02-배수공_배수공 6" xfId="38195" xr:uid="{00000000-0005-0000-0000-000082AC0000}"/>
    <cellStyle name="표_06-부대공_02-배수공_배수공 7" xfId="38196" xr:uid="{00000000-0005-0000-0000-000083AC0000}"/>
    <cellStyle name="표_06-부대공_02-배수공_배수공 8" xfId="38197" xr:uid="{00000000-0005-0000-0000-000084AC0000}"/>
    <cellStyle name="표_06-부대공_02-배수공_배수공 9" xfId="38198" xr:uid="{00000000-0005-0000-0000-000085AC0000}"/>
    <cellStyle name="표_06-부대공_02-배수공_배수공_배수공" xfId="38199" xr:uid="{00000000-0005-0000-0000-000086AC0000}"/>
    <cellStyle name="표_06-부대공_02-배수공_배수공_배수공 10" xfId="38200" xr:uid="{00000000-0005-0000-0000-000087AC0000}"/>
    <cellStyle name="표_06-부대공_02-배수공_배수공_배수공 11" xfId="38201" xr:uid="{00000000-0005-0000-0000-000088AC0000}"/>
    <cellStyle name="표_06-부대공_02-배수공_배수공_배수공 12" xfId="38202" xr:uid="{00000000-0005-0000-0000-000089AC0000}"/>
    <cellStyle name="표_06-부대공_02-배수공_배수공_배수공 13" xfId="38203" xr:uid="{00000000-0005-0000-0000-00008AAC0000}"/>
    <cellStyle name="표_06-부대공_02-배수공_배수공_배수공 14" xfId="38204" xr:uid="{00000000-0005-0000-0000-00008BAC0000}"/>
    <cellStyle name="표_06-부대공_02-배수공_배수공_배수공 15" xfId="38205" xr:uid="{00000000-0005-0000-0000-00008CAC0000}"/>
    <cellStyle name="표_06-부대공_02-배수공_배수공_배수공 16" xfId="38206" xr:uid="{00000000-0005-0000-0000-00008DAC0000}"/>
    <cellStyle name="표_06-부대공_02-배수공_배수공_배수공 17" xfId="38207" xr:uid="{00000000-0005-0000-0000-00008EAC0000}"/>
    <cellStyle name="표_06-부대공_02-배수공_배수공_배수공 18" xfId="38208" xr:uid="{00000000-0005-0000-0000-00008FAC0000}"/>
    <cellStyle name="표_06-부대공_02-배수공_배수공_배수공 19" xfId="38209" xr:uid="{00000000-0005-0000-0000-000090AC0000}"/>
    <cellStyle name="표_06-부대공_02-배수공_배수공_배수공 2" xfId="38210" xr:uid="{00000000-0005-0000-0000-000091AC0000}"/>
    <cellStyle name="표_06-부대공_02-배수공_배수공_배수공 2 2" xfId="38211" xr:uid="{00000000-0005-0000-0000-000092AC0000}"/>
    <cellStyle name="표_06-부대공_02-배수공_배수공_배수공 2 3" xfId="38212" xr:uid="{00000000-0005-0000-0000-000093AC0000}"/>
    <cellStyle name="표_06-부대공_02-배수공_배수공_배수공 2 4" xfId="38213" xr:uid="{00000000-0005-0000-0000-000094AC0000}"/>
    <cellStyle name="표_06-부대공_02-배수공_배수공_배수공 2 5" xfId="38214" xr:uid="{00000000-0005-0000-0000-000095AC0000}"/>
    <cellStyle name="표_06-부대공_02-배수공_배수공_배수공 2 6" xfId="38215" xr:uid="{00000000-0005-0000-0000-000096AC0000}"/>
    <cellStyle name="표_06-부대공_02-배수공_배수공_배수공 2 7" xfId="38216" xr:uid="{00000000-0005-0000-0000-000097AC0000}"/>
    <cellStyle name="표_06-부대공_02-배수공_배수공_배수공 20" xfId="38217" xr:uid="{00000000-0005-0000-0000-000098AC0000}"/>
    <cellStyle name="표_06-부대공_02-배수공_배수공_배수공 21" xfId="38218" xr:uid="{00000000-0005-0000-0000-000099AC0000}"/>
    <cellStyle name="표_06-부대공_02-배수공_배수공_배수공 3" xfId="38219" xr:uid="{00000000-0005-0000-0000-00009AAC0000}"/>
    <cellStyle name="표_06-부대공_02-배수공_배수공_배수공 4" xfId="38220" xr:uid="{00000000-0005-0000-0000-00009BAC0000}"/>
    <cellStyle name="표_06-부대공_02-배수공_배수공_배수공 5" xfId="38221" xr:uid="{00000000-0005-0000-0000-00009CAC0000}"/>
    <cellStyle name="표_06-부대공_02-배수공_배수공_배수공 6" xfId="38222" xr:uid="{00000000-0005-0000-0000-00009DAC0000}"/>
    <cellStyle name="표_06-부대공_02-배수공_배수공_배수공 7" xfId="38223" xr:uid="{00000000-0005-0000-0000-00009EAC0000}"/>
    <cellStyle name="표_06-부대공_02-배수공_배수공_배수공 8" xfId="38224" xr:uid="{00000000-0005-0000-0000-00009FAC0000}"/>
    <cellStyle name="표_06-부대공_02-배수공_배수공_배수공 9" xfId="38225" xr:uid="{00000000-0005-0000-0000-0000A0AC0000}"/>
    <cellStyle name="표_07.차량충격흡수시설" xfId="38226" xr:uid="{00000000-0005-0000-0000-0000A1AC0000}"/>
    <cellStyle name="표_07.차량충격흡수시설 10" xfId="38227" xr:uid="{00000000-0005-0000-0000-0000A2AC0000}"/>
    <cellStyle name="표_07.차량충격흡수시설 11" xfId="38228" xr:uid="{00000000-0005-0000-0000-0000A3AC0000}"/>
    <cellStyle name="표_07.차량충격흡수시설 12" xfId="38229" xr:uid="{00000000-0005-0000-0000-0000A4AC0000}"/>
    <cellStyle name="표_07.차량충격흡수시설 13" xfId="38230" xr:uid="{00000000-0005-0000-0000-0000A5AC0000}"/>
    <cellStyle name="표_07.차량충격흡수시설 14" xfId="38231" xr:uid="{00000000-0005-0000-0000-0000A6AC0000}"/>
    <cellStyle name="표_07.차량충격흡수시설 15" xfId="38232" xr:uid="{00000000-0005-0000-0000-0000A7AC0000}"/>
    <cellStyle name="표_07.차량충격흡수시설 16" xfId="38233" xr:uid="{00000000-0005-0000-0000-0000A8AC0000}"/>
    <cellStyle name="표_07.차량충격흡수시설 17" xfId="38234" xr:uid="{00000000-0005-0000-0000-0000A9AC0000}"/>
    <cellStyle name="표_07.차량충격흡수시설 18" xfId="38235" xr:uid="{00000000-0005-0000-0000-0000AAAC0000}"/>
    <cellStyle name="표_07.차량충격흡수시설 19" xfId="38236" xr:uid="{00000000-0005-0000-0000-0000ABAC0000}"/>
    <cellStyle name="표_07.차량충격흡수시설 2" xfId="38237" xr:uid="{00000000-0005-0000-0000-0000ACAC0000}"/>
    <cellStyle name="표_07.차량충격흡수시설 2 2" xfId="38238" xr:uid="{00000000-0005-0000-0000-0000ADAC0000}"/>
    <cellStyle name="표_07.차량충격흡수시설 2 3" xfId="38239" xr:uid="{00000000-0005-0000-0000-0000AEAC0000}"/>
    <cellStyle name="표_07.차량충격흡수시설 2 4" xfId="38240" xr:uid="{00000000-0005-0000-0000-0000AFAC0000}"/>
    <cellStyle name="표_07.차량충격흡수시설 2 5" xfId="38241" xr:uid="{00000000-0005-0000-0000-0000B0AC0000}"/>
    <cellStyle name="표_07.차량충격흡수시설 2 6" xfId="38242" xr:uid="{00000000-0005-0000-0000-0000B1AC0000}"/>
    <cellStyle name="표_07.차량충격흡수시설 2 7" xfId="38243" xr:uid="{00000000-0005-0000-0000-0000B2AC0000}"/>
    <cellStyle name="표_07.차량충격흡수시설 20" xfId="38244" xr:uid="{00000000-0005-0000-0000-0000B3AC0000}"/>
    <cellStyle name="표_07.차량충격흡수시설 21" xfId="38245" xr:uid="{00000000-0005-0000-0000-0000B4AC0000}"/>
    <cellStyle name="표_07.차량충격흡수시설 3" xfId="38246" xr:uid="{00000000-0005-0000-0000-0000B5AC0000}"/>
    <cellStyle name="표_07.차량충격흡수시설 4" xfId="38247" xr:uid="{00000000-0005-0000-0000-0000B6AC0000}"/>
    <cellStyle name="표_07.차량충격흡수시설 5" xfId="38248" xr:uid="{00000000-0005-0000-0000-0000B7AC0000}"/>
    <cellStyle name="표_07.차량충격흡수시설 6" xfId="38249" xr:uid="{00000000-0005-0000-0000-0000B8AC0000}"/>
    <cellStyle name="표_07.차량충격흡수시설 7" xfId="38250" xr:uid="{00000000-0005-0000-0000-0000B9AC0000}"/>
    <cellStyle name="표_07.차량충격흡수시설 8" xfId="38251" xr:uid="{00000000-0005-0000-0000-0000BAAC0000}"/>
    <cellStyle name="표_07.차량충격흡수시설 9" xfId="38252" xr:uid="{00000000-0005-0000-0000-0000BBAC0000}"/>
    <cellStyle name="표_07.차량충격흡수시설_00.교통안전시설공전체" xfId="38253" xr:uid="{00000000-0005-0000-0000-0000BCAC0000}"/>
    <cellStyle name="표_07.차량충격흡수시설_00.교통안전시설공전체 10" xfId="38254" xr:uid="{00000000-0005-0000-0000-0000BDAC0000}"/>
    <cellStyle name="표_07.차량충격흡수시설_00.교통안전시설공전체 11" xfId="38255" xr:uid="{00000000-0005-0000-0000-0000BEAC0000}"/>
    <cellStyle name="표_07.차량충격흡수시설_00.교통안전시설공전체 12" xfId="38256" xr:uid="{00000000-0005-0000-0000-0000BFAC0000}"/>
    <cellStyle name="표_07.차량충격흡수시설_00.교통안전시설공전체 13" xfId="38257" xr:uid="{00000000-0005-0000-0000-0000C0AC0000}"/>
    <cellStyle name="표_07.차량충격흡수시설_00.교통안전시설공전체 14" xfId="38258" xr:uid="{00000000-0005-0000-0000-0000C1AC0000}"/>
    <cellStyle name="표_07.차량충격흡수시설_00.교통안전시설공전체 15" xfId="38259" xr:uid="{00000000-0005-0000-0000-0000C2AC0000}"/>
    <cellStyle name="표_07.차량충격흡수시설_00.교통안전시설공전체 16" xfId="38260" xr:uid="{00000000-0005-0000-0000-0000C3AC0000}"/>
    <cellStyle name="표_07.차량충격흡수시설_00.교통안전시설공전체 17" xfId="38261" xr:uid="{00000000-0005-0000-0000-0000C4AC0000}"/>
    <cellStyle name="표_07.차량충격흡수시설_00.교통안전시설공전체 18" xfId="38262" xr:uid="{00000000-0005-0000-0000-0000C5AC0000}"/>
    <cellStyle name="표_07.차량충격흡수시설_00.교통안전시설공전체 19" xfId="38263" xr:uid="{00000000-0005-0000-0000-0000C6AC0000}"/>
    <cellStyle name="표_07.차량충격흡수시설_00.교통안전시설공전체 2" xfId="38264" xr:uid="{00000000-0005-0000-0000-0000C7AC0000}"/>
    <cellStyle name="표_07.차량충격흡수시설_00.교통안전시설공전체 2 2" xfId="38265" xr:uid="{00000000-0005-0000-0000-0000C8AC0000}"/>
    <cellStyle name="표_07.차량충격흡수시설_00.교통안전시설공전체 2 3" xfId="38266" xr:uid="{00000000-0005-0000-0000-0000C9AC0000}"/>
    <cellStyle name="표_07.차량충격흡수시설_00.교통안전시설공전체 2 4" xfId="38267" xr:uid="{00000000-0005-0000-0000-0000CAAC0000}"/>
    <cellStyle name="표_07.차량충격흡수시설_00.교통안전시설공전체 2 5" xfId="38268" xr:uid="{00000000-0005-0000-0000-0000CBAC0000}"/>
    <cellStyle name="표_07.차량충격흡수시설_00.교통안전시설공전체 2 6" xfId="38269" xr:uid="{00000000-0005-0000-0000-0000CCAC0000}"/>
    <cellStyle name="표_07.차량충격흡수시설_00.교통안전시설공전체 2 7" xfId="38270" xr:uid="{00000000-0005-0000-0000-0000CDAC0000}"/>
    <cellStyle name="표_07.차량충격흡수시설_00.교통안전시설공전체 20" xfId="38271" xr:uid="{00000000-0005-0000-0000-0000CEAC0000}"/>
    <cellStyle name="표_07.차량충격흡수시설_00.교통안전시설공전체 21" xfId="38272" xr:uid="{00000000-0005-0000-0000-0000CFAC0000}"/>
    <cellStyle name="표_07.차량충격흡수시설_00.교통안전시설공전체 3" xfId="38273" xr:uid="{00000000-0005-0000-0000-0000D0AC0000}"/>
    <cellStyle name="표_07.차량충격흡수시설_00.교통안전시설공전체 4" xfId="38274" xr:uid="{00000000-0005-0000-0000-0000D1AC0000}"/>
    <cellStyle name="표_07.차량충격흡수시설_00.교통안전시설공전체 5" xfId="38275" xr:uid="{00000000-0005-0000-0000-0000D2AC0000}"/>
    <cellStyle name="표_07.차량충격흡수시설_00.교통안전시설공전체 6" xfId="38276" xr:uid="{00000000-0005-0000-0000-0000D3AC0000}"/>
    <cellStyle name="표_07.차량충격흡수시설_00.교통안전시설공전체 7" xfId="38277" xr:uid="{00000000-0005-0000-0000-0000D4AC0000}"/>
    <cellStyle name="표_07.차량충격흡수시설_00.교통안전시설공전체 8" xfId="38278" xr:uid="{00000000-0005-0000-0000-0000D5AC0000}"/>
    <cellStyle name="표_07.차량충격흡수시설_00.교통안전시설공전체 9" xfId="38279" xr:uid="{00000000-0005-0000-0000-0000D6AC0000}"/>
    <cellStyle name="표_07.차량충격흡수시설_01_부대공전체(진동-마산)" xfId="38280" xr:uid="{00000000-0005-0000-0000-0000D7AC0000}"/>
    <cellStyle name="표_07.차량충격흡수시설_01_부대공전체(진동-마산) 10" xfId="38281" xr:uid="{00000000-0005-0000-0000-0000D8AC0000}"/>
    <cellStyle name="표_07.차량충격흡수시설_01_부대공전체(진동-마산) 11" xfId="38282" xr:uid="{00000000-0005-0000-0000-0000D9AC0000}"/>
    <cellStyle name="표_07.차량충격흡수시설_01_부대공전체(진동-마산) 12" xfId="38283" xr:uid="{00000000-0005-0000-0000-0000DAAC0000}"/>
    <cellStyle name="표_07.차량충격흡수시설_01_부대공전체(진동-마산) 13" xfId="38284" xr:uid="{00000000-0005-0000-0000-0000DBAC0000}"/>
    <cellStyle name="표_07.차량충격흡수시설_01_부대공전체(진동-마산) 14" xfId="38285" xr:uid="{00000000-0005-0000-0000-0000DCAC0000}"/>
    <cellStyle name="표_07.차량충격흡수시설_01_부대공전체(진동-마산) 15" xfId="38286" xr:uid="{00000000-0005-0000-0000-0000DDAC0000}"/>
    <cellStyle name="표_07.차량충격흡수시설_01_부대공전체(진동-마산) 16" xfId="38287" xr:uid="{00000000-0005-0000-0000-0000DEAC0000}"/>
    <cellStyle name="표_07.차량충격흡수시설_01_부대공전체(진동-마산) 17" xfId="38288" xr:uid="{00000000-0005-0000-0000-0000DFAC0000}"/>
    <cellStyle name="표_07.차량충격흡수시설_01_부대공전체(진동-마산) 18" xfId="38289" xr:uid="{00000000-0005-0000-0000-0000E0AC0000}"/>
    <cellStyle name="표_07.차량충격흡수시설_01_부대공전체(진동-마산) 19" xfId="38290" xr:uid="{00000000-0005-0000-0000-0000E1AC0000}"/>
    <cellStyle name="표_07.차량충격흡수시설_01_부대공전체(진동-마산) 2" xfId="38291" xr:uid="{00000000-0005-0000-0000-0000E2AC0000}"/>
    <cellStyle name="표_07.차량충격흡수시설_01_부대공전체(진동-마산) 2 2" xfId="38292" xr:uid="{00000000-0005-0000-0000-0000E3AC0000}"/>
    <cellStyle name="표_07.차량충격흡수시설_01_부대공전체(진동-마산) 2 3" xfId="38293" xr:uid="{00000000-0005-0000-0000-0000E4AC0000}"/>
    <cellStyle name="표_07.차량충격흡수시설_01_부대공전체(진동-마산) 2 4" xfId="38294" xr:uid="{00000000-0005-0000-0000-0000E5AC0000}"/>
    <cellStyle name="표_07.차량충격흡수시설_01_부대공전체(진동-마산) 2 5" xfId="38295" xr:uid="{00000000-0005-0000-0000-0000E6AC0000}"/>
    <cellStyle name="표_07.차량충격흡수시설_01_부대공전체(진동-마산) 2 6" xfId="38296" xr:uid="{00000000-0005-0000-0000-0000E7AC0000}"/>
    <cellStyle name="표_07.차량충격흡수시설_01_부대공전체(진동-마산) 2 7" xfId="38297" xr:uid="{00000000-0005-0000-0000-0000E8AC0000}"/>
    <cellStyle name="표_07.차량충격흡수시설_01_부대공전체(진동-마산) 20" xfId="38298" xr:uid="{00000000-0005-0000-0000-0000E9AC0000}"/>
    <cellStyle name="표_07.차량충격흡수시설_01_부대공전체(진동-마산) 21" xfId="38299" xr:uid="{00000000-0005-0000-0000-0000EAAC0000}"/>
    <cellStyle name="표_07.차량충격흡수시설_01_부대공전체(진동-마산) 3" xfId="38300" xr:uid="{00000000-0005-0000-0000-0000EBAC0000}"/>
    <cellStyle name="표_07.차량충격흡수시설_01_부대공전체(진동-마산) 4" xfId="38301" xr:uid="{00000000-0005-0000-0000-0000ECAC0000}"/>
    <cellStyle name="표_07.차량충격흡수시설_01_부대공전체(진동-마산) 5" xfId="38302" xr:uid="{00000000-0005-0000-0000-0000EDAC0000}"/>
    <cellStyle name="표_07.차량충격흡수시설_01_부대공전체(진동-마산) 6" xfId="38303" xr:uid="{00000000-0005-0000-0000-0000EEAC0000}"/>
    <cellStyle name="표_07.차량충격흡수시설_01_부대공전체(진동-마산) 7" xfId="38304" xr:uid="{00000000-0005-0000-0000-0000EFAC0000}"/>
    <cellStyle name="표_07.차량충격흡수시설_01_부대공전체(진동-마산) 8" xfId="38305" xr:uid="{00000000-0005-0000-0000-0000F0AC0000}"/>
    <cellStyle name="표_07.차량충격흡수시설_01_부대공전체(진동-마산) 9" xfId="38306" xr:uid="{00000000-0005-0000-0000-0000F1AC0000}"/>
    <cellStyle name="표_08.현광방지시설" xfId="38307" xr:uid="{00000000-0005-0000-0000-0000F2AC0000}"/>
    <cellStyle name="표_08.현광방지시설 10" xfId="38308" xr:uid="{00000000-0005-0000-0000-0000F3AC0000}"/>
    <cellStyle name="표_08.현광방지시설 11" xfId="38309" xr:uid="{00000000-0005-0000-0000-0000F4AC0000}"/>
    <cellStyle name="표_08.현광방지시설 12" xfId="38310" xr:uid="{00000000-0005-0000-0000-0000F5AC0000}"/>
    <cellStyle name="표_08.현광방지시설 13" xfId="38311" xr:uid="{00000000-0005-0000-0000-0000F6AC0000}"/>
    <cellStyle name="표_08.현광방지시설 14" xfId="38312" xr:uid="{00000000-0005-0000-0000-0000F7AC0000}"/>
    <cellStyle name="표_08.현광방지시설 15" xfId="38313" xr:uid="{00000000-0005-0000-0000-0000F8AC0000}"/>
    <cellStyle name="표_08.현광방지시설 16" xfId="38314" xr:uid="{00000000-0005-0000-0000-0000F9AC0000}"/>
    <cellStyle name="표_08.현광방지시설 17" xfId="38315" xr:uid="{00000000-0005-0000-0000-0000FAAC0000}"/>
    <cellStyle name="표_08.현광방지시설 18" xfId="38316" xr:uid="{00000000-0005-0000-0000-0000FBAC0000}"/>
    <cellStyle name="표_08.현광방지시설 19" xfId="38317" xr:uid="{00000000-0005-0000-0000-0000FCAC0000}"/>
    <cellStyle name="표_08.현광방지시설 2" xfId="38318" xr:uid="{00000000-0005-0000-0000-0000FDAC0000}"/>
    <cellStyle name="표_08.현광방지시설 2 2" xfId="38319" xr:uid="{00000000-0005-0000-0000-0000FEAC0000}"/>
    <cellStyle name="표_08.현광방지시설 2 3" xfId="38320" xr:uid="{00000000-0005-0000-0000-0000FFAC0000}"/>
    <cellStyle name="표_08.현광방지시설 2 4" xfId="38321" xr:uid="{00000000-0005-0000-0000-000000AD0000}"/>
    <cellStyle name="표_08.현광방지시설 2 5" xfId="38322" xr:uid="{00000000-0005-0000-0000-000001AD0000}"/>
    <cellStyle name="표_08.현광방지시설 2 6" xfId="38323" xr:uid="{00000000-0005-0000-0000-000002AD0000}"/>
    <cellStyle name="표_08.현광방지시설 2 7" xfId="38324" xr:uid="{00000000-0005-0000-0000-000003AD0000}"/>
    <cellStyle name="표_08.현광방지시설 20" xfId="38325" xr:uid="{00000000-0005-0000-0000-000004AD0000}"/>
    <cellStyle name="표_08.현광방지시설 21" xfId="38326" xr:uid="{00000000-0005-0000-0000-000005AD0000}"/>
    <cellStyle name="표_08.현광방지시설 3" xfId="38327" xr:uid="{00000000-0005-0000-0000-000006AD0000}"/>
    <cellStyle name="표_08.현광방지시설 4" xfId="38328" xr:uid="{00000000-0005-0000-0000-000007AD0000}"/>
    <cellStyle name="표_08.현광방지시설 5" xfId="38329" xr:uid="{00000000-0005-0000-0000-000008AD0000}"/>
    <cellStyle name="표_08.현광방지시설 6" xfId="38330" xr:uid="{00000000-0005-0000-0000-000009AD0000}"/>
    <cellStyle name="표_08.현광방지시설 7" xfId="38331" xr:uid="{00000000-0005-0000-0000-00000AAD0000}"/>
    <cellStyle name="표_08.현광방지시설 8" xfId="38332" xr:uid="{00000000-0005-0000-0000-00000BAD0000}"/>
    <cellStyle name="표_08.현광방지시설 9" xfId="38333" xr:uid="{00000000-0005-0000-0000-00000CAD0000}"/>
    <cellStyle name="표_08.현광방지시설_00.교통안전시설공전체" xfId="38334" xr:uid="{00000000-0005-0000-0000-00000DAD0000}"/>
    <cellStyle name="표_08.현광방지시설_00.교통안전시설공전체 10" xfId="38335" xr:uid="{00000000-0005-0000-0000-00000EAD0000}"/>
    <cellStyle name="표_08.현광방지시설_00.교통안전시설공전체 11" xfId="38336" xr:uid="{00000000-0005-0000-0000-00000FAD0000}"/>
    <cellStyle name="표_08.현광방지시설_00.교통안전시설공전체 12" xfId="38337" xr:uid="{00000000-0005-0000-0000-000010AD0000}"/>
    <cellStyle name="표_08.현광방지시설_00.교통안전시설공전체 13" xfId="38338" xr:uid="{00000000-0005-0000-0000-000011AD0000}"/>
    <cellStyle name="표_08.현광방지시설_00.교통안전시설공전체 14" xfId="38339" xr:uid="{00000000-0005-0000-0000-000012AD0000}"/>
    <cellStyle name="표_08.현광방지시설_00.교통안전시설공전체 15" xfId="38340" xr:uid="{00000000-0005-0000-0000-000013AD0000}"/>
    <cellStyle name="표_08.현광방지시설_00.교통안전시설공전체 16" xfId="38341" xr:uid="{00000000-0005-0000-0000-000014AD0000}"/>
    <cellStyle name="표_08.현광방지시설_00.교통안전시설공전체 17" xfId="38342" xr:uid="{00000000-0005-0000-0000-000015AD0000}"/>
    <cellStyle name="표_08.현광방지시설_00.교통안전시설공전체 18" xfId="38343" xr:uid="{00000000-0005-0000-0000-000016AD0000}"/>
    <cellStyle name="표_08.현광방지시설_00.교통안전시설공전체 19" xfId="38344" xr:uid="{00000000-0005-0000-0000-000017AD0000}"/>
    <cellStyle name="표_08.현광방지시설_00.교통안전시설공전체 2" xfId="38345" xr:uid="{00000000-0005-0000-0000-000018AD0000}"/>
    <cellStyle name="표_08.현광방지시설_00.교통안전시설공전체 2 2" xfId="38346" xr:uid="{00000000-0005-0000-0000-000019AD0000}"/>
    <cellStyle name="표_08.현광방지시설_00.교통안전시설공전체 2 3" xfId="38347" xr:uid="{00000000-0005-0000-0000-00001AAD0000}"/>
    <cellStyle name="표_08.현광방지시설_00.교통안전시설공전체 2 4" xfId="38348" xr:uid="{00000000-0005-0000-0000-00001BAD0000}"/>
    <cellStyle name="표_08.현광방지시설_00.교통안전시설공전체 2 5" xfId="38349" xr:uid="{00000000-0005-0000-0000-00001CAD0000}"/>
    <cellStyle name="표_08.현광방지시설_00.교통안전시설공전체 2 6" xfId="38350" xr:uid="{00000000-0005-0000-0000-00001DAD0000}"/>
    <cellStyle name="표_08.현광방지시설_00.교통안전시설공전체 2 7" xfId="38351" xr:uid="{00000000-0005-0000-0000-00001EAD0000}"/>
    <cellStyle name="표_08.현광방지시설_00.교통안전시설공전체 20" xfId="38352" xr:uid="{00000000-0005-0000-0000-00001FAD0000}"/>
    <cellStyle name="표_08.현광방지시설_00.교통안전시설공전체 21" xfId="38353" xr:uid="{00000000-0005-0000-0000-000020AD0000}"/>
    <cellStyle name="표_08.현광방지시설_00.교통안전시설공전체 3" xfId="38354" xr:uid="{00000000-0005-0000-0000-000021AD0000}"/>
    <cellStyle name="표_08.현광방지시설_00.교통안전시설공전체 4" xfId="38355" xr:uid="{00000000-0005-0000-0000-000022AD0000}"/>
    <cellStyle name="표_08.현광방지시설_00.교통안전시설공전체 5" xfId="38356" xr:uid="{00000000-0005-0000-0000-000023AD0000}"/>
    <cellStyle name="표_08.현광방지시설_00.교통안전시설공전체 6" xfId="38357" xr:uid="{00000000-0005-0000-0000-000024AD0000}"/>
    <cellStyle name="표_08.현광방지시설_00.교통안전시설공전체 7" xfId="38358" xr:uid="{00000000-0005-0000-0000-000025AD0000}"/>
    <cellStyle name="표_08.현광방지시설_00.교통안전시설공전체 8" xfId="38359" xr:uid="{00000000-0005-0000-0000-000026AD0000}"/>
    <cellStyle name="표_08.현광방지시설_00.교통안전시설공전체 9" xfId="38360" xr:uid="{00000000-0005-0000-0000-000027AD0000}"/>
    <cellStyle name="표_08.현광방지시설_01_부대공전체(진동-마산)" xfId="38361" xr:uid="{00000000-0005-0000-0000-000028AD0000}"/>
    <cellStyle name="표_08.현광방지시설_01_부대공전체(진동-마산) 10" xfId="38362" xr:uid="{00000000-0005-0000-0000-000029AD0000}"/>
    <cellStyle name="표_08.현광방지시설_01_부대공전체(진동-마산) 11" xfId="38363" xr:uid="{00000000-0005-0000-0000-00002AAD0000}"/>
    <cellStyle name="표_08.현광방지시설_01_부대공전체(진동-마산) 12" xfId="38364" xr:uid="{00000000-0005-0000-0000-00002BAD0000}"/>
    <cellStyle name="표_08.현광방지시설_01_부대공전체(진동-마산) 13" xfId="38365" xr:uid="{00000000-0005-0000-0000-00002CAD0000}"/>
    <cellStyle name="표_08.현광방지시설_01_부대공전체(진동-마산) 14" xfId="38366" xr:uid="{00000000-0005-0000-0000-00002DAD0000}"/>
    <cellStyle name="표_08.현광방지시설_01_부대공전체(진동-마산) 15" xfId="38367" xr:uid="{00000000-0005-0000-0000-00002EAD0000}"/>
    <cellStyle name="표_08.현광방지시설_01_부대공전체(진동-마산) 16" xfId="38368" xr:uid="{00000000-0005-0000-0000-00002FAD0000}"/>
    <cellStyle name="표_08.현광방지시설_01_부대공전체(진동-마산) 17" xfId="38369" xr:uid="{00000000-0005-0000-0000-000030AD0000}"/>
    <cellStyle name="표_08.현광방지시설_01_부대공전체(진동-마산) 18" xfId="38370" xr:uid="{00000000-0005-0000-0000-000031AD0000}"/>
    <cellStyle name="표_08.현광방지시설_01_부대공전체(진동-마산) 19" xfId="38371" xr:uid="{00000000-0005-0000-0000-000032AD0000}"/>
    <cellStyle name="표_08.현광방지시설_01_부대공전체(진동-마산) 2" xfId="38372" xr:uid="{00000000-0005-0000-0000-000033AD0000}"/>
    <cellStyle name="표_08.현광방지시설_01_부대공전체(진동-마산) 2 2" xfId="38373" xr:uid="{00000000-0005-0000-0000-000034AD0000}"/>
    <cellStyle name="표_08.현광방지시설_01_부대공전체(진동-마산) 2 3" xfId="38374" xr:uid="{00000000-0005-0000-0000-000035AD0000}"/>
    <cellStyle name="표_08.현광방지시설_01_부대공전체(진동-마산) 2 4" xfId="38375" xr:uid="{00000000-0005-0000-0000-000036AD0000}"/>
    <cellStyle name="표_08.현광방지시설_01_부대공전체(진동-마산) 2 5" xfId="38376" xr:uid="{00000000-0005-0000-0000-000037AD0000}"/>
    <cellStyle name="표_08.현광방지시설_01_부대공전체(진동-마산) 2 6" xfId="38377" xr:uid="{00000000-0005-0000-0000-000038AD0000}"/>
    <cellStyle name="표_08.현광방지시설_01_부대공전체(진동-마산) 2 7" xfId="38378" xr:uid="{00000000-0005-0000-0000-000039AD0000}"/>
    <cellStyle name="표_08.현광방지시설_01_부대공전체(진동-마산) 20" xfId="38379" xr:uid="{00000000-0005-0000-0000-00003AAD0000}"/>
    <cellStyle name="표_08.현광방지시설_01_부대공전체(진동-마산) 21" xfId="38380" xr:uid="{00000000-0005-0000-0000-00003BAD0000}"/>
    <cellStyle name="표_08.현광방지시설_01_부대공전체(진동-마산) 3" xfId="38381" xr:uid="{00000000-0005-0000-0000-00003CAD0000}"/>
    <cellStyle name="표_08.현광방지시설_01_부대공전체(진동-마산) 4" xfId="38382" xr:uid="{00000000-0005-0000-0000-00003DAD0000}"/>
    <cellStyle name="표_08.현광방지시설_01_부대공전체(진동-마산) 5" xfId="38383" xr:uid="{00000000-0005-0000-0000-00003EAD0000}"/>
    <cellStyle name="표_08.현광방지시설_01_부대공전체(진동-마산) 6" xfId="38384" xr:uid="{00000000-0005-0000-0000-00003FAD0000}"/>
    <cellStyle name="표_08.현광방지시설_01_부대공전체(진동-마산) 7" xfId="38385" xr:uid="{00000000-0005-0000-0000-000040AD0000}"/>
    <cellStyle name="표_08.현광방지시설_01_부대공전체(진동-마산) 8" xfId="38386" xr:uid="{00000000-0005-0000-0000-000041AD0000}"/>
    <cellStyle name="표_08.현광방지시설_01_부대공전체(진동-마산) 9" xfId="38387" xr:uid="{00000000-0005-0000-0000-000042AD0000}"/>
    <cellStyle name="표_1.관로토공 " xfId="38388" xr:uid="{00000000-0005-0000-0000-000043AD0000}"/>
    <cellStyle name="표_20030218144011020-E1C865BF" xfId="38389" xr:uid="{00000000-0005-0000-0000-000044AD0000}"/>
    <cellStyle name="표_20030218144011020-E1C865BF 10" xfId="38390" xr:uid="{00000000-0005-0000-0000-000045AD0000}"/>
    <cellStyle name="표_20030218144011020-E1C865BF 11" xfId="38391" xr:uid="{00000000-0005-0000-0000-000046AD0000}"/>
    <cellStyle name="표_20030218144011020-E1C865BF 12" xfId="38392" xr:uid="{00000000-0005-0000-0000-000047AD0000}"/>
    <cellStyle name="표_20030218144011020-E1C865BF 13" xfId="38393" xr:uid="{00000000-0005-0000-0000-000048AD0000}"/>
    <cellStyle name="표_20030218144011020-E1C865BF 14" xfId="38394" xr:uid="{00000000-0005-0000-0000-000049AD0000}"/>
    <cellStyle name="표_20030218144011020-E1C865BF 15" xfId="38395" xr:uid="{00000000-0005-0000-0000-00004AAD0000}"/>
    <cellStyle name="표_20030218144011020-E1C865BF 16" xfId="38396" xr:uid="{00000000-0005-0000-0000-00004BAD0000}"/>
    <cellStyle name="표_20030218144011020-E1C865BF 17" xfId="38397" xr:uid="{00000000-0005-0000-0000-00004CAD0000}"/>
    <cellStyle name="표_20030218144011020-E1C865BF 18" xfId="38398" xr:uid="{00000000-0005-0000-0000-00004DAD0000}"/>
    <cellStyle name="표_20030218144011020-E1C865BF 19" xfId="38399" xr:uid="{00000000-0005-0000-0000-00004EAD0000}"/>
    <cellStyle name="표_20030218144011020-E1C865BF 2" xfId="38400" xr:uid="{00000000-0005-0000-0000-00004FAD0000}"/>
    <cellStyle name="표_20030218144011020-E1C865BF 2 2" xfId="38401" xr:uid="{00000000-0005-0000-0000-000050AD0000}"/>
    <cellStyle name="표_20030218144011020-E1C865BF 2 3" xfId="38402" xr:uid="{00000000-0005-0000-0000-000051AD0000}"/>
    <cellStyle name="표_20030218144011020-E1C865BF 2 4" xfId="38403" xr:uid="{00000000-0005-0000-0000-000052AD0000}"/>
    <cellStyle name="표_20030218144011020-E1C865BF 2 5" xfId="38404" xr:uid="{00000000-0005-0000-0000-000053AD0000}"/>
    <cellStyle name="표_20030218144011020-E1C865BF 2 6" xfId="38405" xr:uid="{00000000-0005-0000-0000-000054AD0000}"/>
    <cellStyle name="표_20030218144011020-E1C865BF 2 7" xfId="38406" xr:uid="{00000000-0005-0000-0000-000055AD0000}"/>
    <cellStyle name="표_20030218144011020-E1C865BF 20" xfId="38407" xr:uid="{00000000-0005-0000-0000-000056AD0000}"/>
    <cellStyle name="표_20030218144011020-E1C865BF 21" xfId="38408" xr:uid="{00000000-0005-0000-0000-000057AD0000}"/>
    <cellStyle name="표_20030218144011020-E1C865BF 3" xfId="38409" xr:uid="{00000000-0005-0000-0000-000058AD0000}"/>
    <cellStyle name="표_20030218144011020-E1C865BF 4" xfId="38410" xr:uid="{00000000-0005-0000-0000-000059AD0000}"/>
    <cellStyle name="표_20030218144011020-E1C865BF 5" xfId="38411" xr:uid="{00000000-0005-0000-0000-00005AAD0000}"/>
    <cellStyle name="표_20030218144011020-E1C865BF 6" xfId="38412" xr:uid="{00000000-0005-0000-0000-00005BAD0000}"/>
    <cellStyle name="표_20030218144011020-E1C865BF 7" xfId="38413" xr:uid="{00000000-0005-0000-0000-00005CAD0000}"/>
    <cellStyle name="표_20030218144011020-E1C865BF 8" xfId="38414" xr:uid="{00000000-0005-0000-0000-00005DAD0000}"/>
    <cellStyle name="표_20030218144011020-E1C865BF 9" xfId="38415" xr:uid="{00000000-0005-0000-0000-00005EAD0000}"/>
    <cellStyle name="표_20030218144011020-E1C865BF_견적보고" xfId="38416" xr:uid="{00000000-0005-0000-0000-00005FAD0000}"/>
    <cellStyle name="표_20030218144011020-E1C865BF_견적보고 10" xfId="38417" xr:uid="{00000000-0005-0000-0000-000060AD0000}"/>
    <cellStyle name="표_20030218144011020-E1C865BF_견적보고 11" xfId="38418" xr:uid="{00000000-0005-0000-0000-000061AD0000}"/>
    <cellStyle name="표_20030218144011020-E1C865BF_견적보고 12" xfId="38419" xr:uid="{00000000-0005-0000-0000-000062AD0000}"/>
    <cellStyle name="표_20030218144011020-E1C865BF_견적보고 13" xfId="38420" xr:uid="{00000000-0005-0000-0000-000063AD0000}"/>
    <cellStyle name="표_20030218144011020-E1C865BF_견적보고 14" xfId="38421" xr:uid="{00000000-0005-0000-0000-000064AD0000}"/>
    <cellStyle name="표_20030218144011020-E1C865BF_견적보고 15" xfId="38422" xr:uid="{00000000-0005-0000-0000-000065AD0000}"/>
    <cellStyle name="표_20030218144011020-E1C865BF_견적보고 16" xfId="38423" xr:uid="{00000000-0005-0000-0000-000066AD0000}"/>
    <cellStyle name="표_20030218144011020-E1C865BF_견적보고 17" xfId="38424" xr:uid="{00000000-0005-0000-0000-000067AD0000}"/>
    <cellStyle name="표_20030218144011020-E1C865BF_견적보고 18" xfId="38425" xr:uid="{00000000-0005-0000-0000-000068AD0000}"/>
    <cellStyle name="표_20030218144011020-E1C865BF_견적보고 19" xfId="38426" xr:uid="{00000000-0005-0000-0000-000069AD0000}"/>
    <cellStyle name="표_20030218144011020-E1C865BF_견적보고 2" xfId="38427" xr:uid="{00000000-0005-0000-0000-00006AAD0000}"/>
    <cellStyle name="표_20030218144011020-E1C865BF_견적보고 2 2" xfId="38428" xr:uid="{00000000-0005-0000-0000-00006BAD0000}"/>
    <cellStyle name="표_20030218144011020-E1C865BF_견적보고 2 3" xfId="38429" xr:uid="{00000000-0005-0000-0000-00006CAD0000}"/>
    <cellStyle name="표_20030218144011020-E1C865BF_견적보고 2 4" xfId="38430" xr:uid="{00000000-0005-0000-0000-00006DAD0000}"/>
    <cellStyle name="표_20030218144011020-E1C865BF_견적보고 2 5" xfId="38431" xr:uid="{00000000-0005-0000-0000-00006EAD0000}"/>
    <cellStyle name="표_20030218144011020-E1C865BF_견적보고 2 6" xfId="38432" xr:uid="{00000000-0005-0000-0000-00006FAD0000}"/>
    <cellStyle name="표_20030218144011020-E1C865BF_견적보고 2 7" xfId="38433" xr:uid="{00000000-0005-0000-0000-000070AD0000}"/>
    <cellStyle name="표_20030218144011020-E1C865BF_견적보고 20" xfId="38434" xr:uid="{00000000-0005-0000-0000-000071AD0000}"/>
    <cellStyle name="표_20030218144011020-E1C865BF_견적보고 21" xfId="38435" xr:uid="{00000000-0005-0000-0000-000072AD0000}"/>
    <cellStyle name="표_20030218144011020-E1C865BF_견적보고 3" xfId="38436" xr:uid="{00000000-0005-0000-0000-000073AD0000}"/>
    <cellStyle name="표_20030218144011020-E1C865BF_견적보고 4" xfId="38437" xr:uid="{00000000-0005-0000-0000-000074AD0000}"/>
    <cellStyle name="표_20030218144011020-E1C865BF_견적보고 5" xfId="38438" xr:uid="{00000000-0005-0000-0000-000075AD0000}"/>
    <cellStyle name="표_20030218144011020-E1C865BF_견적보고 6" xfId="38439" xr:uid="{00000000-0005-0000-0000-000076AD0000}"/>
    <cellStyle name="표_20030218144011020-E1C865BF_견적보고 7" xfId="38440" xr:uid="{00000000-0005-0000-0000-000077AD0000}"/>
    <cellStyle name="표_20030218144011020-E1C865BF_견적보고 8" xfId="38441" xr:uid="{00000000-0005-0000-0000-000078AD0000}"/>
    <cellStyle name="표_20030218144011020-E1C865BF_견적보고 9" xfId="38442" xr:uid="{00000000-0005-0000-0000-000079AD0000}"/>
    <cellStyle name="표_2011년 소백산 자락길 홍보관 신축공사(건축)" xfId="1900" xr:uid="{00000000-0005-0000-0000-00007AAD0000}"/>
    <cellStyle name="표_4.부대공_1.관로토공 " xfId="38443" xr:uid="{00000000-0005-0000-0000-00007BAD0000}"/>
    <cellStyle name="표_4.부대공_4배관공_1.관로토공 " xfId="38444" xr:uid="{00000000-0005-0000-0000-00007CAD0000}"/>
    <cellStyle name="표_4.부대공_5부대시설공_1.관로토공 " xfId="38445" xr:uid="{00000000-0005-0000-0000-00007DAD0000}"/>
    <cellStyle name="표_4배관공_1.관로토공 " xfId="38446" xr:uid="{00000000-0005-0000-0000-00007EAD0000}"/>
    <cellStyle name="표_5부대시설공_1.관로토공 " xfId="38447" xr:uid="{00000000-0005-0000-0000-00007FAD0000}"/>
    <cellStyle name="표_Book2_1.관로토공 " xfId="38448" xr:uid="{00000000-0005-0000-0000-000080AD0000}"/>
    <cellStyle name="표_Book2_4.부대공_1.관로토공 " xfId="38449" xr:uid="{00000000-0005-0000-0000-000081AD0000}"/>
    <cellStyle name="표_Book2_4.부대공_4배관공_1.관로토공 " xfId="38450" xr:uid="{00000000-0005-0000-0000-000082AD0000}"/>
    <cellStyle name="표_Book2_4.부대공_5부대시설공_1.관로토공 " xfId="38451" xr:uid="{00000000-0005-0000-0000-000083AD0000}"/>
    <cellStyle name="표_Book2_4배관공_1.관로토공 " xfId="38452" xr:uid="{00000000-0005-0000-0000-000084AD0000}"/>
    <cellStyle name="표_Book2_5부대시설공_1.관로토공 " xfId="38453" xr:uid="{00000000-0005-0000-0000-000085AD0000}"/>
    <cellStyle name="표_갑지(건축 (2)" xfId="1901" xr:uid="{00000000-0005-0000-0000-000086AD0000}"/>
    <cellStyle name="표_갑지(건축 (2) 2" xfId="1902" xr:uid="{00000000-0005-0000-0000-000087AD0000}"/>
    <cellStyle name="표_견적보고" xfId="38454" xr:uid="{00000000-0005-0000-0000-000088AD0000}"/>
    <cellStyle name="표_견적보고 10" xfId="38455" xr:uid="{00000000-0005-0000-0000-000089AD0000}"/>
    <cellStyle name="표_견적보고 11" xfId="38456" xr:uid="{00000000-0005-0000-0000-00008AAD0000}"/>
    <cellStyle name="표_견적보고 12" xfId="38457" xr:uid="{00000000-0005-0000-0000-00008BAD0000}"/>
    <cellStyle name="표_견적보고 13" xfId="38458" xr:uid="{00000000-0005-0000-0000-00008CAD0000}"/>
    <cellStyle name="표_견적보고 14" xfId="38459" xr:uid="{00000000-0005-0000-0000-00008DAD0000}"/>
    <cellStyle name="표_견적보고 15" xfId="38460" xr:uid="{00000000-0005-0000-0000-00008EAD0000}"/>
    <cellStyle name="표_견적보고 16" xfId="38461" xr:uid="{00000000-0005-0000-0000-00008FAD0000}"/>
    <cellStyle name="표_견적보고 17" xfId="38462" xr:uid="{00000000-0005-0000-0000-000090AD0000}"/>
    <cellStyle name="표_견적보고 18" xfId="38463" xr:uid="{00000000-0005-0000-0000-000091AD0000}"/>
    <cellStyle name="표_견적보고 19" xfId="38464" xr:uid="{00000000-0005-0000-0000-000092AD0000}"/>
    <cellStyle name="표_견적보고 2" xfId="38465" xr:uid="{00000000-0005-0000-0000-000093AD0000}"/>
    <cellStyle name="표_견적보고 2 2" xfId="38466" xr:uid="{00000000-0005-0000-0000-000094AD0000}"/>
    <cellStyle name="표_견적보고 2 3" xfId="38467" xr:uid="{00000000-0005-0000-0000-000095AD0000}"/>
    <cellStyle name="표_견적보고 2 4" xfId="38468" xr:uid="{00000000-0005-0000-0000-000096AD0000}"/>
    <cellStyle name="표_견적보고 2 5" xfId="38469" xr:uid="{00000000-0005-0000-0000-000097AD0000}"/>
    <cellStyle name="표_견적보고 2 6" xfId="38470" xr:uid="{00000000-0005-0000-0000-000098AD0000}"/>
    <cellStyle name="표_견적보고 2 7" xfId="38471" xr:uid="{00000000-0005-0000-0000-000099AD0000}"/>
    <cellStyle name="표_견적보고 20" xfId="38472" xr:uid="{00000000-0005-0000-0000-00009AAD0000}"/>
    <cellStyle name="표_견적보고 21" xfId="38473" xr:uid="{00000000-0005-0000-0000-00009BAD0000}"/>
    <cellStyle name="표_견적보고 3" xfId="38474" xr:uid="{00000000-0005-0000-0000-00009CAD0000}"/>
    <cellStyle name="표_견적보고 4" xfId="38475" xr:uid="{00000000-0005-0000-0000-00009DAD0000}"/>
    <cellStyle name="표_견적보고 5" xfId="38476" xr:uid="{00000000-0005-0000-0000-00009EAD0000}"/>
    <cellStyle name="표_견적보고 6" xfId="38477" xr:uid="{00000000-0005-0000-0000-00009FAD0000}"/>
    <cellStyle name="표_견적보고 7" xfId="38478" xr:uid="{00000000-0005-0000-0000-0000A0AD0000}"/>
    <cellStyle name="표_견적보고 8" xfId="38479" xr:uid="{00000000-0005-0000-0000-0000A1AD0000}"/>
    <cellStyle name="표_견적보고 9" xfId="38480" xr:uid="{00000000-0005-0000-0000-0000A2AD0000}"/>
    <cellStyle name="표_경북능금농협(북촌)골판지공장 " xfId="1903" xr:uid="{00000000-0005-0000-0000-0000A3AD0000}"/>
    <cellStyle name="표_관급자재 명세" xfId="1904" xr:uid="{00000000-0005-0000-0000-0000A4AD0000}"/>
    <cellStyle name="표_도로" xfId="1905" xr:uid="{00000000-0005-0000-0000-0000A5AD0000}"/>
    <cellStyle name="표_도로 2" xfId="38481" xr:uid="{00000000-0005-0000-0000-0000A6AD0000}"/>
    <cellStyle name="표_부대초안" xfId="1906" xr:uid="{00000000-0005-0000-0000-0000A7AD0000}"/>
    <cellStyle name="표_부대초안 2" xfId="1907" xr:uid="{00000000-0005-0000-0000-0000A8AD0000}"/>
    <cellStyle name="표_부대초안_2011년 소백산 자락길 홍보관 신축공사(건축)" xfId="1908" xr:uid="{00000000-0005-0000-0000-0000A9AD0000}"/>
    <cellStyle name="표_부대초안_갑지(건축 (2)" xfId="1909" xr:uid="{00000000-0005-0000-0000-0000AAAD0000}"/>
    <cellStyle name="표_부대초안_갑지(건축 (2) 2" xfId="1910" xr:uid="{00000000-0005-0000-0000-0000ABAD0000}"/>
    <cellStyle name="표_부대초안_견적의뢰" xfId="1911" xr:uid="{00000000-0005-0000-0000-0000ACAD0000}"/>
    <cellStyle name="표_부대초안_견적의뢰 2" xfId="1912" xr:uid="{00000000-0005-0000-0000-0000ADAD0000}"/>
    <cellStyle name="표_부대초안_견적의뢰_2011년 소백산 자락길 홍보관 신축공사(건축)" xfId="1913" xr:uid="{00000000-0005-0000-0000-0000AEAD0000}"/>
    <cellStyle name="표_부대초안_견적의뢰_갑지(건축 (2)" xfId="1914" xr:uid="{00000000-0005-0000-0000-0000AFAD0000}"/>
    <cellStyle name="표_부대초안_견적의뢰_갑지(건축 (2) 2" xfId="1915" xr:uid="{00000000-0005-0000-0000-0000B0AD0000}"/>
    <cellStyle name="표_부대초안_견적의뢰_경북능금농협(북촌)골판지공장 " xfId="1916" xr:uid="{00000000-0005-0000-0000-0000B1AD0000}"/>
    <cellStyle name="표_부대초안_견적의뢰_관급자재 명세" xfId="1917" xr:uid="{00000000-0005-0000-0000-0000B2AD0000}"/>
    <cellStyle name="표_부대초안_견적의뢰_삼성생활예술고 생활관(3층수정15%)공사" xfId="1918" xr:uid="{00000000-0005-0000-0000-0000B3AD0000}"/>
    <cellStyle name="표_부대초안_견적의뢰_삼성생활예술고 생활관(3층수정15%)공사 2" xfId="1919" xr:uid="{00000000-0005-0000-0000-0000B4AD0000}"/>
    <cellStyle name="표_부대초안_견적의뢰_안강여고 화장실 개선공사" xfId="1920" xr:uid="{00000000-0005-0000-0000-0000B5AD0000}"/>
    <cellStyle name="표_부대초안_견적의뢰_영주서부초등학교 교사동 방수공사" xfId="1921" xr:uid="{00000000-0005-0000-0000-0000B6AD0000}"/>
    <cellStyle name="표_부대초안_견적의뢰_용곡지구_보건진료소_신축설비공사" xfId="1922" xr:uid="{00000000-0005-0000-0000-0000B7AD0000}"/>
    <cellStyle name="표_부대초안_견적의뢰_용곡지구_보건진료소_신축설비공사 2" xfId="1923" xr:uid="{00000000-0005-0000-0000-0000B8AD0000}"/>
    <cellStyle name="표_부대초안_견적의뢰_우보초등학교 화장실보수및기타공사(건축)" xfId="1924" xr:uid="{00000000-0005-0000-0000-0000B9AD0000}"/>
    <cellStyle name="표_부대초안_견적의뢰_우보초등학교 화장실보수및기타공사(건축) 2" xfId="1925" xr:uid="{00000000-0005-0000-0000-0000BAAD0000}"/>
    <cellStyle name="표_부대초안_견적의뢰_화령초등학교 다목적강당 증축공사(건축)" xfId="1926" xr:uid="{00000000-0005-0000-0000-0000BBAD0000}"/>
    <cellStyle name="표_부대초안_견적의뢰_화령초등학교 다목적강당 증축공사(건축) 2" xfId="1927" xr:uid="{00000000-0005-0000-0000-0000BCAD0000}"/>
    <cellStyle name="표_부대초안_견적의뢰_화령초등학교 다목적강당 증축공사(건축납품)" xfId="1928" xr:uid="{00000000-0005-0000-0000-0000BDAD0000}"/>
    <cellStyle name="표_부대초안_견적의뢰_화령초등학교 다목적강당 증축공사(건축납품) 2" xfId="1929" xr:uid="{00000000-0005-0000-0000-0000BEAD0000}"/>
    <cellStyle name="표_부대초안_경북능금농협(북촌)골판지공장 " xfId="1930" xr:uid="{00000000-0005-0000-0000-0000BFAD0000}"/>
    <cellStyle name="표_부대초안_관급자재 명세" xfId="1931" xr:uid="{00000000-0005-0000-0000-0000C0AD0000}"/>
    <cellStyle name="표_부대초안_김포투찰" xfId="1932" xr:uid="{00000000-0005-0000-0000-0000C1AD0000}"/>
    <cellStyle name="표_부대초안_김포투찰 2" xfId="38482" xr:uid="{00000000-0005-0000-0000-0000C2AD0000}"/>
    <cellStyle name="표_부대초안_김포투찰_견적의뢰" xfId="1933" xr:uid="{00000000-0005-0000-0000-0000C3AD0000}"/>
    <cellStyle name="표_부대초안_김포투찰_견적의뢰 2" xfId="1934" xr:uid="{00000000-0005-0000-0000-0000C4AD0000}"/>
    <cellStyle name="표_부대초안_김포투찰_견적의뢰_2011년 소백산 자락길 홍보관 신축공사(건축)" xfId="1935" xr:uid="{00000000-0005-0000-0000-0000C5AD0000}"/>
    <cellStyle name="표_부대초안_김포투찰_견적의뢰_갑지(건축 (2)" xfId="1936" xr:uid="{00000000-0005-0000-0000-0000C6AD0000}"/>
    <cellStyle name="표_부대초안_김포투찰_견적의뢰_갑지(건축 (2) 2" xfId="1937" xr:uid="{00000000-0005-0000-0000-0000C7AD0000}"/>
    <cellStyle name="표_부대초안_김포투찰_견적의뢰_경북능금농협(북촌)골판지공장 " xfId="1938" xr:uid="{00000000-0005-0000-0000-0000C8AD0000}"/>
    <cellStyle name="표_부대초안_김포투찰_견적의뢰_관급자재 명세" xfId="1939" xr:uid="{00000000-0005-0000-0000-0000C9AD0000}"/>
    <cellStyle name="표_부대초안_김포투찰_견적의뢰_삼성생활예술고 생활관(3층수정15%)공사" xfId="1940" xr:uid="{00000000-0005-0000-0000-0000CAAD0000}"/>
    <cellStyle name="표_부대초안_김포투찰_견적의뢰_삼성생활예술고 생활관(3층수정15%)공사 2" xfId="1941" xr:uid="{00000000-0005-0000-0000-0000CBAD0000}"/>
    <cellStyle name="표_부대초안_김포투찰_견적의뢰_안강여고 화장실 개선공사" xfId="1942" xr:uid="{00000000-0005-0000-0000-0000CCAD0000}"/>
    <cellStyle name="표_부대초안_김포투찰_견적의뢰_영주서부초등학교 교사동 방수공사" xfId="1943" xr:uid="{00000000-0005-0000-0000-0000CDAD0000}"/>
    <cellStyle name="표_부대초안_김포투찰_견적의뢰_용곡지구_보건진료소_신축설비공사" xfId="1944" xr:uid="{00000000-0005-0000-0000-0000CEAD0000}"/>
    <cellStyle name="표_부대초안_김포투찰_견적의뢰_용곡지구_보건진료소_신축설비공사 2" xfId="1945" xr:uid="{00000000-0005-0000-0000-0000CFAD0000}"/>
    <cellStyle name="표_부대초안_김포투찰_견적의뢰_우보초등학교 화장실보수및기타공사(건축)" xfId="1946" xr:uid="{00000000-0005-0000-0000-0000D0AD0000}"/>
    <cellStyle name="표_부대초안_김포투찰_견적의뢰_우보초등학교 화장실보수및기타공사(건축) 2" xfId="1947" xr:uid="{00000000-0005-0000-0000-0000D1AD0000}"/>
    <cellStyle name="표_부대초안_김포투찰_견적의뢰_화령초등학교 다목적강당 증축공사(건축)" xfId="1948" xr:uid="{00000000-0005-0000-0000-0000D2AD0000}"/>
    <cellStyle name="표_부대초안_김포투찰_견적의뢰_화령초등학교 다목적강당 증축공사(건축) 2" xfId="1949" xr:uid="{00000000-0005-0000-0000-0000D3AD0000}"/>
    <cellStyle name="표_부대초안_김포투찰_견적의뢰_화령초등학교 다목적강당 증축공사(건축납품)" xfId="1950" xr:uid="{00000000-0005-0000-0000-0000D4AD0000}"/>
    <cellStyle name="표_부대초안_김포투찰_견적의뢰_화령초등학교 다목적강당 증축공사(건축납품) 2" xfId="1951" xr:uid="{00000000-0005-0000-0000-0000D5AD0000}"/>
    <cellStyle name="표_부대초안_삼성생활예술고 생활관(3층수정15%)공사" xfId="1952" xr:uid="{00000000-0005-0000-0000-0000D6AD0000}"/>
    <cellStyle name="표_부대초안_삼성생활예술고 생활관(3층수정15%)공사 2" xfId="1953" xr:uid="{00000000-0005-0000-0000-0000D7AD0000}"/>
    <cellStyle name="표_부대초안_안강여고 화장실 개선공사" xfId="1954" xr:uid="{00000000-0005-0000-0000-0000D8AD0000}"/>
    <cellStyle name="표_부대초안_영주서부초등학교 교사동 방수공사" xfId="1955" xr:uid="{00000000-0005-0000-0000-0000D9AD0000}"/>
    <cellStyle name="표_부대초안_용곡지구_보건진료소_신축설비공사" xfId="1956" xr:uid="{00000000-0005-0000-0000-0000DAAD0000}"/>
    <cellStyle name="표_부대초안_용곡지구_보건진료소_신축설비공사 2" xfId="1957" xr:uid="{00000000-0005-0000-0000-0000DBAD0000}"/>
    <cellStyle name="표_부대초안_우보초등학교 화장실보수및기타공사(건축)" xfId="1958" xr:uid="{00000000-0005-0000-0000-0000DCAD0000}"/>
    <cellStyle name="표_부대초안_우보초등학교 화장실보수및기타공사(건축) 2" xfId="1959" xr:uid="{00000000-0005-0000-0000-0000DDAD0000}"/>
    <cellStyle name="표_부대초안_화령초등학교 다목적강당 증축공사(건축)" xfId="1960" xr:uid="{00000000-0005-0000-0000-0000DEAD0000}"/>
    <cellStyle name="표_부대초안_화령초등학교 다목적강당 증축공사(건축) 2" xfId="1961" xr:uid="{00000000-0005-0000-0000-0000DFAD0000}"/>
    <cellStyle name="표_부대초안_화령초등학교 다목적강당 증축공사(건축납품)" xfId="1962" xr:uid="{00000000-0005-0000-0000-0000E0AD0000}"/>
    <cellStyle name="표_부대초안_화령초등학교 다목적강당 증축공사(건축납품) 2" xfId="1963" xr:uid="{00000000-0005-0000-0000-0000E1AD0000}"/>
    <cellStyle name="표_삼성생활예술고 생활관(3층수정15%)공사" xfId="1964" xr:uid="{00000000-0005-0000-0000-0000E2AD0000}"/>
    <cellStyle name="표_삼성생활예술고 생활관(3층수정15%)공사 2" xfId="1965" xr:uid="{00000000-0005-0000-0000-0000E3AD0000}"/>
    <cellStyle name="표_수량산출서(수정)" xfId="38483" xr:uid="{00000000-0005-0000-0000-0000E4AD0000}"/>
    <cellStyle name="표_수량산출서(수정) 10" xfId="38484" xr:uid="{00000000-0005-0000-0000-0000E5AD0000}"/>
    <cellStyle name="표_수량산출서(수정) 11" xfId="38485" xr:uid="{00000000-0005-0000-0000-0000E6AD0000}"/>
    <cellStyle name="표_수량산출서(수정) 12" xfId="38486" xr:uid="{00000000-0005-0000-0000-0000E7AD0000}"/>
    <cellStyle name="표_수량산출서(수정) 13" xfId="38487" xr:uid="{00000000-0005-0000-0000-0000E8AD0000}"/>
    <cellStyle name="표_수량산출서(수정) 14" xfId="38488" xr:uid="{00000000-0005-0000-0000-0000E9AD0000}"/>
    <cellStyle name="표_수량산출서(수정) 15" xfId="38489" xr:uid="{00000000-0005-0000-0000-0000EAAD0000}"/>
    <cellStyle name="표_수량산출서(수정) 16" xfId="38490" xr:uid="{00000000-0005-0000-0000-0000EBAD0000}"/>
    <cellStyle name="표_수량산출서(수정) 17" xfId="38491" xr:uid="{00000000-0005-0000-0000-0000ECAD0000}"/>
    <cellStyle name="표_수량산출서(수정) 18" xfId="38492" xr:uid="{00000000-0005-0000-0000-0000EDAD0000}"/>
    <cellStyle name="표_수량산출서(수정) 19" xfId="38493" xr:uid="{00000000-0005-0000-0000-0000EEAD0000}"/>
    <cellStyle name="표_수량산출서(수정) 2" xfId="38494" xr:uid="{00000000-0005-0000-0000-0000EFAD0000}"/>
    <cellStyle name="표_수량산출서(수정) 2 2" xfId="38495" xr:uid="{00000000-0005-0000-0000-0000F0AD0000}"/>
    <cellStyle name="표_수량산출서(수정) 2 3" xfId="38496" xr:uid="{00000000-0005-0000-0000-0000F1AD0000}"/>
    <cellStyle name="표_수량산출서(수정) 2 4" xfId="38497" xr:uid="{00000000-0005-0000-0000-0000F2AD0000}"/>
    <cellStyle name="표_수량산출서(수정) 2 5" xfId="38498" xr:uid="{00000000-0005-0000-0000-0000F3AD0000}"/>
    <cellStyle name="표_수량산출서(수정) 2 6" xfId="38499" xr:uid="{00000000-0005-0000-0000-0000F4AD0000}"/>
    <cellStyle name="표_수량산출서(수정) 2 7" xfId="38500" xr:uid="{00000000-0005-0000-0000-0000F5AD0000}"/>
    <cellStyle name="표_수량산출서(수정) 20" xfId="38501" xr:uid="{00000000-0005-0000-0000-0000F6AD0000}"/>
    <cellStyle name="표_수량산출서(수정) 21" xfId="38502" xr:uid="{00000000-0005-0000-0000-0000F7AD0000}"/>
    <cellStyle name="표_수량산출서(수정) 3" xfId="38503" xr:uid="{00000000-0005-0000-0000-0000F8AD0000}"/>
    <cellStyle name="표_수량산출서(수정) 4" xfId="38504" xr:uid="{00000000-0005-0000-0000-0000F9AD0000}"/>
    <cellStyle name="표_수량산출서(수정) 5" xfId="38505" xr:uid="{00000000-0005-0000-0000-0000FAAD0000}"/>
    <cellStyle name="표_수량산출서(수정) 6" xfId="38506" xr:uid="{00000000-0005-0000-0000-0000FBAD0000}"/>
    <cellStyle name="표_수량산출서(수정) 7" xfId="38507" xr:uid="{00000000-0005-0000-0000-0000FCAD0000}"/>
    <cellStyle name="표_수량산출서(수정) 8" xfId="38508" xr:uid="{00000000-0005-0000-0000-0000FDAD0000}"/>
    <cellStyle name="표_수량산출서(수정) 9" xfId="38509" xr:uid="{00000000-0005-0000-0000-0000FEAD0000}"/>
    <cellStyle name="표_수량산출서(수정)_01.표지판(교통표지판)" xfId="38510" xr:uid="{00000000-0005-0000-0000-0000FFAD0000}"/>
    <cellStyle name="표_수량산출서(수정)_01.표지판(교통표지판) 10" xfId="38511" xr:uid="{00000000-0005-0000-0000-000000AE0000}"/>
    <cellStyle name="표_수량산출서(수정)_01.표지판(교통표지판) 11" xfId="38512" xr:uid="{00000000-0005-0000-0000-000001AE0000}"/>
    <cellStyle name="표_수량산출서(수정)_01.표지판(교통표지판) 12" xfId="38513" xr:uid="{00000000-0005-0000-0000-000002AE0000}"/>
    <cellStyle name="표_수량산출서(수정)_01.표지판(교통표지판) 13" xfId="38514" xr:uid="{00000000-0005-0000-0000-000003AE0000}"/>
    <cellStyle name="표_수량산출서(수정)_01.표지판(교통표지판) 14" xfId="38515" xr:uid="{00000000-0005-0000-0000-000004AE0000}"/>
    <cellStyle name="표_수량산출서(수정)_01.표지판(교통표지판) 15" xfId="38516" xr:uid="{00000000-0005-0000-0000-000005AE0000}"/>
    <cellStyle name="표_수량산출서(수정)_01.표지판(교통표지판) 16" xfId="38517" xr:uid="{00000000-0005-0000-0000-000006AE0000}"/>
    <cellStyle name="표_수량산출서(수정)_01.표지판(교통표지판) 17" xfId="38518" xr:uid="{00000000-0005-0000-0000-000007AE0000}"/>
    <cellStyle name="표_수량산출서(수정)_01.표지판(교통표지판) 18" xfId="38519" xr:uid="{00000000-0005-0000-0000-000008AE0000}"/>
    <cellStyle name="표_수량산출서(수정)_01.표지판(교통표지판) 19" xfId="38520" xr:uid="{00000000-0005-0000-0000-000009AE0000}"/>
    <cellStyle name="표_수량산출서(수정)_01.표지판(교통표지판) 2" xfId="38521" xr:uid="{00000000-0005-0000-0000-00000AAE0000}"/>
    <cellStyle name="표_수량산출서(수정)_01.표지판(교통표지판) 2 2" xfId="38522" xr:uid="{00000000-0005-0000-0000-00000BAE0000}"/>
    <cellStyle name="표_수량산출서(수정)_01.표지판(교통표지판) 2 3" xfId="38523" xr:uid="{00000000-0005-0000-0000-00000CAE0000}"/>
    <cellStyle name="표_수량산출서(수정)_01.표지판(교통표지판) 2 4" xfId="38524" xr:uid="{00000000-0005-0000-0000-00000DAE0000}"/>
    <cellStyle name="표_수량산출서(수정)_01.표지판(교통표지판) 2 5" xfId="38525" xr:uid="{00000000-0005-0000-0000-00000EAE0000}"/>
    <cellStyle name="표_수량산출서(수정)_01.표지판(교통표지판) 2 6" xfId="38526" xr:uid="{00000000-0005-0000-0000-00000FAE0000}"/>
    <cellStyle name="표_수량산출서(수정)_01.표지판(교통표지판) 2 7" xfId="38527" xr:uid="{00000000-0005-0000-0000-000010AE0000}"/>
    <cellStyle name="표_수량산출서(수정)_01.표지판(교통표지판) 20" xfId="38528" xr:uid="{00000000-0005-0000-0000-000011AE0000}"/>
    <cellStyle name="표_수량산출서(수정)_01.표지판(교통표지판) 21" xfId="38529" xr:uid="{00000000-0005-0000-0000-000012AE0000}"/>
    <cellStyle name="표_수량산출서(수정)_01.표지판(교통표지판) 3" xfId="38530" xr:uid="{00000000-0005-0000-0000-000013AE0000}"/>
    <cellStyle name="표_수량산출서(수정)_01.표지판(교통표지판) 4" xfId="38531" xr:uid="{00000000-0005-0000-0000-000014AE0000}"/>
    <cellStyle name="표_수량산출서(수정)_01.표지판(교통표지판) 5" xfId="38532" xr:uid="{00000000-0005-0000-0000-000015AE0000}"/>
    <cellStyle name="표_수량산출서(수정)_01.표지판(교통표지판) 6" xfId="38533" xr:uid="{00000000-0005-0000-0000-000016AE0000}"/>
    <cellStyle name="표_수량산출서(수정)_01.표지판(교통표지판) 7" xfId="38534" xr:uid="{00000000-0005-0000-0000-000017AE0000}"/>
    <cellStyle name="표_수량산출서(수정)_01.표지판(교통표지판) 8" xfId="38535" xr:uid="{00000000-0005-0000-0000-000018AE0000}"/>
    <cellStyle name="표_수량산출서(수정)_01.표지판(교통표지판) 9" xfId="38536" xr:uid="{00000000-0005-0000-0000-000019AE0000}"/>
    <cellStyle name="표_수량산출서(수정)_01.표지판(교통표지판)_00.교통안전시설공전체" xfId="38537" xr:uid="{00000000-0005-0000-0000-00001AAE0000}"/>
    <cellStyle name="표_수량산출서(수정)_01.표지판(교통표지판)_00.교통안전시설공전체 10" xfId="38538" xr:uid="{00000000-0005-0000-0000-00001BAE0000}"/>
    <cellStyle name="표_수량산출서(수정)_01.표지판(교통표지판)_00.교통안전시설공전체 11" xfId="38539" xr:uid="{00000000-0005-0000-0000-00001CAE0000}"/>
    <cellStyle name="표_수량산출서(수정)_01.표지판(교통표지판)_00.교통안전시설공전체 12" xfId="38540" xr:uid="{00000000-0005-0000-0000-00001DAE0000}"/>
    <cellStyle name="표_수량산출서(수정)_01.표지판(교통표지판)_00.교통안전시설공전체 13" xfId="38541" xr:uid="{00000000-0005-0000-0000-00001EAE0000}"/>
    <cellStyle name="표_수량산출서(수정)_01.표지판(교통표지판)_00.교통안전시설공전체 14" xfId="38542" xr:uid="{00000000-0005-0000-0000-00001FAE0000}"/>
    <cellStyle name="표_수량산출서(수정)_01.표지판(교통표지판)_00.교통안전시설공전체 15" xfId="38543" xr:uid="{00000000-0005-0000-0000-000020AE0000}"/>
    <cellStyle name="표_수량산출서(수정)_01.표지판(교통표지판)_00.교통안전시설공전체 16" xfId="38544" xr:uid="{00000000-0005-0000-0000-000021AE0000}"/>
    <cellStyle name="표_수량산출서(수정)_01.표지판(교통표지판)_00.교통안전시설공전체 17" xfId="38545" xr:uid="{00000000-0005-0000-0000-000022AE0000}"/>
    <cellStyle name="표_수량산출서(수정)_01.표지판(교통표지판)_00.교통안전시설공전체 18" xfId="38546" xr:uid="{00000000-0005-0000-0000-000023AE0000}"/>
    <cellStyle name="표_수량산출서(수정)_01.표지판(교통표지판)_00.교통안전시설공전체 19" xfId="38547" xr:uid="{00000000-0005-0000-0000-000024AE0000}"/>
    <cellStyle name="표_수량산출서(수정)_01.표지판(교통표지판)_00.교통안전시설공전체 2" xfId="38548" xr:uid="{00000000-0005-0000-0000-000025AE0000}"/>
    <cellStyle name="표_수량산출서(수정)_01.표지판(교통표지판)_00.교통안전시설공전체 2 2" xfId="38549" xr:uid="{00000000-0005-0000-0000-000026AE0000}"/>
    <cellStyle name="표_수량산출서(수정)_01.표지판(교통표지판)_00.교통안전시설공전체 2 3" xfId="38550" xr:uid="{00000000-0005-0000-0000-000027AE0000}"/>
    <cellStyle name="표_수량산출서(수정)_01.표지판(교통표지판)_00.교통안전시설공전체 2 4" xfId="38551" xr:uid="{00000000-0005-0000-0000-000028AE0000}"/>
    <cellStyle name="표_수량산출서(수정)_01.표지판(교통표지판)_00.교통안전시설공전체 2 5" xfId="38552" xr:uid="{00000000-0005-0000-0000-000029AE0000}"/>
    <cellStyle name="표_수량산출서(수정)_01.표지판(교통표지판)_00.교통안전시설공전체 2 6" xfId="38553" xr:uid="{00000000-0005-0000-0000-00002AAE0000}"/>
    <cellStyle name="표_수량산출서(수정)_01.표지판(교통표지판)_00.교통안전시설공전체 2 7" xfId="38554" xr:uid="{00000000-0005-0000-0000-00002BAE0000}"/>
    <cellStyle name="표_수량산출서(수정)_01.표지판(교통표지판)_00.교통안전시설공전체 20" xfId="38555" xr:uid="{00000000-0005-0000-0000-00002CAE0000}"/>
    <cellStyle name="표_수량산출서(수정)_01.표지판(교통표지판)_00.교통안전시설공전체 21" xfId="38556" xr:uid="{00000000-0005-0000-0000-00002DAE0000}"/>
    <cellStyle name="표_수량산출서(수정)_01.표지판(교통표지판)_00.교통안전시설공전체 3" xfId="38557" xr:uid="{00000000-0005-0000-0000-00002EAE0000}"/>
    <cellStyle name="표_수량산출서(수정)_01.표지판(교통표지판)_00.교통안전시설공전체 4" xfId="38558" xr:uid="{00000000-0005-0000-0000-00002FAE0000}"/>
    <cellStyle name="표_수량산출서(수정)_01.표지판(교통표지판)_00.교통안전시설공전체 5" xfId="38559" xr:uid="{00000000-0005-0000-0000-000030AE0000}"/>
    <cellStyle name="표_수량산출서(수정)_01.표지판(교통표지판)_00.교통안전시설공전체 6" xfId="38560" xr:uid="{00000000-0005-0000-0000-000031AE0000}"/>
    <cellStyle name="표_수량산출서(수정)_01.표지판(교통표지판)_00.교통안전시설공전체 7" xfId="38561" xr:uid="{00000000-0005-0000-0000-000032AE0000}"/>
    <cellStyle name="표_수량산출서(수정)_01.표지판(교통표지판)_00.교통안전시설공전체 8" xfId="38562" xr:uid="{00000000-0005-0000-0000-000033AE0000}"/>
    <cellStyle name="표_수량산출서(수정)_01.표지판(교통표지판)_00.교통안전시설공전체 9" xfId="38563" xr:uid="{00000000-0005-0000-0000-000034AE0000}"/>
    <cellStyle name="표_수량산출서(수정)_01.표지판(교통표지판)_01_부대공전체(진동-마산)" xfId="38564" xr:uid="{00000000-0005-0000-0000-000035AE0000}"/>
    <cellStyle name="표_수량산출서(수정)_01.표지판(교통표지판)_01_부대공전체(진동-마산) 10" xfId="38565" xr:uid="{00000000-0005-0000-0000-000036AE0000}"/>
    <cellStyle name="표_수량산출서(수정)_01.표지판(교통표지판)_01_부대공전체(진동-마산) 11" xfId="38566" xr:uid="{00000000-0005-0000-0000-000037AE0000}"/>
    <cellStyle name="표_수량산출서(수정)_01.표지판(교통표지판)_01_부대공전체(진동-마산) 12" xfId="38567" xr:uid="{00000000-0005-0000-0000-000038AE0000}"/>
    <cellStyle name="표_수량산출서(수정)_01.표지판(교통표지판)_01_부대공전체(진동-마산) 13" xfId="38568" xr:uid="{00000000-0005-0000-0000-000039AE0000}"/>
    <cellStyle name="표_수량산출서(수정)_01.표지판(교통표지판)_01_부대공전체(진동-마산) 14" xfId="38569" xr:uid="{00000000-0005-0000-0000-00003AAE0000}"/>
    <cellStyle name="표_수량산출서(수정)_01.표지판(교통표지판)_01_부대공전체(진동-마산) 15" xfId="38570" xr:uid="{00000000-0005-0000-0000-00003BAE0000}"/>
    <cellStyle name="표_수량산출서(수정)_01.표지판(교통표지판)_01_부대공전체(진동-마산) 16" xfId="38571" xr:uid="{00000000-0005-0000-0000-00003CAE0000}"/>
    <cellStyle name="표_수량산출서(수정)_01.표지판(교통표지판)_01_부대공전체(진동-마산) 17" xfId="38572" xr:uid="{00000000-0005-0000-0000-00003DAE0000}"/>
    <cellStyle name="표_수량산출서(수정)_01.표지판(교통표지판)_01_부대공전체(진동-마산) 18" xfId="38573" xr:uid="{00000000-0005-0000-0000-00003EAE0000}"/>
    <cellStyle name="표_수량산출서(수정)_01.표지판(교통표지판)_01_부대공전체(진동-마산) 19" xfId="38574" xr:uid="{00000000-0005-0000-0000-00003FAE0000}"/>
    <cellStyle name="표_수량산출서(수정)_01.표지판(교통표지판)_01_부대공전체(진동-마산) 2" xfId="38575" xr:uid="{00000000-0005-0000-0000-000040AE0000}"/>
    <cellStyle name="표_수량산출서(수정)_01.표지판(교통표지판)_01_부대공전체(진동-마산) 2 2" xfId="38576" xr:uid="{00000000-0005-0000-0000-000041AE0000}"/>
    <cellStyle name="표_수량산출서(수정)_01.표지판(교통표지판)_01_부대공전체(진동-마산) 2 3" xfId="38577" xr:uid="{00000000-0005-0000-0000-000042AE0000}"/>
    <cellStyle name="표_수량산출서(수정)_01.표지판(교통표지판)_01_부대공전체(진동-마산) 2 4" xfId="38578" xr:uid="{00000000-0005-0000-0000-000043AE0000}"/>
    <cellStyle name="표_수량산출서(수정)_01.표지판(교통표지판)_01_부대공전체(진동-마산) 2 5" xfId="38579" xr:uid="{00000000-0005-0000-0000-000044AE0000}"/>
    <cellStyle name="표_수량산출서(수정)_01.표지판(교통표지판)_01_부대공전체(진동-마산) 2 6" xfId="38580" xr:uid="{00000000-0005-0000-0000-000045AE0000}"/>
    <cellStyle name="표_수량산출서(수정)_01.표지판(교통표지판)_01_부대공전체(진동-마산) 2 7" xfId="38581" xr:uid="{00000000-0005-0000-0000-000046AE0000}"/>
    <cellStyle name="표_수량산출서(수정)_01.표지판(교통표지판)_01_부대공전체(진동-마산) 20" xfId="38582" xr:uid="{00000000-0005-0000-0000-000047AE0000}"/>
    <cellStyle name="표_수량산출서(수정)_01.표지판(교통표지판)_01_부대공전체(진동-마산) 21" xfId="38583" xr:uid="{00000000-0005-0000-0000-000048AE0000}"/>
    <cellStyle name="표_수량산출서(수정)_01.표지판(교통표지판)_01_부대공전체(진동-마산) 3" xfId="38584" xr:uid="{00000000-0005-0000-0000-000049AE0000}"/>
    <cellStyle name="표_수량산출서(수정)_01.표지판(교통표지판)_01_부대공전체(진동-마산) 4" xfId="38585" xr:uid="{00000000-0005-0000-0000-00004AAE0000}"/>
    <cellStyle name="표_수량산출서(수정)_01.표지판(교통표지판)_01_부대공전체(진동-마산) 5" xfId="38586" xr:uid="{00000000-0005-0000-0000-00004BAE0000}"/>
    <cellStyle name="표_수량산출서(수정)_01.표지판(교통표지판)_01_부대공전체(진동-마산) 6" xfId="38587" xr:uid="{00000000-0005-0000-0000-00004CAE0000}"/>
    <cellStyle name="표_수량산출서(수정)_01.표지판(교통표지판)_01_부대공전체(진동-마산) 7" xfId="38588" xr:uid="{00000000-0005-0000-0000-00004DAE0000}"/>
    <cellStyle name="표_수량산출서(수정)_01.표지판(교통표지판)_01_부대공전체(진동-마산) 8" xfId="38589" xr:uid="{00000000-0005-0000-0000-00004EAE0000}"/>
    <cellStyle name="표_수량산출서(수정)_01.표지판(교통표지판)_01_부대공전체(진동-마산) 9" xfId="38590" xr:uid="{00000000-0005-0000-0000-00004FAE0000}"/>
    <cellStyle name="표_수량산출서(수정)_01-토공_02-배수공" xfId="38591" xr:uid="{00000000-0005-0000-0000-000050AE0000}"/>
    <cellStyle name="표_수량산출서(수정)_01-토공_02-배수공 10" xfId="38592" xr:uid="{00000000-0005-0000-0000-000051AE0000}"/>
    <cellStyle name="표_수량산출서(수정)_01-토공_02-배수공 11" xfId="38593" xr:uid="{00000000-0005-0000-0000-000052AE0000}"/>
    <cellStyle name="표_수량산출서(수정)_01-토공_02-배수공 12" xfId="38594" xr:uid="{00000000-0005-0000-0000-000053AE0000}"/>
    <cellStyle name="표_수량산출서(수정)_01-토공_02-배수공 13" xfId="38595" xr:uid="{00000000-0005-0000-0000-000054AE0000}"/>
    <cellStyle name="표_수량산출서(수정)_01-토공_02-배수공 14" xfId="38596" xr:uid="{00000000-0005-0000-0000-000055AE0000}"/>
    <cellStyle name="표_수량산출서(수정)_01-토공_02-배수공 15" xfId="38597" xr:uid="{00000000-0005-0000-0000-000056AE0000}"/>
    <cellStyle name="표_수량산출서(수정)_01-토공_02-배수공 16" xfId="38598" xr:uid="{00000000-0005-0000-0000-000057AE0000}"/>
    <cellStyle name="표_수량산출서(수정)_01-토공_02-배수공 17" xfId="38599" xr:uid="{00000000-0005-0000-0000-000058AE0000}"/>
    <cellStyle name="표_수량산출서(수정)_01-토공_02-배수공 18" xfId="38600" xr:uid="{00000000-0005-0000-0000-000059AE0000}"/>
    <cellStyle name="표_수량산출서(수정)_01-토공_02-배수공 19" xfId="38601" xr:uid="{00000000-0005-0000-0000-00005AAE0000}"/>
    <cellStyle name="표_수량산출서(수정)_01-토공_02-배수공 2" xfId="38602" xr:uid="{00000000-0005-0000-0000-00005BAE0000}"/>
    <cellStyle name="표_수량산출서(수정)_01-토공_02-배수공 2 2" xfId="38603" xr:uid="{00000000-0005-0000-0000-00005CAE0000}"/>
    <cellStyle name="표_수량산출서(수정)_01-토공_02-배수공 2 3" xfId="38604" xr:uid="{00000000-0005-0000-0000-00005DAE0000}"/>
    <cellStyle name="표_수량산출서(수정)_01-토공_02-배수공 2 4" xfId="38605" xr:uid="{00000000-0005-0000-0000-00005EAE0000}"/>
    <cellStyle name="표_수량산출서(수정)_01-토공_02-배수공 2 5" xfId="38606" xr:uid="{00000000-0005-0000-0000-00005FAE0000}"/>
    <cellStyle name="표_수량산출서(수정)_01-토공_02-배수공 2 6" xfId="38607" xr:uid="{00000000-0005-0000-0000-000060AE0000}"/>
    <cellStyle name="표_수량산출서(수정)_01-토공_02-배수공 2 7" xfId="38608" xr:uid="{00000000-0005-0000-0000-000061AE0000}"/>
    <cellStyle name="표_수량산출서(수정)_01-토공_02-배수공 20" xfId="38609" xr:uid="{00000000-0005-0000-0000-000062AE0000}"/>
    <cellStyle name="표_수량산출서(수정)_01-토공_02-배수공 21" xfId="38610" xr:uid="{00000000-0005-0000-0000-000063AE0000}"/>
    <cellStyle name="표_수량산출서(수정)_01-토공_02-배수공 3" xfId="38611" xr:uid="{00000000-0005-0000-0000-000064AE0000}"/>
    <cellStyle name="표_수량산출서(수정)_01-토공_02-배수공 4" xfId="38612" xr:uid="{00000000-0005-0000-0000-000065AE0000}"/>
    <cellStyle name="표_수량산출서(수정)_01-토공_02-배수공 5" xfId="38613" xr:uid="{00000000-0005-0000-0000-000066AE0000}"/>
    <cellStyle name="표_수량산출서(수정)_01-토공_02-배수공 6" xfId="38614" xr:uid="{00000000-0005-0000-0000-000067AE0000}"/>
    <cellStyle name="표_수량산출서(수정)_01-토공_02-배수공 7" xfId="38615" xr:uid="{00000000-0005-0000-0000-000068AE0000}"/>
    <cellStyle name="표_수량산출서(수정)_01-토공_02-배수공 8" xfId="38616" xr:uid="{00000000-0005-0000-0000-000069AE0000}"/>
    <cellStyle name="표_수량산출서(수정)_01-토공_02-배수공 9" xfId="38617" xr:uid="{00000000-0005-0000-0000-00006AAE0000}"/>
    <cellStyle name="표_수량산출서(수정)_01-토공_02-배수공_배수공" xfId="38618" xr:uid="{00000000-0005-0000-0000-00006BAE0000}"/>
    <cellStyle name="표_수량산출서(수정)_01-토공_02-배수공_배수공 10" xfId="38619" xr:uid="{00000000-0005-0000-0000-00006CAE0000}"/>
    <cellStyle name="표_수량산출서(수정)_01-토공_02-배수공_배수공 11" xfId="38620" xr:uid="{00000000-0005-0000-0000-00006DAE0000}"/>
    <cellStyle name="표_수량산출서(수정)_01-토공_02-배수공_배수공 12" xfId="38621" xr:uid="{00000000-0005-0000-0000-00006EAE0000}"/>
    <cellStyle name="표_수량산출서(수정)_01-토공_02-배수공_배수공 13" xfId="38622" xr:uid="{00000000-0005-0000-0000-00006FAE0000}"/>
    <cellStyle name="표_수량산출서(수정)_01-토공_02-배수공_배수공 14" xfId="38623" xr:uid="{00000000-0005-0000-0000-000070AE0000}"/>
    <cellStyle name="표_수량산출서(수정)_01-토공_02-배수공_배수공 15" xfId="38624" xr:uid="{00000000-0005-0000-0000-000071AE0000}"/>
    <cellStyle name="표_수량산출서(수정)_01-토공_02-배수공_배수공 16" xfId="38625" xr:uid="{00000000-0005-0000-0000-000072AE0000}"/>
    <cellStyle name="표_수량산출서(수정)_01-토공_02-배수공_배수공 17" xfId="38626" xr:uid="{00000000-0005-0000-0000-000073AE0000}"/>
    <cellStyle name="표_수량산출서(수정)_01-토공_02-배수공_배수공 18" xfId="38627" xr:uid="{00000000-0005-0000-0000-000074AE0000}"/>
    <cellStyle name="표_수량산출서(수정)_01-토공_02-배수공_배수공 19" xfId="38628" xr:uid="{00000000-0005-0000-0000-000075AE0000}"/>
    <cellStyle name="표_수량산출서(수정)_01-토공_02-배수공_배수공 2" xfId="38629" xr:uid="{00000000-0005-0000-0000-000076AE0000}"/>
    <cellStyle name="표_수량산출서(수정)_01-토공_02-배수공_배수공 2 2" xfId="38630" xr:uid="{00000000-0005-0000-0000-000077AE0000}"/>
    <cellStyle name="표_수량산출서(수정)_01-토공_02-배수공_배수공 2 3" xfId="38631" xr:uid="{00000000-0005-0000-0000-000078AE0000}"/>
    <cellStyle name="표_수량산출서(수정)_01-토공_02-배수공_배수공 2 4" xfId="38632" xr:uid="{00000000-0005-0000-0000-000079AE0000}"/>
    <cellStyle name="표_수량산출서(수정)_01-토공_02-배수공_배수공 2 5" xfId="38633" xr:uid="{00000000-0005-0000-0000-00007AAE0000}"/>
    <cellStyle name="표_수량산출서(수정)_01-토공_02-배수공_배수공 2 6" xfId="38634" xr:uid="{00000000-0005-0000-0000-00007BAE0000}"/>
    <cellStyle name="표_수량산출서(수정)_01-토공_02-배수공_배수공 2 7" xfId="38635" xr:uid="{00000000-0005-0000-0000-00007CAE0000}"/>
    <cellStyle name="표_수량산출서(수정)_01-토공_02-배수공_배수공 20" xfId="38636" xr:uid="{00000000-0005-0000-0000-00007DAE0000}"/>
    <cellStyle name="표_수량산출서(수정)_01-토공_02-배수공_배수공 21" xfId="38637" xr:uid="{00000000-0005-0000-0000-00007EAE0000}"/>
    <cellStyle name="표_수량산출서(수정)_01-토공_02-배수공_배수공 3" xfId="38638" xr:uid="{00000000-0005-0000-0000-00007FAE0000}"/>
    <cellStyle name="표_수량산출서(수정)_01-토공_02-배수공_배수공 4" xfId="38639" xr:uid="{00000000-0005-0000-0000-000080AE0000}"/>
    <cellStyle name="표_수량산출서(수정)_01-토공_02-배수공_배수공 5" xfId="38640" xr:uid="{00000000-0005-0000-0000-000081AE0000}"/>
    <cellStyle name="표_수량산출서(수정)_01-토공_02-배수공_배수공 6" xfId="38641" xr:uid="{00000000-0005-0000-0000-000082AE0000}"/>
    <cellStyle name="표_수량산출서(수정)_01-토공_02-배수공_배수공 7" xfId="38642" xr:uid="{00000000-0005-0000-0000-000083AE0000}"/>
    <cellStyle name="표_수량산출서(수정)_01-토공_02-배수공_배수공 8" xfId="38643" xr:uid="{00000000-0005-0000-0000-000084AE0000}"/>
    <cellStyle name="표_수량산출서(수정)_01-토공_02-배수공_배수공 9" xfId="38644" xr:uid="{00000000-0005-0000-0000-000085AE0000}"/>
    <cellStyle name="표_수량산출서(수정)_01-토공_02-배수공_배수공_배수공" xfId="38645" xr:uid="{00000000-0005-0000-0000-000086AE0000}"/>
    <cellStyle name="표_수량산출서(수정)_01-토공_02-배수공_배수공_배수공 10" xfId="38646" xr:uid="{00000000-0005-0000-0000-000087AE0000}"/>
    <cellStyle name="표_수량산출서(수정)_01-토공_02-배수공_배수공_배수공 11" xfId="38647" xr:uid="{00000000-0005-0000-0000-000088AE0000}"/>
    <cellStyle name="표_수량산출서(수정)_01-토공_02-배수공_배수공_배수공 12" xfId="38648" xr:uid="{00000000-0005-0000-0000-000089AE0000}"/>
    <cellStyle name="표_수량산출서(수정)_01-토공_02-배수공_배수공_배수공 13" xfId="38649" xr:uid="{00000000-0005-0000-0000-00008AAE0000}"/>
    <cellStyle name="표_수량산출서(수정)_01-토공_02-배수공_배수공_배수공 14" xfId="38650" xr:uid="{00000000-0005-0000-0000-00008BAE0000}"/>
    <cellStyle name="표_수량산출서(수정)_01-토공_02-배수공_배수공_배수공 15" xfId="38651" xr:uid="{00000000-0005-0000-0000-00008CAE0000}"/>
    <cellStyle name="표_수량산출서(수정)_01-토공_02-배수공_배수공_배수공 16" xfId="38652" xr:uid="{00000000-0005-0000-0000-00008DAE0000}"/>
    <cellStyle name="표_수량산출서(수정)_01-토공_02-배수공_배수공_배수공 17" xfId="38653" xr:uid="{00000000-0005-0000-0000-00008EAE0000}"/>
    <cellStyle name="표_수량산출서(수정)_01-토공_02-배수공_배수공_배수공 18" xfId="38654" xr:uid="{00000000-0005-0000-0000-00008FAE0000}"/>
    <cellStyle name="표_수량산출서(수정)_01-토공_02-배수공_배수공_배수공 19" xfId="38655" xr:uid="{00000000-0005-0000-0000-000090AE0000}"/>
    <cellStyle name="표_수량산출서(수정)_01-토공_02-배수공_배수공_배수공 2" xfId="38656" xr:uid="{00000000-0005-0000-0000-000091AE0000}"/>
    <cellStyle name="표_수량산출서(수정)_01-토공_02-배수공_배수공_배수공 2 2" xfId="38657" xr:uid="{00000000-0005-0000-0000-000092AE0000}"/>
    <cellStyle name="표_수량산출서(수정)_01-토공_02-배수공_배수공_배수공 2 3" xfId="38658" xr:uid="{00000000-0005-0000-0000-000093AE0000}"/>
    <cellStyle name="표_수량산출서(수정)_01-토공_02-배수공_배수공_배수공 2 4" xfId="38659" xr:uid="{00000000-0005-0000-0000-000094AE0000}"/>
    <cellStyle name="표_수량산출서(수정)_01-토공_02-배수공_배수공_배수공 2 5" xfId="38660" xr:uid="{00000000-0005-0000-0000-000095AE0000}"/>
    <cellStyle name="표_수량산출서(수정)_01-토공_02-배수공_배수공_배수공 2 6" xfId="38661" xr:uid="{00000000-0005-0000-0000-000096AE0000}"/>
    <cellStyle name="표_수량산출서(수정)_01-토공_02-배수공_배수공_배수공 2 7" xfId="38662" xr:uid="{00000000-0005-0000-0000-000097AE0000}"/>
    <cellStyle name="표_수량산출서(수정)_01-토공_02-배수공_배수공_배수공 20" xfId="38663" xr:uid="{00000000-0005-0000-0000-000098AE0000}"/>
    <cellStyle name="표_수량산출서(수정)_01-토공_02-배수공_배수공_배수공 21" xfId="38664" xr:uid="{00000000-0005-0000-0000-000099AE0000}"/>
    <cellStyle name="표_수량산출서(수정)_01-토공_02-배수공_배수공_배수공 3" xfId="38665" xr:uid="{00000000-0005-0000-0000-00009AAE0000}"/>
    <cellStyle name="표_수량산출서(수정)_01-토공_02-배수공_배수공_배수공 4" xfId="38666" xr:uid="{00000000-0005-0000-0000-00009BAE0000}"/>
    <cellStyle name="표_수량산출서(수정)_01-토공_02-배수공_배수공_배수공 5" xfId="38667" xr:uid="{00000000-0005-0000-0000-00009CAE0000}"/>
    <cellStyle name="표_수량산출서(수정)_01-토공_02-배수공_배수공_배수공 6" xfId="38668" xr:uid="{00000000-0005-0000-0000-00009DAE0000}"/>
    <cellStyle name="표_수량산출서(수정)_01-토공_02-배수공_배수공_배수공 7" xfId="38669" xr:uid="{00000000-0005-0000-0000-00009EAE0000}"/>
    <cellStyle name="표_수량산출서(수정)_01-토공_02-배수공_배수공_배수공 8" xfId="38670" xr:uid="{00000000-0005-0000-0000-00009FAE0000}"/>
    <cellStyle name="표_수량산출서(수정)_01-토공_02-배수공_배수공_배수공 9" xfId="38671" xr:uid="{00000000-0005-0000-0000-0000A0AE0000}"/>
    <cellStyle name="표_수량산출서(수정)_02.시선유도시설" xfId="38672" xr:uid="{00000000-0005-0000-0000-0000A1AE0000}"/>
    <cellStyle name="표_수량산출서(수정)_02.시선유도시설 10" xfId="38673" xr:uid="{00000000-0005-0000-0000-0000A2AE0000}"/>
    <cellStyle name="표_수량산출서(수정)_02.시선유도시설 11" xfId="38674" xr:uid="{00000000-0005-0000-0000-0000A3AE0000}"/>
    <cellStyle name="표_수량산출서(수정)_02.시선유도시설 12" xfId="38675" xr:uid="{00000000-0005-0000-0000-0000A4AE0000}"/>
    <cellStyle name="표_수량산출서(수정)_02.시선유도시설 13" xfId="38676" xr:uid="{00000000-0005-0000-0000-0000A5AE0000}"/>
    <cellStyle name="표_수량산출서(수정)_02.시선유도시설 14" xfId="38677" xr:uid="{00000000-0005-0000-0000-0000A6AE0000}"/>
    <cellStyle name="표_수량산출서(수정)_02.시선유도시설 15" xfId="38678" xr:uid="{00000000-0005-0000-0000-0000A7AE0000}"/>
    <cellStyle name="표_수량산출서(수정)_02.시선유도시설 16" xfId="38679" xr:uid="{00000000-0005-0000-0000-0000A8AE0000}"/>
    <cellStyle name="표_수량산출서(수정)_02.시선유도시설 17" xfId="38680" xr:uid="{00000000-0005-0000-0000-0000A9AE0000}"/>
    <cellStyle name="표_수량산출서(수정)_02.시선유도시설 18" xfId="38681" xr:uid="{00000000-0005-0000-0000-0000AAAE0000}"/>
    <cellStyle name="표_수량산출서(수정)_02.시선유도시설 19" xfId="38682" xr:uid="{00000000-0005-0000-0000-0000ABAE0000}"/>
    <cellStyle name="표_수량산출서(수정)_02.시선유도시설 2" xfId="38683" xr:uid="{00000000-0005-0000-0000-0000ACAE0000}"/>
    <cellStyle name="표_수량산출서(수정)_02.시선유도시설 2 2" xfId="38684" xr:uid="{00000000-0005-0000-0000-0000ADAE0000}"/>
    <cellStyle name="표_수량산출서(수정)_02.시선유도시설 2 3" xfId="38685" xr:uid="{00000000-0005-0000-0000-0000AEAE0000}"/>
    <cellStyle name="표_수량산출서(수정)_02.시선유도시설 2 4" xfId="38686" xr:uid="{00000000-0005-0000-0000-0000AFAE0000}"/>
    <cellStyle name="표_수량산출서(수정)_02.시선유도시설 2 5" xfId="38687" xr:uid="{00000000-0005-0000-0000-0000B0AE0000}"/>
    <cellStyle name="표_수량산출서(수정)_02.시선유도시설 2 6" xfId="38688" xr:uid="{00000000-0005-0000-0000-0000B1AE0000}"/>
    <cellStyle name="표_수량산출서(수정)_02.시선유도시설 2 7" xfId="38689" xr:uid="{00000000-0005-0000-0000-0000B2AE0000}"/>
    <cellStyle name="표_수량산출서(수정)_02.시선유도시설 20" xfId="38690" xr:uid="{00000000-0005-0000-0000-0000B3AE0000}"/>
    <cellStyle name="표_수량산출서(수정)_02.시선유도시설 21" xfId="38691" xr:uid="{00000000-0005-0000-0000-0000B4AE0000}"/>
    <cellStyle name="표_수량산출서(수정)_02.시선유도시설 3" xfId="38692" xr:uid="{00000000-0005-0000-0000-0000B5AE0000}"/>
    <cellStyle name="표_수량산출서(수정)_02.시선유도시설 4" xfId="38693" xr:uid="{00000000-0005-0000-0000-0000B6AE0000}"/>
    <cellStyle name="표_수량산출서(수정)_02.시선유도시설 5" xfId="38694" xr:uid="{00000000-0005-0000-0000-0000B7AE0000}"/>
    <cellStyle name="표_수량산출서(수정)_02.시선유도시설 6" xfId="38695" xr:uid="{00000000-0005-0000-0000-0000B8AE0000}"/>
    <cellStyle name="표_수량산출서(수정)_02.시선유도시설 7" xfId="38696" xr:uid="{00000000-0005-0000-0000-0000B9AE0000}"/>
    <cellStyle name="표_수량산출서(수정)_02.시선유도시설 8" xfId="38697" xr:uid="{00000000-0005-0000-0000-0000BAAE0000}"/>
    <cellStyle name="표_수량산출서(수정)_02.시선유도시설 9" xfId="38698" xr:uid="{00000000-0005-0000-0000-0000BBAE0000}"/>
    <cellStyle name="표_수량산출서(수정)_02.시선유도시설_00.교통안전시설공전체" xfId="38699" xr:uid="{00000000-0005-0000-0000-0000BCAE0000}"/>
    <cellStyle name="표_수량산출서(수정)_02.시선유도시설_00.교통안전시설공전체 10" xfId="38700" xr:uid="{00000000-0005-0000-0000-0000BDAE0000}"/>
    <cellStyle name="표_수량산출서(수정)_02.시선유도시설_00.교통안전시설공전체 11" xfId="38701" xr:uid="{00000000-0005-0000-0000-0000BEAE0000}"/>
    <cellStyle name="표_수량산출서(수정)_02.시선유도시설_00.교통안전시설공전체 12" xfId="38702" xr:uid="{00000000-0005-0000-0000-0000BFAE0000}"/>
    <cellStyle name="표_수량산출서(수정)_02.시선유도시설_00.교통안전시설공전체 13" xfId="38703" xr:uid="{00000000-0005-0000-0000-0000C0AE0000}"/>
    <cellStyle name="표_수량산출서(수정)_02.시선유도시설_00.교통안전시설공전체 14" xfId="38704" xr:uid="{00000000-0005-0000-0000-0000C1AE0000}"/>
    <cellStyle name="표_수량산출서(수정)_02.시선유도시설_00.교통안전시설공전체 15" xfId="38705" xr:uid="{00000000-0005-0000-0000-0000C2AE0000}"/>
    <cellStyle name="표_수량산출서(수정)_02.시선유도시설_00.교통안전시설공전체 16" xfId="38706" xr:uid="{00000000-0005-0000-0000-0000C3AE0000}"/>
    <cellStyle name="표_수량산출서(수정)_02.시선유도시설_00.교통안전시설공전체 17" xfId="38707" xr:uid="{00000000-0005-0000-0000-0000C4AE0000}"/>
    <cellStyle name="표_수량산출서(수정)_02.시선유도시설_00.교통안전시설공전체 18" xfId="38708" xr:uid="{00000000-0005-0000-0000-0000C5AE0000}"/>
    <cellStyle name="표_수량산출서(수정)_02.시선유도시설_00.교통안전시설공전체 19" xfId="38709" xr:uid="{00000000-0005-0000-0000-0000C6AE0000}"/>
    <cellStyle name="표_수량산출서(수정)_02.시선유도시설_00.교통안전시설공전체 2" xfId="38710" xr:uid="{00000000-0005-0000-0000-0000C7AE0000}"/>
    <cellStyle name="표_수량산출서(수정)_02.시선유도시설_00.교통안전시설공전체 2 2" xfId="38711" xr:uid="{00000000-0005-0000-0000-0000C8AE0000}"/>
    <cellStyle name="표_수량산출서(수정)_02.시선유도시설_00.교통안전시설공전체 2 3" xfId="38712" xr:uid="{00000000-0005-0000-0000-0000C9AE0000}"/>
    <cellStyle name="표_수량산출서(수정)_02.시선유도시설_00.교통안전시설공전체 2 4" xfId="38713" xr:uid="{00000000-0005-0000-0000-0000CAAE0000}"/>
    <cellStyle name="표_수량산출서(수정)_02.시선유도시설_00.교통안전시설공전체 2 5" xfId="38714" xr:uid="{00000000-0005-0000-0000-0000CBAE0000}"/>
    <cellStyle name="표_수량산출서(수정)_02.시선유도시설_00.교통안전시설공전체 2 6" xfId="38715" xr:uid="{00000000-0005-0000-0000-0000CCAE0000}"/>
    <cellStyle name="표_수량산출서(수정)_02.시선유도시설_00.교통안전시설공전체 2 7" xfId="38716" xr:uid="{00000000-0005-0000-0000-0000CDAE0000}"/>
    <cellStyle name="표_수량산출서(수정)_02.시선유도시설_00.교통안전시설공전체 20" xfId="38717" xr:uid="{00000000-0005-0000-0000-0000CEAE0000}"/>
    <cellStyle name="표_수량산출서(수정)_02.시선유도시설_00.교통안전시설공전체 21" xfId="38718" xr:uid="{00000000-0005-0000-0000-0000CFAE0000}"/>
    <cellStyle name="표_수량산출서(수정)_02.시선유도시설_00.교통안전시설공전체 3" xfId="38719" xr:uid="{00000000-0005-0000-0000-0000D0AE0000}"/>
    <cellStyle name="표_수량산출서(수정)_02.시선유도시설_00.교통안전시설공전체 4" xfId="38720" xr:uid="{00000000-0005-0000-0000-0000D1AE0000}"/>
    <cellStyle name="표_수량산출서(수정)_02.시선유도시설_00.교통안전시설공전체 5" xfId="38721" xr:uid="{00000000-0005-0000-0000-0000D2AE0000}"/>
    <cellStyle name="표_수량산출서(수정)_02.시선유도시설_00.교통안전시설공전체 6" xfId="38722" xr:uid="{00000000-0005-0000-0000-0000D3AE0000}"/>
    <cellStyle name="표_수량산출서(수정)_02.시선유도시설_00.교통안전시설공전체 7" xfId="38723" xr:uid="{00000000-0005-0000-0000-0000D4AE0000}"/>
    <cellStyle name="표_수량산출서(수정)_02.시선유도시설_00.교통안전시설공전체 8" xfId="38724" xr:uid="{00000000-0005-0000-0000-0000D5AE0000}"/>
    <cellStyle name="표_수량산출서(수정)_02.시선유도시설_00.교통안전시설공전체 9" xfId="38725" xr:uid="{00000000-0005-0000-0000-0000D6AE0000}"/>
    <cellStyle name="표_수량산출서(수정)_02.시선유도시설_01_부대공전체(진동-마산)" xfId="38726" xr:uid="{00000000-0005-0000-0000-0000D7AE0000}"/>
    <cellStyle name="표_수량산출서(수정)_02.시선유도시설_01_부대공전체(진동-마산) 10" xfId="38727" xr:uid="{00000000-0005-0000-0000-0000D8AE0000}"/>
    <cellStyle name="표_수량산출서(수정)_02.시선유도시설_01_부대공전체(진동-마산) 11" xfId="38728" xr:uid="{00000000-0005-0000-0000-0000D9AE0000}"/>
    <cellStyle name="표_수량산출서(수정)_02.시선유도시설_01_부대공전체(진동-마산) 12" xfId="38729" xr:uid="{00000000-0005-0000-0000-0000DAAE0000}"/>
    <cellStyle name="표_수량산출서(수정)_02.시선유도시설_01_부대공전체(진동-마산) 13" xfId="38730" xr:uid="{00000000-0005-0000-0000-0000DBAE0000}"/>
    <cellStyle name="표_수량산출서(수정)_02.시선유도시설_01_부대공전체(진동-마산) 14" xfId="38731" xr:uid="{00000000-0005-0000-0000-0000DCAE0000}"/>
    <cellStyle name="표_수량산출서(수정)_02.시선유도시설_01_부대공전체(진동-마산) 15" xfId="38732" xr:uid="{00000000-0005-0000-0000-0000DDAE0000}"/>
    <cellStyle name="표_수량산출서(수정)_02.시선유도시설_01_부대공전체(진동-마산) 16" xfId="38733" xr:uid="{00000000-0005-0000-0000-0000DEAE0000}"/>
    <cellStyle name="표_수량산출서(수정)_02.시선유도시설_01_부대공전체(진동-마산) 17" xfId="38734" xr:uid="{00000000-0005-0000-0000-0000DFAE0000}"/>
    <cellStyle name="표_수량산출서(수정)_02.시선유도시설_01_부대공전체(진동-마산) 18" xfId="38735" xr:uid="{00000000-0005-0000-0000-0000E0AE0000}"/>
    <cellStyle name="표_수량산출서(수정)_02.시선유도시설_01_부대공전체(진동-마산) 19" xfId="38736" xr:uid="{00000000-0005-0000-0000-0000E1AE0000}"/>
    <cellStyle name="표_수량산출서(수정)_02.시선유도시설_01_부대공전체(진동-마산) 2" xfId="38737" xr:uid="{00000000-0005-0000-0000-0000E2AE0000}"/>
    <cellStyle name="표_수량산출서(수정)_02.시선유도시설_01_부대공전체(진동-마산) 2 2" xfId="38738" xr:uid="{00000000-0005-0000-0000-0000E3AE0000}"/>
    <cellStyle name="표_수량산출서(수정)_02.시선유도시설_01_부대공전체(진동-마산) 2 3" xfId="38739" xr:uid="{00000000-0005-0000-0000-0000E4AE0000}"/>
    <cellStyle name="표_수량산출서(수정)_02.시선유도시설_01_부대공전체(진동-마산) 2 4" xfId="38740" xr:uid="{00000000-0005-0000-0000-0000E5AE0000}"/>
    <cellStyle name="표_수량산출서(수정)_02.시선유도시설_01_부대공전체(진동-마산) 2 5" xfId="38741" xr:uid="{00000000-0005-0000-0000-0000E6AE0000}"/>
    <cellStyle name="표_수량산출서(수정)_02.시선유도시설_01_부대공전체(진동-마산) 2 6" xfId="38742" xr:uid="{00000000-0005-0000-0000-0000E7AE0000}"/>
    <cellStyle name="표_수량산출서(수정)_02.시선유도시설_01_부대공전체(진동-마산) 2 7" xfId="38743" xr:uid="{00000000-0005-0000-0000-0000E8AE0000}"/>
    <cellStyle name="표_수량산출서(수정)_02.시선유도시설_01_부대공전체(진동-마산) 20" xfId="38744" xr:uid="{00000000-0005-0000-0000-0000E9AE0000}"/>
    <cellStyle name="표_수량산출서(수정)_02.시선유도시설_01_부대공전체(진동-마산) 21" xfId="38745" xr:uid="{00000000-0005-0000-0000-0000EAAE0000}"/>
    <cellStyle name="표_수량산출서(수정)_02.시선유도시설_01_부대공전체(진동-마산) 3" xfId="38746" xr:uid="{00000000-0005-0000-0000-0000EBAE0000}"/>
    <cellStyle name="표_수량산출서(수정)_02.시선유도시설_01_부대공전체(진동-마산) 4" xfId="38747" xr:uid="{00000000-0005-0000-0000-0000ECAE0000}"/>
    <cellStyle name="표_수량산출서(수정)_02.시선유도시설_01_부대공전체(진동-마산) 5" xfId="38748" xr:uid="{00000000-0005-0000-0000-0000EDAE0000}"/>
    <cellStyle name="표_수량산출서(수정)_02.시선유도시설_01_부대공전체(진동-마산) 6" xfId="38749" xr:uid="{00000000-0005-0000-0000-0000EEAE0000}"/>
    <cellStyle name="표_수량산출서(수정)_02.시선유도시설_01_부대공전체(진동-마산) 7" xfId="38750" xr:uid="{00000000-0005-0000-0000-0000EFAE0000}"/>
    <cellStyle name="표_수량산출서(수정)_02.시선유도시설_01_부대공전체(진동-마산) 8" xfId="38751" xr:uid="{00000000-0005-0000-0000-0000F0AE0000}"/>
    <cellStyle name="표_수량산출서(수정)_02.시선유도시설_01_부대공전체(진동-마산) 9" xfId="38752" xr:uid="{00000000-0005-0000-0000-0000F1AE0000}"/>
    <cellStyle name="표_수량산출서(수정)_02-배수공" xfId="38753" xr:uid="{00000000-0005-0000-0000-0000F2AE0000}"/>
    <cellStyle name="표_수량산출서(수정)_02-배수공 10" xfId="38754" xr:uid="{00000000-0005-0000-0000-0000F3AE0000}"/>
    <cellStyle name="표_수량산출서(수정)_02-배수공 11" xfId="38755" xr:uid="{00000000-0005-0000-0000-0000F4AE0000}"/>
    <cellStyle name="표_수량산출서(수정)_02-배수공 12" xfId="38756" xr:uid="{00000000-0005-0000-0000-0000F5AE0000}"/>
    <cellStyle name="표_수량산출서(수정)_02-배수공 13" xfId="38757" xr:uid="{00000000-0005-0000-0000-0000F6AE0000}"/>
    <cellStyle name="표_수량산출서(수정)_02-배수공 14" xfId="38758" xr:uid="{00000000-0005-0000-0000-0000F7AE0000}"/>
    <cellStyle name="표_수량산출서(수정)_02-배수공 15" xfId="38759" xr:uid="{00000000-0005-0000-0000-0000F8AE0000}"/>
    <cellStyle name="표_수량산출서(수정)_02-배수공 16" xfId="38760" xr:uid="{00000000-0005-0000-0000-0000F9AE0000}"/>
    <cellStyle name="표_수량산출서(수정)_02-배수공 17" xfId="38761" xr:uid="{00000000-0005-0000-0000-0000FAAE0000}"/>
    <cellStyle name="표_수량산출서(수정)_02-배수공 18" xfId="38762" xr:uid="{00000000-0005-0000-0000-0000FBAE0000}"/>
    <cellStyle name="표_수량산출서(수정)_02-배수공 19" xfId="38763" xr:uid="{00000000-0005-0000-0000-0000FCAE0000}"/>
    <cellStyle name="표_수량산출서(수정)_02-배수공 2" xfId="38764" xr:uid="{00000000-0005-0000-0000-0000FDAE0000}"/>
    <cellStyle name="표_수량산출서(수정)_02-배수공 2 2" xfId="38765" xr:uid="{00000000-0005-0000-0000-0000FEAE0000}"/>
    <cellStyle name="표_수량산출서(수정)_02-배수공 2 3" xfId="38766" xr:uid="{00000000-0005-0000-0000-0000FFAE0000}"/>
    <cellStyle name="표_수량산출서(수정)_02-배수공 2 4" xfId="38767" xr:uid="{00000000-0005-0000-0000-000000AF0000}"/>
    <cellStyle name="표_수량산출서(수정)_02-배수공 2 5" xfId="38768" xr:uid="{00000000-0005-0000-0000-000001AF0000}"/>
    <cellStyle name="표_수량산출서(수정)_02-배수공 2 6" xfId="38769" xr:uid="{00000000-0005-0000-0000-000002AF0000}"/>
    <cellStyle name="표_수량산출서(수정)_02-배수공 2 7" xfId="38770" xr:uid="{00000000-0005-0000-0000-000003AF0000}"/>
    <cellStyle name="표_수량산출서(수정)_02-배수공 20" xfId="38771" xr:uid="{00000000-0005-0000-0000-000004AF0000}"/>
    <cellStyle name="표_수량산출서(수정)_02-배수공 21" xfId="38772" xr:uid="{00000000-0005-0000-0000-000005AF0000}"/>
    <cellStyle name="표_수량산출서(수정)_02-배수공 3" xfId="38773" xr:uid="{00000000-0005-0000-0000-000006AF0000}"/>
    <cellStyle name="표_수량산출서(수정)_02-배수공 4" xfId="38774" xr:uid="{00000000-0005-0000-0000-000007AF0000}"/>
    <cellStyle name="표_수량산출서(수정)_02-배수공 5" xfId="38775" xr:uid="{00000000-0005-0000-0000-000008AF0000}"/>
    <cellStyle name="표_수량산출서(수정)_02-배수공 6" xfId="38776" xr:uid="{00000000-0005-0000-0000-000009AF0000}"/>
    <cellStyle name="표_수량산출서(수정)_02-배수공 7" xfId="38777" xr:uid="{00000000-0005-0000-0000-00000AAF0000}"/>
    <cellStyle name="표_수량산출서(수정)_02-배수공 8" xfId="38778" xr:uid="{00000000-0005-0000-0000-00000BAF0000}"/>
    <cellStyle name="표_수량산출서(수정)_02-배수공 9" xfId="38779" xr:uid="{00000000-0005-0000-0000-00000CAF0000}"/>
    <cellStyle name="표_수량산출서(수정)_02-배수공_02-배수공" xfId="38780" xr:uid="{00000000-0005-0000-0000-00000DAF0000}"/>
    <cellStyle name="표_수량산출서(수정)_02-배수공_02-배수공 10" xfId="38781" xr:uid="{00000000-0005-0000-0000-00000EAF0000}"/>
    <cellStyle name="표_수량산출서(수정)_02-배수공_02-배수공 11" xfId="38782" xr:uid="{00000000-0005-0000-0000-00000FAF0000}"/>
    <cellStyle name="표_수량산출서(수정)_02-배수공_02-배수공 12" xfId="38783" xr:uid="{00000000-0005-0000-0000-000010AF0000}"/>
    <cellStyle name="표_수량산출서(수정)_02-배수공_02-배수공 13" xfId="38784" xr:uid="{00000000-0005-0000-0000-000011AF0000}"/>
    <cellStyle name="표_수량산출서(수정)_02-배수공_02-배수공 14" xfId="38785" xr:uid="{00000000-0005-0000-0000-000012AF0000}"/>
    <cellStyle name="표_수량산출서(수정)_02-배수공_02-배수공 15" xfId="38786" xr:uid="{00000000-0005-0000-0000-000013AF0000}"/>
    <cellStyle name="표_수량산출서(수정)_02-배수공_02-배수공 16" xfId="38787" xr:uid="{00000000-0005-0000-0000-000014AF0000}"/>
    <cellStyle name="표_수량산출서(수정)_02-배수공_02-배수공 17" xfId="38788" xr:uid="{00000000-0005-0000-0000-000015AF0000}"/>
    <cellStyle name="표_수량산출서(수정)_02-배수공_02-배수공 18" xfId="38789" xr:uid="{00000000-0005-0000-0000-000016AF0000}"/>
    <cellStyle name="표_수량산출서(수정)_02-배수공_02-배수공 19" xfId="38790" xr:uid="{00000000-0005-0000-0000-000017AF0000}"/>
    <cellStyle name="표_수량산출서(수정)_02-배수공_02-배수공 2" xfId="38791" xr:uid="{00000000-0005-0000-0000-000018AF0000}"/>
    <cellStyle name="표_수량산출서(수정)_02-배수공_02-배수공 2 2" xfId="38792" xr:uid="{00000000-0005-0000-0000-000019AF0000}"/>
    <cellStyle name="표_수량산출서(수정)_02-배수공_02-배수공 2 3" xfId="38793" xr:uid="{00000000-0005-0000-0000-00001AAF0000}"/>
    <cellStyle name="표_수량산출서(수정)_02-배수공_02-배수공 2 4" xfId="38794" xr:uid="{00000000-0005-0000-0000-00001BAF0000}"/>
    <cellStyle name="표_수량산출서(수정)_02-배수공_02-배수공 2 5" xfId="38795" xr:uid="{00000000-0005-0000-0000-00001CAF0000}"/>
    <cellStyle name="표_수량산출서(수정)_02-배수공_02-배수공 2 6" xfId="38796" xr:uid="{00000000-0005-0000-0000-00001DAF0000}"/>
    <cellStyle name="표_수량산출서(수정)_02-배수공_02-배수공 2 7" xfId="38797" xr:uid="{00000000-0005-0000-0000-00001EAF0000}"/>
    <cellStyle name="표_수량산출서(수정)_02-배수공_02-배수공 20" xfId="38798" xr:uid="{00000000-0005-0000-0000-00001FAF0000}"/>
    <cellStyle name="표_수량산출서(수정)_02-배수공_02-배수공 21" xfId="38799" xr:uid="{00000000-0005-0000-0000-000020AF0000}"/>
    <cellStyle name="표_수량산출서(수정)_02-배수공_02-배수공 3" xfId="38800" xr:uid="{00000000-0005-0000-0000-000021AF0000}"/>
    <cellStyle name="표_수량산출서(수정)_02-배수공_02-배수공 4" xfId="38801" xr:uid="{00000000-0005-0000-0000-000022AF0000}"/>
    <cellStyle name="표_수량산출서(수정)_02-배수공_02-배수공 5" xfId="38802" xr:uid="{00000000-0005-0000-0000-000023AF0000}"/>
    <cellStyle name="표_수량산출서(수정)_02-배수공_02-배수공 6" xfId="38803" xr:uid="{00000000-0005-0000-0000-000024AF0000}"/>
    <cellStyle name="표_수량산출서(수정)_02-배수공_02-배수공 7" xfId="38804" xr:uid="{00000000-0005-0000-0000-000025AF0000}"/>
    <cellStyle name="표_수량산출서(수정)_02-배수공_02-배수공 8" xfId="38805" xr:uid="{00000000-0005-0000-0000-000026AF0000}"/>
    <cellStyle name="표_수량산출서(수정)_02-배수공_02-배수공 9" xfId="38806" xr:uid="{00000000-0005-0000-0000-000027AF0000}"/>
    <cellStyle name="표_수량산출서(수정)_02-배수공_02-배수공_배수공" xfId="38807" xr:uid="{00000000-0005-0000-0000-000028AF0000}"/>
    <cellStyle name="표_수량산출서(수정)_02-배수공_02-배수공_배수공 10" xfId="38808" xr:uid="{00000000-0005-0000-0000-000029AF0000}"/>
    <cellStyle name="표_수량산출서(수정)_02-배수공_02-배수공_배수공 11" xfId="38809" xr:uid="{00000000-0005-0000-0000-00002AAF0000}"/>
    <cellStyle name="표_수량산출서(수정)_02-배수공_02-배수공_배수공 12" xfId="38810" xr:uid="{00000000-0005-0000-0000-00002BAF0000}"/>
    <cellStyle name="표_수량산출서(수정)_02-배수공_02-배수공_배수공 13" xfId="38811" xr:uid="{00000000-0005-0000-0000-00002CAF0000}"/>
    <cellStyle name="표_수량산출서(수정)_02-배수공_02-배수공_배수공 14" xfId="38812" xr:uid="{00000000-0005-0000-0000-00002DAF0000}"/>
    <cellStyle name="표_수량산출서(수정)_02-배수공_02-배수공_배수공 15" xfId="38813" xr:uid="{00000000-0005-0000-0000-00002EAF0000}"/>
    <cellStyle name="표_수량산출서(수정)_02-배수공_02-배수공_배수공 16" xfId="38814" xr:uid="{00000000-0005-0000-0000-00002FAF0000}"/>
    <cellStyle name="표_수량산출서(수정)_02-배수공_02-배수공_배수공 17" xfId="38815" xr:uid="{00000000-0005-0000-0000-000030AF0000}"/>
    <cellStyle name="표_수량산출서(수정)_02-배수공_02-배수공_배수공 18" xfId="38816" xr:uid="{00000000-0005-0000-0000-000031AF0000}"/>
    <cellStyle name="표_수량산출서(수정)_02-배수공_02-배수공_배수공 19" xfId="38817" xr:uid="{00000000-0005-0000-0000-000032AF0000}"/>
    <cellStyle name="표_수량산출서(수정)_02-배수공_02-배수공_배수공 2" xfId="38818" xr:uid="{00000000-0005-0000-0000-000033AF0000}"/>
    <cellStyle name="표_수량산출서(수정)_02-배수공_02-배수공_배수공 2 2" xfId="38819" xr:uid="{00000000-0005-0000-0000-000034AF0000}"/>
    <cellStyle name="표_수량산출서(수정)_02-배수공_02-배수공_배수공 2 3" xfId="38820" xr:uid="{00000000-0005-0000-0000-000035AF0000}"/>
    <cellStyle name="표_수량산출서(수정)_02-배수공_02-배수공_배수공 2 4" xfId="38821" xr:uid="{00000000-0005-0000-0000-000036AF0000}"/>
    <cellStyle name="표_수량산출서(수정)_02-배수공_02-배수공_배수공 2 5" xfId="38822" xr:uid="{00000000-0005-0000-0000-000037AF0000}"/>
    <cellStyle name="표_수량산출서(수정)_02-배수공_02-배수공_배수공 2 6" xfId="38823" xr:uid="{00000000-0005-0000-0000-000038AF0000}"/>
    <cellStyle name="표_수량산출서(수정)_02-배수공_02-배수공_배수공 2 7" xfId="38824" xr:uid="{00000000-0005-0000-0000-000039AF0000}"/>
    <cellStyle name="표_수량산출서(수정)_02-배수공_02-배수공_배수공 20" xfId="38825" xr:uid="{00000000-0005-0000-0000-00003AAF0000}"/>
    <cellStyle name="표_수량산출서(수정)_02-배수공_02-배수공_배수공 21" xfId="38826" xr:uid="{00000000-0005-0000-0000-00003BAF0000}"/>
    <cellStyle name="표_수량산출서(수정)_02-배수공_02-배수공_배수공 3" xfId="38827" xr:uid="{00000000-0005-0000-0000-00003CAF0000}"/>
    <cellStyle name="표_수량산출서(수정)_02-배수공_02-배수공_배수공 4" xfId="38828" xr:uid="{00000000-0005-0000-0000-00003DAF0000}"/>
    <cellStyle name="표_수량산출서(수정)_02-배수공_02-배수공_배수공 5" xfId="38829" xr:uid="{00000000-0005-0000-0000-00003EAF0000}"/>
    <cellStyle name="표_수량산출서(수정)_02-배수공_02-배수공_배수공 6" xfId="38830" xr:uid="{00000000-0005-0000-0000-00003FAF0000}"/>
    <cellStyle name="표_수량산출서(수정)_02-배수공_02-배수공_배수공 7" xfId="38831" xr:uid="{00000000-0005-0000-0000-000040AF0000}"/>
    <cellStyle name="표_수량산출서(수정)_02-배수공_02-배수공_배수공 8" xfId="38832" xr:uid="{00000000-0005-0000-0000-000041AF0000}"/>
    <cellStyle name="표_수량산출서(수정)_02-배수공_02-배수공_배수공 9" xfId="38833" xr:uid="{00000000-0005-0000-0000-000042AF0000}"/>
    <cellStyle name="표_수량산출서(수정)_02-배수공_02-배수공_배수공_배수공" xfId="38834" xr:uid="{00000000-0005-0000-0000-000043AF0000}"/>
    <cellStyle name="표_수량산출서(수정)_02-배수공_02-배수공_배수공_배수공 10" xfId="38835" xr:uid="{00000000-0005-0000-0000-000044AF0000}"/>
    <cellStyle name="표_수량산출서(수정)_02-배수공_02-배수공_배수공_배수공 11" xfId="38836" xr:uid="{00000000-0005-0000-0000-000045AF0000}"/>
    <cellStyle name="표_수량산출서(수정)_02-배수공_02-배수공_배수공_배수공 12" xfId="38837" xr:uid="{00000000-0005-0000-0000-000046AF0000}"/>
    <cellStyle name="표_수량산출서(수정)_02-배수공_02-배수공_배수공_배수공 13" xfId="38838" xr:uid="{00000000-0005-0000-0000-000047AF0000}"/>
    <cellStyle name="표_수량산출서(수정)_02-배수공_02-배수공_배수공_배수공 14" xfId="38839" xr:uid="{00000000-0005-0000-0000-000048AF0000}"/>
    <cellStyle name="표_수량산출서(수정)_02-배수공_02-배수공_배수공_배수공 15" xfId="38840" xr:uid="{00000000-0005-0000-0000-000049AF0000}"/>
    <cellStyle name="표_수량산출서(수정)_02-배수공_02-배수공_배수공_배수공 16" xfId="38841" xr:uid="{00000000-0005-0000-0000-00004AAF0000}"/>
    <cellStyle name="표_수량산출서(수정)_02-배수공_02-배수공_배수공_배수공 17" xfId="38842" xr:uid="{00000000-0005-0000-0000-00004BAF0000}"/>
    <cellStyle name="표_수량산출서(수정)_02-배수공_02-배수공_배수공_배수공 18" xfId="38843" xr:uid="{00000000-0005-0000-0000-00004CAF0000}"/>
    <cellStyle name="표_수량산출서(수정)_02-배수공_02-배수공_배수공_배수공 19" xfId="38844" xr:uid="{00000000-0005-0000-0000-00004DAF0000}"/>
    <cellStyle name="표_수량산출서(수정)_02-배수공_02-배수공_배수공_배수공 2" xfId="38845" xr:uid="{00000000-0005-0000-0000-00004EAF0000}"/>
    <cellStyle name="표_수량산출서(수정)_02-배수공_02-배수공_배수공_배수공 2 2" xfId="38846" xr:uid="{00000000-0005-0000-0000-00004FAF0000}"/>
    <cellStyle name="표_수량산출서(수정)_02-배수공_02-배수공_배수공_배수공 2 3" xfId="38847" xr:uid="{00000000-0005-0000-0000-000050AF0000}"/>
    <cellStyle name="표_수량산출서(수정)_02-배수공_02-배수공_배수공_배수공 2 4" xfId="38848" xr:uid="{00000000-0005-0000-0000-000051AF0000}"/>
    <cellStyle name="표_수량산출서(수정)_02-배수공_02-배수공_배수공_배수공 2 5" xfId="38849" xr:uid="{00000000-0005-0000-0000-000052AF0000}"/>
    <cellStyle name="표_수량산출서(수정)_02-배수공_02-배수공_배수공_배수공 2 6" xfId="38850" xr:uid="{00000000-0005-0000-0000-000053AF0000}"/>
    <cellStyle name="표_수량산출서(수정)_02-배수공_02-배수공_배수공_배수공 2 7" xfId="38851" xr:uid="{00000000-0005-0000-0000-000054AF0000}"/>
    <cellStyle name="표_수량산출서(수정)_02-배수공_02-배수공_배수공_배수공 20" xfId="38852" xr:uid="{00000000-0005-0000-0000-000055AF0000}"/>
    <cellStyle name="표_수량산출서(수정)_02-배수공_02-배수공_배수공_배수공 21" xfId="38853" xr:uid="{00000000-0005-0000-0000-000056AF0000}"/>
    <cellStyle name="표_수량산출서(수정)_02-배수공_02-배수공_배수공_배수공 3" xfId="38854" xr:uid="{00000000-0005-0000-0000-000057AF0000}"/>
    <cellStyle name="표_수량산출서(수정)_02-배수공_02-배수공_배수공_배수공 4" xfId="38855" xr:uid="{00000000-0005-0000-0000-000058AF0000}"/>
    <cellStyle name="표_수량산출서(수정)_02-배수공_02-배수공_배수공_배수공 5" xfId="38856" xr:uid="{00000000-0005-0000-0000-000059AF0000}"/>
    <cellStyle name="표_수량산출서(수정)_02-배수공_02-배수공_배수공_배수공 6" xfId="38857" xr:uid="{00000000-0005-0000-0000-00005AAF0000}"/>
    <cellStyle name="표_수량산출서(수정)_02-배수공_02-배수공_배수공_배수공 7" xfId="38858" xr:uid="{00000000-0005-0000-0000-00005BAF0000}"/>
    <cellStyle name="표_수량산출서(수정)_02-배수공_02-배수공_배수공_배수공 8" xfId="38859" xr:uid="{00000000-0005-0000-0000-00005CAF0000}"/>
    <cellStyle name="표_수량산출서(수정)_02-배수공_02-배수공_배수공_배수공 9" xfId="38860" xr:uid="{00000000-0005-0000-0000-00005DAF0000}"/>
    <cellStyle name="표_수량산출서(수정)_02-배수공_배수공" xfId="38861" xr:uid="{00000000-0005-0000-0000-00005EAF0000}"/>
    <cellStyle name="표_수량산출서(수정)_02-배수공_배수공 10" xfId="38862" xr:uid="{00000000-0005-0000-0000-00005FAF0000}"/>
    <cellStyle name="표_수량산출서(수정)_02-배수공_배수공 11" xfId="38863" xr:uid="{00000000-0005-0000-0000-000060AF0000}"/>
    <cellStyle name="표_수량산출서(수정)_02-배수공_배수공 12" xfId="38864" xr:uid="{00000000-0005-0000-0000-000061AF0000}"/>
    <cellStyle name="표_수량산출서(수정)_02-배수공_배수공 13" xfId="38865" xr:uid="{00000000-0005-0000-0000-000062AF0000}"/>
    <cellStyle name="표_수량산출서(수정)_02-배수공_배수공 14" xfId="38866" xr:uid="{00000000-0005-0000-0000-000063AF0000}"/>
    <cellStyle name="표_수량산출서(수정)_02-배수공_배수공 15" xfId="38867" xr:uid="{00000000-0005-0000-0000-000064AF0000}"/>
    <cellStyle name="표_수량산출서(수정)_02-배수공_배수공 16" xfId="38868" xr:uid="{00000000-0005-0000-0000-000065AF0000}"/>
    <cellStyle name="표_수량산출서(수정)_02-배수공_배수공 17" xfId="38869" xr:uid="{00000000-0005-0000-0000-000066AF0000}"/>
    <cellStyle name="표_수량산출서(수정)_02-배수공_배수공 18" xfId="38870" xr:uid="{00000000-0005-0000-0000-000067AF0000}"/>
    <cellStyle name="표_수량산출서(수정)_02-배수공_배수공 19" xfId="38871" xr:uid="{00000000-0005-0000-0000-000068AF0000}"/>
    <cellStyle name="표_수량산출서(수정)_02-배수공_배수공 2" xfId="38872" xr:uid="{00000000-0005-0000-0000-000069AF0000}"/>
    <cellStyle name="표_수량산출서(수정)_02-배수공_배수공 2 2" xfId="38873" xr:uid="{00000000-0005-0000-0000-00006AAF0000}"/>
    <cellStyle name="표_수량산출서(수정)_02-배수공_배수공 2 3" xfId="38874" xr:uid="{00000000-0005-0000-0000-00006BAF0000}"/>
    <cellStyle name="표_수량산출서(수정)_02-배수공_배수공 2 4" xfId="38875" xr:uid="{00000000-0005-0000-0000-00006CAF0000}"/>
    <cellStyle name="표_수량산출서(수정)_02-배수공_배수공 2 5" xfId="38876" xr:uid="{00000000-0005-0000-0000-00006DAF0000}"/>
    <cellStyle name="표_수량산출서(수정)_02-배수공_배수공 2 6" xfId="38877" xr:uid="{00000000-0005-0000-0000-00006EAF0000}"/>
    <cellStyle name="표_수량산출서(수정)_02-배수공_배수공 2 7" xfId="38878" xr:uid="{00000000-0005-0000-0000-00006FAF0000}"/>
    <cellStyle name="표_수량산출서(수정)_02-배수공_배수공 20" xfId="38879" xr:uid="{00000000-0005-0000-0000-000070AF0000}"/>
    <cellStyle name="표_수량산출서(수정)_02-배수공_배수공 21" xfId="38880" xr:uid="{00000000-0005-0000-0000-000071AF0000}"/>
    <cellStyle name="표_수량산출서(수정)_02-배수공_배수공 3" xfId="38881" xr:uid="{00000000-0005-0000-0000-000072AF0000}"/>
    <cellStyle name="표_수량산출서(수정)_02-배수공_배수공 4" xfId="38882" xr:uid="{00000000-0005-0000-0000-000073AF0000}"/>
    <cellStyle name="표_수량산출서(수정)_02-배수공_배수공 5" xfId="38883" xr:uid="{00000000-0005-0000-0000-000074AF0000}"/>
    <cellStyle name="표_수량산출서(수정)_02-배수공_배수공 6" xfId="38884" xr:uid="{00000000-0005-0000-0000-000075AF0000}"/>
    <cellStyle name="표_수량산출서(수정)_02-배수공_배수공 7" xfId="38885" xr:uid="{00000000-0005-0000-0000-000076AF0000}"/>
    <cellStyle name="표_수량산출서(수정)_02-배수공_배수공 8" xfId="38886" xr:uid="{00000000-0005-0000-0000-000077AF0000}"/>
    <cellStyle name="표_수량산출서(수정)_02-배수공_배수공 9" xfId="38887" xr:uid="{00000000-0005-0000-0000-000078AF0000}"/>
    <cellStyle name="표_수량산출서(수정)_02-배수공_배수공_배수공" xfId="38888" xr:uid="{00000000-0005-0000-0000-000079AF0000}"/>
    <cellStyle name="표_수량산출서(수정)_02-배수공_배수공_배수공 10" xfId="38889" xr:uid="{00000000-0005-0000-0000-00007AAF0000}"/>
    <cellStyle name="표_수량산출서(수정)_02-배수공_배수공_배수공 11" xfId="38890" xr:uid="{00000000-0005-0000-0000-00007BAF0000}"/>
    <cellStyle name="표_수량산출서(수정)_02-배수공_배수공_배수공 12" xfId="38891" xr:uid="{00000000-0005-0000-0000-00007CAF0000}"/>
    <cellStyle name="표_수량산출서(수정)_02-배수공_배수공_배수공 13" xfId="38892" xr:uid="{00000000-0005-0000-0000-00007DAF0000}"/>
    <cellStyle name="표_수량산출서(수정)_02-배수공_배수공_배수공 14" xfId="38893" xr:uid="{00000000-0005-0000-0000-00007EAF0000}"/>
    <cellStyle name="표_수량산출서(수정)_02-배수공_배수공_배수공 15" xfId="38894" xr:uid="{00000000-0005-0000-0000-00007FAF0000}"/>
    <cellStyle name="표_수량산출서(수정)_02-배수공_배수공_배수공 16" xfId="38895" xr:uid="{00000000-0005-0000-0000-000080AF0000}"/>
    <cellStyle name="표_수량산출서(수정)_02-배수공_배수공_배수공 17" xfId="38896" xr:uid="{00000000-0005-0000-0000-000081AF0000}"/>
    <cellStyle name="표_수량산출서(수정)_02-배수공_배수공_배수공 18" xfId="38897" xr:uid="{00000000-0005-0000-0000-000082AF0000}"/>
    <cellStyle name="표_수량산출서(수정)_02-배수공_배수공_배수공 19" xfId="38898" xr:uid="{00000000-0005-0000-0000-000083AF0000}"/>
    <cellStyle name="표_수량산출서(수정)_02-배수공_배수공_배수공 2" xfId="38899" xr:uid="{00000000-0005-0000-0000-000084AF0000}"/>
    <cellStyle name="표_수량산출서(수정)_02-배수공_배수공_배수공 2 2" xfId="38900" xr:uid="{00000000-0005-0000-0000-000085AF0000}"/>
    <cellStyle name="표_수량산출서(수정)_02-배수공_배수공_배수공 2 3" xfId="38901" xr:uid="{00000000-0005-0000-0000-000086AF0000}"/>
    <cellStyle name="표_수량산출서(수정)_02-배수공_배수공_배수공 2 4" xfId="38902" xr:uid="{00000000-0005-0000-0000-000087AF0000}"/>
    <cellStyle name="표_수량산출서(수정)_02-배수공_배수공_배수공 2 5" xfId="38903" xr:uid="{00000000-0005-0000-0000-000088AF0000}"/>
    <cellStyle name="표_수량산출서(수정)_02-배수공_배수공_배수공 2 6" xfId="38904" xr:uid="{00000000-0005-0000-0000-000089AF0000}"/>
    <cellStyle name="표_수량산출서(수정)_02-배수공_배수공_배수공 2 7" xfId="38905" xr:uid="{00000000-0005-0000-0000-00008AAF0000}"/>
    <cellStyle name="표_수량산출서(수정)_02-배수공_배수공_배수공 20" xfId="38906" xr:uid="{00000000-0005-0000-0000-00008BAF0000}"/>
    <cellStyle name="표_수량산출서(수정)_02-배수공_배수공_배수공 21" xfId="38907" xr:uid="{00000000-0005-0000-0000-00008CAF0000}"/>
    <cellStyle name="표_수량산출서(수정)_02-배수공_배수공_배수공 3" xfId="38908" xr:uid="{00000000-0005-0000-0000-00008DAF0000}"/>
    <cellStyle name="표_수량산출서(수정)_02-배수공_배수공_배수공 4" xfId="38909" xr:uid="{00000000-0005-0000-0000-00008EAF0000}"/>
    <cellStyle name="표_수량산출서(수정)_02-배수공_배수공_배수공 5" xfId="38910" xr:uid="{00000000-0005-0000-0000-00008FAF0000}"/>
    <cellStyle name="표_수량산출서(수정)_02-배수공_배수공_배수공 6" xfId="38911" xr:uid="{00000000-0005-0000-0000-000090AF0000}"/>
    <cellStyle name="표_수량산출서(수정)_02-배수공_배수공_배수공 7" xfId="38912" xr:uid="{00000000-0005-0000-0000-000091AF0000}"/>
    <cellStyle name="표_수량산출서(수정)_02-배수공_배수공_배수공 8" xfId="38913" xr:uid="{00000000-0005-0000-0000-000092AF0000}"/>
    <cellStyle name="표_수량산출서(수정)_02-배수공_배수공_배수공 9" xfId="38914" xr:uid="{00000000-0005-0000-0000-000093AF0000}"/>
    <cellStyle name="표_수량산출서(수정)_03.차선도색" xfId="38915" xr:uid="{00000000-0005-0000-0000-000094AF0000}"/>
    <cellStyle name="표_수량산출서(수정)_03.차선도색 10" xfId="38916" xr:uid="{00000000-0005-0000-0000-000095AF0000}"/>
    <cellStyle name="표_수량산출서(수정)_03.차선도색 11" xfId="38917" xr:uid="{00000000-0005-0000-0000-000096AF0000}"/>
    <cellStyle name="표_수량산출서(수정)_03.차선도색 12" xfId="38918" xr:uid="{00000000-0005-0000-0000-000097AF0000}"/>
    <cellStyle name="표_수량산출서(수정)_03.차선도색 13" xfId="38919" xr:uid="{00000000-0005-0000-0000-000098AF0000}"/>
    <cellStyle name="표_수량산출서(수정)_03.차선도색 14" xfId="38920" xr:uid="{00000000-0005-0000-0000-000099AF0000}"/>
    <cellStyle name="표_수량산출서(수정)_03.차선도색 15" xfId="38921" xr:uid="{00000000-0005-0000-0000-00009AAF0000}"/>
    <cellStyle name="표_수량산출서(수정)_03.차선도색 16" xfId="38922" xr:uid="{00000000-0005-0000-0000-00009BAF0000}"/>
    <cellStyle name="표_수량산출서(수정)_03.차선도색 17" xfId="38923" xr:uid="{00000000-0005-0000-0000-00009CAF0000}"/>
    <cellStyle name="표_수량산출서(수정)_03.차선도색 18" xfId="38924" xr:uid="{00000000-0005-0000-0000-00009DAF0000}"/>
    <cellStyle name="표_수량산출서(수정)_03.차선도색 19" xfId="38925" xr:uid="{00000000-0005-0000-0000-00009EAF0000}"/>
    <cellStyle name="표_수량산출서(수정)_03.차선도색 2" xfId="38926" xr:uid="{00000000-0005-0000-0000-00009FAF0000}"/>
    <cellStyle name="표_수량산출서(수정)_03.차선도색 2 2" xfId="38927" xr:uid="{00000000-0005-0000-0000-0000A0AF0000}"/>
    <cellStyle name="표_수량산출서(수정)_03.차선도색 2 3" xfId="38928" xr:uid="{00000000-0005-0000-0000-0000A1AF0000}"/>
    <cellStyle name="표_수량산출서(수정)_03.차선도색 2 4" xfId="38929" xr:uid="{00000000-0005-0000-0000-0000A2AF0000}"/>
    <cellStyle name="표_수량산출서(수정)_03.차선도색 2 5" xfId="38930" xr:uid="{00000000-0005-0000-0000-0000A3AF0000}"/>
    <cellStyle name="표_수량산출서(수정)_03.차선도색 2 6" xfId="38931" xr:uid="{00000000-0005-0000-0000-0000A4AF0000}"/>
    <cellStyle name="표_수량산출서(수정)_03.차선도색 2 7" xfId="38932" xr:uid="{00000000-0005-0000-0000-0000A5AF0000}"/>
    <cellStyle name="표_수량산출서(수정)_03.차선도색 20" xfId="38933" xr:uid="{00000000-0005-0000-0000-0000A6AF0000}"/>
    <cellStyle name="표_수량산출서(수정)_03.차선도색 21" xfId="38934" xr:uid="{00000000-0005-0000-0000-0000A7AF0000}"/>
    <cellStyle name="표_수량산출서(수정)_03.차선도색 3" xfId="38935" xr:uid="{00000000-0005-0000-0000-0000A8AF0000}"/>
    <cellStyle name="표_수량산출서(수정)_03.차선도색 4" xfId="38936" xr:uid="{00000000-0005-0000-0000-0000A9AF0000}"/>
    <cellStyle name="표_수량산출서(수정)_03.차선도색 5" xfId="38937" xr:uid="{00000000-0005-0000-0000-0000AAAF0000}"/>
    <cellStyle name="표_수량산출서(수정)_03.차선도색 6" xfId="38938" xr:uid="{00000000-0005-0000-0000-0000ABAF0000}"/>
    <cellStyle name="표_수량산출서(수정)_03.차선도색 7" xfId="38939" xr:uid="{00000000-0005-0000-0000-0000ACAF0000}"/>
    <cellStyle name="표_수량산출서(수정)_03.차선도색 8" xfId="38940" xr:uid="{00000000-0005-0000-0000-0000ADAF0000}"/>
    <cellStyle name="표_수량산출서(수정)_03.차선도색 9" xfId="38941" xr:uid="{00000000-0005-0000-0000-0000AEAF0000}"/>
    <cellStyle name="표_수량산출서(수정)_03.차선도색_00.교통안전시설공전체" xfId="38942" xr:uid="{00000000-0005-0000-0000-0000AFAF0000}"/>
    <cellStyle name="표_수량산출서(수정)_03.차선도색_00.교통안전시설공전체 10" xfId="38943" xr:uid="{00000000-0005-0000-0000-0000B0AF0000}"/>
    <cellStyle name="표_수량산출서(수정)_03.차선도색_00.교통안전시설공전체 11" xfId="38944" xr:uid="{00000000-0005-0000-0000-0000B1AF0000}"/>
    <cellStyle name="표_수량산출서(수정)_03.차선도색_00.교통안전시설공전체 12" xfId="38945" xr:uid="{00000000-0005-0000-0000-0000B2AF0000}"/>
    <cellStyle name="표_수량산출서(수정)_03.차선도색_00.교통안전시설공전체 13" xfId="38946" xr:uid="{00000000-0005-0000-0000-0000B3AF0000}"/>
    <cellStyle name="표_수량산출서(수정)_03.차선도색_00.교통안전시설공전체 14" xfId="38947" xr:uid="{00000000-0005-0000-0000-0000B4AF0000}"/>
    <cellStyle name="표_수량산출서(수정)_03.차선도색_00.교통안전시설공전체 15" xfId="38948" xr:uid="{00000000-0005-0000-0000-0000B5AF0000}"/>
    <cellStyle name="표_수량산출서(수정)_03.차선도색_00.교통안전시설공전체 16" xfId="38949" xr:uid="{00000000-0005-0000-0000-0000B6AF0000}"/>
    <cellStyle name="표_수량산출서(수정)_03.차선도색_00.교통안전시설공전체 17" xfId="38950" xr:uid="{00000000-0005-0000-0000-0000B7AF0000}"/>
    <cellStyle name="표_수량산출서(수정)_03.차선도색_00.교통안전시설공전체 18" xfId="38951" xr:uid="{00000000-0005-0000-0000-0000B8AF0000}"/>
    <cellStyle name="표_수량산출서(수정)_03.차선도색_00.교통안전시설공전체 19" xfId="38952" xr:uid="{00000000-0005-0000-0000-0000B9AF0000}"/>
    <cellStyle name="표_수량산출서(수정)_03.차선도색_00.교통안전시설공전체 2" xfId="38953" xr:uid="{00000000-0005-0000-0000-0000BAAF0000}"/>
    <cellStyle name="표_수량산출서(수정)_03.차선도색_00.교통안전시설공전체 2 2" xfId="38954" xr:uid="{00000000-0005-0000-0000-0000BBAF0000}"/>
    <cellStyle name="표_수량산출서(수정)_03.차선도색_00.교통안전시설공전체 2 3" xfId="38955" xr:uid="{00000000-0005-0000-0000-0000BCAF0000}"/>
    <cellStyle name="표_수량산출서(수정)_03.차선도색_00.교통안전시설공전체 2 4" xfId="38956" xr:uid="{00000000-0005-0000-0000-0000BDAF0000}"/>
    <cellStyle name="표_수량산출서(수정)_03.차선도색_00.교통안전시설공전체 2 5" xfId="38957" xr:uid="{00000000-0005-0000-0000-0000BEAF0000}"/>
    <cellStyle name="표_수량산출서(수정)_03.차선도색_00.교통안전시설공전체 2 6" xfId="38958" xr:uid="{00000000-0005-0000-0000-0000BFAF0000}"/>
    <cellStyle name="표_수량산출서(수정)_03.차선도색_00.교통안전시설공전체 2 7" xfId="38959" xr:uid="{00000000-0005-0000-0000-0000C0AF0000}"/>
    <cellStyle name="표_수량산출서(수정)_03.차선도색_00.교통안전시설공전체 20" xfId="38960" xr:uid="{00000000-0005-0000-0000-0000C1AF0000}"/>
    <cellStyle name="표_수량산출서(수정)_03.차선도색_00.교통안전시설공전체 21" xfId="38961" xr:uid="{00000000-0005-0000-0000-0000C2AF0000}"/>
    <cellStyle name="표_수량산출서(수정)_03.차선도색_00.교통안전시설공전체 3" xfId="38962" xr:uid="{00000000-0005-0000-0000-0000C3AF0000}"/>
    <cellStyle name="표_수량산출서(수정)_03.차선도색_00.교통안전시설공전체 4" xfId="38963" xr:uid="{00000000-0005-0000-0000-0000C4AF0000}"/>
    <cellStyle name="표_수량산출서(수정)_03.차선도색_00.교통안전시설공전체 5" xfId="38964" xr:uid="{00000000-0005-0000-0000-0000C5AF0000}"/>
    <cellStyle name="표_수량산출서(수정)_03.차선도색_00.교통안전시설공전체 6" xfId="38965" xr:uid="{00000000-0005-0000-0000-0000C6AF0000}"/>
    <cellStyle name="표_수량산출서(수정)_03.차선도색_00.교통안전시설공전체 7" xfId="38966" xr:uid="{00000000-0005-0000-0000-0000C7AF0000}"/>
    <cellStyle name="표_수량산출서(수정)_03.차선도색_00.교통안전시설공전체 8" xfId="38967" xr:uid="{00000000-0005-0000-0000-0000C8AF0000}"/>
    <cellStyle name="표_수량산출서(수정)_03.차선도색_00.교통안전시설공전체 9" xfId="38968" xr:uid="{00000000-0005-0000-0000-0000C9AF0000}"/>
    <cellStyle name="표_수량산출서(수정)_03.차선도색_01_부대공전체(진동-마산)" xfId="38969" xr:uid="{00000000-0005-0000-0000-0000CAAF0000}"/>
    <cellStyle name="표_수량산출서(수정)_03.차선도색_01_부대공전체(진동-마산) 10" xfId="38970" xr:uid="{00000000-0005-0000-0000-0000CBAF0000}"/>
    <cellStyle name="표_수량산출서(수정)_03.차선도색_01_부대공전체(진동-마산) 11" xfId="38971" xr:uid="{00000000-0005-0000-0000-0000CCAF0000}"/>
    <cellStyle name="표_수량산출서(수정)_03.차선도색_01_부대공전체(진동-마산) 12" xfId="38972" xr:uid="{00000000-0005-0000-0000-0000CDAF0000}"/>
    <cellStyle name="표_수량산출서(수정)_03.차선도색_01_부대공전체(진동-마산) 13" xfId="38973" xr:uid="{00000000-0005-0000-0000-0000CEAF0000}"/>
    <cellStyle name="표_수량산출서(수정)_03.차선도색_01_부대공전체(진동-마산) 14" xfId="38974" xr:uid="{00000000-0005-0000-0000-0000CFAF0000}"/>
    <cellStyle name="표_수량산출서(수정)_03.차선도색_01_부대공전체(진동-마산) 15" xfId="38975" xr:uid="{00000000-0005-0000-0000-0000D0AF0000}"/>
    <cellStyle name="표_수량산출서(수정)_03.차선도색_01_부대공전체(진동-마산) 16" xfId="38976" xr:uid="{00000000-0005-0000-0000-0000D1AF0000}"/>
    <cellStyle name="표_수량산출서(수정)_03.차선도색_01_부대공전체(진동-마산) 17" xfId="38977" xr:uid="{00000000-0005-0000-0000-0000D2AF0000}"/>
    <cellStyle name="표_수량산출서(수정)_03.차선도색_01_부대공전체(진동-마산) 18" xfId="38978" xr:uid="{00000000-0005-0000-0000-0000D3AF0000}"/>
    <cellStyle name="표_수량산출서(수정)_03.차선도색_01_부대공전체(진동-마산) 19" xfId="38979" xr:uid="{00000000-0005-0000-0000-0000D4AF0000}"/>
    <cellStyle name="표_수량산출서(수정)_03.차선도색_01_부대공전체(진동-마산) 2" xfId="38980" xr:uid="{00000000-0005-0000-0000-0000D5AF0000}"/>
    <cellStyle name="표_수량산출서(수정)_03.차선도색_01_부대공전체(진동-마산) 2 2" xfId="38981" xr:uid="{00000000-0005-0000-0000-0000D6AF0000}"/>
    <cellStyle name="표_수량산출서(수정)_03.차선도색_01_부대공전체(진동-마산) 2 3" xfId="38982" xr:uid="{00000000-0005-0000-0000-0000D7AF0000}"/>
    <cellStyle name="표_수량산출서(수정)_03.차선도색_01_부대공전체(진동-마산) 2 4" xfId="38983" xr:uid="{00000000-0005-0000-0000-0000D8AF0000}"/>
    <cellStyle name="표_수량산출서(수정)_03.차선도색_01_부대공전체(진동-마산) 2 5" xfId="38984" xr:uid="{00000000-0005-0000-0000-0000D9AF0000}"/>
    <cellStyle name="표_수량산출서(수정)_03.차선도색_01_부대공전체(진동-마산) 2 6" xfId="38985" xr:uid="{00000000-0005-0000-0000-0000DAAF0000}"/>
    <cellStyle name="표_수량산출서(수정)_03.차선도색_01_부대공전체(진동-마산) 2 7" xfId="38986" xr:uid="{00000000-0005-0000-0000-0000DBAF0000}"/>
    <cellStyle name="표_수량산출서(수정)_03.차선도색_01_부대공전체(진동-마산) 20" xfId="38987" xr:uid="{00000000-0005-0000-0000-0000DCAF0000}"/>
    <cellStyle name="표_수량산출서(수정)_03.차선도색_01_부대공전체(진동-마산) 21" xfId="38988" xr:uid="{00000000-0005-0000-0000-0000DDAF0000}"/>
    <cellStyle name="표_수량산출서(수정)_03.차선도색_01_부대공전체(진동-마산) 3" xfId="38989" xr:uid="{00000000-0005-0000-0000-0000DEAF0000}"/>
    <cellStyle name="표_수량산출서(수정)_03.차선도색_01_부대공전체(진동-마산) 4" xfId="38990" xr:uid="{00000000-0005-0000-0000-0000DFAF0000}"/>
    <cellStyle name="표_수량산출서(수정)_03.차선도색_01_부대공전체(진동-마산) 5" xfId="38991" xr:uid="{00000000-0005-0000-0000-0000E0AF0000}"/>
    <cellStyle name="표_수량산출서(수정)_03.차선도색_01_부대공전체(진동-마산) 6" xfId="38992" xr:uid="{00000000-0005-0000-0000-0000E1AF0000}"/>
    <cellStyle name="표_수량산출서(수정)_03.차선도색_01_부대공전체(진동-마산) 7" xfId="38993" xr:uid="{00000000-0005-0000-0000-0000E2AF0000}"/>
    <cellStyle name="표_수량산출서(수정)_03.차선도색_01_부대공전체(진동-마산) 8" xfId="38994" xr:uid="{00000000-0005-0000-0000-0000E3AF0000}"/>
    <cellStyle name="표_수량산출서(수정)_03.차선도색_01_부대공전체(진동-마산) 9" xfId="38995" xr:uid="{00000000-0005-0000-0000-0000E4AF0000}"/>
    <cellStyle name="표_수량산출서(수정)_04.가드레일" xfId="38996" xr:uid="{00000000-0005-0000-0000-0000E5AF0000}"/>
    <cellStyle name="표_수량산출서(수정)_04.가드레일 10" xfId="38997" xr:uid="{00000000-0005-0000-0000-0000E6AF0000}"/>
    <cellStyle name="표_수량산출서(수정)_04.가드레일 11" xfId="38998" xr:uid="{00000000-0005-0000-0000-0000E7AF0000}"/>
    <cellStyle name="표_수량산출서(수정)_04.가드레일 12" xfId="38999" xr:uid="{00000000-0005-0000-0000-0000E8AF0000}"/>
    <cellStyle name="표_수량산출서(수정)_04.가드레일 13" xfId="39000" xr:uid="{00000000-0005-0000-0000-0000E9AF0000}"/>
    <cellStyle name="표_수량산출서(수정)_04.가드레일 14" xfId="39001" xr:uid="{00000000-0005-0000-0000-0000EAAF0000}"/>
    <cellStyle name="표_수량산출서(수정)_04.가드레일 15" xfId="39002" xr:uid="{00000000-0005-0000-0000-0000EBAF0000}"/>
    <cellStyle name="표_수량산출서(수정)_04.가드레일 16" xfId="39003" xr:uid="{00000000-0005-0000-0000-0000ECAF0000}"/>
    <cellStyle name="표_수량산출서(수정)_04.가드레일 17" xfId="39004" xr:uid="{00000000-0005-0000-0000-0000EDAF0000}"/>
    <cellStyle name="표_수량산출서(수정)_04.가드레일 18" xfId="39005" xr:uid="{00000000-0005-0000-0000-0000EEAF0000}"/>
    <cellStyle name="표_수량산출서(수정)_04.가드레일 19" xfId="39006" xr:uid="{00000000-0005-0000-0000-0000EFAF0000}"/>
    <cellStyle name="표_수량산출서(수정)_04.가드레일 2" xfId="39007" xr:uid="{00000000-0005-0000-0000-0000F0AF0000}"/>
    <cellStyle name="표_수량산출서(수정)_04.가드레일 2 2" xfId="39008" xr:uid="{00000000-0005-0000-0000-0000F1AF0000}"/>
    <cellStyle name="표_수량산출서(수정)_04.가드레일 2 3" xfId="39009" xr:uid="{00000000-0005-0000-0000-0000F2AF0000}"/>
    <cellStyle name="표_수량산출서(수정)_04.가드레일 2 4" xfId="39010" xr:uid="{00000000-0005-0000-0000-0000F3AF0000}"/>
    <cellStyle name="표_수량산출서(수정)_04.가드레일 2 5" xfId="39011" xr:uid="{00000000-0005-0000-0000-0000F4AF0000}"/>
    <cellStyle name="표_수량산출서(수정)_04.가드레일 2 6" xfId="39012" xr:uid="{00000000-0005-0000-0000-0000F5AF0000}"/>
    <cellStyle name="표_수량산출서(수정)_04.가드레일 2 7" xfId="39013" xr:uid="{00000000-0005-0000-0000-0000F6AF0000}"/>
    <cellStyle name="표_수량산출서(수정)_04.가드레일 20" xfId="39014" xr:uid="{00000000-0005-0000-0000-0000F7AF0000}"/>
    <cellStyle name="표_수량산출서(수정)_04.가드레일 21" xfId="39015" xr:uid="{00000000-0005-0000-0000-0000F8AF0000}"/>
    <cellStyle name="표_수량산출서(수정)_04.가드레일 3" xfId="39016" xr:uid="{00000000-0005-0000-0000-0000F9AF0000}"/>
    <cellStyle name="표_수량산출서(수정)_04.가드레일 4" xfId="39017" xr:uid="{00000000-0005-0000-0000-0000FAAF0000}"/>
    <cellStyle name="표_수량산출서(수정)_04.가드레일 5" xfId="39018" xr:uid="{00000000-0005-0000-0000-0000FBAF0000}"/>
    <cellStyle name="표_수량산출서(수정)_04.가드레일 6" xfId="39019" xr:uid="{00000000-0005-0000-0000-0000FCAF0000}"/>
    <cellStyle name="표_수량산출서(수정)_04.가드레일 7" xfId="39020" xr:uid="{00000000-0005-0000-0000-0000FDAF0000}"/>
    <cellStyle name="표_수량산출서(수정)_04.가드레일 8" xfId="39021" xr:uid="{00000000-0005-0000-0000-0000FEAF0000}"/>
    <cellStyle name="표_수량산출서(수정)_04.가드레일 9" xfId="39022" xr:uid="{00000000-0005-0000-0000-0000FFAF0000}"/>
    <cellStyle name="표_수량산출서(수정)_04.가드레일_00.교통안전시설공전체" xfId="39023" xr:uid="{00000000-0005-0000-0000-000000B00000}"/>
    <cellStyle name="표_수량산출서(수정)_04.가드레일_00.교통안전시설공전체 10" xfId="39024" xr:uid="{00000000-0005-0000-0000-000001B00000}"/>
    <cellStyle name="표_수량산출서(수정)_04.가드레일_00.교통안전시설공전체 11" xfId="39025" xr:uid="{00000000-0005-0000-0000-000002B00000}"/>
    <cellStyle name="표_수량산출서(수정)_04.가드레일_00.교통안전시설공전체 12" xfId="39026" xr:uid="{00000000-0005-0000-0000-000003B00000}"/>
    <cellStyle name="표_수량산출서(수정)_04.가드레일_00.교통안전시설공전체 13" xfId="39027" xr:uid="{00000000-0005-0000-0000-000004B00000}"/>
    <cellStyle name="표_수량산출서(수정)_04.가드레일_00.교통안전시설공전체 14" xfId="39028" xr:uid="{00000000-0005-0000-0000-000005B00000}"/>
    <cellStyle name="표_수량산출서(수정)_04.가드레일_00.교통안전시설공전체 15" xfId="39029" xr:uid="{00000000-0005-0000-0000-000006B00000}"/>
    <cellStyle name="표_수량산출서(수정)_04.가드레일_00.교통안전시설공전체 16" xfId="39030" xr:uid="{00000000-0005-0000-0000-000007B00000}"/>
    <cellStyle name="표_수량산출서(수정)_04.가드레일_00.교통안전시설공전체 17" xfId="39031" xr:uid="{00000000-0005-0000-0000-000008B00000}"/>
    <cellStyle name="표_수량산출서(수정)_04.가드레일_00.교통안전시설공전체 18" xfId="39032" xr:uid="{00000000-0005-0000-0000-000009B00000}"/>
    <cellStyle name="표_수량산출서(수정)_04.가드레일_00.교통안전시설공전체 19" xfId="39033" xr:uid="{00000000-0005-0000-0000-00000AB00000}"/>
    <cellStyle name="표_수량산출서(수정)_04.가드레일_00.교통안전시설공전체 2" xfId="39034" xr:uid="{00000000-0005-0000-0000-00000BB00000}"/>
    <cellStyle name="표_수량산출서(수정)_04.가드레일_00.교통안전시설공전체 2 2" xfId="39035" xr:uid="{00000000-0005-0000-0000-00000CB00000}"/>
    <cellStyle name="표_수량산출서(수정)_04.가드레일_00.교통안전시설공전체 2 3" xfId="39036" xr:uid="{00000000-0005-0000-0000-00000DB00000}"/>
    <cellStyle name="표_수량산출서(수정)_04.가드레일_00.교통안전시설공전체 2 4" xfId="39037" xr:uid="{00000000-0005-0000-0000-00000EB00000}"/>
    <cellStyle name="표_수량산출서(수정)_04.가드레일_00.교통안전시설공전체 2 5" xfId="39038" xr:uid="{00000000-0005-0000-0000-00000FB00000}"/>
    <cellStyle name="표_수량산출서(수정)_04.가드레일_00.교통안전시설공전체 2 6" xfId="39039" xr:uid="{00000000-0005-0000-0000-000010B00000}"/>
    <cellStyle name="표_수량산출서(수정)_04.가드레일_00.교통안전시설공전체 2 7" xfId="39040" xr:uid="{00000000-0005-0000-0000-000011B00000}"/>
    <cellStyle name="표_수량산출서(수정)_04.가드레일_00.교통안전시설공전체 20" xfId="39041" xr:uid="{00000000-0005-0000-0000-000012B00000}"/>
    <cellStyle name="표_수량산출서(수정)_04.가드레일_00.교통안전시설공전체 21" xfId="39042" xr:uid="{00000000-0005-0000-0000-000013B00000}"/>
    <cellStyle name="표_수량산출서(수정)_04.가드레일_00.교통안전시설공전체 3" xfId="39043" xr:uid="{00000000-0005-0000-0000-000014B00000}"/>
    <cellStyle name="표_수량산출서(수정)_04.가드레일_00.교통안전시설공전체 4" xfId="39044" xr:uid="{00000000-0005-0000-0000-000015B00000}"/>
    <cellStyle name="표_수량산출서(수정)_04.가드레일_00.교통안전시설공전체 5" xfId="39045" xr:uid="{00000000-0005-0000-0000-000016B00000}"/>
    <cellStyle name="표_수량산출서(수정)_04.가드레일_00.교통안전시설공전체 6" xfId="39046" xr:uid="{00000000-0005-0000-0000-000017B00000}"/>
    <cellStyle name="표_수량산출서(수정)_04.가드레일_00.교통안전시설공전체 7" xfId="39047" xr:uid="{00000000-0005-0000-0000-000018B00000}"/>
    <cellStyle name="표_수량산출서(수정)_04.가드레일_00.교통안전시설공전체 8" xfId="39048" xr:uid="{00000000-0005-0000-0000-000019B00000}"/>
    <cellStyle name="표_수량산출서(수정)_04.가드레일_00.교통안전시설공전체 9" xfId="39049" xr:uid="{00000000-0005-0000-0000-00001AB00000}"/>
    <cellStyle name="표_수량산출서(수정)_04.가드레일_01_부대공전체(진동-마산)" xfId="39050" xr:uid="{00000000-0005-0000-0000-00001BB00000}"/>
    <cellStyle name="표_수량산출서(수정)_04.가드레일_01_부대공전체(진동-마산) 10" xfId="39051" xr:uid="{00000000-0005-0000-0000-00001CB00000}"/>
    <cellStyle name="표_수량산출서(수정)_04.가드레일_01_부대공전체(진동-마산) 11" xfId="39052" xr:uid="{00000000-0005-0000-0000-00001DB00000}"/>
    <cellStyle name="표_수량산출서(수정)_04.가드레일_01_부대공전체(진동-마산) 12" xfId="39053" xr:uid="{00000000-0005-0000-0000-00001EB00000}"/>
    <cellStyle name="표_수량산출서(수정)_04.가드레일_01_부대공전체(진동-마산) 13" xfId="39054" xr:uid="{00000000-0005-0000-0000-00001FB00000}"/>
    <cellStyle name="표_수량산출서(수정)_04.가드레일_01_부대공전체(진동-마산) 14" xfId="39055" xr:uid="{00000000-0005-0000-0000-000020B00000}"/>
    <cellStyle name="표_수량산출서(수정)_04.가드레일_01_부대공전체(진동-마산) 15" xfId="39056" xr:uid="{00000000-0005-0000-0000-000021B00000}"/>
    <cellStyle name="표_수량산출서(수정)_04.가드레일_01_부대공전체(진동-마산) 16" xfId="39057" xr:uid="{00000000-0005-0000-0000-000022B00000}"/>
    <cellStyle name="표_수량산출서(수정)_04.가드레일_01_부대공전체(진동-마산) 17" xfId="39058" xr:uid="{00000000-0005-0000-0000-000023B00000}"/>
    <cellStyle name="표_수량산출서(수정)_04.가드레일_01_부대공전체(진동-마산) 18" xfId="39059" xr:uid="{00000000-0005-0000-0000-000024B00000}"/>
    <cellStyle name="표_수량산출서(수정)_04.가드레일_01_부대공전체(진동-마산) 19" xfId="39060" xr:uid="{00000000-0005-0000-0000-000025B00000}"/>
    <cellStyle name="표_수량산출서(수정)_04.가드레일_01_부대공전체(진동-마산) 2" xfId="39061" xr:uid="{00000000-0005-0000-0000-000026B00000}"/>
    <cellStyle name="표_수량산출서(수정)_04.가드레일_01_부대공전체(진동-마산) 2 2" xfId="39062" xr:uid="{00000000-0005-0000-0000-000027B00000}"/>
    <cellStyle name="표_수량산출서(수정)_04.가드레일_01_부대공전체(진동-마산) 2 3" xfId="39063" xr:uid="{00000000-0005-0000-0000-000028B00000}"/>
    <cellStyle name="표_수량산출서(수정)_04.가드레일_01_부대공전체(진동-마산) 2 4" xfId="39064" xr:uid="{00000000-0005-0000-0000-000029B00000}"/>
    <cellStyle name="표_수량산출서(수정)_04.가드레일_01_부대공전체(진동-마산) 2 5" xfId="39065" xr:uid="{00000000-0005-0000-0000-00002AB00000}"/>
    <cellStyle name="표_수량산출서(수정)_04.가드레일_01_부대공전체(진동-마산) 2 6" xfId="39066" xr:uid="{00000000-0005-0000-0000-00002BB00000}"/>
    <cellStyle name="표_수량산출서(수정)_04.가드레일_01_부대공전체(진동-마산) 2 7" xfId="39067" xr:uid="{00000000-0005-0000-0000-00002CB00000}"/>
    <cellStyle name="표_수량산출서(수정)_04.가드레일_01_부대공전체(진동-마산) 20" xfId="39068" xr:uid="{00000000-0005-0000-0000-00002DB00000}"/>
    <cellStyle name="표_수량산출서(수정)_04.가드레일_01_부대공전체(진동-마산) 21" xfId="39069" xr:uid="{00000000-0005-0000-0000-00002EB00000}"/>
    <cellStyle name="표_수량산출서(수정)_04.가드레일_01_부대공전체(진동-마산) 3" xfId="39070" xr:uid="{00000000-0005-0000-0000-00002FB00000}"/>
    <cellStyle name="표_수량산출서(수정)_04.가드레일_01_부대공전체(진동-마산) 4" xfId="39071" xr:uid="{00000000-0005-0000-0000-000030B00000}"/>
    <cellStyle name="표_수량산출서(수정)_04.가드레일_01_부대공전체(진동-마산) 5" xfId="39072" xr:uid="{00000000-0005-0000-0000-000031B00000}"/>
    <cellStyle name="표_수량산출서(수정)_04.가드레일_01_부대공전체(진동-마산) 6" xfId="39073" xr:uid="{00000000-0005-0000-0000-000032B00000}"/>
    <cellStyle name="표_수량산출서(수정)_04.가드레일_01_부대공전체(진동-마산) 7" xfId="39074" xr:uid="{00000000-0005-0000-0000-000033B00000}"/>
    <cellStyle name="표_수량산출서(수정)_04.가드레일_01_부대공전체(진동-마산) 8" xfId="39075" xr:uid="{00000000-0005-0000-0000-000034B00000}"/>
    <cellStyle name="표_수량산출서(수정)_04.가드레일_01_부대공전체(진동-마산) 9" xfId="39076" xr:uid="{00000000-0005-0000-0000-000035B00000}"/>
    <cellStyle name="표_수량산출서(수정)_04-포장공_02-배수공" xfId="39077" xr:uid="{00000000-0005-0000-0000-000036B00000}"/>
    <cellStyle name="표_수량산출서(수정)_04-포장공_02-배수공 10" xfId="39078" xr:uid="{00000000-0005-0000-0000-000037B00000}"/>
    <cellStyle name="표_수량산출서(수정)_04-포장공_02-배수공 11" xfId="39079" xr:uid="{00000000-0005-0000-0000-000038B00000}"/>
    <cellStyle name="표_수량산출서(수정)_04-포장공_02-배수공 12" xfId="39080" xr:uid="{00000000-0005-0000-0000-000039B00000}"/>
    <cellStyle name="표_수량산출서(수정)_04-포장공_02-배수공 13" xfId="39081" xr:uid="{00000000-0005-0000-0000-00003AB00000}"/>
    <cellStyle name="표_수량산출서(수정)_04-포장공_02-배수공 14" xfId="39082" xr:uid="{00000000-0005-0000-0000-00003BB00000}"/>
    <cellStyle name="표_수량산출서(수정)_04-포장공_02-배수공 15" xfId="39083" xr:uid="{00000000-0005-0000-0000-00003CB00000}"/>
    <cellStyle name="표_수량산출서(수정)_04-포장공_02-배수공 16" xfId="39084" xr:uid="{00000000-0005-0000-0000-00003DB00000}"/>
    <cellStyle name="표_수량산출서(수정)_04-포장공_02-배수공 17" xfId="39085" xr:uid="{00000000-0005-0000-0000-00003EB00000}"/>
    <cellStyle name="표_수량산출서(수정)_04-포장공_02-배수공 18" xfId="39086" xr:uid="{00000000-0005-0000-0000-00003FB00000}"/>
    <cellStyle name="표_수량산출서(수정)_04-포장공_02-배수공 19" xfId="39087" xr:uid="{00000000-0005-0000-0000-000040B00000}"/>
    <cellStyle name="표_수량산출서(수정)_04-포장공_02-배수공 2" xfId="39088" xr:uid="{00000000-0005-0000-0000-000041B00000}"/>
    <cellStyle name="표_수량산출서(수정)_04-포장공_02-배수공 2 2" xfId="39089" xr:uid="{00000000-0005-0000-0000-000042B00000}"/>
    <cellStyle name="표_수량산출서(수정)_04-포장공_02-배수공 2 3" xfId="39090" xr:uid="{00000000-0005-0000-0000-000043B00000}"/>
    <cellStyle name="표_수량산출서(수정)_04-포장공_02-배수공 2 4" xfId="39091" xr:uid="{00000000-0005-0000-0000-000044B00000}"/>
    <cellStyle name="표_수량산출서(수정)_04-포장공_02-배수공 2 5" xfId="39092" xr:uid="{00000000-0005-0000-0000-000045B00000}"/>
    <cellStyle name="표_수량산출서(수정)_04-포장공_02-배수공 2 6" xfId="39093" xr:uid="{00000000-0005-0000-0000-000046B00000}"/>
    <cellStyle name="표_수량산출서(수정)_04-포장공_02-배수공 2 7" xfId="39094" xr:uid="{00000000-0005-0000-0000-000047B00000}"/>
    <cellStyle name="표_수량산출서(수정)_04-포장공_02-배수공 20" xfId="39095" xr:uid="{00000000-0005-0000-0000-000048B00000}"/>
    <cellStyle name="표_수량산출서(수정)_04-포장공_02-배수공 21" xfId="39096" xr:uid="{00000000-0005-0000-0000-000049B00000}"/>
    <cellStyle name="표_수량산출서(수정)_04-포장공_02-배수공 3" xfId="39097" xr:uid="{00000000-0005-0000-0000-00004AB00000}"/>
    <cellStyle name="표_수량산출서(수정)_04-포장공_02-배수공 4" xfId="39098" xr:uid="{00000000-0005-0000-0000-00004BB00000}"/>
    <cellStyle name="표_수량산출서(수정)_04-포장공_02-배수공 5" xfId="39099" xr:uid="{00000000-0005-0000-0000-00004CB00000}"/>
    <cellStyle name="표_수량산출서(수정)_04-포장공_02-배수공 6" xfId="39100" xr:uid="{00000000-0005-0000-0000-00004DB00000}"/>
    <cellStyle name="표_수량산출서(수정)_04-포장공_02-배수공 7" xfId="39101" xr:uid="{00000000-0005-0000-0000-00004EB00000}"/>
    <cellStyle name="표_수량산출서(수정)_04-포장공_02-배수공 8" xfId="39102" xr:uid="{00000000-0005-0000-0000-00004FB00000}"/>
    <cellStyle name="표_수량산출서(수정)_04-포장공_02-배수공 9" xfId="39103" xr:uid="{00000000-0005-0000-0000-000050B00000}"/>
    <cellStyle name="표_수량산출서(수정)_04-포장공_02-배수공_배수공" xfId="39104" xr:uid="{00000000-0005-0000-0000-000051B00000}"/>
    <cellStyle name="표_수량산출서(수정)_04-포장공_02-배수공_배수공 10" xfId="39105" xr:uid="{00000000-0005-0000-0000-000052B00000}"/>
    <cellStyle name="표_수량산출서(수정)_04-포장공_02-배수공_배수공 11" xfId="39106" xr:uid="{00000000-0005-0000-0000-000053B00000}"/>
    <cellStyle name="표_수량산출서(수정)_04-포장공_02-배수공_배수공 12" xfId="39107" xr:uid="{00000000-0005-0000-0000-000054B00000}"/>
    <cellStyle name="표_수량산출서(수정)_04-포장공_02-배수공_배수공 13" xfId="39108" xr:uid="{00000000-0005-0000-0000-000055B00000}"/>
    <cellStyle name="표_수량산출서(수정)_04-포장공_02-배수공_배수공 14" xfId="39109" xr:uid="{00000000-0005-0000-0000-000056B00000}"/>
    <cellStyle name="표_수량산출서(수정)_04-포장공_02-배수공_배수공 15" xfId="39110" xr:uid="{00000000-0005-0000-0000-000057B00000}"/>
    <cellStyle name="표_수량산출서(수정)_04-포장공_02-배수공_배수공 16" xfId="39111" xr:uid="{00000000-0005-0000-0000-000058B00000}"/>
    <cellStyle name="표_수량산출서(수정)_04-포장공_02-배수공_배수공 17" xfId="39112" xr:uid="{00000000-0005-0000-0000-000059B00000}"/>
    <cellStyle name="표_수량산출서(수정)_04-포장공_02-배수공_배수공 18" xfId="39113" xr:uid="{00000000-0005-0000-0000-00005AB00000}"/>
    <cellStyle name="표_수량산출서(수정)_04-포장공_02-배수공_배수공 19" xfId="39114" xr:uid="{00000000-0005-0000-0000-00005BB00000}"/>
    <cellStyle name="표_수량산출서(수정)_04-포장공_02-배수공_배수공 2" xfId="39115" xr:uid="{00000000-0005-0000-0000-00005CB00000}"/>
    <cellStyle name="표_수량산출서(수정)_04-포장공_02-배수공_배수공 2 2" xfId="39116" xr:uid="{00000000-0005-0000-0000-00005DB00000}"/>
    <cellStyle name="표_수량산출서(수정)_04-포장공_02-배수공_배수공 2 3" xfId="39117" xr:uid="{00000000-0005-0000-0000-00005EB00000}"/>
    <cellStyle name="표_수량산출서(수정)_04-포장공_02-배수공_배수공 2 4" xfId="39118" xr:uid="{00000000-0005-0000-0000-00005FB00000}"/>
    <cellStyle name="표_수량산출서(수정)_04-포장공_02-배수공_배수공 2 5" xfId="39119" xr:uid="{00000000-0005-0000-0000-000060B00000}"/>
    <cellStyle name="표_수량산출서(수정)_04-포장공_02-배수공_배수공 2 6" xfId="39120" xr:uid="{00000000-0005-0000-0000-000061B00000}"/>
    <cellStyle name="표_수량산출서(수정)_04-포장공_02-배수공_배수공 2 7" xfId="39121" xr:uid="{00000000-0005-0000-0000-000062B00000}"/>
    <cellStyle name="표_수량산출서(수정)_04-포장공_02-배수공_배수공 20" xfId="39122" xr:uid="{00000000-0005-0000-0000-000063B00000}"/>
    <cellStyle name="표_수량산출서(수정)_04-포장공_02-배수공_배수공 21" xfId="39123" xr:uid="{00000000-0005-0000-0000-000064B00000}"/>
    <cellStyle name="표_수량산출서(수정)_04-포장공_02-배수공_배수공 3" xfId="39124" xr:uid="{00000000-0005-0000-0000-000065B00000}"/>
    <cellStyle name="표_수량산출서(수정)_04-포장공_02-배수공_배수공 4" xfId="39125" xr:uid="{00000000-0005-0000-0000-000066B00000}"/>
    <cellStyle name="표_수량산출서(수정)_04-포장공_02-배수공_배수공 5" xfId="39126" xr:uid="{00000000-0005-0000-0000-000067B00000}"/>
    <cellStyle name="표_수량산출서(수정)_04-포장공_02-배수공_배수공 6" xfId="39127" xr:uid="{00000000-0005-0000-0000-000068B00000}"/>
    <cellStyle name="표_수량산출서(수정)_04-포장공_02-배수공_배수공 7" xfId="39128" xr:uid="{00000000-0005-0000-0000-000069B00000}"/>
    <cellStyle name="표_수량산출서(수정)_04-포장공_02-배수공_배수공 8" xfId="39129" xr:uid="{00000000-0005-0000-0000-00006AB00000}"/>
    <cellStyle name="표_수량산출서(수정)_04-포장공_02-배수공_배수공 9" xfId="39130" xr:uid="{00000000-0005-0000-0000-00006BB00000}"/>
    <cellStyle name="표_수량산출서(수정)_04-포장공_02-배수공_배수공_배수공" xfId="39131" xr:uid="{00000000-0005-0000-0000-00006CB00000}"/>
    <cellStyle name="표_수량산출서(수정)_04-포장공_02-배수공_배수공_배수공 10" xfId="39132" xr:uid="{00000000-0005-0000-0000-00006DB00000}"/>
    <cellStyle name="표_수량산출서(수정)_04-포장공_02-배수공_배수공_배수공 11" xfId="39133" xr:uid="{00000000-0005-0000-0000-00006EB00000}"/>
    <cellStyle name="표_수량산출서(수정)_04-포장공_02-배수공_배수공_배수공 12" xfId="39134" xr:uid="{00000000-0005-0000-0000-00006FB00000}"/>
    <cellStyle name="표_수량산출서(수정)_04-포장공_02-배수공_배수공_배수공 13" xfId="39135" xr:uid="{00000000-0005-0000-0000-000070B00000}"/>
    <cellStyle name="표_수량산출서(수정)_04-포장공_02-배수공_배수공_배수공 14" xfId="39136" xr:uid="{00000000-0005-0000-0000-000071B00000}"/>
    <cellStyle name="표_수량산출서(수정)_04-포장공_02-배수공_배수공_배수공 15" xfId="39137" xr:uid="{00000000-0005-0000-0000-000072B00000}"/>
    <cellStyle name="표_수량산출서(수정)_04-포장공_02-배수공_배수공_배수공 16" xfId="39138" xr:uid="{00000000-0005-0000-0000-000073B00000}"/>
    <cellStyle name="표_수량산출서(수정)_04-포장공_02-배수공_배수공_배수공 17" xfId="39139" xr:uid="{00000000-0005-0000-0000-000074B00000}"/>
    <cellStyle name="표_수량산출서(수정)_04-포장공_02-배수공_배수공_배수공 18" xfId="39140" xr:uid="{00000000-0005-0000-0000-000075B00000}"/>
    <cellStyle name="표_수량산출서(수정)_04-포장공_02-배수공_배수공_배수공 19" xfId="39141" xr:uid="{00000000-0005-0000-0000-000076B00000}"/>
    <cellStyle name="표_수량산출서(수정)_04-포장공_02-배수공_배수공_배수공 2" xfId="39142" xr:uid="{00000000-0005-0000-0000-000077B00000}"/>
    <cellStyle name="표_수량산출서(수정)_04-포장공_02-배수공_배수공_배수공 2 2" xfId="39143" xr:uid="{00000000-0005-0000-0000-000078B00000}"/>
    <cellStyle name="표_수량산출서(수정)_04-포장공_02-배수공_배수공_배수공 2 3" xfId="39144" xr:uid="{00000000-0005-0000-0000-000079B00000}"/>
    <cellStyle name="표_수량산출서(수정)_04-포장공_02-배수공_배수공_배수공 2 4" xfId="39145" xr:uid="{00000000-0005-0000-0000-00007AB00000}"/>
    <cellStyle name="표_수량산출서(수정)_04-포장공_02-배수공_배수공_배수공 2 5" xfId="39146" xr:uid="{00000000-0005-0000-0000-00007BB00000}"/>
    <cellStyle name="표_수량산출서(수정)_04-포장공_02-배수공_배수공_배수공 2 6" xfId="39147" xr:uid="{00000000-0005-0000-0000-00007CB00000}"/>
    <cellStyle name="표_수량산출서(수정)_04-포장공_02-배수공_배수공_배수공 2 7" xfId="39148" xr:uid="{00000000-0005-0000-0000-00007DB00000}"/>
    <cellStyle name="표_수량산출서(수정)_04-포장공_02-배수공_배수공_배수공 20" xfId="39149" xr:uid="{00000000-0005-0000-0000-00007EB00000}"/>
    <cellStyle name="표_수량산출서(수정)_04-포장공_02-배수공_배수공_배수공 21" xfId="39150" xr:uid="{00000000-0005-0000-0000-00007FB00000}"/>
    <cellStyle name="표_수량산출서(수정)_04-포장공_02-배수공_배수공_배수공 3" xfId="39151" xr:uid="{00000000-0005-0000-0000-000080B00000}"/>
    <cellStyle name="표_수량산출서(수정)_04-포장공_02-배수공_배수공_배수공 4" xfId="39152" xr:uid="{00000000-0005-0000-0000-000081B00000}"/>
    <cellStyle name="표_수량산출서(수정)_04-포장공_02-배수공_배수공_배수공 5" xfId="39153" xr:uid="{00000000-0005-0000-0000-000082B00000}"/>
    <cellStyle name="표_수량산출서(수정)_04-포장공_02-배수공_배수공_배수공 6" xfId="39154" xr:uid="{00000000-0005-0000-0000-000083B00000}"/>
    <cellStyle name="표_수량산출서(수정)_04-포장공_02-배수공_배수공_배수공 7" xfId="39155" xr:uid="{00000000-0005-0000-0000-000084B00000}"/>
    <cellStyle name="표_수량산출서(수정)_04-포장공_02-배수공_배수공_배수공 8" xfId="39156" xr:uid="{00000000-0005-0000-0000-000085B00000}"/>
    <cellStyle name="표_수량산출서(수정)_04-포장공_02-배수공_배수공_배수공 9" xfId="39157" xr:uid="{00000000-0005-0000-0000-000086B00000}"/>
    <cellStyle name="표_수량산출서(수정)_05.가드휀스" xfId="39158" xr:uid="{00000000-0005-0000-0000-000087B00000}"/>
    <cellStyle name="표_수량산출서(수정)_05.가드휀스 10" xfId="39159" xr:uid="{00000000-0005-0000-0000-000088B00000}"/>
    <cellStyle name="표_수량산출서(수정)_05.가드휀스 11" xfId="39160" xr:uid="{00000000-0005-0000-0000-000089B00000}"/>
    <cellStyle name="표_수량산출서(수정)_05.가드휀스 12" xfId="39161" xr:uid="{00000000-0005-0000-0000-00008AB00000}"/>
    <cellStyle name="표_수량산출서(수정)_05.가드휀스 13" xfId="39162" xr:uid="{00000000-0005-0000-0000-00008BB00000}"/>
    <cellStyle name="표_수량산출서(수정)_05.가드휀스 14" xfId="39163" xr:uid="{00000000-0005-0000-0000-00008CB00000}"/>
    <cellStyle name="표_수량산출서(수정)_05.가드휀스 15" xfId="39164" xr:uid="{00000000-0005-0000-0000-00008DB00000}"/>
    <cellStyle name="표_수량산출서(수정)_05.가드휀스 16" xfId="39165" xr:uid="{00000000-0005-0000-0000-00008EB00000}"/>
    <cellStyle name="표_수량산출서(수정)_05.가드휀스 17" xfId="39166" xr:uid="{00000000-0005-0000-0000-00008FB00000}"/>
    <cellStyle name="표_수량산출서(수정)_05.가드휀스 18" xfId="39167" xr:uid="{00000000-0005-0000-0000-000090B00000}"/>
    <cellStyle name="표_수량산출서(수정)_05.가드휀스 19" xfId="39168" xr:uid="{00000000-0005-0000-0000-000091B00000}"/>
    <cellStyle name="표_수량산출서(수정)_05.가드휀스 2" xfId="39169" xr:uid="{00000000-0005-0000-0000-000092B00000}"/>
    <cellStyle name="표_수량산출서(수정)_05.가드휀스 2 2" xfId="39170" xr:uid="{00000000-0005-0000-0000-000093B00000}"/>
    <cellStyle name="표_수량산출서(수정)_05.가드휀스 2 3" xfId="39171" xr:uid="{00000000-0005-0000-0000-000094B00000}"/>
    <cellStyle name="표_수량산출서(수정)_05.가드휀스 2 4" xfId="39172" xr:uid="{00000000-0005-0000-0000-000095B00000}"/>
    <cellStyle name="표_수량산출서(수정)_05.가드휀스 2 5" xfId="39173" xr:uid="{00000000-0005-0000-0000-000096B00000}"/>
    <cellStyle name="표_수량산출서(수정)_05.가드휀스 2 6" xfId="39174" xr:uid="{00000000-0005-0000-0000-000097B00000}"/>
    <cellStyle name="표_수량산출서(수정)_05.가드휀스 2 7" xfId="39175" xr:uid="{00000000-0005-0000-0000-000098B00000}"/>
    <cellStyle name="표_수량산출서(수정)_05.가드휀스 20" xfId="39176" xr:uid="{00000000-0005-0000-0000-000099B00000}"/>
    <cellStyle name="표_수량산출서(수정)_05.가드휀스 21" xfId="39177" xr:uid="{00000000-0005-0000-0000-00009AB00000}"/>
    <cellStyle name="표_수량산출서(수정)_05.가드휀스 3" xfId="39178" xr:uid="{00000000-0005-0000-0000-00009BB00000}"/>
    <cellStyle name="표_수량산출서(수정)_05.가드휀스 4" xfId="39179" xr:uid="{00000000-0005-0000-0000-00009CB00000}"/>
    <cellStyle name="표_수량산출서(수정)_05.가드휀스 5" xfId="39180" xr:uid="{00000000-0005-0000-0000-00009DB00000}"/>
    <cellStyle name="표_수량산출서(수정)_05.가드휀스 6" xfId="39181" xr:uid="{00000000-0005-0000-0000-00009EB00000}"/>
    <cellStyle name="표_수량산출서(수정)_05.가드휀스 7" xfId="39182" xr:uid="{00000000-0005-0000-0000-00009FB00000}"/>
    <cellStyle name="표_수량산출서(수정)_05.가드휀스 8" xfId="39183" xr:uid="{00000000-0005-0000-0000-0000A0B00000}"/>
    <cellStyle name="표_수량산출서(수정)_05.가드휀스 9" xfId="39184" xr:uid="{00000000-0005-0000-0000-0000A1B00000}"/>
    <cellStyle name="표_수량산출서(수정)_05.가드휀스_00.교통안전시설공전체" xfId="39185" xr:uid="{00000000-0005-0000-0000-0000A2B00000}"/>
    <cellStyle name="표_수량산출서(수정)_05.가드휀스_00.교통안전시설공전체 10" xfId="39186" xr:uid="{00000000-0005-0000-0000-0000A3B00000}"/>
    <cellStyle name="표_수량산출서(수정)_05.가드휀스_00.교통안전시설공전체 11" xfId="39187" xr:uid="{00000000-0005-0000-0000-0000A4B00000}"/>
    <cellStyle name="표_수량산출서(수정)_05.가드휀스_00.교통안전시설공전체 12" xfId="39188" xr:uid="{00000000-0005-0000-0000-0000A5B00000}"/>
    <cellStyle name="표_수량산출서(수정)_05.가드휀스_00.교통안전시설공전체 13" xfId="39189" xr:uid="{00000000-0005-0000-0000-0000A6B00000}"/>
    <cellStyle name="표_수량산출서(수정)_05.가드휀스_00.교통안전시설공전체 14" xfId="39190" xr:uid="{00000000-0005-0000-0000-0000A7B00000}"/>
    <cellStyle name="표_수량산출서(수정)_05.가드휀스_00.교통안전시설공전체 15" xfId="39191" xr:uid="{00000000-0005-0000-0000-0000A8B00000}"/>
    <cellStyle name="표_수량산출서(수정)_05.가드휀스_00.교통안전시설공전체 16" xfId="39192" xr:uid="{00000000-0005-0000-0000-0000A9B00000}"/>
    <cellStyle name="표_수량산출서(수정)_05.가드휀스_00.교통안전시설공전체 17" xfId="39193" xr:uid="{00000000-0005-0000-0000-0000AAB00000}"/>
    <cellStyle name="표_수량산출서(수정)_05.가드휀스_00.교통안전시설공전체 18" xfId="39194" xr:uid="{00000000-0005-0000-0000-0000ABB00000}"/>
    <cellStyle name="표_수량산출서(수정)_05.가드휀스_00.교통안전시설공전체 19" xfId="39195" xr:uid="{00000000-0005-0000-0000-0000ACB00000}"/>
    <cellStyle name="표_수량산출서(수정)_05.가드휀스_00.교통안전시설공전체 2" xfId="39196" xr:uid="{00000000-0005-0000-0000-0000ADB00000}"/>
    <cellStyle name="표_수량산출서(수정)_05.가드휀스_00.교통안전시설공전체 2 2" xfId="39197" xr:uid="{00000000-0005-0000-0000-0000AEB00000}"/>
    <cellStyle name="표_수량산출서(수정)_05.가드휀스_00.교통안전시설공전체 2 3" xfId="39198" xr:uid="{00000000-0005-0000-0000-0000AFB00000}"/>
    <cellStyle name="표_수량산출서(수정)_05.가드휀스_00.교통안전시설공전체 2 4" xfId="39199" xr:uid="{00000000-0005-0000-0000-0000B0B00000}"/>
    <cellStyle name="표_수량산출서(수정)_05.가드휀스_00.교통안전시설공전체 2 5" xfId="39200" xr:uid="{00000000-0005-0000-0000-0000B1B00000}"/>
    <cellStyle name="표_수량산출서(수정)_05.가드휀스_00.교통안전시설공전체 2 6" xfId="39201" xr:uid="{00000000-0005-0000-0000-0000B2B00000}"/>
    <cellStyle name="표_수량산출서(수정)_05.가드휀스_00.교통안전시설공전체 2 7" xfId="39202" xr:uid="{00000000-0005-0000-0000-0000B3B00000}"/>
    <cellStyle name="표_수량산출서(수정)_05.가드휀스_00.교통안전시설공전체 20" xfId="39203" xr:uid="{00000000-0005-0000-0000-0000B4B00000}"/>
    <cellStyle name="표_수량산출서(수정)_05.가드휀스_00.교통안전시설공전체 21" xfId="39204" xr:uid="{00000000-0005-0000-0000-0000B5B00000}"/>
    <cellStyle name="표_수량산출서(수정)_05.가드휀스_00.교통안전시설공전체 3" xfId="39205" xr:uid="{00000000-0005-0000-0000-0000B6B00000}"/>
    <cellStyle name="표_수량산출서(수정)_05.가드휀스_00.교통안전시설공전체 4" xfId="39206" xr:uid="{00000000-0005-0000-0000-0000B7B00000}"/>
    <cellStyle name="표_수량산출서(수정)_05.가드휀스_00.교통안전시설공전체 5" xfId="39207" xr:uid="{00000000-0005-0000-0000-0000B8B00000}"/>
    <cellStyle name="표_수량산출서(수정)_05.가드휀스_00.교통안전시설공전체 6" xfId="39208" xr:uid="{00000000-0005-0000-0000-0000B9B00000}"/>
    <cellStyle name="표_수량산출서(수정)_05.가드휀스_00.교통안전시설공전체 7" xfId="39209" xr:uid="{00000000-0005-0000-0000-0000BAB00000}"/>
    <cellStyle name="표_수량산출서(수정)_05.가드휀스_00.교통안전시설공전체 8" xfId="39210" xr:uid="{00000000-0005-0000-0000-0000BBB00000}"/>
    <cellStyle name="표_수량산출서(수정)_05.가드휀스_00.교통안전시설공전체 9" xfId="39211" xr:uid="{00000000-0005-0000-0000-0000BCB00000}"/>
    <cellStyle name="표_수량산출서(수정)_05.가드휀스_01_부대공전체(진동-마산)" xfId="39212" xr:uid="{00000000-0005-0000-0000-0000BDB00000}"/>
    <cellStyle name="표_수량산출서(수정)_05.가드휀스_01_부대공전체(진동-마산) 10" xfId="39213" xr:uid="{00000000-0005-0000-0000-0000BEB00000}"/>
    <cellStyle name="표_수량산출서(수정)_05.가드휀스_01_부대공전체(진동-마산) 11" xfId="39214" xr:uid="{00000000-0005-0000-0000-0000BFB00000}"/>
    <cellStyle name="표_수량산출서(수정)_05.가드휀스_01_부대공전체(진동-마산) 12" xfId="39215" xr:uid="{00000000-0005-0000-0000-0000C0B00000}"/>
    <cellStyle name="표_수량산출서(수정)_05.가드휀스_01_부대공전체(진동-마산) 13" xfId="39216" xr:uid="{00000000-0005-0000-0000-0000C1B00000}"/>
    <cellStyle name="표_수량산출서(수정)_05.가드휀스_01_부대공전체(진동-마산) 14" xfId="39217" xr:uid="{00000000-0005-0000-0000-0000C2B00000}"/>
    <cellStyle name="표_수량산출서(수정)_05.가드휀스_01_부대공전체(진동-마산) 15" xfId="39218" xr:uid="{00000000-0005-0000-0000-0000C3B00000}"/>
    <cellStyle name="표_수량산출서(수정)_05.가드휀스_01_부대공전체(진동-마산) 16" xfId="39219" xr:uid="{00000000-0005-0000-0000-0000C4B00000}"/>
    <cellStyle name="표_수량산출서(수정)_05.가드휀스_01_부대공전체(진동-마산) 17" xfId="39220" xr:uid="{00000000-0005-0000-0000-0000C5B00000}"/>
    <cellStyle name="표_수량산출서(수정)_05.가드휀스_01_부대공전체(진동-마산) 18" xfId="39221" xr:uid="{00000000-0005-0000-0000-0000C6B00000}"/>
    <cellStyle name="표_수량산출서(수정)_05.가드휀스_01_부대공전체(진동-마산) 19" xfId="39222" xr:uid="{00000000-0005-0000-0000-0000C7B00000}"/>
    <cellStyle name="표_수량산출서(수정)_05.가드휀스_01_부대공전체(진동-마산) 2" xfId="39223" xr:uid="{00000000-0005-0000-0000-0000C8B00000}"/>
    <cellStyle name="표_수량산출서(수정)_05.가드휀스_01_부대공전체(진동-마산) 2 2" xfId="39224" xr:uid="{00000000-0005-0000-0000-0000C9B00000}"/>
    <cellStyle name="표_수량산출서(수정)_05.가드휀스_01_부대공전체(진동-마산) 2 3" xfId="39225" xr:uid="{00000000-0005-0000-0000-0000CAB00000}"/>
    <cellStyle name="표_수량산출서(수정)_05.가드휀스_01_부대공전체(진동-마산) 2 4" xfId="39226" xr:uid="{00000000-0005-0000-0000-0000CBB00000}"/>
    <cellStyle name="표_수량산출서(수정)_05.가드휀스_01_부대공전체(진동-마산) 2 5" xfId="39227" xr:uid="{00000000-0005-0000-0000-0000CCB00000}"/>
    <cellStyle name="표_수량산출서(수정)_05.가드휀스_01_부대공전체(진동-마산) 2 6" xfId="39228" xr:uid="{00000000-0005-0000-0000-0000CDB00000}"/>
    <cellStyle name="표_수량산출서(수정)_05.가드휀스_01_부대공전체(진동-마산) 2 7" xfId="39229" xr:uid="{00000000-0005-0000-0000-0000CEB00000}"/>
    <cellStyle name="표_수량산출서(수정)_05.가드휀스_01_부대공전체(진동-마산) 20" xfId="39230" xr:uid="{00000000-0005-0000-0000-0000CFB00000}"/>
    <cellStyle name="표_수량산출서(수정)_05.가드휀스_01_부대공전체(진동-마산) 21" xfId="39231" xr:uid="{00000000-0005-0000-0000-0000D0B00000}"/>
    <cellStyle name="표_수량산출서(수정)_05.가드휀스_01_부대공전체(진동-마산) 3" xfId="39232" xr:uid="{00000000-0005-0000-0000-0000D1B00000}"/>
    <cellStyle name="표_수량산출서(수정)_05.가드휀스_01_부대공전체(진동-마산) 4" xfId="39233" xr:uid="{00000000-0005-0000-0000-0000D2B00000}"/>
    <cellStyle name="표_수량산출서(수정)_05.가드휀스_01_부대공전체(진동-마산) 5" xfId="39234" xr:uid="{00000000-0005-0000-0000-0000D3B00000}"/>
    <cellStyle name="표_수량산출서(수정)_05.가드휀스_01_부대공전체(진동-마산) 6" xfId="39235" xr:uid="{00000000-0005-0000-0000-0000D4B00000}"/>
    <cellStyle name="표_수량산출서(수정)_05.가드휀스_01_부대공전체(진동-마산) 7" xfId="39236" xr:uid="{00000000-0005-0000-0000-0000D5B00000}"/>
    <cellStyle name="표_수량산출서(수정)_05.가드휀스_01_부대공전체(진동-마산) 8" xfId="39237" xr:uid="{00000000-0005-0000-0000-0000D6B00000}"/>
    <cellStyle name="표_수량산출서(수정)_05.가드휀스_01_부대공전체(진동-마산) 9" xfId="39238" xr:uid="{00000000-0005-0000-0000-0000D7B00000}"/>
    <cellStyle name="표_수량산출서(수정)_05.낙석방지시설" xfId="39239" xr:uid="{00000000-0005-0000-0000-0000D8B00000}"/>
    <cellStyle name="표_수량산출서(수정)_05.낙석방지시설 10" xfId="39240" xr:uid="{00000000-0005-0000-0000-0000D9B00000}"/>
    <cellStyle name="표_수량산출서(수정)_05.낙석방지시설 11" xfId="39241" xr:uid="{00000000-0005-0000-0000-0000DAB00000}"/>
    <cellStyle name="표_수량산출서(수정)_05.낙석방지시설 12" xfId="39242" xr:uid="{00000000-0005-0000-0000-0000DBB00000}"/>
    <cellStyle name="표_수량산출서(수정)_05.낙석방지시설 13" xfId="39243" xr:uid="{00000000-0005-0000-0000-0000DCB00000}"/>
    <cellStyle name="표_수량산출서(수정)_05.낙석방지시설 14" xfId="39244" xr:uid="{00000000-0005-0000-0000-0000DDB00000}"/>
    <cellStyle name="표_수량산출서(수정)_05.낙석방지시설 15" xfId="39245" xr:uid="{00000000-0005-0000-0000-0000DEB00000}"/>
    <cellStyle name="표_수량산출서(수정)_05.낙석방지시설 16" xfId="39246" xr:uid="{00000000-0005-0000-0000-0000DFB00000}"/>
    <cellStyle name="표_수량산출서(수정)_05.낙석방지시설 17" xfId="39247" xr:uid="{00000000-0005-0000-0000-0000E0B00000}"/>
    <cellStyle name="표_수량산출서(수정)_05.낙석방지시설 18" xfId="39248" xr:uid="{00000000-0005-0000-0000-0000E1B00000}"/>
    <cellStyle name="표_수량산출서(수정)_05.낙석방지시설 19" xfId="39249" xr:uid="{00000000-0005-0000-0000-0000E2B00000}"/>
    <cellStyle name="표_수량산출서(수정)_05.낙석방지시설 2" xfId="39250" xr:uid="{00000000-0005-0000-0000-0000E3B00000}"/>
    <cellStyle name="표_수량산출서(수정)_05.낙석방지시설 2 2" xfId="39251" xr:uid="{00000000-0005-0000-0000-0000E4B00000}"/>
    <cellStyle name="표_수량산출서(수정)_05.낙석방지시설 2 3" xfId="39252" xr:uid="{00000000-0005-0000-0000-0000E5B00000}"/>
    <cellStyle name="표_수량산출서(수정)_05.낙석방지시설 2 4" xfId="39253" xr:uid="{00000000-0005-0000-0000-0000E6B00000}"/>
    <cellStyle name="표_수량산출서(수정)_05.낙석방지시설 2 5" xfId="39254" xr:uid="{00000000-0005-0000-0000-0000E7B00000}"/>
    <cellStyle name="표_수량산출서(수정)_05.낙석방지시설 2 6" xfId="39255" xr:uid="{00000000-0005-0000-0000-0000E8B00000}"/>
    <cellStyle name="표_수량산출서(수정)_05.낙석방지시설 2 7" xfId="39256" xr:uid="{00000000-0005-0000-0000-0000E9B00000}"/>
    <cellStyle name="표_수량산출서(수정)_05.낙석방지시설 20" xfId="39257" xr:uid="{00000000-0005-0000-0000-0000EAB00000}"/>
    <cellStyle name="표_수량산출서(수정)_05.낙석방지시설 21" xfId="39258" xr:uid="{00000000-0005-0000-0000-0000EBB00000}"/>
    <cellStyle name="표_수량산출서(수정)_05.낙석방지시설 3" xfId="39259" xr:uid="{00000000-0005-0000-0000-0000ECB00000}"/>
    <cellStyle name="표_수량산출서(수정)_05.낙석방지시설 4" xfId="39260" xr:uid="{00000000-0005-0000-0000-0000EDB00000}"/>
    <cellStyle name="표_수량산출서(수정)_05.낙석방지시설 5" xfId="39261" xr:uid="{00000000-0005-0000-0000-0000EEB00000}"/>
    <cellStyle name="표_수량산출서(수정)_05.낙석방지시설 6" xfId="39262" xr:uid="{00000000-0005-0000-0000-0000EFB00000}"/>
    <cellStyle name="표_수량산출서(수정)_05.낙석방지시설 7" xfId="39263" xr:uid="{00000000-0005-0000-0000-0000F0B00000}"/>
    <cellStyle name="표_수량산출서(수정)_05.낙석방지시설 8" xfId="39264" xr:uid="{00000000-0005-0000-0000-0000F1B00000}"/>
    <cellStyle name="표_수량산출서(수정)_05.낙석방지시설 9" xfId="39265" xr:uid="{00000000-0005-0000-0000-0000F2B00000}"/>
    <cellStyle name="표_수량산출서(수정)_05.낙석방지시설_00.교통안전시설공전체" xfId="39266" xr:uid="{00000000-0005-0000-0000-0000F3B00000}"/>
    <cellStyle name="표_수량산출서(수정)_05.낙석방지시설_00.교통안전시설공전체 10" xfId="39267" xr:uid="{00000000-0005-0000-0000-0000F4B00000}"/>
    <cellStyle name="표_수량산출서(수정)_05.낙석방지시설_00.교통안전시설공전체 11" xfId="39268" xr:uid="{00000000-0005-0000-0000-0000F5B00000}"/>
    <cellStyle name="표_수량산출서(수정)_05.낙석방지시설_00.교통안전시설공전체 12" xfId="39269" xr:uid="{00000000-0005-0000-0000-0000F6B00000}"/>
    <cellStyle name="표_수량산출서(수정)_05.낙석방지시설_00.교통안전시설공전체 13" xfId="39270" xr:uid="{00000000-0005-0000-0000-0000F7B00000}"/>
    <cellStyle name="표_수량산출서(수정)_05.낙석방지시설_00.교통안전시설공전체 14" xfId="39271" xr:uid="{00000000-0005-0000-0000-0000F8B00000}"/>
    <cellStyle name="표_수량산출서(수정)_05.낙석방지시설_00.교통안전시설공전체 15" xfId="39272" xr:uid="{00000000-0005-0000-0000-0000F9B00000}"/>
    <cellStyle name="표_수량산출서(수정)_05.낙석방지시설_00.교통안전시설공전체 16" xfId="39273" xr:uid="{00000000-0005-0000-0000-0000FAB00000}"/>
    <cellStyle name="표_수량산출서(수정)_05.낙석방지시설_00.교통안전시설공전체 17" xfId="39274" xr:uid="{00000000-0005-0000-0000-0000FBB00000}"/>
    <cellStyle name="표_수량산출서(수정)_05.낙석방지시설_00.교통안전시설공전체 18" xfId="39275" xr:uid="{00000000-0005-0000-0000-0000FCB00000}"/>
    <cellStyle name="표_수량산출서(수정)_05.낙석방지시설_00.교통안전시설공전체 19" xfId="39276" xr:uid="{00000000-0005-0000-0000-0000FDB00000}"/>
    <cellStyle name="표_수량산출서(수정)_05.낙석방지시설_00.교통안전시설공전체 2" xfId="39277" xr:uid="{00000000-0005-0000-0000-0000FEB00000}"/>
    <cellStyle name="표_수량산출서(수정)_05.낙석방지시설_00.교통안전시설공전체 2 2" xfId="39278" xr:uid="{00000000-0005-0000-0000-0000FFB00000}"/>
    <cellStyle name="표_수량산출서(수정)_05.낙석방지시설_00.교통안전시설공전체 2 3" xfId="39279" xr:uid="{00000000-0005-0000-0000-000000B10000}"/>
    <cellStyle name="표_수량산출서(수정)_05.낙석방지시설_00.교통안전시설공전체 2 4" xfId="39280" xr:uid="{00000000-0005-0000-0000-000001B10000}"/>
    <cellStyle name="표_수량산출서(수정)_05.낙석방지시설_00.교통안전시설공전체 2 5" xfId="39281" xr:uid="{00000000-0005-0000-0000-000002B10000}"/>
    <cellStyle name="표_수량산출서(수정)_05.낙석방지시설_00.교통안전시설공전체 2 6" xfId="39282" xr:uid="{00000000-0005-0000-0000-000003B10000}"/>
    <cellStyle name="표_수량산출서(수정)_05.낙석방지시설_00.교통안전시설공전체 2 7" xfId="39283" xr:uid="{00000000-0005-0000-0000-000004B10000}"/>
    <cellStyle name="표_수량산출서(수정)_05.낙석방지시설_00.교통안전시설공전체 20" xfId="39284" xr:uid="{00000000-0005-0000-0000-000005B10000}"/>
    <cellStyle name="표_수량산출서(수정)_05.낙석방지시설_00.교통안전시설공전체 21" xfId="39285" xr:uid="{00000000-0005-0000-0000-000006B10000}"/>
    <cellStyle name="표_수량산출서(수정)_05.낙석방지시설_00.교통안전시설공전체 3" xfId="39286" xr:uid="{00000000-0005-0000-0000-000007B10000}"/>
    <cellStyle name="표_수량산출서(수정)_05.낙석방지시설_00.교통안전시설공전체 4" xfId="39287" xr:uid="{00000000-0005-0000-0000-000008B10000}"/>
    <cellStyle name="표_수량산출서(수정)_05.낙석방지시설_00.교통안전시설공전체 5" xfId="39288" xr:uid="{00000000-0005-0000-0000-000009B10000}"/>
    <cellStyle name="표_수량산출서(수정)_05.낙석방지시설_00.교통안전시설공전체 6" xfId="39289" xr:uid="{00000000-0005-0000-0000-00000AB10000}"/>
    <cellStyle name="표_수량산출서(수정)_05.낙석방지시설_00.교통안전시설공전체 7" xfId="39290" xr:uid="{00000000-0005-0000-0000-00000BB10000}"/>
    <cellStyle name="표_수량산출서(수정)_05.낙석방지시설_00.교통안전시설공전체 8" xfId="39291" xr:uid="{00000000-0005-0000-0000-00000CB10000}"/>
    <cellStyle name="표_수량산출서(수정)_05.낙석방지시설_00.교통안전시설공전체 9" xfId="39292" xr:uid="{00000000-0005-0000-0000-00000DB10000}"/>
    <cellStyle name="표_수량산출서(수정)_05.낙석방지시설_01_부대공전체(진동-마산)" xfId="39293" xr:uid="{00000000-0005-0000-0000-00000EB10000}"/>
    <cellStyle name="표_수량산출서(수정)_05.낙석방지시설_01_부대공전체(진동-마산) 10" xfId="39294" xr:uid="{00000000-0005-0000-0000-00000FB10000}"/>
    <cellStyle name="표_수량산출서(수정)_05.낙석방지시설_01_부대공전체(진동-마산) 11" xfId="39295" xr:uid="{00000000-0005-0000-0000-000010B10000}"/>
    <cellStyle name="표_수량산출서(수정)_05.낙석방지시설_01_부대공전체(진동-마산) 12" xfId="39296" xr:uid="{00000000-0005-0000-0000-000011B10000}"/>
    <cellStyle name="표_수량산출서(수정)_05.낙석방지시설_01_부대공전체(진동-마산) 13" xfId="39297" xr:uid="{00000000-0005-0000-0000-000012B10000}"/>
    <cellStyle name="표_수량산출서(수정)_05.낙석방지시설_01_부대공전체(진동-마산) 14" xfId="39298" xr:uid="{00000000-0005-0000-0000-000013B10000}"/>
    <cellStyle name="표_수량산출서(수정)_05.낙석방지시설_01_부대공전체(진동-마산) 15" xfId="39299" xr:uid="{00000000-0005-0000-0000-000014B10000}"/>
    <cellStyle name="표_수량산출서(수정)_05.낙석방지시설_01_부대공전체(진동-마산) 16" xfId="39300" xr:uid="{00000000-0005-0000-0000-000015B10000}"/>
    <cellStyle name="표_수량산출서(수정)_05.낙석방지시설_01_부대공전체(진동-마산) 17" xfId="39301" xr:uid="{00000000-0005-0000-0000-000016B10000}"/>
    <cellStyle name="표_수량산출서(수정)_05.낙석방지시설_01_부대공전체(진동-마산) 18" xfId="39302" xr:uid="{00000000-0005-0000-0000-000017B10000}"/>
    <cellStyle name="표_수량산출서(수정)_05.낙석방지시설_01_부대공전체(진동-마산) 19" xfId="39303" xr:uid="{00000000-0005-0000-0000-000018B10000}"/>
    <cellStyle name="표_수량산출서(수정)_05.낙석방지시설_01_부대공전체(진동-마산) 2" xfId="39304" xr:uid="{00000000-0005-0000-0000-000019B10000}"/>
    <cellStyle name="표_수량산출서(수정)_05.낙석방지시설_01_부대공전체(진동-마산) 2 2" xfId="39305" xr:uid="{00000000-0005-0000-0000-00001AB10000}"/>
    <cellStyle name="표_수량산출서(수정)_05.낙석방지시설_01_부대공전체(진동-마산) 2 3" xfId="39306" xr:uid="{00000000-0005-0000-0000-00001BB10000}"/>
    <cellStyle name="표_수량산출서(수정)_05.낙석방지시설_01_부대공전체(진동-마산) 2 4" xfId="39307" xr:uid="{00000000-0005-0000-0000-00001CB10000}"/>
    <cellStyle name="표_수량산출서(수정)_05.낙석방지시설_01_부대공전체(진동-마산) 2 5" xfId="39308" xr:uid="{00000000-0005-0000-0000-00001DB10000}"/>
    <cellStyle name="표_수량산출서(수정)_05.낙석방지시설_01_부대공전체(진동-마산) 2 6" xfId="39309" xr:uid="{00000000-0005-0000-0000-00001EB10000}"/>
    <cellStyle name="표_수량산출서(수정)_05.낙석방지시설_01_부대공전체(진동-마산) 2 7" xfId="39310" xr:uid="{00000000-0005-0000-0000-00001FB10000}"/>
    <cellStyle name="표_수량산출서(수정)_05.낙석방지시설_01_부대공전체(진동-마산) 20" xfId="39311" xr:uid="{00000000-0005-0000-0000-000020B10000}"/>
    <cellStyle name="표_수량산출서(수정)_05.낙석방지시설_01_부대공전체(진동-마산) 21" xfId="39312" xr:uid="{00000000-0005-0000-0000-000021B10000}"/>
    <cellStyle name="표_수량산출서(수정)_05.낙석방지시설_01_부대공전체(진동-마산) 3" xfId="39313" xr:uid="{00000000-0005-0000-0000-000022B10000}"/>
    <cellStyle name="표_수량산출서(수정)_05.낙석방지시설_01_부대공전체(진동-마산) 4" xfId="39314" xr:uid="{00000000-0005-0000-0000-000023B10000}"/>
    <cellStyle name="표_수량산출서(수정)_05.낙석방지시설_01_부대공전체(진동-마산) 5" xfId="39315" xr:uid="{00000000-0005-0000-0000-000024B10000}"/>
    <cellStyle name="표_수량산출서(수정)_05.낙석방지시설_01_부대공전체(진동-마산) 6" xfId="39316" xr:uid="{00000000-0005-0000-0000-000025B10000}"/>
    <cellStyle name="표_수량산출서(수정)_05.낙석방지시설_01_부대공전체(진동-마산) 7" xfId="39317" xr:uid="{00000000-0005-0000-0000-000026B10000}"/>
    <cellStyle name="표_수량산출서(수정)_05.낙석방지시설_01_부대공전체(진동-마산) 8" xfId="39318" xr:uid="{00000000-0005-0000-0000-000027B10000}"/>
    <cellStyle name="표_수량산출서(수정)_05.낙석방지시설_01_부대공전체(진동-마산) 9" xfId="39319" xr:uid="{00000000-0005-0000-0000-000028B10000}"/>
    <cellStyle name="표_수량산출서(수정)_06.미끄럼방지포장" xfId="39320" xr:uid="{00000000-0005-0000-0000-000029B10000}"/>
    <cellStyle name="표_수량산출서(수정)_06.미끄럼방지포장 10" xfId="39321" xr:uid="{00000000-0005-0000-0000-00002AB10000}"/>
    <cellStyle name="표_수량산출서(수정)_06.미끄럼방지포장 11" xfId="39322" xr:uid="{00000000-0005-0000-0000-00002BB10000}"/>
    <cellStyle name="표_수량산출서(수정)_06.미끄럼방지포장 12" xfId="39323" xr:uid="{00000000-0005-0000-0000-00002CB10000}"/>
    <cellStyle name="표_수량산출서(수정)_06.미끄럼방지포장 13" xfId="39324" xr:uid="{00000000-0005-0000-0000-00002DB10000}"/>
    <cellStyle name="표_수량산출서(수정)_06.미끄럼방지포장 14" xfId="39325" xr:uid="{00000000-0005-0000-0000-00002EB10000}"/>
    <cellStyle name="표_수량산출서(수정)_06.미끄럼방지포장 15" xfId="39326" xr:uid="{00000000-0005-0000-0000-00002FB10000}"/>
    <cellStyle name="표_수량산출서(수정)_06.미끄럼방지포장 16" xfId="39327" xr:uid="{00000000-0005-0000-0000-000030B10000}"/>
    <cellStyle name="표_수량산출서(수정)_06.미끄럼방지포장 17" xfId="39328" xr:uid="{00000000-0005-0000-0000-000031B10000}"/>
    <cellStyle name="표_수량산출서(수정)_06.미끄럼방지포장 18" xfId="39329" xr:uid="{00000000-0005-0000-0000-000032B10000}"/>
    <cellStyle name="표_수량산출서(수정)_06.미끄럼방지포장 19" xfId="39330" xr:uid="{00000000-0005-0000-0000-000033B10000}"/>
    <cellStyle name="표_수량산출서(수정)_06.미끄럼방지포장 2" xfId="39331" xr:uid="{00000000-0005-0000-0000-000034B10000}"/>
    <cellStyle name="표_수량산출서(수정)_06.미끄럼방지포장 2 2" xfId="39332" xr:uid="{00000000-0005-0000-0000-000035B10000}"/>
    <cellStyle name="표_수량산출서(수정)_06.미끄럼방지포장 2 3" xfId="39333" xr:uid="{00000000-0005-0000-0000-000036B10000}"/>
    <cellStyle name="표_수량산출서(수정)_06.미끄럼방지포장 2 4" xfId="39334" xr:uid="{00000000-0005-0000-0000-000037B10000}"/>
    <cellStyle name="표_수량산출서(수정)_06.미끄럼방지포장 2 5" xfId="39335" xr:uid="{00000000-0005-0000-0000-000038B10000}"/>
    <cellStyle name="표_수량산출서(수정)_06.미끄럼방지포장 2 6" xfId="39336" xr:uid="{00000000-0005-0000-0000-000039B10000}"/>
    <cellStyle name="표_수량산출서(수정)_06.미끄럼방지포장 2 7" xfId="39337" xr:uid="{00000000-0005-0000-0000-00003AB10000}"/>
    <cellStyle name="표_수량산출서(수정)_06.미끄럼방지포장 20" xfId="39338" xr:uid="{00000000-0005-0000-0000-00003BB10000}"/>
    <cellStyle name="표_수량산출서(수정)_06.미끄럼방지포장 21" xfId="39339" xr:uid="{00000000-0005-0000-0000-00003CB10000}"/>
    <cellStyle name="표_수량산출서(수정)_06.미끄럼방지포장 3" xfId="39340" xr:uid="{00000000-0005-0000-0000-00003DB10000}"/>
    <cellStyle name="표_수량산출서(수정)_06.미끄럼방지포장 4" xfId="39341" xr:uid="{00000000-0005-0000-0000-00003EB10000}"/>
    <cellStyle name="표_수량산출서(수정)_06.미끄럼방지포장 5" xfId="39342" xr:uid="{00000000-0005-0000-0000-00003FB10000}"/>
    <cellStyle name="표_수량산출서(수정)_06.미끄럼방지포장 6" xfId="39343" xr:uid="{00000000-0005-0000-0000-000040B10000}"/>
    <cellStyle name="표_수량산출서(수정)_06.미끄럼방지포장 7" xfId="39344" xr:uid="{00000000-0005-0000-0000-000041B10000}"/>
    <cellStyle name="표_수량산출서(수정)_06.미끄럼방지포장 8" xfId="39345" xr:uid="{00000000-0005-0000-0000-000042B10000}"/>
    <cellStyle name="표_수량산출서(수정)_06.미끄럼방지포장 9" xfId="39346" xr:uid="{00000000-0005-0000-0000-000043B10000}"/>
    <cellStyle name="표_수량산출서(수정)_06.미끄럼방지포장_00.교통안전시설공전체" xfId="39347" xr:uid="{00000000-0005-0000-0000-000044B10000}"/>
    <cellStyle name="표_수량산출서(수정)_06.미끄럼방지포장_00.교통안전시설공전체 10" xfId="39348" xr:uid="{00000000-0005-0000-0000-000045B10000}"/>
    <cellStyle name="표_수량산출서(수정)_06.미끄럼방지포장_00.교통안전시설공전체 11" xfId="39349" xr:uid="{00000000-0005-0000-0000-000046B10000}"/>
    <cellStyle name="표_수량산출서(수정)_06.미끄럼방지포장_00.교통안전시설공전체 12" xfId="39350" xr:uid="{00000000-0005-0000-0000-000047B10000}"/>
    <cellStyle name="표_수량산출서(수정)_06.미끄럼방지포장_00.교통안전시설공전체 13" xfId="39351" xr:uid="{00000000-0005-0000-0000-000048B10000}"/>
    <cellStyle name="표_수량산출서(수정)_06.미끄럼방지포장_00.교통안전시설공전체 14" xfId="39352" xr:uid="{00000000-0005-0000-0000-000049B10000}"/>
    <cellStyle name="표_수량산출서(수정)_06.미끄럼방지포장_00.교통안전시설공전체 15" xfId="39353" xr:uid="{00000000-0005-0000-0000-00004AB10000}"/>
    <cellStyle name="표_수량산출서(수정)_06.미끄럼방지포장_00.교통안전시설공전체 16" xfId="39354" xr:uid="{00000000-0005-0000-0000-00004BB10000}"/>
    <cellStyle name="표_수량산출서(수정)_06.미끄럼방지포장_00.교통안전시설공전체 17" xfId="39355" xr:uid="{00000000-0005-0000-0000-00004CB10000}"/>
    <cellStyle name="표_수량산출서(수정)_06.미끄럼방지포장_00.교통안전시설공전체 18" xfId="39356" xr:uid="{00000000-0005-0000-0000-00004DB10000}"/>
    <cellStyle name="표_수량산출서(수정)_06.미끄럼방지포장_00.교통안전시설공전체 19" xfId="39357" xr:uid="{00000000-0005-0000-0000-00004EB10000}"/>
    <cellStyle name="표_수량산출서(수정)_06.미끄럼방지포장_00.교통안전시설공전체 2" xfId="39358" xr:uid="{00000000-0005-0000-0000-00004FB10000}"/>
    <cellStyle name="표_수량산출서(수정)_06.미끄럼방지포장_00.교통안전시설공전체 2 2" xfId="39359" xr:uid="{00000000-0005-0000-0000-000050B10000}"/>
    <cellStyle name="표_수량산출서(수정)_06.미끄럼방지포장_00.교통안전시설공전체 2 3" xfId="39360" xr:uid="{00000000-0005-0000-0000-000051B10000}"/>
    <cellStyle name="표_수량산출서(수정)_06.미끄럼방지포장_00.교통안전시설공전체 2 4" xfId="39361" xr:uid="{00000000-0005-0000-0000-000052B10000}"/>
    <cellStyle name="표_수량산출서(수정)_06.미끄럼방지포장_00.교통안전시설공전체 2 5" xfId="39362" xr:uid="{00000000-0005-0000-0000-000053B10000}"/>
    <cellStyle name="표_수량산출서(수정)_06.미끄럼방지포장_00.교통안전시설공전체 2 6" xfId="39363" xr:uid="{00000000-0005-0000-0000-000054B10000}"/>
    <cellStyle name="표_수량산출서(수정)_06.미끄럼방지포장_00.교통안전시설공전체 2 7" xfId="39364" xr:uid="{00000000-0005-0000-0000-000055B10000}"/>
    <cellStyle name="표_수량산출서(수정)_06.미끄럼방지포장_00.교통안전시설공전체 20" xfId="39365" xr:uid="{00000000-0005-0000-0000-000056B10000}"/>
    <cellStyle name="표_수량산출서(수정)_06.미끄럼방지포장_00.교통안전시설공전체 21" xfId="39366" xr:uid="{00000000-0005-0000-0000-000057B10000}"/>
    <cellStyle name="표_수량산출서(수정)_06.미끄럼방지포장_00.교통안전시설공전체 3" xfId="39367" xr:uid="{00000000-0005-0000-0000-000058B10000}"/>
    <cellStyle name="표_수량산출서(수정)_06.미끄럼방지포장_00.교통안전시설공전체 4" xfId="39368" xr:uid="{00000000-0005-0000-0000-000059B10000}"/>
    <cellStyle name="표_수량산출서(수정)_06.미끄럼방지포장_00.교통안전시설공전체 5" xfId="39369" xr:uid="{00000000-0005-0000-0000-00005AB10000}"/>
    <cellStyle name="표_수량산출서(수정)_06.미끄럼방지포장_00.교통안전시설공전체 6" xfId="39370" xr:uid="{00000000-0005-0000-0000-00005BB10000}"/>
    <cellStyle name="표_수량산출서(수정)_06.미끄럼방지포장_00.교통안전시설공전체 7" xfId="39371" xr:uid="{00000000-0005-0000-0000-00005CB10000}"/>
    <cellStyle name="표_수량산출서(수정)_06.미끄럼방지포장_00.교통안전시설공전체 8" xfId="39372" xr:uid="{00000000-0005-0000-0000-00005DB10000}"/>
    <cellStyle name="표_수량산출서(수정)_06.미끄럼방지포장_00.교통안전시설공전체 9" xfId="39373" xr:uid="{00000000-0005-0000-0000-00005EB10000}"/>
    <cellStyle name="표_수량산출서(수정)_06.미끄럼방지포장_01_부대공전체(진동-마산)" xfId="39374" xr:uid="{00000000-0005-0000-0000-00005FB10000}"/>
    <cellStyle name="표_수량산출서(수정)_06.미끄럼방지포장_01_부대공전체(진동-마산) 10" xfId="39375" xr:uid="{00000000-0005-0000-0000-000060B10000}"/>
    <cellStyle name="표_수량산출서(수정)_06.미끄럼방지포장_01_부대공전체(진동-마산) 11" xfId="39376" xr:uid="{00000000-0005-0000-0000-000061B10000}"/>
    <cellStyle name="표_수량산출서(수정)_06.미끄럼방지포장_01_부대공전체(진동-마산) 12" xfId="39377" xr:uid="{00000000-0005-0000-0000-000062B10000}"/>
    <cellStyle name="표_수량산출서(수정)_06.미끄럼방지포장_01_부대공전체(진동-마산) 13" xfId="39378" xr:uid="{00000000-0005-0000-0000-000063B10000}"/>
    <cellStyle name="표_수량산출서(수정)_06.미끄럼방지포장_01_부대공전체(진동-마산) 14" xfId="39379" xr:uid="{00000000-0005-0000-0000-000064B10000}"/>
    <cellStyle name="표_수량산출서(수정)_06.미끄럼방지포장_01_부대공전체(진동-마산) 15" xfId="39380" xr:uid="{00000000-0005-0000-0000-000065B10000}"/>
    <cellStyle name="표_수량산출서(수정)_06.미끄럼방지포장_01_부대공전체(진동-마산) 16" xfId="39381" xr:uid="{00000000-0005-0000-0000-000066B10000}"/>
    <cellStyle name="표_수량산출서(수정)_06.미끄럼방지포장_01_부대공전체(진동-마산) 17" xfId="39382" xr:uid="{00000000-0005-0000-0000-000067B10000}"/>
    <cellStyle name="표_수량산출서(수정)_06.미끄럼방지포장_01_부대공전체(진동-마산) 18" xfId="39383" xr:uid="{00000000-0005-0000-0000-000068B10000}"/>
    <cellStyle name="표_수량산출서(수정)_06.미끄럼방지포장_01_부대공전체(진동-마산) 19" xfId="39384" xr:uid="{00000000-0005-0000-0000-000069B10000}"/>
    <cellStyle name="표_수량산출서(수정)_06.미끄럼방지포장_01_부대공전체(진동-마산) 2" xfId="39385" xr:uid="{00000000-0005-0000-0000-00006AB10000}"/>
    <cellStyle name="표_수량산출서(수정)_06.미끄럼방지포장_01_부대공전체(진동-마산) 2 2" xfId="39386" xr:uid="{00000000-0005-0000-0000-00006BB10000}"/>
    <cellStyle name="표_수량산출서(수정)_06.미끄럼방지포장_01_부대공전체(진동-마산) 2 3" xfId="39387" xr:uid="{00000000-0005-0000-0000-00006CB10000}"/>
    <cellStyle name="표_수량산출서(수정)_06.미끄럼방지포장_01_부대공전체(진동-마산) 2 4" xfId="39388" xr:uid="{00000000-0005-0000-0000-00006DB10000}"/>
    <cellStyle name="표_수량산출서(수정)_06.미끄럼방지포장_01_부대공전체(진동-마산) 2 5" xfId="39389" xr:uid="{00000000-0005-0000-0000-00006EB10000}"/>
    <cellStyle name="표_수량산출서(수정)_06.미끄럼방지포장_01_부대공전체(진동-마산) 2 6" xfId="39390" xr:uid="{00000000-0005-0000-0000-00006FB10000}"/>
    <cellStyle name="표_수량산출서(수정)_06.미끄럼방지포장_01_부대공전체(진동-마산) 2 7" xfId="39391" xr:uid="{00000000-0005-0000-0000-000070B10000}"/>
    <cellStyle name="표_수량산출서(수정)_06.미끄럼방지포장_01_부대공전체(진동-마산) 20" xfId="39392" xr:uid="{00000000-0005-0000-0000-000071B10000}"/>
    <cellStyle name="표_수량산출서(수정)_06.미끄럼방지포장_01_부대공전체(진동-마산) 21" xfId="39393" xr:uid="{00000000-0005-0000-0000-000072B10000}"/>
    <cellStyle name="표_수량산출서(수정)_06.미끄럼방지포장_01_부대공전체(진동-마산) 3" xfId="39394" xr:uid="{00000000-0005-0000-0000-000073B10000}"/>
    <cellStyle name="표_수량산출서(수정)_06.미끄럼방지포장_01_부대공전체(진동-마산) 4" xfId="39395" xr:uid="{00000000-0005-0000-0000-000074B10000}"/>
    <cellStyle name="표_수량산출서(수정)_06.미끄럼방지포장_01_부대공전체(진동-마산) 5" xfId="39396" xr:uid="{00000000-0005-0000-0000-000075B10000}"/>
    <cellStyle name="표_수량산출서(수정)_06.미끄럼방지포장_01_부대공전체(진동-마산) 6" xfId="39397" xr:uid="{00000000-0005-0000-0000-000076B10000}"/>
    <cellStyle name="표_수량산출서(수정)_06.미끄럼방지포장_01_부대공전체(진동-마산) 7" xfId="39398" xr:uid="{00000000-0005-0000-0000-000077B10000}"/>
    <cellStyle name="표_수량산출서(수정)_06.미끄럼방지포장_01_부대공전체(진동-마산) 8" xfId="39399" xr:uid="{00000000-0005-0000-0000-000078B10000}"/>
    <cellStyle name="표_수량산출서(수정)_06.미끄럼방지포장_01_부대공전체(진동-마산) 9" xfId="39400" xr:uid="{00000000-0005-0000-0000-000079B10000}"/>
    <cellStyle name="표_수량산출서(수정)_06-부대공_02-배수공" xfId="39401" xr:uid="{00000000-0005-0000-0000-00007AB10000}"/>
    <cellStyle name="표_수량산출서(수정)_06-부대공_02-배수공 10" xfId="39402" xr:uid="{00000000-0005-0000-0000-00007BB10000}"/>
    <cellStyle name="표_수량산출서(수정)_06-부대공_02-배수공 11" xfId="39403" xr:uid="{00000000-0005-0000-0000-00007CB10000}"/>
    <cellStyle name="표_수량산출서(수정)_06-부대공_02-배수공 12" xfId="39404" xr:uid="{00000000-0005-0000-0000-00007DB10000}"/>
    <cellStyle name="표_수량산출서(수정)_06-부대공_02-배수공 13" xfId="39405" xr:uid="{00000000-0005-0000-0000-00007EB10000}"/>
    <cellStyle name="표_수량산출서(수정)_06-부대공_02-배수공 14" xfId="39406" xr:uid="{00000000-0005-0000-0000-00007FB10000}"/>
    <cellStyle name="표_수량산출서(수정)_06-부대공_02-배수공 15" xfId="39407" xr:uid="{00000000-0005-0000-0000-000080B10000}"/>
    <cellStyle name="표_수량산출서(수정)_06-부대공_02-배수공 16" xfId="39408" xr:uid="{00000000-0005-0000-0000-000081B10000}"/>
    <cellStyle name="표_수량산출서(수정)_06-부대공_02-배수공 17" xfId="39409" xr:uid="{00000000-0005-0000-0000-000082B10000}"/>
    <cellStyle name="표_수량산출서(수정)_06-부대공_02-배수공 18" xfId="39410" xr:uid="{00000000-0005-0000-0000-000083B10000}"/>
    <cellStyle name="표_수량산출서(수정)_06-부대공_02-배수공 19" xfId="39411" xr:uid="{00000000-0005-0000-0000-000084B10000}"/>
    <cellStyle name="표_수량산출서(수정)_06-부대공_02-배수공 2" xfId="39412" xr:uid="{00000000-0005-0000-0000-000085B10000}"/>
    <cellStyle name="표_수량산출서(수정)_06-부대공_02-배수공 2 2" xfId="39413" xr:uid="{00000000-0005-0000-0000-000086B10000}"/>
    <cellStyle name="표_수량산출서(수정)_06-부대공_02-배수공 2 3" xfId="39414" xr:uid="{00000000-0005-0000-0000-000087B10000}"/>
    <cellStyle name="표_수량산출서(수정)_06-부대공_02-배수공 2 4" xfId="39415" xr:uid="{00000000-0005-0000-0000-000088B10000}"/>
    <cellStyle name="표_수량산출서(수정)_06-부대공_02-배수공 2 5" xfId="39416" xr:uid="{00000000-0005-0000-0000-000089B10000}"/>
    <cellStyle name="표_수량산출서(수정)_06-부대공_02-배수공 2 6" xfId="39417" xr:uid="{00000000-0005-0000-0000-00008AB10000}"/>
    <cellStyle name="표_수량산출서(수정)_06-부대공_02-배수공 2 7" xfId="39418" xr:uid="{00000000-0005-0000-0000-00008BB10000}"/>
    <cellStyle name="표_수량산출서(수정)_06-부대공_02-배수공 20" xfId="39419" xr:uid="{00000000-0005-0000-0000-00008CB10000}"/>
    <cellStyle name="표_수량산출서(수정)_06-부대공_02-배수공 21" xfId="39420" xr:uid="{00000000-0005-0000-0000-00008DB10000}"/>
    <cellStyle name="표_수량산출서(수정)_06-부대공_02-배수공 3" xfId="39421" xr:uid="{00000000-0005-0000-0000-00008EB10000}"/>
    <cellStyle name="표_수량산출서(수정)_06-부대공_02-배수공 4" xfId="39422" xr:uid="{00000000-0005-0000-0000-00008FB10000}"/>
    <cellStyle name="표_수량산출서(수정)_06-부대공_02-배수공 5" xfId="39423" xr:uid="{00000000-0005-0000-0000-000090B10000}"/>
    <cellStyle name="표_수량산출서(수정)_06-부대공_02-배수공 6" xfId="39424" xr:uid="{00000000-0005-0000-0000-000091B10000}"/>
    <cellStyle name="표_수량산출서(수정)_06-부대공_02-배수공 7" xfId="39425" xr:uid="{00000000-0005-0000-0000-000092B10000}"/>
    <cellStyle name="표_수량산출서(수정)_06-부대공_02-배수공 8" xfId="39426" xr:uid="{00000000-0005-0000-0000-000093B10000}"/>
    <cellStyle name="표_수량산출서(수정)_06-부대공_02-배수공 9" xfId="39427" xr:uid="{00000000-0005-0000-0000-000094B10000}"/>
    <cellStyle name="표_수량산출서(수정)_06-부대공_02-배수공_배수공" xfId="39428" xr:uid="{00000000-0005-0000-0000-000095B10000}"/>
    <cellStyle name="표_수량산출서(수정)_06-부대공_02-배수공_배수공 10" xfId="39429" xr:uid="{00000000-0005-0000-0000-000096B10000}"/>
    <cellStyle name="표_수량산출서(수정)_06-부대공_02-배수공_배수공 11" xfId="39430" xr:uid="{00000000-0005-0000-0000-000097B10000}"/>
    <cellStyle name="표_수량산출서(수정)_06-부대공_02-배수공_배수공 12" xfId="39431" xr:uid="{00000000-0005-0000-0000-000098B10000}"/>
    <cellStyle name="표_수량산출서(수정)_06-부대공_02-배수공_배수공 13" xfId="39432" xr:uid="{00000000-0005-0000-0000-000099B10000}"/>
    <cellStyle name="표_수량산출서(수정)_06-부대공_02-배수공_배수공 14" xfId="39433" xr:uid="{00000000-0005-0000-0000-00009AB10000}"/>
    <cellStyle name="표_수량산출서(수정)_06-부대공_02-배수공_배수공 15" xfId="39434" xr:uid="{00000000-0005-0000-0000-00009BB10000}"/>
    <cellStyle name="표_수량산출서(수정)_06-부대공_02-배수공_배수공 16" xfId="39435" xr:uid="{00000000-0005-0000-0000-00009CB10000}"/>
    <cellStyle name="표_수량산출서(수정)_06-부대공_02-배수공_배수공 17" xfId="39436" xr:uid="{00000000-0005-0000-0000-00009DB10000}"/>
    <cellStyle name="표_수량산출서(수정)_06-부대공_02-배수공_배수공 18" xfId="39437" xr:uid="{00000000-0005-0000-0000-00009EB10000}"/>
    <cellStyle name="표_수량산출서(수정)_06-부대공_02-배수공_배수공 19" xfId="39438" xr:uid="{00000000-0005-0000-0000-00009FB10000}"/>
    <cellStyle name="표_수량산출서(수정)_06-부대공_02-배수공_배수공 2" xfId="39439" xr:uid="{00000000-0005-0000-0000-0000A0B10000}"/>
    <cellStyle name="표_수량산출서(수정)_06-부대공_02-배수공_배수공 2 2" xfId="39440" xr:uid="{00000000-0005-0000-0000-0000A1B10000}"/>
    <cellStyle name="표_수량산출서(수정)_06-부대공_02-배수공_배수공 2 3" xfId="39441" xr:uid="{00000000-0005-0000-0000-0000A2B10000}"/>
    <cellStyle name="표_수량산출서(수정)_06-부대공_02-배수공_배수공 2 4" xfId="39442" xr:uid="{00000000-0005-0000-0000-0000A3B10000}"/>
    <cellStyle name="표_수량산출서(수정)_06-부대공_02-배수공_배수공 2 5" xfId="39443" xr:uid="{00000000-0005-0000-0000-0000A4B10000}"/>
    <cellStyle name="표_수량산출서(수정)_06-부대공_02-배수공_배수공 2 6" xfId="39444" xr:uid="{00000000-0005-0000-0000-0000A5B10000}"/>
    <cellStyle name="표_수량산출서(수정)_06-부대공_02-배수공_배수공 2 7" xfId="39445" xr:uid="{00000000-0005-0000-0000-0000A6B10000}"/>
    <cellStyle name="표_수량산출서(수정)_06-부대공_02-배수공_배수공 20" xfId="39446" xr:uid="{00000000-0005-0000-0000-0000A7B10000}"/>
    <cellStyle name="표_수량산출서(수정)_06-부대공_02-배수공_배수공 21" xfId="39447" xr:uid="{00000000-0005-0000-0000-0000A8B10000}"/>
    <cellStyle name="표_수량산출서(수정)_06-부대공_02-배수공_배수공 3" xfId="39448" xr:uid="{00000000-0005-0000-0000-0000A9B10000}"/>
    <cellStyle name="표_수량산출서(수정)_06-부대공_02-배수공_배수공 4" xfId="39449" xr:uid="{00000000-0005-0000-0000-0000AAB10000}"/>
    <cellStyle name="표_수량산출서(수정)_06-부대공_02-배수공_배수공 5" xfId="39450" xr:uid="{00000000-0005-0000-0000-0000ABB10000}"/>
    <cellStyle name="표_수량산출서(수정)_06-부대공_02-배수공_배수공 6" xfId="39451" xr:uid="{00000000-0005-0000-0000-0000ACB10000}"/>
    <cellStyle name="표_수량산출서(수정)_06-부대공_02-배수공_배수공 7" xfId="39452" xr:uid="{00000000-0005-0000-0000-0000ADB10000}"/>
    <cellStyle name="표_수량산출서(수정)_06-부대공_02-배수공_배수공 8" xfId="39453" xr:uid="{00000000-0005-0000-0000-0000AEB10000}"/>
    <cellStyle name="표_수량산출서(수정)_06-부대공_02-배수공_배수공 9" xfId="39454" xr:uid="{00000000-0005-0000-0000-0000AFB10000}"/>
    <cellStyle name="표_수량산출서(수정)_06-부대공_02-배수공_배수공_배수공" xfId="39455" xr:uid="{00000000-0005-0000-0000-0000B0B10000}"/>
    <cellStyle name="표_수량산출서(수정)_06-부대공_02-배수공_배수공_배수공 10" xfId="39456" xr:uid="{00000000-0005-0000-0000-0000B1B10000}"/>
    <cellStyle name="표_수량산출서(수정)_06-부대공_02-배수공_배수공_배수공 11" xfId="39457" xr:uid="{00000000-0005-0000-0000-0000B2B10000}"/>
    <cellStyle name="표_수량산출서(수정)_06-부대공_02-배수공_배수공_배수공 12" xfId="39458" xr:uid="{00000000-0005-0000-0000-0000B3B10000}"/>
    <cellStyle name="표_수량산출서(수정)_06-부대공_02-배수공_배수공_배수공 13" xfId="39459" xr:uid="{00000000-0005-0000-0000-0000B4B10000}"/>
    <cellStyle name="표_수량산출서(수정)_06-부대공_02-배수공_배수공_배수공 14" xfId="39460" xr:uid="{00000000-0005-0000-0000-0000B5B10000}"/>
    <cellStyle name="표_수량산출서(수정)_06-부대공_02-배수공_배수공_배수공 15" xfId="39461" xr:uid="{00000000-0005-0000-0000-0000B6B10000}"/>
    <cellStyle name="표_수량산출서(수정)_06-부대공_02-배수공_배수공_배수공 16" xfId="39462" xr:uid="{00000000-0005-0000-0000-0000B7B10000}"/>
    <cellStyle name="표_수량산출서(수정)_06-부대공_02-배수공_배수공_배수공 17" xfId="39463" xr:uid="{00000000-0005-0000-0000-0000B8B10000}"/>
    <cellStyle name="표_수량산출서(수정)_06-부대공_02-배수공_배수공_배수공 18" xfId="39464" xr:uid="{00000000-0005-0000-0000-0000B9B10000}"/>
    <cellStyle name="표_수량산출서(수정)_06-부대공_02-배수공_배수공_배수공 19" xfId="39465" xr:uid="{00000000-0005-0000-0000-0000BAB10000}"/>
    <cellStyle name="표_수량산출서(수정)_06-부대공_02-배수공_배수공_배수공 2" xfId="39466" xr:uid="{00000000-0005-0000-0000-0000BBB10000}"/>
    <cellStyle name="표_수량산출서(수정)_06-부대공_02-배수공_배수공_배수공 2 2" xfId="39467" xr:uid="{00000000-0005-0000-0000-0000BCB10000}"/>
    <cellStyle name="표_수량산출서(수정)_06-부대공_02-배수공_배수공_배수공 2 3" xfId="39468" xr:uid="{00000000-0005-0000-0000-0000BDB10000}"/>
    <cellStyle name="표_수량산출서(수정)_06-부대공_02-배수공_배수공_배수공 2 4" xfId="39469" xr:uid="{00000000-0005-0000-0000-0000BEB10000}"/>
    <cellStyle name="표_수량산출서(수정)_06-부대공_02-배수공_배수공_배수공 2 5" xfId="39470" xr:uid="{00000000-0005-0000-0000-0000BFB10000}"/>
    <cellStyle name="표_수량산출서(수정)_06-부대공_02-배수공_배수공_배수공 2 6" xfId="39471" xr:uid="{00000000-0005-0000-0000-0000C0B10000}"/>
    <cellStyle name="표_수량산출서(수정)_06-부대공_02-배수공_배수공_배수공 2 7" xfId="39472" xr:uid="{00000000-0005-0000-0000-0000C1B10000}"/>
    <cellStyle name="표_수량산출서(수정)_06-부대공_02-배수공_배수공_배수공 20" xfId="39473" xr:uid="{00000000-0005-0000-0000-0000C2B10000}"/>
    <cellStyle name="표_수량산출서(수정)_06-부대공_02-배수공_배수공_배수공 21" xfId="39474" xr:uid="{00000000-0005-0000-0000-0000C3B10000}"/>
    <cellStyle name="표_수량산출서(수정)_06-부대공_02-배수공_배수공_배수공 3" xfId="39475" xr:uid="{00000000-0005-0000-0000-0000C4B10000}"/>
    <cellStyle name="표_수량산출서(수정)_06-부대공_02-배수공_배수공_배수공 4" xfId="39476" xr:uid="{00000000-0005-0000-0000-0000C5B10000}"/>
    <cellStyle name="표_수량산출서(수정)_06-부대공_02-배수공_배수공_배수공 5" xfId="39477" xr:uid="{00000000-0005-0000-0000-0000C6B10000}"/>
    <cellStyle name="표_수량산출서(수정)_06-부대공_02-배수공_배수공_배수공 6" xfId="39478" xr:uid="{00000000-0005-0000-0000-0000C7B10000}"/>
    <cellStyle name="표_수량산출서(수정)_06-부대공_02-배수공_배수공_배수공 7" xfId="39479" xr:uid="{00000000-0005-0000-0000-0000C8B10000}"/>
    <cellStyle name="표_수량산출서(수정)_06-부대공_02-배수공_배수공_배수공 8" xfId="39480" xr:uid="{00000000-0005-0000-0000-0000C9B10000}"/>
    <cellStyle name="표_수량산출서(수정)_06-부대공_02-배수공_배수공_배수공 9" xfId="39481" xr:uid="{00000000-0005-0000-0000-0000CAB10000}"/>
    <cellStyle name="표_수량산출서(수정)_07.차량충격흡수시설" xfId="39482" xr:uid="{00000000-0005-0000-0000-0000CBB10000}"/>
    <cellStyle name="표_수량산출서(수정)_07.차량충격흡수시설 10" xfId="39483" xr:uid="{00000000-0005-0000-0000-0000CCB10000}"/>
    <cellStyle name="표_수량산출서(수정)_07.차량충격흡수시설 11" xfId="39484" xr:uid="{00000000-0005-0000-0000-0000CDB10000}"/>
    <cellStyle name="표_수량산출서(수정)_07.차량충격흡수시설 12" xfId="39485" xr:uid="{00000000-0005-0000-0000-0000CEB10000}"/>
    <cellStyle name="표_수량산출서(수정)_07.차량충격흡수시설 13" xfId="39486" xr:uid="{00000000-0005-0000-0000-0000CFB10000}"/>
    <cellStyle name="표_수량산출서(수정)_07.차량충격흡수시설 14" xfId="39487" xr:uid="{00000000-0005-0000-0000-0000D0B10000}"/>
    <cellStyle name="표_수량산출서(수정)_07.차량충격흡수시설 15" xfId="39488" xr:uid="{00000000-0005-0000-0000-0000D1B10000}"/>
    <cellStyle name="표_수량산출서(수정)_07.차량충격흡수시설 16" xfId="39489" xr:uid="{00000000-0005-0000-0000-0000D2B10000}"/>
    <cellStyle name="표_수량산출서(수정)_07.차량충격흡수시설 17" xfId="39490" xr:uid="{00000000-0005-0000-0000-0000D3B10000}"/>
    <cellStyle name="표_수량산출서(수정)_07.차량충격흡수시설 18" xfId="39491" xr:uid="{00000000-0005-0000-0000-0000D4B10000}"/>
    <cellStyle name="표_수량산출서(수정)_07.차량충격흡수시설 19" xfId="39492" xr:uid="{00000000-0005-0000-0000-0000D5B10000}"/>
    <cellStyle name="표_수량산출서(수정)_07.차량충격흡수시설 2" xfId="39493" xr:uid="{00000000-0005-0000-0000-0000D6B10000}"/>
    <cellStyle name="표_수량산출서(수정)_07.차량충격흡수시설 2 2" xfId="39494" xr:uid="{00000000-0005-0000-0000-0000D7B10000}"/>
    <cellStyle name="표_수량산출서(수정)_07.차량충격흡수시설 2 3" xfId="39495" xr:uid="{00000000-0005-0000-0000-0000D8B10000}"/>
    <cellStyle name="표_수량산출서(수정)_07.차량충격흡수시설 2 4" xfId="39496" xr:uid="{00000000-0005-0000-0000-0000D9B10000}"/>
    <cellStyle name="표_수량산출서(수정)_07.차량충격흡수시설 2 5" xfId="39497" xr:uid="{00000000-0005-0000-0000-0000DAB10000}"/>
    <cellStyle name="표_수량산출서(수정)_07.차량충격흡수시설 2 6" xfId="39498" xr:uid="{00000000-0005-0000-0000-0000DBB10000}"/>
    <cellStyle name="표_수량산출서(수정)_07.차량충격흡수시설 2 7" xfId="39499" xr:uid="{00000000-0005-0000-0000-0000DCB10000}"/>
    <cellStyle name="표_수량산출서(수정)_07.차량충격흡수시설 20" xfId="39500" xr:uid="{00000000-0005-0000-0000-0000DDB10000}"/>
    <cellStyle name="표_수량산출서(수정)_07.차량충격흡수시설 21" xfId="39501" xr:uid="{00000000-0005-0000-0000-0000DEB10000}"/>
    <cellStyle name="표_수량산출서(수정)_07.차량충격흡수시설 3" xfId="39502" xr:uid="{00000000-0005-0000-0000-0000DFB10000}"/>
    <cellStyle name="표_수량산출서(수정)_07.차량충격흡수시설 4" xfId="39503" xr:uid="{00000000-0005-0000-0000-0000E0B10000}"/>
    <cellStyle name="표_수량산출서(수정)_07.차량충격흡수시설 5" xfId="39504" xr:uid="{00000000-0005-0000-0000-0000E1B10000}"/>
    <cellStyle name="표_수량산출서(수정)_07.차량충격흡수시설 6" xfId="39505" xr:uid="{00000000-0005-0000-0000-0000E2B10000}"/>
    <cellStyle name="표_수량산출서(수정)_07.차량충격흡수시설 7" xfId="39506" xr:uid="{00000000-0005-0000-0000-0000E3B10000}"/>
    <cellStyle name="표_수량산출서(수정)_07.차량충격흡수시설 8" xfId="39507" xr:uid="{00000000-0005-0000-0000-0000E4B10000}"/>
    <cellStyle name="표_수량산출서(수정)_07.차량충격흡수시설 9" xfId="39508" xr:uid="{00000000-0005-0000-0000-0000E5B10000}"/>
    <cellStyle name="표_수량산출서(수정)_07.차량충격흡수시설_00.교통안전시설공전체" xfId="39509" xr:uid="{00000000-0005-0000-0000-0000E6B10000}"/>
    <cellStyle name="표_수량산출서(수정)_07.차량충격흡수시설_00.교통안전시설공전체 10" xfId="39510" xr:uid="{00000000-0005-0000-0000-0000E7B10000}"/>
    <cellStyle name="표_수량산출서(수정)_07.차량충격흡수시설_00.교통안전시설공전체 11" xfId="39511" xr:uid="{00000000-0005-0000-0000-0000E8B10000}"/>
    <cellStyle name="표_수량산출서(수정)_07.차량충격흡수시설_00.교통안전시설공전체 12" xfId="39512" xr:uid="{00000000-0005-0000-0000-0000E9B10000}"/>
    <cellStyle name="표_수량산출서(수정)_07.차량충격흡수시설_00.교통안전시설공전체 13" xfId="39513" xr:uid="{00000000-0005-0000-0000-0000EAB10000}"/>
    <cellStyle name="표_수량산출서(수정)_07.차량충격흡수시설_00.교통안전시설공전체 14" xfId="39514" xr:uid="{00000000-0005-0000-0000-0000EBB10000}"/>
    <cellStyle name="표_수량산출서(수정)_07.차량충격흡수시설_00.교통안전시설공전체 15" xfId="39515" xr:uid="{00000000-0005-0000-0000-0000ECB10000}"/>
    <cellStyle name="표_수량산출서(수정)_07.차량충격흡수시설_00.교통안전시설공전체 16" xfId="39516" xr:uid="{00000000-0005-0000-0000-0000EDB10000}"/>
    <cellStyle name="표_수량산출서(수정)_07.차량충격흡수시설_00.교통안전시설공전체 17" xfId="39517" xr:uid="{00000000-0005-0000-0000-0000EEB10000}"/>
    <cellStyle name="표_수량산출서(수정)_07.차량충격흡수시설_00.교통안전시설공전체 18" xfId="39518" xr:uid="{00000000-0005-0000-0000-0000EFB10000}"/>
    <cellStyle name="표_수량산출서(수정)_07.차량충격흡수시설_00.교통안전시설공전체 19" xfId="39519" xr:uid="{00000000-0005-0000-0000-0000F0B10000}"/>
    <cellStyle name="표_수량산출서(수정)_07.차량충격흡수시설_00.교통안전시설공전체 2" xfId="39520" xr:uid="{00000000-0005-0000-0000-0000F1B10000}"/>
    <cellStyle name="표_수량산출서(수정)_07.차량충격흡수시설_00.교통안전시설공전체 2 2" xfId="39521" xr:uid="{00000000-0005-0000-0000-0000F2B10000}"/>
    <cellStyle name="표_수량산출서(수정)_07.차량충격흡수시설_00.교통안전시설공전체 2 3" xfId="39522" xr:uid="{00000000-0005-0000-0000-0000F3B10000}"/>
    <cellStyle name="표_수량산출서(수정)_07.차량충격흡수시설_00.교통안전시설공전체 2 4" xfId="39523" xr:uid="{00000000-0005-0000-0000-0000F4B10000}"/>
    <cellStyle name="표_수량산출서(수정)_07.차량충격흡수시설_00.교통안전시설공전체 2 5" xfId="39524" xr:uid="{00000000-0005-0000-0000-0000F5B10000}"/>
    <cellStyle name="표_수량산출서(수정)_07.차량충격흡수시설_00.교통안전시설공전체 2 6" xfId="39525" xr:uid="{00000000-0005-0000-0000-0000F6B10000}"/>
    <cellStyle name="표_수량산출서(수정)_07.차량충격흡수시설_00.교통안전시설공전체 2 7" xfId="39526" xr:uid="{00000000-0005-0000-0000-0000F7B10000}"/>
    <cellStyle name="표_수량산출서(수정)_07.차량충격흡수시설_00.교통안전시설공전체 20" xfId="39527" xr:uid="{00000000-0005-0000-0000-0000F8B10000}"/>
    <cellStyle name="표_수량산출서(수정)_07.차량충격흡수시설_00.교통안전시설공전체 21" xfId="39528" xr:uid="{00000000-0005-0000-0000-0000F9B10000}"/>
    <cellStyle name="표_수량산출서(수정)_07.차량충격흡수시설_00.교통안전시설공전체 3" xfId="39529" xr:uid="{00000000-0005-0000-0000-0000FAB10000}"/>
    <cellStyle name="표_수량산출서(수정)_07.차량충격흡수시설_00.교통안전시설공전체 4" xfId="39530" xr:uid="{00000000-0005-0000-0000-0000FBB10000}"/>
    <cellStyle name="표_수량산출서(수정)_07.차량충격흡수시설_00.교통안전시설공전체 5" xfId="39531" xr:uid="{00000000-0005-0000-0000-0000FCB10000}"/>
    <cellStyle name="표_수량산출서(수정)_07.차량충격흡수시설_00.교통안전시설공전체 6" xfId="39532" xr:uid="{00000000-0005-0000-0000-0000FDB10000}"/>
    <cellStyle name="표_수량산출서(수정)_07.차량충격흡수시설_00.교통안전시설공전체 7" xfId="39533" xr:uid="{00000000-0005-0000-0000-0000FEB10000}"/>
    <cellStyle name="표_수량산출서(수정)_07.차량충격흡수시설_00.교통안전시설공전체 8" xfId="39534" xr:uid="{00000000-0005-0000-0000-0000FFB10000}"/>
    <cellStyle name="표_수량산출서(수정)_07.차량충격흡수시설_00.교통안전시설공전체 9" xfId="39535" xr:uid="{00000000-0005-0000-0000-000000B20000}"/>
    <cellStyle name="표_수량산출서(수정)_07.차량충격흡수시설_01_부대공전체(진동-마산)" xfId="39536" xr:uid="{00000000-0005-0000-0000-000001B20000}"/>
    <cellStyle name="표_수량산출서(수정)_07.차량충격흡수시설_01_부대공전체(진동-마산) 10" xfId="39537" xr:uid="{00000000-0005-0000-0000-000002B20000}"/>
    <cellStyle name="표_수량산출서(수정)_07.차량충격흡수시설_01_부대공전체(진동-마산) 11" xfId="39538" xr:uid="{00000000-0005-0000-0000-000003B20000}"/>
    <cellStyle name="표_수량산출서(수정)_07.차량충격흡수시설_01_부대공전체(진동-마산) 12" xfId="39539" xr:uid="{00000000-0005-0000-0000-000004B20000}"/>
    <cellStyle name="표_수량산출서(수정)_07.차량충격흡수시설_01_부대공전체(진동-마산) 13" xfId="39540" xr:uid="{00000000-0005-0000-0000-000005B20000}"/>
    <cellStyle name="표_수량산출서(수정)_07.차량충격흡수시설_01_부대공전체(진동-마산) 14" xfId="39541" xr:uid="{00000000-0005-0000-0000-000006B20000}"/>
    <cellStyle name="표_수량산출서(수정)_07.차량충격흡수시설_01_부대공전체(진동-마산) 15" xfId="39542" xr:uid="{00000000-0005-0000-0000-000007B20000}"/>
    <cellStyle name="표_수량산출서(수정)_07.차량충격흡수시설_01_부대공전체(진동-마산) 16" xfId="39543" xr:uid="{00000000-0005-0000-0000-000008B20000}"/>
    <cellStyle name="표_수량산출서(수정)_07.차량충격흡수시설_01_부대공전체(진동-마산) 17" xfId="39544" xr:uid="{00000000-0005-0000-0000-000009B20000}"/>
    <cellStyle name="표_수량산출서(수정)_07.차량충격흡수시설_01_부대공전체(진동-마산) 18" xfId="39545" xr:uid="{00000000-0005-0000-0000-00000AB20000}"/>
    <cellStyle name="표_수량산출서(수정)_07.차량충격흡수시설_01_부대공전체(진동-마산) 19" xfId="39546" xr:uid="{00000000-0005-0000-0000-00000BB20000}"/>
    <cellStyle name="표_수량산출서(수정)_07.차량충격흡수시설_01_부대공전체(진동-마산) 2" xfId="39547" xr:uid="{00000000-0005-0000-0000-00000CB20000}"/>
    <cellStyle name="표_수량산출서(수정)_07.차량충격흡수시설_01_부대공전체(진동-마산) 2 2" xfId="39548" xr:uid="{00000000-0005-0000-0000-00000DB20000}"/>
    <cellStyle name="표_수량산출서(수정)_07.차량충격흡수시설_01_부대공전체(진동-마산) 2 3" xfId="39549" xr:uid="{00000000-0005-0000-0000-00000EB20000}"/>
    <cellStyle name="표_수량산출서(수정)_07.차량충격흡수시설_01_부대공전체(진동-마산) 2 4" xfId="39550" xr:uid="{00000000-0005-0000-0000-00000FB20000}"/>
    <cellStyle name="표_수량산출서(수정)_07.차량충격흡수시설_01_부대공전체(진동-마산) 2 5" xfId="39551" xr:uid="{00000000-0005-0000-0000-000010B20000}"/>
    <cellStyle name="표_수량산출서(수정)_07.차량충격흡수시설_01_부대공전체(진동-마산) 2 6" xfId="39552" xr:uid="{00000000-0005-0000-0000-000011B20000}"/>
    <cellStyle name="표_수량산출서(수정)_07.차량충격흡수시설_01_부대공전체(진동-마산) 2 7" xfId="39553" xr:uid="{00000000-0005-0000-0000-000012B20000}"/>
    <cellStyle name="표_수량산출서(수정)_07.차량충격흡수시설_01_부대공전체(진동-마산) 20" xfId="39554" xr:uid="{00000000-0005-0000-0000-000013B20000}"/>
    <cellStyle name="표_수량산출서(수정)_07.차량충격흡수시설_01_부대공전체(진동-마산) 21" xfId="39555" xr:uid="{00000000-0005-0000-0000-000014B20000}"/>
    <cellStyle name="표_수량산출서(수정)_07.차량충격흡수시설_01_부대공전체(진동-마산) 3" xfId="39556" xr:uid="{00000000-0005-0000-0000-000015B20000}"/>
    <cellStyle name="표_수량산출서(수정)_07.차량충격흡수시설_01_부대공전체(진동-마산) 4" xfId="39557" xr:uid="{00000000-0005-0000-0000-000016B20000}"/>
    <cellStyle name="표_수량산출서(수정)_07.차량충격흡수시설_01_부대공전체(진동-마산) 5" xfId="39558" xr:uid="{00000000-0005-0000-0000-000017B20000}"/>
    <cellStyle name="표_수량산출서(수정)_07.차량충격흡수시설_01_부대공전체(진동-마산) 6" xfId="39559" xr:uid="{00000000-0005-0000-0000-000018B20000}"/>
    <cellStyle name="표_수량산출서(수정)_07.차량충격흡수시설_01_부대공전체(진동-마산) 7" xfId="39560" xr:uid="{00000000-0005-0000-0000-000019B20000}"/>
    <cellStyle name="표_수량산출서(수정)_07.차량충격흡수시설_01_부대공전체(진동-마산) 8" xfId="39561" xr:uid="{00000000-0005-0000-0000-00001AB20000}"/>
    <cellStyle name="표_수량산출서(수정)_07.차량충격흡수시설_01_부대공전체(진동-마산) 9" xfId="39562" xr:uid="{00000000-0005-0000-0000-00001BB20000}"/>
    <cellStyle name="표_수량산출서(수정)_08.현광방지시설" xfId="39563" xr:uid="{00000000-0005-0000-0000-00001CB20000}"/>
    <cellStyle name="표_수량산출서(수정)_08.현광방지시설 10" xfId="39564" xr:uid="{00000000-0005-0000-0000-00001DB20000}"/>
    <cellStyle name="표_수량산출서(수정)_08.현광방지시설 11" xfId="39565" xr:uid="{00000000-0005-0000-0000-00001EB20000}"/>
    <cellStyle name="표_수량산출서(수정)_08.현광방지시설 12" xfId="39566" xr:uid="{00000000-0005-0000-0000-00001FB20000}"/>
    <cellStyle name="표_수량산출서(수정)_08.현광방지시설 13" xfId="39567" xr:uid="{00000000-0005-0000-0000-000020B20000}"/>
    <cellStyle name="표_수량산출서(수정)_08.현광방지시설 14" xfId="39568" xr:uid="{00000000-0005-0000-0000-000021B20000}"/>
    <cellStyle name="표_수량산출서(수정)_08.현광방지시설 15" xfId="39569" xr:uid="{00000000-0005-0000-0000-000022B20000}"/>
    <cellStyle name="표_수량산출서(수정)_08.현광방지시설 16" xfId="39570" xr:uid="{00000000-0005-0000-0000-000023B20000}"/>
    <cellStyle name="표_수량산출서(수정)_08.현광방지시설 17" xfId="39571" xr:uid="{00000000-0005-0000-0000-000024B20000}"/>
    <cellStyle name="표_수량산출서(수정)_08.현광방지시설 18" xfId="39572" xr:uid="{00000000-0005-0000-0000-000025B20000}"/>
    <cellStyle name="표_수량산출서(수정)_08.현광방지시설 19" xfId="39573" xr:uid="{00000000-0005-0000-0000-000026B20000}"/>
    <cellStyle name="표_수량산출서(수정)_08.현광방지시설 2" xfId="39574" xr:uid="{00000000-0005-0000-0000-000027B20000}"/>
    <cellStyle name="표_수량산출서(수정)_08.현광방지시설 2 2" xfId="39575" xr:uid="{00000000-0005-0000-0000-000028B20000}"/>
    <cellStyle name="표_수량산출서(수정)_08.현광방지시설 2 3" xfId="39576" xr:uid="{00000000-0005-0000-0000-000029B20000}"/>
    <cellStyle name="표_수량산출서(수정)_08.현광방지시설 2 4" xfId="39577" xr:uid="{00000000-0005-0000-0000-00002AB20000}"/>
    <cellStyle name="표_수량산출서(수정)_08.현광방지시설 2 5" xfId="39578" xr:uid="{00000000-0005-0000-0000-00002BB20000}"/>
    <cellStyle name="표_수량산출서(수정)_08.현광방지시설 2 6" xfId="39579" xr:uid="{00000000-0005-0000-0000-00002CB20000}"/>
    <cellStyle name="표_수량산출서(수정)_08.현광방지시설 2 7" xfId="39580" xr:uid="{00000000-0005-0000-0000-00002DB20000}"/>
    <cellStyle name="표_수량산출서(수정)_08.현광방지시설 20" xfId="39581" xr:uid="{00000000-0005-0000-0000-00002EB20000}"/>
    <cellStyle name="표_수량산출서(수정)_08.현광방지시설 21" xfId="39582" xr:uid="{00000000-0005-0000-0000-00002FB20000}"/>
    <cellStyle name="표_수량산출서(수정)_08.현광방지시설 3" xfId="39583" xr:uid="{00000000-0005-0000-0000-000030B20000}"/>
    <cellStyle name="표_수량산출서(수정)_08.현광방지시설 4" xfId="39584" xr:uid="{00000000-0005-0000-0000-000031B20000}"/>
    <cellStyle name="표_수량산출서(수정)_08.현광방지시설 5" xfId="39585" xr:uid="{00000000-0005-0000-0000-000032B20000}"/>
    <cellStyle name="표_수량산출서(수정)_08.현광방지시설 6" xfId="39586" xr:uid="{00000000-0005-0000-0000-000033B20000}"/>
    <cellStyle name="표_수량산출서(수정)_08.현광방지시설 7" xfId="39587" xr:uid="{00000000-0005-0000-0000-000034B20000}"/>
    <cellStyle name="표_수량산출서(수정)_08.현광방지시설 8" xfId="39588" xr:uid="{00000000-0005-0000-0000-000035B20000}"/>
    <cellStyle name="표_수량산출서(수정)_08.현광방지시설 9" xfId="39589" xr:uid="{00000000-0005-0000-0000-000036B20000}"/>
    <cellStyle name="표_수량산출서(수정)_08.현광방지시설_00.교통안전시설공전체" xfId="39590" xr:uid="{00000000-0005-0000-0000-000037B20000}"/>
    <cellStyle name="표_수량산출서(수정)_08.현광방지시설_00.교통안전시설공전체 10" xfId="39591" xr:uid="{00000000-0005-0000-0000-000038B20000}"/>
    <cellStyle name="표_수량산출서(수정)_08.현광방지시설_00.교통안전시설공전체 11" xfId="39592" xr:uid="{00000000-0005-0000-0000-000039B20000}"/>
    <cellStyle name="표_수량산출서(수정)_08.현광방지시설_00.교통안전시설공전체 12" xfId="39593" xr:uid="{00000000-0005-0000-0000-00003AB20000}"/>
    <cellStyle name="표_수량산출서(수정)_08.현광방지시설_00.교통안전시설공전체 13" xfId="39594" xr:uid="{00000000-0005-0000-0000-00003BB20000}"/>
    <cellStyle name="표_수량산출서(수정)_08.현광방지시설_00.교통안전시설공전체 14" xfId="39595" xr:uid="{00000000-0005-0000-0000-00003CB20000}"/>
    <cellStyle name="표_수량산출서(수정)_08.현광방지시설_00.교통안전시설공전체 15" xfId="39596" xr:uid="{00000000-0005-0000-0000-00003DB20000}"/>
    <cellStyle name="표_수량산출서(수정)_08.현광방지시설_00.교통안전시설공전체 16" xfId="39597" xr:uid="{00000000-0005-0000-0000-00003EB20000}"/>
    <cellStyle name="표_수량산출서(수정)_08.현광방지시설_00.교통안전시설공전체 17" xfId="39598" xr:uid="{00000000-0005-0000-0000-00003FB20000}"/>
    <cellStyle name="표_수량산출서(수정)_08.현광방지시설_00.교통안전시설공전체 18" xfId="39599" xr:uid="{00000000-0005-0000-0000-000040B20000}"/>
    <cellStyle name="표_수량산출서(수정)_08.현광방지시설_00.교통안전시설공전체 19" xfId="39600" xr:uid="{00000000-0005-0000-0000-000041B20000}"/>
    <cellStyle name="표_수량산출서(수정)_08.현광방지시설_00.교통안전시설공전체 2" xfId="39601" xr:uid="{00000000-0005-0000-0000-000042B20000}"/>
    <cellStyle name="표_수량산출서(수정)_08.현광방지시설_00.교통안전시설공전체 2 2" xfId="39602" xr:uid="{00000000-0005-0000-0000-000043B20000}"/>
    <cellStyle name="표_수량산출서(수정)_08.현광방지시설_00.교통안전시설공전체 2 3" xfId="39603" xr:uid="{00000000-0005-0000-0000-000044B20000}"/>
    <cellStyle name="표_수량산출서(수정)_08.현광방지시설_00.교통안전시설공전체 2 4" xfId="39604" xr:uid="{00000000-0005-0000-0000-000045B20000}"/>
    <cellStyle name="표_수량산출서(수정)_08.현광방지시설_00.교통안전시설공전체 2 5" xfId="39605" xr:uid="{00000000-0005-0000-0000-000046B20000}"/>
    <cellStyle name="표_수량산출서(수정)_08.현광방지시설_00.교통안전시설공전체 2 6" xfId="39606" xr:uid="{00000000-0005-0000-0000-000047B20000}"/>
    <cellStyle name="표_수량산출서(수정)_08.현광방지시설_00.교통안전시설공전체 2 7" xfId="39607" xr:uid="{00000000-0005-0000-0000-000048B20000}"/>
    <cellStyle name="표_수량산출서(수정)_08.현광방지시설_00.교통안전시설공전체 20" xfId="39608" xr:uid="{00000000-0005-0000-0000-000049B20000}"/>
    <cellStyle name="표_수량산출서(수정)_08.현광방지시설_00.교통안전시설공전체 21" xfId="39609" xr:uid="{00000000-0005-0000-0000-00004AB20000}"/>
    <cellStyle name="표_수량산출서(수정)_08.현광방지시설_00.교통안전시설공전체 3" xfId="39610" xr:uid="{00000000-0005-0000-0000-00004BB20000}"/>
    <cellStyle name="표_수량산출서(수정)_08.현광방지시설_00.교통안전시설공전체 4" xfId="39611" xr:uid="{00000000-0005-0000-0000-00004CB20000}"/>
    <cellStyle name="표_수량산출서(수정)_08.현광방지시설_00.교통안전시설공전체 5" xfId="39612" xr:uid="{00000000-0005-0000-0000-00004DB20000}"/>
    <cellStyle name="표_수량산출서(수정)_08.현광방지시설_00.교통안전시설공전체 6" xfId="39613" xr:uid="{00000000-0005-0000-0000-00004EB20000}"/>
    <cellStyle name="표_수량산출서(수정)_08.현광방지시설_00.교통안전시설공전체 7" xfId="39614" xr:uid="{00000000-0005-0000-0000-00004FB20000}"/>
    <cellStyle name="표_수량산출서(수정)_08.현광방지시설_00.교통안전시설공전체 8" xfId="39615" xr:uid="{00000000-0005-0000-0000-000050B20000}"/>
    <cellStyle name="표_수량산출서(수정)_08.현광방지시설_00.교통안전시설공전체 9" xfId="39616" xr:uid="{00000000-0005-0000-0000-000051B20000}"/>
    <cellStyle name="표_수량산출서(수정)_08.현광방지시설_01_부대공전체(진동-마산)" xfId="39617" xr:uid="{00000000-0005-0000-0000-000052B20000}"/>
    <cellStyle name="표_수량산출서(수정)_08.현광방지시설_01_부대공전체(진동-마산) 10" xfId="39618" xr:uid="{00000000-0005-0000-0000-000053B20000}"/>
    <cellStyle name="표_수량산출서(수정)_08.현광방지시설_01_부대공전체(진동-마산) 11" xfId="39619" xr:uid="{00000000-0005-0000-0000-000054B20000}"/>
    <cellStyle name="표_수량산출서(수정)_08.현광방지시설_01_부대공전체(진동-마산) 12" xfId="39620" xr:uid="{00000000-0005-0000-0000-000055B20000}"/>
    <cellStyle name="표_수량산출서(수정)_08.현광방지시설_01_부대공전체(진동-마산) 13" xfId="39621" xr:uid="{00000000-0005-0000-0000-000056B20000}"/>
    <cellStyle name="표_수량산출서(수정)_08.현광방지시설_01_부대공전체(진동-마산) 14" xfId="39622" xr:uid="{00000000-0005-0000-0000-000057B20000}"/>
    <cellStyle name="표_수량산출서(수정)_08.현광방지시설_01_부대공전체(진동-마산) 15" xfId="39623" xr:uid="{00000000-0005-0000-0000-000058B20000}"/>
    <cellStyle name="표_수량산출서(수정)_08.현광방지시설_01_부대공전체(진동-마산) 16" xfId="39624" xr:uid="{00000000-0005-0000-0000-000059B20000}"/>
    <cellStyle name="표_수량산출서(수정)_08.현광방지시설_01_부대공전체(진동-마산) 17" xfId="39625" xr:uid="{00000000-0005-0000-0000-00005AB20000}"/>
    <cellStyle name="표_수량산출서(수정)_08.현광방지시설_01_부대공전체(진동-마산) 18" xfId="39626" xr:uid="{00000000-0005-0000-0000-00005BB20000}"/>
    <cellStyle name="표_수량산출서(수정)_08.현광방지시설_01_부대공전체(진동-마산) 19" xfId="39627" xr:uid="{00000000-0005-0000-0000-00005CB20000}"/>
    <cellStyle name="표_수량산출서(수정)_08.현광방지시설_01_부대공전체(진동-마산) 2" xfId="39628" xr:uid="{00000000-0005-0000-0000-00005DB20000}"/>
    <cellStyle name="표_수량산출서(수정)_08.현광방지시설_01_부대공전체(진동-마산) 2 2" xfId="39629" xr:uid="{00000000-0005-0000-0000-00005EB20000}"/>
    <cellStyle name="표_수량산출서(수정)_08.현광방지시설_01_부대공전체(진동-마산) 2 3" xfId="39630" xr:uid="{00000000-0005-0000-0000-00005FB20000}"/>
    <cellStyle name="표_수량산출서(수정)_08.현광방지시설_01_부대공전체(진동-마산) 2 4" xfId="39631" xr:uid="{00000000-0005-0000-0000-000060B20000}"/>
    <cellStyle name="표_수량산출서(수정)_08.현광방지시설_01_부대공전체(진동-마산) 2 5" xfId="39632" xr:uid="{00000000-0005-0000-0000-000061B20000}"/>
    <cellStyle name="표_수량산출서(수정)_08.현광방지시설_01_부대공전체(진동-마산) 2 6" xfId="39633" xr:uid="{00000000-0005-0000-0000-000062B20000}"/>
    <cellStyle name="표_수량산출서(수정)_08.현광방지시설_01_부대공전체(진동-마산) 2 7" xfId="39634" xr:uid="{00000000-0005-0000-0000-000063B20000}"/>
    <cellStyle name="표_수량산출서(수정)_08.현광방지시설_01_부대공전체(진동-마산) 20" xfId="39635" xr:uid="{00000000-0005-0000-0000-000064B20000}"/>
    <cellStyle name="표_수량산출서(수정)_08.현광방지시설_01_부대공전체(진동-마산) 21" xfId="39636" xr:uid="{00000000-0005-0000-0000-000065B20000}"/>
    <cellStyle name="표_수량산출서(수정)_08.현광방지시설_01_부대공전체(진동-마산) 3" xfId="39637" xr:uid="{00000000-0005-0000-0000-000066B20000}"/>
    <cellStyle name="표_수량산출서(수정)_08.현광방지시설_01_부대공전체(진동-마산) 4" xfId="39638" xr:uid="{00000000-0005-0000-0000-000067B20000}"/>
    <cellStyle name="표_수량산출서(수정)_08.현광방지시설_01_부대공전체(진동-마산) 5" xfId="39639" xr:uid="{00000000-0005-0000-0000-000068B20000}"/>
    <cellStyle name="표_수량산출서(수정)_08.현광방지시설_01_부대공전체(진동-마산) 6" xfId="39640" xr:uid="{00000000-0005-0000-0000-000069B20000}"/>
    <cellStyle name="표_수량산출서(수정)_08.현광방지시설_01_부대공전체(진동-마산) 7" xfId="39641" xr:uid="{00000000-0005-0000-0000-00006AB20000}"/>
    <cellStyle name="표_수량산출서(수정)_08.현광방지시설_01_부대공전체(진동-마산) 8" xfId="39642" xr:uid="{00000000-0005-0000-0000-00006BB20000}"/>
    <cellStyle name="표_수량산출서(수정)_08.현광방지시설_01_부대공전체(진동-마산) 9" xfId="39643" xr:uid="{00000000-0005-0000-0000-00006CB20000}"/>
    <cellStyle name="표_안강여고 화장실 개선공사" xfId="1966" xr:uid="{00000000-0005-0000-0000-00006DB20000}"/>
    <cellStyle name="표_영주서부초등학교 교사동 방수공사" xfId="1967" xr:uid="{00000000-0005-0000-0000-00006EB20000}"/>
    <cellStyle name="표_용곡지구_보건진료소_신축설비공사" xfId="1968" xr:uid="{00000000-0005-0000-0000-00006FB20000}"/>
    <cellStyle name="표_용곡지구_보건진료소_신축설비공사 2" xfId="1969" xr:uid="{00000000-0005-0000-0000-000070B20000}"/>
    <cellStyle name="표_우보초등학교 화장실보수및기타공사(건축)" xfId="1970" xr:uid="{00000000-0005-0000-0000-000071B20000}"/>
    <cellStyle name="표_우보초등학교 화장실보수및기타공사(건축) 2" xfId="1971" xr:uid="{00000000-0005-0000-0000-000072B20000}"/>
    <cellStyle name="표_토목내역서" xfId="1972" xr:uid="{00000000-0005-0000-0000-000073B20000}"/>
    <cellStyle name="표_토목내역서 2" xfId="1973" xr:uid="{00000000-0005-0000-0000-000074B20000}"/>
    <cellStyle name="표_토목내역서_2011년 소백산 자락길 홍보관 신축공사(건축)" xfId="1974" xr:uid="{00000000-0005-0000-0000-000075B20000}"/>
    <cellStyle name="표_토목내역서_갑지(건축 (2)" xfId="1975" xr:uid="{00000000-0005-0000-0000-000076B20000}"/>
    <cellStyle name="표_토목내역서_갑지(건축 (2) 2" xfId="1976" xr:uid="{00000000-0005-0000-0000-000077B20000}"/>
    <cellStyle name="표_토목내역서_경북능금농협(북촌)골판지공장 " xfId="1977" xr:uid="{00000000-0005-0000-0000-000078B20000}"/>
    <cellStyle name="표_토목내역서_관급자재 명세" xfId="1978" xr:uid="{00000000-0005-0000-0000-000079B20000}"/>
    <cellStyle name="표_토목내역서_도로" xfId="1979" xr:uid="{00000000-0005-0000-0000-00007AB20000}"/>
    <cellStyle name="표_토목내역서_도로 2" xfId="39644" xr:uid="{00000000-0005-0000-0000-00007BB20000}"/>
    <cellStyle name="표_토목내역서_부대초안" xfId="1980" xr:uid="{00000000-0005-0000-0000-00007CB20000}"/>
    <cellStyle name="표_토목내역서_부대초안 2" xfId="1981" xr:uid="{00000000-0005-0000-0000-00007DB20000}"/>
    <cellStyle name="표_토목내역서_부대초안_2011년 소백산 자락길 홍보관 신축공사(건축)" xfId="1982" xr:uid="{00000000-0005-0000-0000-00007EB20000}"/>
    <cellStyle name="표_토목내역서_부대초안_갑지(건축 (2)" xfId="1983" xr:uid="{00000000-0005-0000-0000-00007FB20000}"/>
    <cellStyle name="표_토목내역서_부대초안_갑지(건축 (2) 2" xfId="1984" xr:uid="{00000000-0005-0000-0000-000080B20000}"/>
    <cellStyle name="표_토목내역서_부대초안_견적의뢰" xfId="1985" xr:uid="{00000000-0005-0000-0000-000081B20000}"/>
    <cellStyle name="표_토목내역서_부대초안_견적의뢰 2" xfId="1986" xr:uid="{00000000-0005-0000-0000-000082B20000}"/>
    <cellStyle name="표_토목내역서_부대초안_견적의뢰_2011년 소백산 자락길 홍보관 신축공사(건축)" xfId="1987" xr:uid="{00000000-0005-0000-0000-000083B20000}"/>
    <cellStyle name="표_토목내역서_부대초안_견적의뢰_갑지(건축 (2)" xfId="1988" xr:uid="{00000000-0005-0000-0000-000084B20000}"/>
    <cellStyle name="표_토목내역서_부대초안_견적의뢰_갑지(건축 (2) 2" xfId="1989" xr:uid="{00000000-0005-0000-0000-000085B20000}"/>
    <cellStyle name="표_토목내역서_부대초안_견적의뢰_경북능금농협(북촌)골판지공장 " xfId="1990" xr:uid="{00000000-0005-0000-0000-000086B20000}"/>
    <cellStyle name="표_토목내역서_부대초안_견적의뢰_관급자재 명세" xfId="1991" xr:uid="{00000000-0005-0000-0000-000087B20000}"/>
    <cellStyle name="표_토목내역서_부대초안_견적의뢰_삼성생활예술고 생활관(3층수정15%)공사" xfId="1992" xr:uid="{00000000-0005-0000-0000-000088B20000}"/>
    <cellStyle name="표_토목내역서_부대초안_견적의뢰_삼성생활예술고 생활관(3층수정15%)공사 2" xfId="1993" xr:uid="{00000000-0005-0000-0000-000089B20000}"/>
    <cellStyle name="표_토목내역서_부대초안_견적의뢰_안강여고 화장실 개선공사" xfId="1994" xr:uid="{00000000-0005-0000-0000-00008AB20000}"/>
    <cellStyle name="표_토목내역서_부대초안_견적의뢰_영주서부초등학교 교사동 방수공사" xfId="1995" xr:uid="{00000000-0005-0000-0000-00008BB20000}"/>
    <cellStyle name="표_토목내역서_부대초안_견적의뢰_용곡지구_보건진료소_신축설비공사" xfId="1996" xr:uid="{00000000-0005-0000-0000-00008CB20000}"/>
    <cellStyle name="표_토목내역서_부대초안_견적의뢰_용곡지구_보건진료소_신축설비공사 2" xfId="1997" xr:uid="{00000000-0005-0000-0000-00008DB20000}"/>
    <cellStyle name="표_토목내역서_부대초안_견적의뢰_우보초등학교 화장실보수및기타공사(건축)" xfId="1998" xr:uid="{00000000-0005-0000-0000-00008EB20000}"/>
    <cellStyle name="표_토목내역서_부대초안_견적의뢰_우보초등학교 화장실보수및기타공사(건축) 2" xfId="1999" xr:uid="{00000000-0005-0000-0000-00008FB20000}"/>
    <cellStyle name="표_토목내역서_부대초안_견적의뢰_화령초등학교 다목적강당 증축공사(건축)" xfId="2000" xr:uid="{00000000-0005-0000-0000-000090B20000}"/>
    <cellStyle name="표_토목내역서_부대초안_견적의뢰_화령초등학교 다목적강당 증축공사(건축) 2" xfId="2001" xr:uid="{00000000-0005-0000-0000-000091B20000}"/>
    <cellStyle name="표_토목내역서_부대초안_견적의뢰_화령초등학교 다목적강당 증축공사(건축납품)" xfId="2002" xr:uid="{00000000-0005-0000-0000-000092B20000}"/>
    <cellStyle name="표_토목내역서_부대초안_견적의뢰_화령초등학교 다목적강당 증축공사(건축납품) 2" xfId="2003" xr:uid="{00000000-0005-0000-0000-000093B20000}"/>
    <cellStyle name="표_토목내역서_부대초안_경북능금농협(북촌)골판지공장 " xfId="2004" xr:uid="{00000000-0005-0000-0000-000094B20000}"/>
    <cellStyle name="표_토목내역서_부대초안_관급자재 명세" xfId="2005" xr:uid="{00000000-0005-0000-0000-000095B20000}"/>
    <cellStyle name="표_토목내역서_부대초안_김포투찰" xfId="2006" xr:uid="{00000000-0005-0000-0000-000096B20000}"/>
    <cellStyle name="표_토목내역서_부대초안_김포투찰 2" xfId="39645" xr:uid="{00000000-0005-0000-0000-000097B20000}"/>
    <cellStyle name="표_토목내역서_부대초안_김포투찰_견적의뢰" xfId="2007" xr:uid="{00000000-0005-0000-0000-000098B20000}"/>
    <cellStyle name="표_토목내역서_부대초안_김포투찰_견적의뢰 2" xfId="2008" xr:uid="{00000000-0005-0000-0000-000099B20000}"/>
    <cellStyle name="표_토목내역서_부대초안_김포투찰_견적의뢰_2011년 소백산 자락길 홍보관 신축공사(건축)" xfId="2009" xr:uid="{00000000-0005-0000-0000-00009AB20000}"/>
    <cellStyle name="표_토목내역서_부대초안_김포투찰_견적의뢰_갑지(건축 (2)" xfId="2010" xr:uid="{00000000-0005-0000-0000-00009BB20000}"/>
    <cellStyle name="표_토목내역서_부대초안_김포투찰_견적의뢰_갑지(건축 (2) 2" xfId="2011" xr:uid="{00000000-0005-0000-0000-00009CB20000}"/>
    <cellStyle name="표_토목내역서_부대초안_김포투찰_견적의뢰_경북능금농협(북촌)골판지공장 " xfId="2012" xr:uid="{00000000-0005-0000-0000-00009DB20000}"/>
    <cellStyle name="표_토목내역서_부대초안_김포투찰_견적의뢰_관급자재 명세" xfId="2013" xr:uid="{00000000-0005-0000-0000-00009EB20000}"/>
    <cellStyle name="표_토목내역서_부대초안_김포투찰_견적의뢰_삼성생활예술고 생활관(3층수정15%)공사" xfId="2014" xr:uid="{00000000-0005-0000-0000-00009FB20000}"/>
    <cellStyle name="표_토목내역서_부대초안_김포투찰_견적의뢰_삼성생활예술고 생활관(3층수정15%)공사 2" xfId="2015" xr:uid="{00000000-0005-0000-0000-0000A0B20000}"/>
    <cellStyle name="표_토목내역서_부대초안_김포투찰_견적의뢰_안강여고 화장실 개선공사" xfId="2016" xr:uid="{00000000-0005-0000-0000-0000A1B20000}"/>
    <cellStyle name="표_토목내역서_부대초안_김포투찰_견적의뢰_영주서부초등학교 교사동 방수공사" xfId="2017" xr:uid="{00000000-0005-0000-0000-0000A2B20000}"/>
    <cellStyle name="표_토목내역서_부대초안_김포투찰_견적의뢰_용곡지구_보건진료소_신축설비공사" xfId="2018" xr:uid="{00000000-0005-0000-0000-0000A3B20000}"/>
    <cellStyle name="표_토목내역서_부대초안_김포투찰_견적의뢰_용곡지구_보건진료소_신축설비공사 2" xfId="2019" xr:uid="{00000000-0005-0000-0000-0000A4B20000}"/>
    <cellStyle name="표_토목내역서_부대초안_김포투찰_견적의뢰_우보초등학교 화장실보수및기타공사(건축)" xfId="2020" xr:uid="{00000000-0005-0000-0000-0000A5B20000}"/>
    <cellStyle name="표_토목내역서_부대초안_김포투찰_견적의뢰_우보초등학교 화장실보수및기타공사(건축) 2" xfId="2021" xr:uid="{00000000-0005-0000-0000-0000A6B20000}"/>
    <cellStyle name="표_토목내역서_부대초안_김포투찰_견적의뢰_화령초등학교 다목적강당 증축공사(건축)" xfId="2022" xr:uid="{00000000-0005-0000-0000-0000A7B20000}"/>
    <cellStyle name="표_토목내역서_부대초안_김포투찰_견적의뢰_화령초등학교 다목적강당 증축공사(건축) 2" xfId="2023" xr:uid="{00000000-0005-0000-0000-0000A8B20000}"/>
    <cellStyle name="표_토목내역서_부대초안_김포투찰_견적의뢰_화령초등학교 다목적강당 증축공사(건축납품)" xfId="2024" xr:uid="{00000000-0005-0000-0000-0000A9B20000}"/>
    <cellStyle name="표_토목내역서_부대초안_김포투찰_견적의뢰_화령초등학교 다목적강당 증축공사(건축납품) 2" xfId="2025" xr:uid="{00000000-0005-0000-0000-0000AAB20000}"/>
    <cellStyle name="표_토목내역서_부대초안_삼성생활예술고 생활관(3층수정15%)공사" xfId="2026" xr:uid="{00000000-0005-0000-0000-0000ABB20000}"/>
    <cellStyle name="표_토목내역서_부대초안_삼성생활예술고 생활관(3층수정15%)공사 2" xfId="2027" xr:uid="{00000000-0005-0000-0000-0000ACB20000}"/>
    <cellStyle name="표_토목내역서_부대초안_안강여고 화장실 개선공사" xfId="2028" xr:uid="{00000000-0005-0000-0000-0000ADB20000}"/>
    <cellStyle name="표_토목내역서_부대초안_영주서부초등학교 교사동 방수공사" xfId="2029" xr:uid="{00000000-0005-0000-0000-0000AEB20000}"/>
    <cellStyle name="표_토목내역서_부대초안_용곡지구_보건진료소_신축설비공사" xfId="2030" xr:uid="{00000000-0005-0000-0000-0000AFB20000}"/>
    <cellStyle name="표_토목내역서_부대초안_용곡지구_보건진료소_신축설비공사 2" xfId="2031" xr:uid="{00000000-0005-0000-0000-0000B0B20000}"/>
    <cellStyle name="표_토목내역서_부대초안_우보초등학교 화장실보수및기타공사(건축)" xfId="2032" xr:uid="{00000000-0005-0000-0000-0000B1B20000}"/>
    <cellStyle name="표_토목내역서_부대초안_우보초등학교 화장실보수및기타공사(건축) 2" xfId="2033" xr:uid="{00000000-0005-0000-0000-0000B2B20000}"/>
    <cellStyle name="표_토목내역서_부대초안_화령초등학교 다목적강당 증축공사(건축)" xfId="2034" xr:uid="{00000000-0005-0000-0000-0000B3B20000}"/>
    <cellStyle name="표_토목내역서_부대초안_화령초등학교 다목적강당 증축공사(건축) 2" xfId="2035" xr:uid="{00000000-0005-0000-0000-0000B4B20000}"/>
    <cellStyle name="표_토목내역서_부대초안_화령초등학교 다목적강당 증축공사(건축납품)" xfId="2036" xr:uid="{00000000-0005-0000-0000-0000B5B20000}"/>
    <cellStyle name="표_토목내역서_부대초안_화령초등학교 다목적강당 증축공사(건축납품) 2" xfId="2037" xr:uid="{00000000-0005-0000-0000-0000B6B20000}"/>
    <cellStyle name="표_토목내역서_삼성생활예술고 생활관(3층수정15%)공사" xfId="2038" xr:uid="{00000000-0005-0000-0000-0000B7B20000}"/>
    <cellStyle name="표_토목내역서_삼성생활예술고 생활관(3층수정15%)공사 2" xfId="2039" xr:uid="{00000000-0005-0000-0000-0000B8B20000}"/>
    <cellStyle name="표_토목내역서_안강여고 화장실 개선공사" xfId="2040" xr:uid="{00000000-0005-0000-0000-0000B9B20000}"/>
    <cellStyle name="표_토목내역서_영주서부초등학교 교사동 방수공사" xfId="2041" xr:uid="{00000000-0005-0000-0000-0000BAB20000}"/>
    <cellStyle name="표_토목내역서_용곡지구_보건진료소_신축설비공사" xfId="2042" xr:uid="{00000000-0005-0000-0000-0000BBB20000}"/>
    <cellStyle name="표_토목내역서_용곡지구_보건진료소_신축설비공사 2" xfId="2043" xr:uid="{00000000-0005-0000-0000-0000BCB20000}"/>
    <cellStyle name="표_토목내역서_우보초등학교 화장실보수및기타공사(건축)" xfId="2044" xr:uid="{00000000-0005-0000-0000-0000BDB20000}"/>
    <cellStyle name="표_토목내역서_우보초등학교 화장실보수및기타공사(건축) 2" xfId="2045" xr:uid="{00000000-0005-0000-0000-0000BEB20000}"/>
    <cellStyle name="표_토목내역서_화령초등학교 다목적강당 증축공사(건축)" xfId="2046" xr:uid="{00000000-0005-0000-0000-0000BFB20000}"/>
    <cellStyle name="표_토목내역서_화령초등학교 다목적강당 증축공사(건축) 2" xfId="2047" xr:uid="{00000000-0005-0000-0000-0000C0B20000}"/>
    <cellStyle name="표_토목내역서_화령초등학교 다목적강당 증축공사(건축납품)" xfId="2048" xr:uid="{00000000-0005-0000-0000-0000C1B20000}"/>
    <cellStyle name="표_토목내역서_화령초등학교 다목적강당 증축공사(건축납품) 2" xfId="2049" xr:uid="{00000000-0005-0000-0000-0000C2B20000}"/>
    <cellStyle name="표_화령초등학교 다목적강당 증축공사(건축)" xfId="2050" xr:uid="{00000000-0005-0000-0000-0000C3B20000}"/>
    <cellStyle name="표_화령초등학교 다목적강당 증축공사(건축) 2" xfId="2051" xr:uid="{00000000-0005-0000-0000-0000C4B20000}"/>
    <cellStyle name="표_화령초등학교 다목적강당 증축공사(건축납품)" xfId="2052" xr:uid="{00000000-0005-0000-0000-0000C5B20000}"/>
    <cellStyle name="표_화령초등학교 다목적강당 증축공사(건축납품) 2" xfId="2053" xr:uid="{00000000-0005-0000-0000-0000C6B20000}"/>
    <cellStyle name="표준" xfId="0" builtinId="0"/>
    <cellStyle name="표준 10" xfId="39646" xr:uid="{00000000-0005-0000-0000-0000C8B20000}"/>
    <cellStyle name="표준 10 2" xfId="39647" xr:uid="{00000000-0005-0000-0000-0000C9B20000}"/>
    <cellStyle name="표준 11" xfId="39648" xr:uid="{00000000-0005-0000-0000-0000CAB20000}"/>
    <cellStyle name="표준 12" xfId="39649" xr:uid="{00000000-0005-0000-0000-0000CBB20000}"/>
    <cellStyle name="표준 12 2" xfId="46478" xr:uid="{00000000-0005-0000-0000-0000CCB20000}"/>
    <cellStyle name="표준 13" xfId="39650" xr:uid="{00000000-0005-0000-0000-0000CDB20000}"/>
    <cellStyle name="표준 14" xfId="39651" xr:uid="{00000000-0005-0000-0000-0000CEB20000}"/>
    <cellStyle name="표준 15" xfId="39652" xr:uid="{00000000-0005-0000-0000-0000CFB20000}"/>
    <cellStyle name="표준 16" xfId="39653" xr:uid="{00000000-0005-0000-0000-0000D0B20000}"/>
    <cellStyle name="표준 17" xfId="39654" xr:uid="{00000000-0005-0000-0000-0000D1B20000}"/>
    <cellStyle name="표준 18" xfId="39655" xr:uid="{00000000-0005-0000-0000-0000D2B20000}"/>
    <cellStyle name="표준 19" xfId="39656" xr:uid="{00000000-0005-0000-0000-0000D3B20000}"/>
    <cellStyle name="표준 2" xfId="1" xr:uid="{00000000-0005-0000-0000-0000D4B20000}"/>
    <cellStyle name="표준 2 10" xfId="39657" xr:uid="{00000000-0005-0000-0000-0000D5B20000}"/>
    <cellStyle name="표준 2 11" xfId="39658" xr:uid="{00000000-0005-0000-0000-0000D6B20000}"/>
    <cellStyle name="표준 2 12" xfId="39659" xr:uid="{00000000-0005-0000-0000-0000D7B20000}"/>
    <cellStyle name="표준 2 13" xfId="39660" xr:uid="{00000000-0005-0000-0000-0000D8B20000}"/>
    <cellStyle name="표준 2 14" xfId="39661" xr:uid="{00000000-0005-0000-0000-0000D9B20000}"/>
    <cellStyle name="표준 2 15" xfId="39662" xr:uid="{00000000-0005-0000-0000-0000DAB20000}"/>
    <cellStyle name="표준 2 16" xfId="39663" xr:uid="{00000000-0005-0000-0000-0000DBB20000}"/>
    <cellStyle name="표준 2 17" xfId="39664" xr:uid="{00000000-0005-0000-0000-0000DCB20000}"/>
    <cellStyle name="표준 2 18" xfId="39665" xr:uid="{00000000-0005-0000-0000-0000DDB20000}"/>
    <cellStyle name="표준 2 19" xfId="39666" xr:uid="{00000000-0005-0000-0000-0000DEB20000}"/>
    <cellStyle name="표준 2 2" xfId="2054" xr:uid="{00000000-0005-0000-0000-0000DFB20000}"/>
    <cellStyle name="표준 2 2 10" xfId="39667" xr:uid="{00000000-0005-0000-0000-0000E0B20000}"/>
    <cellStyle name="표준 2 2 11" xfId="39668" xr:uid="{00000000-0005-0000-0000-0000E1B20000}"/>
    <cellStyle name="표준 2 2 12" xfId="39669" xr:uid="{00000000-0005-0000-0000-0000E2B20000}"/>
    <cellStyle name="표준 2 2 13" xfId="39670" xr:uid="{00000000-0005-0000-0000-0000E3B20000}"/>
    <cellStyle name="표준 2 2 14" xfId="39671" xr:uid="{00000000-0005-0000-0000-0000E4B20000}"/>
    <cellStyle name="표준 2 2 15" xfId="39672" xr:uid="{00000000-0005-0000-0000-0000E5B20000}"/>
    <cellStyle name="표준 2 2 16" xfId="39673" xr:uid="{00000000-0005-0000-0000-0000E6B20000}"/>
    <cellStyle name="표준 2 2 17" xfId="39674" xr:uid="{00000000-0005-0000-0000-0000E7B20000}"/>
    <cellStyle name="표준 2 2 18" xfId="39675" xr:uid="{00000000-0005-0000-0000-0000E8B20000}"/>
    <cellStyle name="표준 2 2 19" xfId="39676" xr:uid="{00000000-0005-0000-0000-0000E9B20000}"/>
    <cellStyle name="표준 2 2 2" xfId="39677" xr:uid="{00000000-0005-0000-0000-0000EAB20000}"/>
    <cellStyle name="표준 2 2 2 10" xfId="39678" xr:uid="{00000000-0005-0000-0000-0000EBB20000}"/>
    <cellStyle name="표준 2 2 2 11" xfId="39679" xr:uid="{00000000-0005-0000-0000-0000ECB20000}"/>
    <cellStyle name="표준 2 2 2 12" xfId="39680" xr:uid="{00000000-0005-0000-0000-0000EDB20000}"/>
    <cellStyle name="표준 2 2 2 13" xfId="39681" xr:uid="{00000000-0005-0000-0000-0000EEB20000}"/>
    <cellStyle name="표준 2 2 2 14" xfId="39682" xr:uid="{00000000-0005-0000-0000-0000EFB20000}"/>
    <cellStyle name="표준 2 2 2 15" xfId="39683" xr:uid="{00000000-0005-0000-0000-0000F0B20000}"/>
    <cellStyle name="표준 2 2 2 16" xfId="39684" xr:uid="{00000000-0005-0000-0000-0000F1B20000}"/>
    <cellStyle name="표준 2 2 2 17" xfId="39685" xr:uid="{00000000-0005-0000-0000-0000F2B20000}"/>
    <cellStyle name="표준 2 2 2 18" xfId="39686" xr:uid="{00000000-0005-0000-0000-0000F3B20000}"/>
    <cellStyle name="표준 2 2 2 19" xfId="39687" xr:uid="{00000000-0005-0000-0000-0000F4B20000}"/>
    <cellStyle name="표준 2 2 2 2" xfId="39688" xr:uid="{00000000-0005-0000-0000-0000F5B20000}"/>
    <cellStyle name="표준 2 2 2 2 10" xfId="39689" xr:uid="{00000000-0005-0000-0000-0000F6B20000}"/>
    <cellStyle name="표준 2 2 2 2 11" xfId="39690" xr:uid="{00000000-0005-0000-0000-0000F7B20000}"/>
    <cellStyle name="표준 2 2 2 2 12" xfId="39691" xr:uid="{00000000-0005-0000-0000-0000F8B20000}"/>
    <cellStyle name="표준 2 2 2 2 13" xfId="39692" xr:uid="{00000000-0005-0000-0000-0000F9B20000}"/>
    <cellStyle name="표준 2 2 2 2 14" xfId="39693" xr:uid="{00000000-0005-0000-0000-0000FAB20000}"/>
    <cellStyle name="표준 2 2 2 2 15" xfId="39694" xr:uid="{00000000-0005-0000-0000-0000FBB20000}"/>
    <cellStyle name="표준 2 2 2 2 16" xfId="39695" xr:uid="{00000000-0005-0000-0000-0000FCB20000}"/>
    <cellStyle name="표준 2 2 2 2 17" xfId="39696" xr:uid="{00000000-0005-0000-0000-0000FDB20000}"/>
    <cellStyle name="표준 2 2 2 2 18" xfId="39697" xr:uid="{00000000-0005-0000-0000-0000FEB20000}"/>
    <cellStyle name="표준 2 2 2 2 19" xfId="39698" xr:uid="{00000000-0005-0000-0000-0000FFB20000}"/>
    <cellStyle name="표준 2 2 2 2 2" xfId="39699" xr:uid="{00000000-0005-0000-0000-000000B30000}"/>
    <cellStyle name="표준 2 2 2 2 2 2" xfId="39700" xr:uid="{00000000-0005-0000-0000-000001B30000}"/>
    <cellStyle name="표준 2 2 2 2 20" xfId="39701" xr:uid="{00000000-0005-0000-0000-000002B30000}"/>
    <cellStyle name="표준 2 2 2 2 21" xfId="39702" xr:uid="{00000000-0005-0000-0000-000003B30000}"/>
    <cellStyle name="표준 2 2 2 2 3" xfId="39703" xr:uid="{00000000-0005-0000-0000-000004B30000}"/>
    <cellStyle name="표준 2 2 2 2 4" xfId="39704" xr:uid="{00000000-0005-0000-0000-000005B30000}"/>
    <cellStyle name="표준 2 2 2 2 5" xfId="39705" xr:uid="{00000000-0005-0000-0000-000006B30000}"/>
    <cellStyle name="표준 2 2 2 2 6" xfId="39706" xr:uid="{00000000-0005-0000-0000-000007B30000}"/>
    <cellStyle name="표준 2 2 2 2 7" xfId="39707" xr:uid="{00000000-0005-0000-0000-000008B30000}"/>
    <cellStyle name="표준 2 2 2 2 8" xfId="39708" xr:uid="{00000000-0005-0000-0000-000009B30000}"/>
    <cellStyle name="표준 2 2 2 2 9" xfId="39709" xr:uid="{00000000-0005-0000-0000-00000AB30000}"/>
    <cellStyle name="표준 2 2 2 20" xfId="39710" xr:uid="{00000000-0005-0000-0000-00000BB30000}"/>
    <cellStyle name="표준 2 2 2 21" xfId="39711" xr:uid="{00000000-0005-0000-0000-00000CB30000}"/>
    <cellStyle name="표준 2 2 2 22" xfId="39712" xr:uid="{00000000-0005-0000-0000-00000DB30000}"/>
    <cellStyle name="표준 2 2 2 23" xfId="39713" xr:uid="{00000000-0005-0000-0000-00000EB30000}"/>
    <cellStyle name="표준 2 2 2 24" xfId="39714" xr:uid="{00000000-0005-0000-0000-00000FB30000}"/>
    <cellStyle name="표준 2 2 2 25" xfId="39715" xr:uid="{00000000-0005-0000-0000-000010B30000}"/>
    <cellStyle name="표준 2 2 2 26" xfId="39716" xr:uid="{00000000-0005-0000-0000-000011B30000}"/>
    <cellStyle name="표준 2 2 2 3" xfId="39717" xr:uid="{00000000-0005-0000-0000-000012B30000}"/>
    <cellStyle name="표준 2 2 2 4" xfId="39718" xr:uid="{00000000-0005-0000-0000-000013B30000}"/>
    <cellStyle name="표준 2 2 2 5" xfId="39719" xr:uid="{00000000-0005-0000-0000-000014B30000}"/>
    <cellStyle name="표준 2 2 2 6" xfId="39720" xr:uid="{00000000-0005-0000-0000-000015B30000}"/>
    <cellStyle name="표준 2 2 2 7" xfId="39721" xr:uid="{00000000-0005-0000-0000-000016B30000}"/>
    <cellStyle name="표준 2 2 2 8" xfId="39722" xr:uid="{00000000-0005-0000-0000-000017B30000}"/>
    <cellStyle name="표준 2 2 2 8 2" xfId="39723" xr:uid="{00000000-0005-0000-0000-000018B30000}"/>
    <cellStyle name="표준 2 2 2 9" xfId="39724" xr:uid="{00000000-0005-0000-0000-000019B30000}"/>
    <cellStyle name="표준 2 2 20" xfId="39725" xr:uid="{00000000-0005-0000-0000-00001AB30000}"/>
    <cellStyle name="표준 2 2 21" xfId="39726" xr:uid="{00000000-0005-0000-0000-00001BB30000}"/>
    <cellStyle name="표준 2 2 22" xfId="39727" xr:uid="{00000000-0005-0000-0000-00001CB30000}"/>
    <cellStyle name="표준 2 2 22 2" xfId="39728" xr:uid="{00000000-0005-0000-0000-00001DB30000}"/>
    <cellStyle name="표준 2 2 23" xfId="39729" xr:uid="{00000000-0005-0000-0000-00001EB30000}"/>
    <cellStyle name="표준 2 2 24" xfId="39730" xr:uid="{00000000-0005-0000-0000-00001FB30000}"/>
    <cellStyle name="표준 2 2 25" xfId="39731" xr:uid="{00000000-0005-0000-0000-000020B30000}"/>
    <cellStyle name="표준 2 2 26" xfId="39732" xr:uid="{00000000-0005-0000-0000-000021B30000}"/>
    <cellStyle name="표준 2 2 27" xfId="39733" xr:uid="{00000000-0005-0000-0000-000022B30000}"/>
    <cellStyle name="표준 2 2 28" xfId="39734" xr:uid="{00000000-0005-0000-0000-000023B30000}"/>
    <cellStyle name="표준 2 2 29" xfId="39735" xr:uid="{00000000-0005-0000-0000-000024B30000}"/>
    <cellStyle name="표준 2 2 3" xfId="39736" xr:uid="{00000000-0005-0000-0000-000025B30000}"/>
    <cellStyle name="표준 2 2 30" xfId="39737" xr:uid="{00000000-0005-0000-0000-000026B30000}"/>
    <cellStyle name="표준 2 2 31" xfId="39738" xr:uid="{00000000-0005-0000-0000-000027B30000}"/>
    <cellStyle name="표준 2 2 32" xfId="39739" xr:uid="{00000000-0005-0000-0000-000028B30000}"/>
    <cellStyle name="표준 2 2 33" xfId="39740" xr:uid="{00000000-0005-0000-0000-000029B30000}"/>
    <cellStyle name="표준 2 2 34" xfId="39741" xr:uid="{00000000-0005-0000-0000-00002AB30000}"/>
    <cellStyle name="표준 2 2 35" xfId="39742" xr:uid="{00000000-0005-0000-0000-00002BB30000}"/>
    <cellStyle name="표준 2 2 36" xfId="39743" xr:uid="{00000000-0005-0000-0000-00002CB30000}"/>
    <cellStyle name="표준 2 2 37" xfId="39744" xr:uid="{00000000-0005-0000-0000-00002DB30000}"/>
    <cellStyle name="표준 2 2 38" xfId="39745" xr:uid="{00000000-0005-0000-0000-00002EB30000}"/>
    <cellStyle name="표준 2 2 39" xfId="39746" xr:uid="{00000000-0005-0000-0000-00002FB30000}"/>
    <cellStyle name="표준 2 2 4" xfId="39747" xr:uid="{00000000-0005-0000-0000-000030B30000}"/>
    <cellStyle name="표준 2 2 40" xfId="39748" xr:uid="{00000000-0005-0000-0000-000031B30000}"/>
    <cellStyle name="표준 2 2 5" xfId="39749" xr:uid="{00000000-0005-0000-0000-000032B30000}"/>
    <cellStyle name="표준 2 2 6" xfId="39750" xr:uid="{00000000-0005-0000-0000-000033B30000}"/>
    <cellStyle name="표준 2 2 7" xfId="39751" xr:uid="{00000000-0005-0000-0000-000034B30000}"/>
    <cellStyle name="표준 2 2 8" xfId="39752" xr:uid="{00000000-0005-0000-0000-000035B30000}"/>
    <cellStyle name="표준 2 2 9" xfId="39753" xr:uid="{00000000-0005-0000-0000-000036B30000}"/>
    <cellStyle name="표준 2 20" xfId="39754" xr:uid="{00000000-0005-0000-0000-000037B30000}"/>
    <cellStyle name="표준 2 21" xfId="39755" xr:uid="{00000000-0005-0000-0000-000038B30000}"/>
    <cellStyle name="표준 2 22" xfId="39756" xr:uid="{00000000-0005-0000-0000-000039B30000}"/>
    <cellStyle name="표준 2 23" xfId="39757" xr:uid="{00000000-0005-0000-0000-00003AB30000}"/>
    <cellStyle name="표준 2 24" xfId="39758" xr:uid="{00000000-0005-0000-0000-00003BB30000}"/>
    <cellStyle name="표준 2 25" xfId="39759" xr:uid="{00000000-0005-0000-0000-00003CB30000}"/>
    <cellStyle name="표준 2 26" xfId="39760" xr:uid="{00000000-0005-0000-0000-00003DB30000}"/>
    <cellStyle name="표준 2 27" xfId="39761" xr:uid="{00000000-0005-0000-0000-00003EB30000}"/>
    <cellStyle name="표준 2 28" xfId="39762" xr:uid="{00000000-0005-0000-0000-00003FB30000}"/>
    <cellStyle name="표준 2 29" xfId="39763" xr:uid="{00000000-0005-0000-0000-000040B30000}"/>
    <cellStyle name="표준 2 3" xfId="34143" xr:uid="{00000000-0005-0000-0000-000041B30000}"/>
    <cellStyle name="표준 2 3 10" xfId="39764" xr:uid="{00000000-0005-0000-0000-000042B30000}"/>
    <cellStyle name="표준 2 3 11" xfId="39765" xr:uid="{00000000-0005-0000-0000-000043B30000}"/>
    <cellStyle name="표준 2 3 12" xfId="39766" xr:uid="{00000000-0005-0000-0000-000044B30000}"/>
    <cellStyle name="표준 2 3 13" xfId="39767" xr:uid="{00000000-0005-0000-0000-000045B30000}"/>
    <cellStyle name="표준 2 3 14" xfId="39768" xr:uid="{00000000-0005-0000-0000-000046B30000}"/>
    <cellStyle name="표준 2 3 15" xfId="39769" xr:uid="{00000000-0005-0000-0000-000047B30000}"/>
    <cellStyle name="표준 2 3 16" xfId="39770" xr:uid="{00000000-0005-0000-0000-000048B30000}"/>
    <cellStyle name="표준 2 3 17" xfId="39771" xr:uid="{00000000-0005-0000-0000-000049B30000}"/>
    <cellStyle name="표준 2 3 18" xfId="39772" xr:uid="{00000000-0005-0000-0000-00004AB30000}"/>
    <cellStyle name="표준 2 3 19" xfId="39773" xr:uid="{00000000-0005-0000-0000-00004BB30000}"/>
    <cellStyle name="표준 2 3 2" xfId="39774" xr:uid="{00000000-0005-0000-0000-00004CB30000}"/>
    <cellStyle name="표준 2 3 2 2" xfId="39775" xr:uid="{00000000-0005-0000-0000-00004DB30000}"/>
    <cellStyle name="표준 2 3 2 3" xfId="39776" xr:uid="{00000000-0005-0000-0000-00004EB30000}"/>
    <cellStyle name="표준 2 3 2 4" xfId="39777" xr:uid="{00000000-0005-0000-0000-00004FB30000}"/>
    <cellStyle name="표준 2 3 2 5" xfId="39778" xr:uid="{00000000-0005-0000-0000-000050B30000}"/>
    <cellStyle name="표준 2 3 2 6" xfId="39779" xr:uid="{00000000-0005-0000-0000-000051B30000}"/>
    <cellStyle name="표준 2 3 2 7" xfId="39780" xr:uid="{00000000-0005-0000-0000-000052B30000}"/>
    <cellStyle name="표준 2 3 20" xfId="39781" xr:uid="{00000000-0005-0000-0000-000053B30000}"/>
    <cellStyle name="표준 2 3 21" xfId="39782" xr:uid="{00000000-0005-0000-0000-000054B30000}"/>
    <cellStyle name="표준 2 3 3" xfId="39783" xr:uid="{00000000-0005-0000-0000-000055B30000}"/>
    <cellStyle name="표준 2 3 4" xfId="39784" xr:uid="{00000000-0005-0000-0000-000056B30000}"/>
    <cellStyle name="표준 2 3 5" xfId="39785" xr:uid="{00000000-0005-0000-0000-000057B30000}"/>
    <cellStyle name="표준 2 3 6" xfId="39786" xr:uid="{00000000-0005-0000-0000-000058B30000}"/>
    <cellStyle name="표준 2 3 7" xfId="39787" xr:uid="{00000000-0005-0000-0000-000059B30000}"/>
    <cellStyle name="표준 2 3 8" xfId="39788" xr:uid="{00000000-0005-0000-0000-00005AB30000}"/>
    <cellStyle name="표준 2 3 9" xfId="39789" xr:uid="{00000000-0005-0000-0000-00005BB30000}"/>
    <cellStyle name="표준 2 30" xfId="39790" xr:uid="{00000000-0005-0000-0000-00005CB30000}"/>
    <cellStyle name="표준 2 31" xfId="39791" xr:uid="{00000000-0005-0000-0000-00005DB30000}"/>
    <cellStyle name="표준 2 32" xfId="39792" xr:uid="{00000000-0005-0000-0000-00005EB30000}"/>
    <cellStyle name="표준 2 33" xfId="39793" xr:uid="{00000000-0005-0000-0000-00005FB30000}"/>
    <cellStyle name="표준 2 34" xfId="39794" xr:uid="{00000000-0005-0000-0000-000060B30000}"/>
    <cellStyle name="표준 2 35" xfId="39795" xr:uid="{00000000-0005-0000-0000-000061B30000}"/>
    <cellStyle name="표준 2 36" xfId="39796" xr:uid="{00000000-0005-0000-0000-000062B30000}"/>
    <cellStyle name="표준 2 37" xfId="39797" xr:uid="{00000000-0005-0000-0000-000063B30000}"/>
    <cellStyle name="표준 2 38" xfId="39798" xr:uid="{00000000-0005-0000-0000-000064B30000}"/>
    <cellStyle name="표준 2 39" xfId="39799" xr:uid="{00000000-0005-0000-0000-000065B30000}"/>
    <cellStyle name="표준 2 4" xfId="39800" xr:uid="{00000000-0005-0000-0000-000066B30000}"/>
    <cellStyle name="표준 2 4 10" xfId="39801" xr:uid="{00000000-0005-0000-0000-000067B30000}"/>
    <cellStyle name="표준 2 4 11" xfId="39802" xr:uid="{00000000-0005-0000-0000-000068B30000}"/>
    <cellStyle name="표준 2 4 12" xfId="39803" xr:uid="{00000000-0005-0000-0000-000069B30000}"/>
    <cellStyle name="표준 2 4 13" xfId="39804" xr:uid="{00000000-0005-0000-0000-00006AB30000}"/>
    <cellStyle name="표준 2 4 14" xfId="39805" xr:uid="{00000000-0005-0000-0000-00006BB30000}"/>
    <cellStyle name="표준 2 4 15" xfId="39806" xr:uid="{00000000-0005-0000-0000-00006CB30000}"/>
    <cellStyle name="표준 2 4 16" xfId="39807" xr:uid="{00000000-0005-0000-0000-00006DB30000}"/>
    <cellStyle name="표준 2 4 17" xfId="39808" xr:uid="{00000000-0005-0000-0000-00006EB30000}"/>
    <cellStyle name="표준 2 4 18" xfId="39809" xr:uid="{00000000-0005-0000-0000-00006FB30000}"/>
    <cellStyle name="표준 2 4 19" xfId="39810" xr:uid="{00000000-0005-0000-0000-000070B30000}"/>
    <cellStyle name="표준 2 4 2" xfId="39811" xr:uid="{00000000-0005-0000-0000-000071B30000}"/>
    <cellStyle name="표준 2 4 2 2" xfId="39812" xr:uid="{00000000-0005-0000-0000-000072B30000}"/>
    <cellStyle name="표준 2 4 2 3" xfId="39813" xr:uid="{00000000-0005-0000-0000-000073B30000}"/>
    <cellStyle name="표준 2 4 2 4" xfId="39814" xr:uid="{00000000-0005-0000-0000-000074B30000}"/>
    <cellStyle name="표준 2 4 2 5" xfId="39815" xr:uid="{00000000-0005-0000-0000-000075B30000}"/>
    <cellStyle name="표준 2 4 2 6" xfId="39816" xr:uid="{00000000-0005-0000-0000-000076B30000}"/>
    <cellStyle name="표준 2 4 2 7" xfId="39817" xr:uid="{00000000-0005-0000-0000-000077B30000}"/>
    <cellStyle name="표준 2 4 20" xfId="39818" xr:uid="{00000000-0005-0000-0000-000078B30000}"/>
    <cellStyle name="표준 2 4 21" xfId="39819" xr:uid="{00000000-0005-0000-0000-000079B30000}"/>
    <cellStyle name="표준 2 4 3" xfId="39820" xr:uid="{00000000-0005-0000-0000-00007AB30000}"/>
    <cellStyle name="표준 2 4 4" xfId="39821" xr:uid="{00000000-0005-0000-0000-00007BB30000}"/>
    <cellStyle name="표준 2 4 5" xfId="39822" xr:uid="{00000000-0005-0000-0000-00007CB30000}"/>
    <cellStyle name="표준 2 4 6" xfId="39823" xr:uid="{00000000-0005-0000-0000-00007DB30000}"/>
    <cellStyle name="표준 2 4 7" xfId="39824" xr:uid="{00000000-0005-0000-0000-00007EB30000}"/>
    <cellStyle name="표준 2 4 8" xfId="39825" xr:uid="{00000000-0005-0000-0000-00007FB30000}"/>
    <cellStyle name="표준 2 4 9" xfId="39826" xr:uid="{00000000-0005-0000-0000-000080B30000}"/>
    <cellStyle name="표준 2 40" xfId="39827" xr:uid="{00000000-0005-0000-0000-000081B30000}"/>
    <cellStyle name="표준 2 41" xfId="39828" xr:uid="{00000000-0005-0000-0000-000082B30000}"/>
    <cellStyle name="표준 2 42" xfId="39829" xr:uid="{00000000-0005-0000-0000-000083B30000}"/>
    <cellStyle name="표준 2 43" xfId="39830" xr:uid="{00000000-0005-0000-0000-000084B30000}"/>
    <cellStyle name="표준 2 44" xfId="39831" xr:uid="{00000000-0005-0000-0000-000085B30000}"/>
    <cellStyle name="표준 2 45" xfId="39832" xr:uid="{00000000-0005-0000-0000-000086B30000}"/>
    <cellStyle name="표준 2 45 2" xfId="39833" xr:uid="{00000000-0005-0000-0000-000087B30000}"/>
    <cellStyle name="표준 2 46" xfId="39834" xr:uid="{00000000-0005-0000-0000-000088B30000}"/>
    <cellStyle name="표준 2 47" xfId="39835" xr:uid="{00000000-0005-0000-0000-000089B30000}"/>
    <cellStyle name="표준 2 48" xfId="39836" xr:uid="{00000000-0005-0000-0000-00008AB30000}"/>
    <cellStyle name="표준 2 49" xfId="39837" xr:uid="{00000000-0005-0000-0000-00008BB30000}"/>
    <cellStyle name="표준 2 5" xfId="39838" xr:uid="{00000000-0005-0000-0000-00008CB30000}"/>
    <cellStyle name="표준 2 5 10" xfId="39839" xr:uid="{00000000-0005-0000-0000-00008DB30000}"/>
    <cellStyle name="표준 2 5 11" xfId="39840" xr:uid="{00000000-0005-0000-0000-00008EB30000}"/>
    <cellStyle name="표준 2 5 12" xfId="39841" xr:uid="{00000000-0005-0000-0000-00008FB30000}"/>
    <cellStyle name="표준 2 5 13" xfId="39842" xr:uid="{00000000-0005-0000-0000-000090B30000}"/>
    <cellStyle name="표준 2 5 14" xfId="39843" xr:uid="{00000000-0005-0000-0000-000091B30000}"/>
    <cellStyle name="표준 2 5 15" xfId="39844" xr:uid="{00000000-0005-0000-0000-000092B30000}"/>
    <cellStyle name="표준 2 5 16" xfId="39845" xr:uid="{00000000-0005-0000-0000-000093B30000}"/>
    <cellStyle name="표준 2 5 17" xfId="39846" xr:uid="{00000000-0005-0000-0000-000094B30000}"/>
    <cellStyle name="표준 2 5 18" xfId="39847" xr:uid="{00000000-0005-0000-0000-000095B30000}"/>
    <cellStyle name="표준 2 5 19" xfId="39848" xr:uid="{00000000-0005-0000-0000-000096B30000}"/>
    <cellStyle name="표준 2 5 2" xfId="39849" xr:uid="{00000000-0005-0000-0000-000097B30000}"/>
    <cellStyle name="표준 2 5 2 2" xfId="39850" xr:uid="{00000000-0005-0000-0000-000098B30000}"/>
    <cellStyle name="표준 2 5 2 3" xfId="39851" xr:uid="{00000000-0005-0000-0000-000099B30000}"/>
    <cellStyle name="표준 2 5 2 4" xfId="39852" xr:uid="{00000000-0005-0000-0000-00009AB30000}"/>
    <cellStyle name="표준 2 5 2 5" xfId="39853" xr:uid="{00000000-0005-0000-0000-00009BB30000}"/>
    <cellStyle name="표준 2 5 2 6" xfId="39854" xr:uid="{00000000-0005-0000-0000-00009CB30000}"/>
    <cellStyle name="표준 2 5 2 7" xfId="39855" xr:uid="{00000000-0005-0000-0000-00009DB30000}"/>
    <cellStyle name="표준 2 5 20" xfId="39856" xr:uid="{00000000-0005-0000-0000-00009EB30000}"/>
    <cellStyle name="표준 2 5 21" xfId="39857" xr:uid="{00000000-0005-0000-0000-00009FB30000}"/>
    <cellStyle name="표준 2 5 3" xfId="39858" xr:uid="{00000000-0005-0000-0000-0000A0B30000}"/>
    <cellStyle name="표준 2 5 4" xfId="39859" xr:uid="{00000000-0005-0000-0000-0000A1B30000}"/>
    <cellStyle name="표준 2 5 5" xfId="39860" xr:uid="{00000000-0005-0000-0000-0000A2B30000}"/>
    <cellStyle name="표준 2 5 6" xfId="39861" xr:uid="{00000000-0005-0000-0000-0000A3B30000}"/>
    <cellStyle name="표준 2 5 7" xfId="39862" xr:uid="{00000000-0005-0000-0000-0000A4B30000}"/>
    <cellStyle name="표준 2 5 8" xfId="39863" xr:uid="{00000000-0005-0000-0000-0000A5B30000}"/>
    <cellStyle name="표준 2 5 9" xfId="39864" xr:uid="{00000000-0005-0000-0000-0000A6B30000}"/>
    <cellStyle name="표준 2 50" xfId="39865" xr:uid="{00000000-0005-0000-0000-0000A7B30000}"/>
    <cellStyle name="표준 2 51" xfId="39866" xr:uid="{00000000-0005-0000-0000-0000A8B30000}"/>
    <cellStyle name="표준 2 52" xfId="39867" xr:uid="{00000000-0005-0000-0000-0000A9B30000}"/>
    <cellStyle name="표준 2 53" xfId="39868" xr:uid="{00000000-0005-0000-0000-0000AAB30000}"/>
    <cellStyle name="표준 2 54" xfId="39869" xr:uid="{00000000-0005-0000-0000-0000ABB30000}"/>
    <cellStyle name="표준 2 55" xfId="39870" xr:uid="{00000000-0005-0000-0000-0000ACB30000}"/>
    <cellStyle name="표준 2 56" xfId="39871" xr:uid="{00000000-0005-0000-0000-0000ADB30000}"/>
    <cellStyle name="표준 2 57" xfId="39872" xr:uid="{00000000-0005-0000-0000-0000AEB30000}"/>
    <cellStyle name="표준 2 58" xfId="39873" xr:uid="{00000000-0005-0000-0000-0000AFB30000}"/>
    <cellStyle name="표준 2 59" xfId="39874" xr:uid="{00000000-0005-0000-0000-0000B0B30000}"/>
    <cellStyle name="표준 2 6" xfId="39875" xr:uid="{00000000-0005-0000-0000-0000B1B30000}"/>
    <cellStyle name="표준 2 6 10" xfId="39876" xr:uid="{00000000-0005-0000-0000-0000B2B30000}"/>
    <cellStyle name="표준 2 6 11" xfId="39877" xr:uid="{00000000-0005-0000-0000-0000B3B30000}"/>
    <cellStyle name="표준 2 6 12" xfId="39878" xr:uid="{00000000-0005-0000-0000-0000B4B30000}"/>
    <cellStyle name="표준 2 6 13" xfId="39879" xr:uid="{00000000-0005-0000-0000-0000B5B30000}"/>
    <cellStyle name="표준 2 6 14" xfId="39880" xr:uid="{00000000-0005-0000-0000-0000B6B30000}"/>
    <cellStyle name="표준 2 6 15" xfId="39881" xr:uid="{00000000-0005-0000-0000-0000B7B30000}"/>
    <cellStyle name="표준 2 6 16" xfId="39882" xr:uid="{00000000-0005-0000-0000-0000B8B30000}"/>
    <cellStyle name="표준 2 6 17" xfId="39883" xr:uid="{00000000-0005-0000-0000-0000B9B30000}"/>
    <cellStyle name="표준 2 6 18" xfId="39884" xr:uid="{00000000-0005-0000-0000-0000BAB30000}"/>
    <cellStyle name="표준 2 6 19" xfId="39885" xr:uid="{00000000-0005-0000-0000-0000BBB30000}"/>
    <cellStyle name="표준 2 6 2" xfId="39886" xr:uid="{00000000-0005-0000-0000-0000BCB30000}"/>
    <cellStyle name="표준 2 6 2 2" xfId="39887" xr:uid="{00000000-0005-0000-0000-0000BDB30000}"/>
    <cellStyle name="표준 2 6 2 3" xfId="39888" xr:uid="{00000000-0005-0000-0000-0000BEB30000}"/>
    <cellStyle name="표준 2 6 2 4" xfId="39889" xr:uid="{00000000-0005-0000-0000-0000BFB30000}"/>
    <cellStyle name="표준 2 6 2 5" xfId="39890" xr:uid="{00000000-0005-0000-0000-0000C0B30000}"/>
    <cellStyle name="표준 2 6 2 6" xfId="39891" xr:uid="{00000000-0005-0000-0000-0000C1B30000}"/>
    <cellStyle name="표준 2 6 2 7" xfId="39892" xr:uid="{00000000-0005-0000-0000-0000C2B30000}"/>
    <cellStyle name="표준 2 6 20" xfId="39893" xr:uid="{00000000-0005-0000-0000-0000C3B30000}"/>
    <cellStyle name="표준 2 6 21" xfId="39894" xr:uid="{00000000-0005-0000-0000-0000C4B30000}"/>
    <cellStyle name="표준 2 6 3" xfId="39895" xr:uid="{00000000-0005-0000-0000-0000C5B30000}"/>
    <cellStyle name="표준 2 6 4" xfId="39896" xr:uid="{00000000-0005-0000-0000-0000C6B30000}"/>
    <cellStyle name="표준 2 6 5" xfId="39897" xr:uid="{00000000-0005-0000-0000-0000C7B30000}"/>
    <cellStyle name="표준 2 6 6" xfId="39898" xr:uid="{00000000-0005-0000-0000-0000C8B30000}"/>
    <cellStyle name="표준 2 6 7" xfId="39899" xr:uid="{00000000-0005-0000-0000-0000C9B30000}"/>
    <cellStyle name="표준 2 6 8" xfId="39900" xr:uid="{00000000-0005-0000-0000-0000CAB30000}"/>
    <cellStyle name="표준 2 6 9" xfId="39901" xr:uid="{00000000-0005-0000-0000-0000CBB30000}"/>
    <cellStyle name="표준 2 60" xfId="39902" xr:uid="{00000000-0005-0000-0000-0000CCB30000}"/>
    <cellStyle name="표준 2 61" xfId="39903" xr:uid="{00000000-0005-0000-0000-0000CDB30000}"/>
    <cellStyle name="표준 2 62" xfId="39904" xr:uid="{00000000-0005-0000-0000-0000CEB30000}"/>
    <cellStyle name="표준 2 63" xfId="39905" xr:uid="{00000000-0005-0000-0000-0000CFB30000}"/>
    <cellStyle name="표준 2 64" xfId="39906" xr:uid="{00000000-0005-0000-0000-0000D0B30000}"/>
    <cellStyle name="표준 2 7" xfId="39907" xr:uid="{00000000-0005-0000-0000-0000D1B30000}"/>
    <cellStyle name="표준 2 7 10" xfId="39908" xr:uid="{00000000-0005-0000-0000-0000D2B30000}"/>
    <cellStyle name="표준 2 7 11" xfId="39909" xr:uid="{00000000-0005-0000-0000-0000D3B30000}"/>
    <cellStyle name="표준 2 7 12" xfId="39910" xr:uid="{00000000-0005-0000-0000-0000D4B30000}"/>
    <cellStyle name="표준 2 7 13" xfId="39911" xr:uid="{00000000-0005-0000-0000-0000D5B30000}"/>
    <cellStyle name="표준 2 7 14" xfId="39912" xr:uid="{00000000-0005-0000-0000-0000D6B30000}"/>
    <cellStyle name="표준 2 7 15" xfId="39913" xr:uid="{00000000-0005-0000-0000-0000D7B30000}"/>
    <cellStyle name="표준 2 7 16" xfId="39914" xr:uid="{00000000-0005-0000-0000-0000D8B30000}"/>
    <cellStyle name="표준 2 7 17" xfId="39915" xr:uid="{00000000-0005-0000-0000-0000D9B30000}"/>
    <cellStyle name="표준 2 7 18" xfId="39916" xr:uid="{00000000-0005-0000-0000-0000DAB30000}"/>
    <cellStyle name="표준 2 7 19" xfId="39917" xr:uid="{00000000-0005-0000-0000-0000DBB30000}"/>
    <cellStyle name="표준 2 7 2" xfId="39918" xr:uid="{00000000-0005-0000-0000-0000DCB30000}"/>
    <cellStyle name="표준 2 7 2 2" xfId="39919" xr:uid="{00000000-0005-0000-0000-0000DDB30000}"/>
    <cellStyle name="표준 2 7 2 3" xfId="39920" xr:uid="{00000000-0005-0000-0000-0000DEB30000}"/>
    <cellStyle name="표준 2 7 2 4" xfId="39921" xr:uid="{00000000-0005-0000-0000-0000DFB30000}"/>
    <cellStyle name="표준 2 7 2 5" xfId="39922" xr:uid="{00000000-0005-0000-0000-0000E0B30000}"/>
    <cellStyle name="표준 2 7 2 6" xfId="39923" xr:uid="{00000000-0005-0000-0000-0000E1B30000}"/>
    <cellStyle name="표준 2 7 2 7" xfId="39924" xr:uid="{00000000-0005-0000-0000-0000E2B30000}"/>
    <cellStyle name="표준 2 7 20" xfId="39925" xr:uid="{00000000-0005-0000-0000-0000E3B30000}"/>
    <cellStyle name="표준 2 7 21" xfId="39926" xr:uid="{00000000-0005-0000-0000-0000E4B30000}"/>
    <cellStyle name="표준 2 7 3" xfId="39927" xr:uid="{00000000-0005-0000-0000-0000E5B30000}"/>
    <cellStyle name="표준 2 7 4" xfId="39928" xr:uid="{00000000-0005-0000-0000-0000E6B30000}"/>
    <cellStyle name="표준 2 7 5" xfId="39929" xr:uid="{00000000-0005-0000-0000-0000E7B30000}"/>
    <cellStyle name="표준 2 7 6" xfId="39930" xr:uid="{00000000-0005-0000-0000-0000E8B30000}"/>
    <cellStyle name="표준 2 7 7" xfId="39931" xr:uid="{00000000-0005-0000-0000-0000E9B30000}"/>
    <cellStyle name="표준 2 7 8" xfId="39932" xr:uid="{00000000-0005-0000-0000-0000EAB30000}"/>
    <cellStyle name="표준 2 7 9" xfId="39933" xr:uid="{00000000-0005-0000-0000-0000EBB30000}"/>
    <cellStyle name="표준 2 8" xfId="39934" xr:uid="{00000000-0005-0000-0000-0000ECB30000}"/>
    <cellStyle name="표준 2 8 10" xfId="39935" xr:uid="{00000000-0005-0000-0000-0000EDB30000}"/>
    <cellStyle name="표준 2 8 11" xfId="39936" xr:uid="{00000000-0005-0000-0000-0000EEB30000}"/>
    <cellStyle name="표준 2 8 12" xfId="39937" xr:uid="{00000000-0005-0000-0000-0000EFB30000}"/>
    <cellStyle name="표준 2 8 13" xfId="39938" xr:uid="{00000000-0005-0000-0000-0000F0B30000}"/>
    <cellStyle name="표준 2 8 14" xfId="39939" xr:uid="{00000000-0005-0000-0000-0000F1B30000}"/>
    <cellStyle name="표준 2 8 15" xfId="39940" xr:uid="{00000000-0005-0000-0000-0000F2B30000}"/>
    <cellStyle name="표준 2 8 16" xfId="39941" xr:uid="{00000000-0005-0000-0000-0000F3B30000}"/>
    <cellStyle name="표준 2 8 17" xfId="39942" xr:uid="{00000000-0005-0000-0000-0000F4B30000}"/>
    <cellStyle name="표준 2 8 18" xfId="39943" xr:uid="{00000000-0005-0000-0000-0000F5B30000}"/>
    <cellStyle name="표준 2 8 19" xfId="39944" xr:uid="{00000000-0005-0000-0000-0000F6B30000}"/>
    <cellStyle name="표준 2 8 2" xfId="39945" xr:uid="{00000000-0005-0000-0000-0000F7B30000}"/>
    <cellStyle name="표준 2 8 2 2" xfId="39946" xr:uid="{00000000-0005-0000-0000-0000F8B30000}"/>
    <cellStyle name="표준 2 8 2 3" xfId="39947" xr:uid="{00000000-0005-0000-0000-0000F9B30000}"/>
    <cellStyle name="표준 2 8 2 4" xfId="39948" xr:uid="{00000000-0005-0000-0000-0000FAB30000}"/>
    <cellStyle name="표준 2 8 2 5" xfId="39949" xr:uid="{00000000-0005-0000-0000-0000FBB30000}"/>
    <cellStyle name="표준 2 8 2 6" xfId="39950" xr:uid="{00000000-0005-0000-0000-0000FCB30000}"/>
    <cellStyle name="표준 2 8 2 7" xfId="39951" xr:uid="{00000000-0005-0000-0000-0000FDB30000}"/>
    <cellStyle name="표준 2 8 20" xfId="39952" xr:uid="{00000000-0005-0000-0000-0000FEB30000}"/>
    <cellStyle name="표준 2 8 21" xfId="39953" xr:uid="{00000000-0005-0000-0000-0000FFB30000}"/>
    <cellStyle name="표준 2 8 3" xfId="39954" xr:uid="{00000000-0005-0000-0000-000000B40000}"/>
    <cellStyle name="표준 2 8 4" xfId="39955" xr:uid="{00000000-0005-0000-0000-000001B40000}"/>
    <cellStyle name="표준 2 8 5" xfId="39956" xr:uid="{00000000-0005-0000-0000-000002B40000}"/>
    <cellStyle name="표준 2 8 6" xfId="39957" xr:uid="{00000000-0005-0000-0000-000003B40000}"/>
    <cellStyle name="표준 2 8 7" xfId="39958" xr:uid="{00000000-0005-0000-0000-000004B40000}"/>
    <cellStyle name="표준 2 8 8" xfId="39959" xr:uid="{00000000-0005-0000-0000-000005B40000}"/>
    <cellStyle name="표준 2 8 9" xfId="39960" xr:uid="{00000000-0005-0000-0000-000006B40000}"/>
    <cellStyle name="표준 2 9" xfId="39961" xr:uid="{00000000-0005-0000-0000-000007B40000}"/>
    <cellStyle name="표준 2_01 공기순환장치 설치공사(전체090217)" xfId="3935" xr:uid="{00000000-0005-0000-0000-000008B40000}"/>
    <cellStyle name="표준 20" xfId="39962" xr:uid="{00000000-0005-0000-0000-000009B40000}"/>
    <cellStyle name="표준 21" xfId="39963" xr:uid="{00000000-0005-0000-0000-00000AB40000}"/>
    <cellStyle name="표준 22" xfId="39964" xr:uid="{00000000-0005-0000-0000-00000BB40000}"/>
    <cellStyle name="표준 23" xfId="39965" xr:uid="{00000000-0005-0000-0000-00000CB40000}"/>
    <cellStyle name="표준 24" xfId="39966" xr:uid="{00000000-0005-0000-0000-00000DB40000}"/>
    <cellStyle name="표준 25" xfId="39967" xr:uid="{00000000-0005-0000-0000-00000EB40000}"/>
    <cellStyle name="표준 26" xfId="39968" xr:uid="{00000000-0005-0000-0000-00000FB40000}"/>
    <cellStyle name="표준 27" xfId="46480" xr:uid="{00000000-0005-0000-0000-000010B40000}"/>
    <cellStyle name="표준 3" xfId="2055" xr:uid="{00000000-0005-0000-0000-000011B40000}"/>
    <cellStyle name="표준 3 10" xfId="39969" xr:uid="{00000000-0005-0000-0000-000012B40000}"/>
    <cellStyle name="표준 3 11" xfId="39970" xr:uid="{00000000-0005-0000-0000-000013B40000}"/>
    <cellStyle name="표준 3 12" xfId="39971" xr:uid="{00000000-0005-0000-0000-000014B40000}"/>
    <cellStyle name="표준 3 13" xfId="39972" xr:uid="{00000000-0005-0000-0000-000015B40000}"/>
    <cellStyle name="표준 3 14" xfId="39973" xr:uid="{00000000-0005-0000-0000-000016B40000}"/>
    <cellStyle name="표준 3 15" xfId="39974" xr:uid="{00000000-0005-0000-0000-000017B40000}"/>
    <cellStyle name="표준 3 16" xfId="39975" xr:uid="{00000000-0005-0000-0000-000018B40000}"/>
    <cellStyle name="표준 3 17" xfId="39976" xr:uid="{00000000-0005-0000-0000-000019B40000}"/>
    <cellStyle name="표준 3 18" xfId="39977" xr:uid="{00000000-0005-0000-0000-00001AB40000}"/>
    <cellStyle name="표준 3 19" xfId="39978" xr:uid="{00000000-0005-0000-0000-00001BB40000}"/>
    <cellStyle name="표준 3 2" xfId="39979" xr:uid="{00000000-0005-0000-0000-00001CB40000}"/>
    <cellStyle name="표준 3 20" xfId="39980" xr:uid="{00000000-0005-0000-0000-00001DB40000}"/>
    <cellStyle name="표준 3 21" xfId="39981" xr:uid="{00000000-0005-0000-0000-00001EB40000}"/>
    <cellStyle name="표준 3 22" xfId="39982" xr:uid="{00000000-0005-0000-0000-00001FB40000}"/>
    <cellStyle name="표준 3 23" xfId="39983" xr:uid="{00000000-0005-0000-0000-000020B40000}"/>
    <cellStyle name="표준 3 24" xfId="39984" xr:uid="{00000000-0005-0000-0000-000021B40000}"/>
    <cellStyle name="표준 3 25" xfId="39985" xr:uid="{00000000-0005-0000-0000-000022B40000}"/>
    <cellStyle name="표준 3 26" xfId="39986" xr:uid="{00000000-0005-0000-0000-000023B40000}"/>
    <cellStyle name="표준 3 27" xfId="39987" xr:uid="{00000000-0005-0000-0000-000024B40000}"/>
    <cellStyle name="표준 3 28" xfId="39988" xr:uid="{00000000-0005-0000-0000-000025B40000}"/>
    <cellStyle name="표준 3 29" xfId="39989" xr:uid="{00000000-0005-0000-0000-000026B40000}"/>
    <cellStyle name="표준 3 3" xfId="39990" xr:uid="{00000000-0005-0000-0000-000027B40000}"/>
    <cellStyle name="표준 3 30" xfId="39991" xr:uid="{00000000-0005-0000-0000-000028B40000}"/>
    <cellStyle name="표준 3 31" xfId="39992" xr:uid="{00000000-0005-0000-0000-000029B40000}"/>
    <cellStyle name="표준 3 4" xfId="39993" xr:uid="{00000000-0005-0000-0000-00002AB40000}"/>
    <cellStyle name="표준 3 5" xfId="39994" xr:uid="{00000000-0005-0000-0000-00002BB40000}"/>
    <cellStyle name="표준 3 6" xfId="39995" xr:uid="{00000000-0005-0000-0000-00002CB40000}"/>
    <cellStyle name="표준 3 7" xfId="39996" xr:uid="{00000000-0005-0000-0000-00002DB40000}"/>
    <cellStyle name="표준 3 8" xfId="39997" xr:uid="{00000000-0005-0000-0000-00002EB40000}"/>
    <cellStyle name="표준 3 9" xfId="39998" xr:uid="{00000000-0005-0000-0000-00002FB40000}"/>
    <cellStyle name="표준 4" xfId="2056" xr:uid="{00000000-0005-0000-0000-000030B40000}"/>
    <cellStyle name="표준 4 10" xfId="39999" xr:uid="{00000000-0005-0000-0000-000031B40000}"/>
    <cellStyle name="표준 4 11" xfId="40000" xr:uid="{00000000-0005-0000-0000-000032B40000}"/>
    <cellStyle name="표준 4 12" xfId="40001" xr:uid="{00000000-0005-0000-0000-000033B40000}"/>
    <cellStyle name="표준 4 13" xfId="40002" xr:uid="{00000000-0005-0000-0000-000034B40000}"/>
    <cellStyle name="표준 4 14" xfId="40003" xr:uid="{00000000-0005-0000-0000-000035B40000}"/>
    <cellStyle name="표준 4 15" xfId="40004" xr:uid="{00000000-0005-0000-0000-000036B40000}"/>
    <cellStyle name="표준 4 16" xfId="40005" xr:uid="{00000000-0005-0000-0000-000037B40000}"/>
    <cellStyle name="표준 4 17" xfId="40006" xr:uid="{00000000-0005-0000-0000-000038B40000}"/>
    <cellStyle name="표준 4 18" xfId="40007" xr:uid="{00000000-0005-0000-0000-000039B40000}"/>
    <cellStyle name="표준 4 19" xfId="40008" xr:uid="{00000000-0005-0000-0000-00003AB40000}"/>
    <cellStyle name="표준 4 2" xfId="3936" xr:uid="{00000000-0005-0000-0000-00003BB40000}"/>
    <cellStyle name="표준 4 20" xfId="40009" xr:uid="{00000000-0005-0000-0000-00003CB40000}"/>
    <cellStyle name="표준 4 21" xfId="40010" xr:uid="{00000000-0005-0000-0000-00003DB40000}"/>
    <cellStyle name="표준 4 22" xfId="40011" xr:uid="{00000000-0005-0000-0000-00003EB40000}"/>
    <cellStyle name="표준 4 23" xfId="40012" xr:uid="{00000000-0005-0000-0000-00003FB40000}"/>
    <cellStyle name="표준 4 24" xfId="40013" xr:uid="{00000000-0005-0000-0000-000040B40000}"/>
    <cellStyle name="표준 4 25" xfId="40014" xr:uid="{00000000-0005-0000-0000-000041B40000}"/>
    <cellStyle name="표준 4 26" xfId="40015" xr:uid="{00000000-0005-0000-0000-000042B40000}"/>
    <cellStyle name="표준 4 27" xfId="40016" xr:uid="{00000000-0005-0000-0000-000043B40000}"/>
    <cellStyle name="표준 4 28" xfId="40017" xr:uid="{00000000-0005-0000-0000-000044B40000}"/>
    <cellStyle name="표준 4 29" xfId="40018" xr:uid="{00000000-0005-0000-0000-000045B40000}"/>
    <cellStyle name="표준 4 3" xfId="40019" xr:uid="{00000000-0005-0000-0000-000046B40000}"/>
    <cellStyle name="표준 4 30" xfId="40020" xr:uid="{00000000-0005-0000-0000-000047B40000}"/>
    <cellStyle name="표준 4 4" xfId="40021" xr:uid="{00000000-0005-0000-0000-000048B40000}"/>
    <cellStyle name="표준 4 5" xfId="40022" xr:uid="{00000000-0005-0000-0000-000049B40000}"/>
    <cellStyle name="표준 4 6" xfId="40023" xr:uid="{00000000-0005-0000-0000-00004AB40000}"/>
    <cellStyle name="표준 4 7" xfId="40024" xr:uid="{00000000-0005-0000-0000-00004BB40000}"/>
    <cellStyle name="표준 4 8" xfId="40025" xr:uid="{00000000-0005-0000-0000-00004CB40000}"/>
    <cellStyle name="표준 4 9" xfId="40026" xr:uid="{00000000-0005-0000-0000-00004DB40000}"/>
    <cellStyle name="표준 5" xfId="3937" xr:uid="{00000000-0005-0000-0000-00004EB40000}"/>
    <cellStyle name="표준 5 10" xfId="40027" xr:uid="{00000000-0005-0000-0000-00004FB40000}"/>
    <cellStyle name="표준 5 11" xfId="40028" xr:uid="{00000000-0005-0000-0000-000050B40000}"/>
    <cellStyle name="표준 5 12" xfId="40029" xr:uid="{00000000-0005-0000-0000-000051B40000}"/>
    <cellStyle name="표준 5 13" xfId="40030" xr:uid="{00000000-0005-0000-0000-000052B40000}"/>
    <cellStyle name="표준 5 14" xfId="40031" xr:uid="{00000000-0005-0000-0000-000053B40000}"/>
    <cellStyle name="표준 5 15" xfId="40032" xr:uid="{00000000-0005-0000-0000-000054B40000}"/>
    <cellStyle name="표준 5 16" xfId="40033" xr:uid="{00000000-0005-0000-0000-000055B40000}"/>
    <cellStyle name="표준 5 17" xfId="40034" xr:uid="{00000000-0005-0000-0000-000056B40000}"/>
    <cellStyle name="표준 5 18" xfId="40035" xr:uid="{00000000-0005-0000-0000-000057B40000}"/>
    <cellStyle name="표준 5 19" xfId="40036" xr:uid="{00000000-0005-0000-0000-000058B40000}"/>
    <cellStyle name="표준 5 2" xfId="40037" xr:uid="{00000000-0005-0000-0000-000059B40000}"/>
    <cellStyle name="표준 5 2 10" xfId="40038" xr:uid="{00000000-0005-0000-0000-00005AB40000}"/>
    <cellStyle name="표준 5 2 11" xfId="40039" xr:uid="{00000000-0005-0000-0000-00005BB40000}"/>
    <cellStyle name="표준 5 2 12" xfId="40040" xr:uid="{00000000-0005-0000-0000-00005CB40000}"/>
    <cellStyle name="표준 5 2 13" xfId="40041" xr:uid="{00000000-0005-0000-0000-00005DB40000}"/>
    <cellStyle name="표준 5 2 14" xfId="40042" xr:uid="{00000000-0005-0000-0000-00005EB40000}"/>
    <cellStyle name="표준 5 2 15" xfId="40043" xr:uid="{00000000-0005-0000-0000-00005FB40000}"/>
    <cellStyle name="표준 5 2 16" xfId="40044" xr:uid="{00000000-0005-0000-0000-000060B40000}"/>
    <cellStyle name="표준 5 2 17" xfId="40045" xr:uid="{00000000-0005-0000-0000-000061B40000}"/>
    <cellStyle name="표준 5 2 18" xfId="40046" xr:uid="{00000000-0005-0000-0000-000062B40000}"/>
    <cellStyle name="표준 5 2 19" xfId="40047" xr:uid="{00000000-0005-0000-0000-000063B40000}"/>
    <cellStyle name="표준 5 2 2" xfId="40048" xr:uid="{00000000-0005-0000-0000-000064B40000}"/>
    <cellStyle name="표준 5 2 2 2" xfId="40049" xr:uid="{00000000-0005-0000-0000-000065B40000}"/>
    <cellStyle name="표준 5 2 2 3" xfId="40050" xr:uid="{00000000-0005-0000-0000-000066B40000}"/>
    <cellStyle name="표준 5 2 2 4" xfId="40051" xr:uid="{00000000-0005-0000-0000-000067B40000}"/>
    <cellStyle name="표준 5 2 2 5" xfId="40052" xr:uid="{00000000-0005-0000-0000-000068B40000}"/>
    <cellStyle name="표준 5 2 2 6" xfId="40053" xr:uid="{00000000-0005-0000-0000-000069B40000}"/>
    <cellStyle name="표준 5 2 2 7" xfId="40054" xr:uid="{00000000-0005-0000-0000-00006AB40000}"/>
    <cellStyle name="표준 5 2 20" xfId="40055" xr:uid="{00000000-0005-0000-0000-00006BB40000}"/>
    <cellStyle name="표준 5 2 21" xfId="40056" xr:uid="{00000000-0005-0000-0000-00006CB40000}"/>
    <cellStyle name="표준 5 2 3" xfId="40057" xr:uid="{00000000-0005-0000-0000-00006DB40000}"/>
    <cellStyle name="표준 5 2 4" xfId="40058" xr:uid="{00000000-0005-0000-0000-00006EB40000}"/>
    <cellStyle name="표준 5 2 5" xfId="40059" xr:uid="{00000000-0005-0000-0000-00006FB40000}"/>
    <cellStyle name="표준 5 2 6" xfId="40060" xr:uid="{00000000-0005-0000-0000-000070B40000}"/>
    <cellStyle name="표준 5 2 7" xfId="40061" xr:uid="{00000000-0005-0000-0000-000071B40000}"/>
    <cellStyle name="표준 5 2 8" xfId="40062" xr:uid="{00000000-0005-0000-0000-000072B40000}"/>
    <cellStyle name="표준 5 2 9" xfId="40063" xr:uid="{00000000-0005-0000-0000-000073B40000}"/>
    <cellStyle name="표준 5 20" xfId="40064" xr:uid="{00000000-0005-0000-0000-000074B40000}"/>
    <cellStyle name="표준 5 21" xfId="40065" xr:uid="{00000000-0005-0000-0000-000075B40000}"/>
    <cellStyle name="표준 5 22" xfId="40066" xr:uid="{00000000-0005-0000-0000-000076B40000}"/>
    <cellStyle name="표준 5 23" xfId="40067" xr:uid="{00000000-0005-0000-0000-000077B40000}"/>
    <cellStyle name="표준 5 24" xfId="40068" xr:uid="{00000000-0005-0000-0000-000078B40000}"/>
    <cellStyle name="표준 5 25" xfId="40069" xr:uid="{00000000-0005-0000-0000-000079B40000}"/>
    <cellStyle name="표준 5 26" xfId="40070" xr:uid="{00000000-0005-0000-0000-00007AB40000}"/>
    <cellStyle name="표준 5 27" xfId="40071" xr:uid="{00000000-0005-0000-0000-00007BB40000}"/>
    <cellStyle name="표준 5 28" xfId="40072" xr:uid="{00000000-0005-0000-0000-00007CB40000}"/>
    <cellStyle name="표준 5 29" xfId="40073" xr:uid="{00000000-0005-0000-0000-00007DB40000}"/>
    <cellStyle name="표준 5 3" xfId="40074" xr:uid="{00000000-0005-0000-0000-00007EB40000}"/>
    <cellStyle name="표준 5 3 10" xfId="40075" xr:uid="{00000000-0005-0000-0000-00007FB40000}"/>
    <cellStyle name="표준 5 3 11" xfId="40076" xr:uid="{00000000-0005-0000-0000-000080B40000}"/>
    <cellStyle name="표준 5 3 12" xfId="40077" xr:uid="{00000000-0005-0000-0000-000081B40000}"/>
    <cellStyle name="표준 5 3 13" xfId="40078" xr:uid="{00000000-0005-0000-0000-000082B40000}"/>
    <cellStyle name="표준 5 3 14" xfId="40079" xr:uid="{00000000-0005-0000-0000-000083B40000}"/>
    <cellStyle name="표준 5 3 15" xfId="40080" xr:uid="{00000000-0005-0000-0000-000084B40000}"/>
    <cellStyle name="표준 5 3 16" xfId="40081" xr:uid="{00000000-0005-0000-0000-000085B40000}"/>
    <cellStyle name="표준 5 3 17" xfId="40082" xr:uid="{00000000-0005-0000-0000-000086B40000}"/>
    <cellStyle name="표준 5 3 18" xfId="40083" xr:uid="{00000000-0005-0000-0000-000087B40000}"/>
    <cellStyle name="표준 5 3 19" xfId="40084" xr:uid="{00000000-0005-0000-0000-000088B40000}"/>
    <cellStyle name="표준 5 3 2" xfId="40085" xr:uid="{00000000-0005-0000-0000-000089B40000}"/>
    <cellStyle name="표준 5 3 2 2" xfId="40086" xr:uid="{00000000-0005-0000-0000-00008AB40000}"/>
    <cellStyle name="표준 5 3 2 3" xfId="40087" xr:uid="{00000000-0005-0000-0000-00008BB40000}"/>
    <cellStyle name="표준 5 3 2 4" xfId="40088" xr:uid="{00000000-0005-0000-0000-00008CB40000}"/>
    <cellStyle name="표준 5 3 2 5" xfId="40089" xr:uid="{00000000-0005-0000-0000-00008DB40000}"/>
    <cellStyle name="표준 5 3 2 6" xfId="40090" xr:uid="{00000000-0005-0000-0000-00008EB40000}"/>
    <cellStyle name="표준 5 3 2 7" xfId="40091" xr:uid="{00000000-0005-0000-0000-00008FB40000}"/>
    <cellStyle name="표준 5 3 20" xfId="40092" xr:uid="{00000000-0005-0000-0000-000090B40000}"/>
    <cellStyle name="표준 5 3 21" xfId="40093" xr:uid="{00000000-0005-0000-0000-000091B40000}"/>
    <cellStyle name="표준 5 3 3" xfId="40094" xr:uid="{00000000-0005-0000-0000-000092B40000}"/>
    <cellStyle name="표준 5 3 4" xfId="40095" xr:uid="{00000000-0005-0000-0000-000093B40000}"/>
    <cellStyle name="표준 5 3 5" xfId="40096" xr:uid="{00000000-0005-0000-0000-000094B40000}"/>
    <cellStyle name="표준 5 3 6" xfId="40097" xr:uid="{00000000-0005-0000-0000-000095B40000}"/>
    <cellStyle name="표준 5 3 7" xfId="40098" xr:uid="{00000000-0005-0000-0000-000096B40000}"/>
    <cellStyle name="표준 5 3 8" xfId="40099" xr:uid="{00000000-0005-0000-0000-000097B40000}"/>
    <cellStyle name="표준 5 3 9" xfId="40100" xr:uid="{00000000-0005-0000-0000-000098B40000}"/>
    <cellStyle name="표준 5 30" xfId="40101" xr:uid="{00000000-0005-0000-0000-000099B40000}"/>
    <cellStyle name="표준 5 31" xfId="40102" xr:uid="{00000000-0005-0000-0000-00009AB40000}"/>
    <cellStyle name="표준 5 4" xfId="40103" xr:uid="{00000000-0005-0000-0000-00009BB40000}"/>
    <cellStyle name="표준 5 4 10" xfId="40104" xr:uid="{00000000-0005-0000-0000-00009CB40000}"/>
    <cellStyle name="표준 5 4 11" xfId="40105" xr:uid="{00000000-0005-0000-0000-00009DB40000}"/>
    <cellStyle name="표준 5 4 12" xfId="40106" xr:uid="{00000000-0005-0000-0000-00009EB40000}"/>
    <cellStyle name="표준 5 4 13" xfId="40107" xr:uid="{00000000-0005-0000-0000-00009FB40000}"/>
    <cellStyle name="표준 5 4 14" xfId="40108" xr:uid="{00000000-0005-0000-0000-0000A0B40000}"/>
    <cellStyle name="표준 5 4 15" xfId="40109" xr:uid="{00000000-0005-0000-0000-0000A1B40000}"/>
    <cellStyle name="표준 5 4 16" xfId="40110" xr:uid="{00000000-0005-0000-0000-0000A2B40000}"/>
    <cellStyle name="표준 5 4 17" xfId="40111" xr:uid="{00000000-0005-0000-0000-0000A3B40000}"/>
    <cellStyle name="표준 5 4 18" xfId="40112" xr:uid="{00000000-0005-0000-0000-0000A4B40000}"/>
    <cellStyle name="표준 5 4 19" xfId="40113" xr:uid="{00000000-0005-0000-0000-0000A5B40000}"/>
    <cellStyle name="표준 5 4 2" xfId="40114" xr:uid="{00000000-0005-0000-0000-0000A6B40000}"/>
    <cellStyle name="표준 5 4 2 2" xfId="40115" xr:uid="{00000000-0005-0000-0000-0000A7B40000}"/>
    <cellStyle name="표준 5 4 2 3" xfId="40116" xr:uid="{00000000-0005-0000-0000-0000A8B40000}"/>
    <cellStyle name="표준 5 4 2 4" xfId="40117" xr:uid="{00000000-0005-0000-0000-0000A9B40000}"/>
    <cellStyle name="표준 5 4 2 5" xfId="40118" xr:uid="{00000000-0005-0000-0000-0000AAB40000}"/>
    <cellStyle name="표준 5 4 2 6" xfId="40119" xr:uid="{00000000-0005-0000-0000-0000ABB40000}"/>
    <cellStyle name="표준 5 4 2 7" xfId="40120" xr:uid="{00000000-0005-0000-0000-0000ACB40000}"/>
    <cellStyle name="표준 5 4 20" xfId="40121" xr:uid="{00000000-0005-0000-0000-0000ADB40000}"/>
    <cellStyle name="표준 5 4 21" xfId="40122" xr:uid="{00000000-0005-0000-0000-0000AEB40000}"/>
    <cellStyle name="표준 5 4 3" xfId="40123" xr:uid="{00000000-0005-0000-0000-0000AFB40000}"/>
    <cellStyle name="표준 5 4 4" xfId="40124" xr:uid="{00000000-0005-0000-0000-0000B0B40000}"/>
    <cellStyle name="표준 5 4 5" xfId="40125" xr:uid="{00000000-0005-0000-0000-0000B1B40000}"/>
    <cellStyle name="표준 5 4 6" xfId="40126" xr:uid="{00000000-0005-0000-0000-0000B2B40000}"/>
    <cellStyle name="표준 5 4 7" xfId="40127" xr:uid="{00000000-0005-0000-0000-0000B3B40000}"/>
    <cellStyle name="표준 5 4 8" xfId="40128" xr:uid="{00000000-0005-0000-0000-0000B4B40000}"/>
    <cellStyle name="표준 5 4 9" xfId="40129" xr:uid="{00000000-0005-0000-0000-0000B5B40000}"/>
    <cellStyle name="표준 5 5" xfId="40130" xr:uid="{00000000-0005-0000-0000-0000B6B40000}"/>
    <cellStyle name="표준 5 6" xfId="40131" xr:uid="{00000000-0005-0000-0000-0000B7B40000}"/>
    <cellStyle name="표준 5 7" xfId="40132" xr:uid="{00000000-0005-0000-0000-0000B8B40000}"/>
    <cellStyle name="표준 5 8" xfId="40133" xr:uid="{00000000-0005-0000-0000-0000B9B40000}"/>
    <cellStyle name="표준 5 9" xfId="40134" xr:uid="{00000000-0005-0000-0000-0000BAB40000}"/>
    <cellStyle name="표준 50 2" xfId="40135" xr:uid="{00000000-0005-0000-0000-0000BBB40000}"/>
    <cellStyle name="표준 6" xfId="3938" xr:uid="{00000000-0005-0000-0000-0000BCB40000}"/>
    <cellStyle name="표준 6 2" xfId="40136" xr:uid="{00000000-0005-0000-0000-0000BDB40000}"/>
    <cellStyle name="표준 7" xfId="3939" xr:uid="{00000000-0005-0000-0000-0000BEB40000}"/>
    <cellStyle name="표준 8" xfId="3940" xr:uid="{00000000-0005-0000-0000-0000BFB40000}"/>
    <cellStyle name="표준 9" xfId="40137" xr:uid="{00000000-0005-0000-0000-0000C0B40000}"/>
    <cellStyle name="標準_Akia(F）-8" xfId="2059" xr:uid="{00000000-0005-0000-0000-0000C1B40000}"/>
    <cellStyle name="표준_군위내역서(A동)" xfId="2057" xr:uid="{00000000-0005-0000-0000-0000C2B40000}"/>
    <cellStyle name="표준_순심창고증축(최최종)사" xfId="2058" xr:uid="{00000000-0005-0000-0000-0000C3B40000}"/>
    <cellStyle name="표준_예산서_1" xfId="46479" xr:uid="{00000000-0005-0000-0000-0000C4B40000}"/>
    <cellStyle name="표준1" xfId="2060" xr:uid="{00000000-0005-0000-0000-0000C5B40000}"/>
    <cellStyle name="표준1 10" xfId="40138" xr:uid="{00000000-0005-0000-0000-0000C6B40000}"/>
    <cellStyle name="표준1 11" xfId="40139" xr:uid="{00000000-0005-0000-0000-0000C7B40000}"/>
    <cellStyle name="표준1 12" xfId="40140" xr:uid="{00000000-0005-0000-0000-0000C8B40000}"/>
    <cellStyle name="표준1 13" xfId="40141" xr:uid="{00000000-0005-0000-0000-0000C9B40000}"/>
    <cellStyle name="표준1 14" xfId="40142" xr:uid="{00000000-0005-0000-0000-0000CAB40000}"/>
    <cellStyle name="표준1 15" xfId="40143" xr:uid="{00000000-0005-0000-0000-0000CBB40000}"/>
    <cellStyle name="표준1 16" xfId="40144" xr:uid="{00000000-0005-0000-0000-0000CCB40000}"/>
    <cellStyle name="표준1 17" xfId="40145" xr:uid="{00000000-0005-0000-0000-0000CDB40000}"/>
    <cellStyle name="표준1 18" xfId="40146" xr:uid="{00000000-0005-0000-0000-0000CEB40000}"/>
    <cellStyle name="표준1 19" xfId="40147" xr:uid="{00000000-0005-0000-0000-0000CFB40000}"/>
    <cellStyle name="표준1 2" xfId="40148" xr:uid="{00000000-0005-0000-0000-0000D0B40000}"/>
    <cellStyle name="표준1 2 2" xfId="40149" xr:uid="{00000000-0005-0000-0000-0000D1B40000}"/>
    <cellStyle name="표준1 2 3" xfId="40150" xr:uid="{00000000-0005-0000-0000-0000D2B40000}"/>
    <cellStyle name="표준1 2 4" xfId="40151" xr:uid="{00000000-0005-0000-0000-0000D3B40000}"/>
    <cellStyle name="표준1 2 5" xfId="40152" xr:uid="{00000000-0005-0000-0000-0000D4B40000}"/>
    <cellStyle name="표준1 2 6" xfId="40153" xr:uid="{00000000-0005-0000-0000-0000D5B40000}"/>
    <cellStyle name="표준1 2 7" xfId="40154" xr:uid="{00000000-0005-0000-0000-0000D6B40000}"/>
    <cellStyle name="표준1 20" xfId="40155" xr:uid="{00000000-0005-0000-0000-0000D7B40000}"/>
    <cellStyle name="표준1 21" xfId="40156" xr:uid="{00000000-0005-0000-0000-0000D8B40000}"/>
    <cellStyle name="표준1 3" xfId="40157" xr:uid="{00000000-0005-0000-0000-0000D9B40000}"/>
    <cellStyle name="표준1 4" xfId="40158" xr:uid="{00000000-0005-0000-0000-0000DAB40000}"/>
    <cellStyle name="표준1 5" xfId="40159" xr:uid="{00000000-0005-0000-0000-0000DBB40000}"/>
    <cellStyle name="표준1 6" xfId="40160" xr:uid="{00000000-0005-0000-0000-0000DCB40000}"/>
    <cellStyle name="표준1 7" xfId="40161" xr:uid="{00000000-0005-0000-0000-0000DDB40000}"/>
    <cellStyle name="표준1 8" xfId="40162" xr:uid="{00000000-0005-0000-0000-0000DEB40000}"/>
    <cellStyle name="표준1 9" xfId="40163" xr:uid="{00000000-0005-0000-0000-0000DFB40000}"/>
    <cellStyle name="표준2" xfId="2061" xr:uid="{00000000-0005-0000-0000-0000E0B40000}"/>
    <cellStyle name="표준2 10" xfId="40164" xr:uid="{00000000-0005-0000-0000-0000E1B40000}"/>
    <cellStyle name="표준2 11" xfId="40165" xr:uid="{00000000-0005-0000-0000-0000E2B40000}"/>
    <cellStyle name="표준2 12" xfId="40166" xr:uid="{00000000-0005-0000-0000-0000E3B40000}"/>
    <cellStyle name="표준2 13" xfId="40167" xr:uid="{00000000-0005-0000-0000-0000E4B40000}"/>
    <cellStyle name="표준2 14" xfId="40168" xr:uid="{00000000-0005-0000-0000-0000E5B40000}"/>
    <cellStyle name="표준2 15" xfId="40169" xr:uid="{00000000-0005-0000-0000-0000E6B40000}"/>
    <cellStyle name="표준2 16" xfId="40170" xr:uid="{00000000-0005-0000-0000-0000E7B40000}"/>
    <cellStyle name="표준2 17" xfId="40171" xr:uid="{00000000-0005-0000-0000-0000E8B40000}"/>
    <cellStyle name="표준2 18" xfId="40172" xr:uid="{00000000-0005-0000-0000-0000E9B40000}"/>
    <cellStyle name="표준2 19" xfId="40173" xr:uid="{00000000-0005-0000-0000-0000EAB40000}"/>
    <cellStyle name="표준2 2" xfId="2062" xr:uid="{00000000-0005-0000-0000-0000EBB40000}"/>
    <cellStyle name="표준2 2 2" xfId="40174" xr:uid="{00000000-0005-0000-0000-0000ECB40000}"/>
    <cellStyle name="표준2 2 3" xfId="40175" xr:uid="{00000000-0005-0000-0000-0000EDB40000}"/>
    <cellStyle name="표준2 2 4" xfId="40176" xr:uid="{00000000-0005-0000-0000-0000EEB40000}"/>
    <cellStyle name="표준2 2 5" xfId="40177" xr:uid="{00000000-0005-0000-0000-0000EFB40000}"/>
    <cellStyle name="표준2 2 6" xfId="40178" xr:uid="{00000000-0005-0000-0000-0000F0B40000}"/>
    <cellStyle name="표준2 2 7" xfId="40179" xr:uid="{00000000-0005-0000-0000-0000F1B40000}"/>
    <cellStyle name="표준2 20" xfId="40180" xr:uid="{00000000-0005-0000-0000-0000F2B40000}"/>
    <cellStyle name="표준2 21" xfId="40181" xr:uid="{00000000-0005-0000-0000-0000F3B40000}"/>
    <cellStyle name="표준2 22" xfId="40182" xr:uid="{00000000-0005-0000-0000-0000F4B40000}"/>
    <cellStyle name="표준2 23" xfId="40183" xr:uid="{00000000-0005-0000-0000-0000F5B40000}"/>
    <cellStyle name="표준2 24" xfId="40184" xr:uid="{00000000-0005-0000-0000-0000F6B40000}"/>
    <cellStyle name="표준2 25" xfId="40185" xr:uid="{00000000-0005-0000-0000-0000F7B40000}"/>
    <cellStyle name="표준2 26" xfId="40186" xr:uid="{00000000-0005-0000-0000-0000F8B40000}"/>
    <cellStyle name="표준2 27" xfId="40187" xr:uid="{00000000-0005-0000-0000-0000F9B40000}"/>
    <cellStyle name="표준2 28" xfId="40188" xr:uid="{00000000-0005-0000-0000-0000FAB40000}"/>
    <cellStyle name="표준2 3" xfId="40189" xr:uid="{00000000-0005-0000-0000-0000FBB40000}"/>
    <cellStyle name="표준2 4" xfId="40190" xr:uid="{00000000-0005-0000-0000-0000FCB40000}"/>
    <cellStyle name="표준2 5" xfId="40191" xr:uid="{00000000-0005-0000-0000-0000FDB40000}"/>
    <cellStyle name="표준2 6" xfId="40192" xr:uid="{00000000-0005-0000-0000-0000FEB40000}"/>
    <cellStyle name="표준2 7" xfId="40193" xr:uid="{00000000-0005-0000-0000-0000FFB40000}"/>
    <cellStyle name="표준2 8" xfId="40194" xr:uid="{00000000-0005-0000-0000-000000B50000}"/>
    <cellStyle name="표준2 9" xfId="40195" xr:uid="{00000000-0005-0000-0000-000001B50000}"/>
    <cellStyle name="표준℘Sheet8 (3)" xfId="40196" xr:uid="{00000000-0005-0000-0000-000002B50000}"/>
    <cellStyle name="표준℘Sheet8 (3) 10" xfId="40197" xr:uid="{00000000-0005-0000-0000-000003B50000}"/>
    <cellStyle name="표준℘Sheet8 (3) 11" xfId="40198" xr:uid="{00000000-0005-0000-0000-000004B50000}"/>
    <cellStyle name="표준℘Sheet8 (3) 12" xfId="40199" xr:uid="{00000000-0005-0000-0000-000005B50000}"/>
    <cellStyle name="표준℘Sheet8 (3) 13" xfId="40200" xr:uid="{00000000-0005-0000-0000-000006B50000}"/>
    <cellStyle name="표준℘Sheet8 (3) 14" xfId="40201" xr:uid="{00000000-0005-0000-0000-000007B50000}"/>
    <cellStyle name="표준℘Sheet8 (3) 15" xfId="40202" xr:uid="{00000000-0005-0000-0000-000008B50000}"/>
    <cellStyle name="표준℘Sheet8 (3) 16" xfId="40203" xr:uid="{00000000-0005-0000-0000-000009B50000}"/>
    <cellStyle name="표준℘Sheet8 (3) 17" xfId="40204" xr:uid="{00000000-0005-0000-0000-00000AB50000}"/>
    <cellStyle name="표준℘Sheet8 (3) 18" xfId="40205" xr:uid="{00000000-0005-0000-0000-00000BB50000}"/>
    <cellStyle name="표준℘Sheet8 (3) 19" xfId="40206" xr:uid="{00000000-0005-0000-0000-00000CB50000}"/>
    <cellStyle name="표준℘Sheet8 (3) 2" xfId="40207" xr:uid="{00000000-0005-0000-0000-00000DB50000}"/>
    <cellStyle name="표준℘Sheet8 (3) 2 2" xfId="40208" xr:uid="{00000000-0005-0000-0000-00000EB50000}"/>
    <cellStyle name="표준℘Sheet8 (3) 2 3" xfId="40209" xr:uid="{00000000-0005-0000-0000-00000FB50000}"/>
    <cellStyle name="표준℘Sheet8 (3) 2 4" xfId="40210" xr:uid="{00000000-0005-0000-0000-000010B50000}"/>
    <cellStyle name="표준℘Sheet8 (3) 2 5" xfId="40211" xr:uid="{00000000-0005-0000-0000-000011B50000}"/>
    <cellStyle name="표준℘Sheet8 (3) 2 6" xfId="40212" xr:uid="{00000000-0005-0000-0000-000012B50000}"/>
    <cellStyle name="표준℘Sheet8 (3) 2 7" xfId="40213" xr:uid="{00000000-0005-0000-0000-000013B50000}"/>
    <cellStyle name="표준℘Sheet8 (3) 20" xfId="40214" xr:uid="{00000000-0005-0000-0000-000014B50000}"/>
    <cellStyle name="표준℘Sheet8 (3) 21" xfId="40215" xr:uid="{00000000-0005-0000-0000-000015B50000}"/>
    <cellStyle name="표준℘Sheet8 (3) 3" xfId="40216" xr:uid="{00000000-0005-0000-0000-000016B50000}"/>
    <cellStyle name="표준℘Sheet8 (3) 4" xfId="40217" xr:uid="{00000000-0005-0000-0000-000017B50000}"/>
    <cellStyle name="표준℘Sheet8 (3) 5" xfId="40218" xr:uid="{00000000-0005-0000-0000-000018B50000}"/>
    <cellStyle name="표준℘Sheet8 (3) 6" xfId="40219" xr:uid="{00000000-0005-0000-0000-000019B50000}"/>
    <cellStyle name="표준℘Sheet8 (3) 7" xfId="40220" xr:uid="{00000000-0005-0000-0000-00001AB50000}"/>
    <cellStyle name="표준℘Sheet8 (3) 8" xfId="40221" xr:uid="{00000000-0005-0000-0000-00001BB50000}"/>
    <cellStyle name="표준℘Sheet8 (3) 9" xfId="40222" xr:uid="{00000000-0005-0000-0000-00001CB50000}"/>
    <cellStyle name="표쥰" xfId="2063" xr:uid="{00000000-0005-0000-0000-00001DB50000}"/>
    <cellStyle name="합계" xfId="2064" xr:uid="{00000000-0005-0000-0000-00001EB50000}"/>
    <cellStyle name="합산" xfId="2065" xr:uid="{00000000-0005-0000-0000-00001FB50000}"/>
    <cellStyle name="합산 10" xfId="40223" xr:uid="{00000000-0005-0000-0000-000020B50000}"/>
    <cellStyle name="합산 11" xfId="40224" xr:uid="{00000000-0005-0000-0000-000021B50000}"/>
    <cellStyle name="합산 12" xfId="40225" xr:uid="{00000000-0005-0000-0000-000022B50000}"/>
    <cellStyle name="합산 13" xfId="40226" xr:uid="{00000000-0005-0000-0000-000023B50000}"/>
    <cellStyle name="합산 14" xfId="40227" xr:uid="{00000000-0005-0000-0000-000024B50000}"/>
    <cellStyle name="합산 15" xfId="40228" xr:uid="{00000000-0005-0000-0000-000025B50000}"/>
    <cellStyle name="합산 16" xfId="40229" xr:uid="{00000000-0005-0000-0000-000026B50000}"/>
    <cellStyle name="합산 17" xfId="40230" xr:uid="{00000000-0005-0000-0000-000027B50000}"/>
    <cellStyle name="합산 18" xfId="40231" xr:uid="{00000000-0005-0000-0000-000028B50000}"/>
    <cellStyle name="합산 19" xfId="40232" xr:uid="{00000000-0005-0000-0000-000029B50000}"/>
    <cellStyle name="합산 2" xfId="40233" xr:uid="{00000000-0005-0000-0000-00002AB50000}"/>
    <cellStyle name="합산 2 2" xfId="40234" xr:uid="{00000000-0005-0000-0000-00002BB50000}"/>
    <cellStyle name="합산 2 3" xfId="40235" xr:uid="{00000000-0005-0000-0000-00002CB50000}"/>
    <cellStyle name="합산 2 4" xfId="40236" xr:uid="{00000000-0005-0000-0000-00002DB50000}"/>
    <cellStyle name="합산 2 5" xfId="40237" xr:uid="{00000000-0005-0000-0000-00002EB50000}"/>
    <cellStyle name="합산 2 6" xfId="40238" xr:uid="{00000000-0005-0000-0000-00002FB50000}"/>
    <cellStyle name="합산 2 7" xfId="40239" xr:uid="{00000000-0005-0000-0000-000030B50000}"/>
    <cellStyle name="합산 20" xfId="40240" xr:uid="{00000000-0005-0000-0000-000031B50000}"/>
    <cellStyle name="합산 21" xfId="40241" xr:uid="{00000000-0005-0000-0000-000032B50000}"/>
    <cellStyle name="합산 22" xfId="40242" xr:uid="{00000000-0005-0000-0000-000033B50000}"/>
    <cellStyle name="합산 23" xfId="40243" xr:uid="{00000000-0005-0000-0000-000034B50000}"/>
    <cellStyle name="합산 24" xfId="40244" xr:uid="{00000000-0005-0000-0000-000035B50000}"/>
    <cellStyle name="합산 25" xfId="40245" xr:uid="{00000000-0005-0000-0000-000036B50000}"/>
    <cellStyle name="합산 26" xfId="40246" xr:uid="{00000000-0005-0000-0000-000037B50000}"/>
    <cellStyle name="합산 27" xfId="40247" xr:uid="{00000000-0005-0000-0000-000038B50000}"/>
    <cellStyle name="합산 28" xfId="40248" xr:uid="{00000000-0005-0000-0000-000039B50000}"/>
    <cellStyle name="합산 29" xfId="40249" xr:uid="{00000000-0005-0000-0000-00003AB50000}"/>
    <cellStyle name="합산 3" xfId="40250" xr:uid="{00000000-0005-0000-0000-00003BB50000}"/>
    <cellStyle name="합산 30" xfId="40251" xr:uid="{00000000-0005-0000-0000-00003CB50000}"/>
    <cellStyle name="합산 4" xfId="40252" xr:uid="{00000000-0005-0000-0000-00003DB50000}"/>
    <cellStyle name="합산 5" xfId="40253" xr:uid="{00000000-0005-0000-0000-00003EB50000}"/>
    <cellStyle name="합산 6" xfId="40254" xr:uid="{00000000-0005-0000-0000-00003FB50000}"/>
    <cellStyle name="합산 7" xfId="40255" xr:uid="{00000000-0005-0000-0000-000040B50000}"/>
    <cellStyle name="합산 8" xfId="40256" xr:uid="{00000000-0005-0000-0000-000041B50000}"/>
    <cellStyle name="합산 9" xfId="40257" xr:uid="{00000000-0005-0000-0000-000042B50000}"/>
    <cellStyle name="해동양식" xfId="2066" xr:uid="{00000000-0005-0000-0000-000043B50000}"/>
    <cellStyle name="화폐기호" xfId="2067" xr:uid="{00000000-0005-0000-0000-000044B50000}"/>
    <cellStyle name="화폐기호 10" xfId="40258" xr:uid="{00000000-0005-0000-0000-000045B50000}"/>
    <cellStyle name="화폐기호 11" xfId="40259" xr:uid="{00000000-0005-0000-0000-000046B50000}"/>
    <cellStyle name="화폐기호 12" xfId="40260" xr:uid="{00000000-0005-0000-0000-000047B50000}"/>
    <cellStyle name="화폐기호 13" xfId="40261" xr:uid="{00000000-0005-0000-0000-000048B50000}"/>
    <cellStyle name="화폐기호 14" xfId="40262" xr:uid="{00000000-0005-0000-0000-000049B50000}"/>
    <cellStyle name="화폐기호 15" xfId="40263" xr:uid="{00000000-0005-0000-0000-00004AB50000}"/>
    <cellStyle name="화폐기호 16" xfId="40264" xr:uid="{00000000-0005-0000-0000-00004BB50000}"/>
    <cellStyle name="화폐기호 17" xfId="40265" xr:uid="{00000000-0005-0000-0000-00004CB50000}"/>
    <cellStyle name="화폐기호 18" xfId="40266" xr:uid="{00000000-0005-0000-0000-00004DB50000}"/>
    <cellStyle name="화폐기호 19" xfId="40267" xr:uid="{00000000-0005-0000-0000-00004EB50000}"/>
    <cellStyle name="화폐기호 2" xfId="40268" xr:uid="{00000000-0005-0000-0000-00004FB50000}"/>
    <cellStyle name="화폐기호 2 2" xfId="40269" xr:uid="{00000000-0005-0000-0000-000050B50000}"/>
    <cellStyle name="화폐기호 2 3" xfId="40270" xr:uid="{00000000-0005-0000-0000-000051B50000}"/>
    <cellStyle name="화폐기호 2 4" xfId="40271" xr:uid="{00000000-0005-0000-0000-000052B50000}"/>
    <cellStyle name="화폐기호 2 5" xfId="40272" xr:uid="{00000000-0005-0000-0000-000053B50000}"/>
    <cellStyle name="화폐기호 2 6" xfId="40273" xr:uid="{00000000-0005-0000-0000-000054B50000}"/>
    <cellStyle name="화폐기호 2 7" xfId="40274" xr:uid="{00000000-0005-0000-0000-000055B50000}"/>
    <cellStyle name="화폐기호 20" xfId="40275" xr:uid="{00000000-0005-0000-0000-000056B50000}"/>
    <cellStyle name="화폐기호 21" xfId="40276" xr:uid="{00000000-0005-0000-0000-000057B50000}"/>
    <cellStyle name="화폐기호 22" xfId="40277" xr:uid="{00000000-0005-0000-0000-000058B50000}"/>
    <cellStyle name="화폐기호 23" xfId="40278" xr:uid="{00000000-0005-0000-0000-000059B50000}"/>
    <cellStyle name="화폐기호 24" xfId="40279" xr:uid="{00000000-0005-0000-0000-00005AB50000}"/>
    <cellStyle name="화폐기호 25" xfId="40280" xr:uid="{00000000-0005-0000-0000-00005BB50000}"/>
    <cellStyle name="화폐기호 26" xfId="40281" xr:uid="{00000000-0005-0000-0000-00005CB50000}"/>
    <cellStyle name="화폐기호 27" xfId="40282" xr:uid="{00000000-0005-0000-0000-00005DB50000}"/>
    <cellStyle name="화폐기호 28" xfId="40283" xr:uid="{00000000-0005-0000-0000-00005EB50000}"/>
    <cellStyle name="화폐기호 29" xfId="40284" xr:uid="{00000000-0005-0000-0000-00005FB50000}"/>
    <cellStyle name="화폐기호 3" xfId="40285" xr:uid="{00000000-0005-0000-0000-000060B50000}"/>
    <cellStyle name="화폐기호 30" xfId="40286" xr:uid="{00000000-0005-0000-0000-000061B50000}"/>
    <cellStyle name="화폐기호 31" xfId="40287" xr:uid="{00000000-0005-0000-0000-000062B50000}"/>
    <cellStyle name="화폐기호 4" xfId="40288" xr:uid="{00000000-0005-0000-0000-000063B50000}"/>
    <cellStyle name="화폐기호 5" xfId="40289" xr:uid="{00000000-0005-0000-0000-000064B50000}"/>
    <cellStyle name="화폐기호 6" xfId="40290" xr:uid="{00000000-0005-0000-0000-000065B50000}"/>
    <cellStyle name="화폐기호 7" xfId="40291" xr:uid="{00000000-0005-0000-0000-000066B50000}"/>
    <cellStyle name="화폐기호 8" xfId="40292" xr:uid="{00000000-0005-0000-0000-000067B50000}"/>
    <cellStyle name="화폐기호 9" xfId="40293" xr:uid="{00000000-0005-0000-0000-000068B50000}"/>
    <cellStyle name="화폐기호0" xfId="2068" xr:uid="{00000000-0005-0000-0000-000069B50000}"/>
    <cellStyle name="화폐기호0 10" xfId="40294" xr:uid="{00000000-0005-0000-0000-00006AB50000}"/>
    <cellStyle name="화폐기호0 11" xfId="40295" xr:uid="{00000000-0005-0000-0000-00006BB50000}"/>
    <cellStyle name="화폐기호0 12" xfId="40296" xr:uid="{00000000-0005-0000-0000-00006CB50000}"/>
    <cellStyle name="화폐기호0 13" xfId="40297" xr:uid="{00000000-0005-0000-0000-00006DB50000}"/>
    <cellStyle name="화폐기호0 14" xfId="40298" xr:uid="{00000000-0005-0000-0000-00006EB50000}"/>
    <cellStyle name="화폐기호0 15" xfId="40299" xr:uid="{00000000-0005-0000-0000-00006FB50000}"/>
    <cellStyle name="화폐기호0 16" xfId="40300" xr:uid="{00000000-0005-0000-0000-000070B50000}"/>
    <cellStyle name="화폐기호0 17" xfId="40301" xr:uid="{00000000-0005-0000-0000-000071B50000}"/>
    <cellStyle name="화폐기호0 18" xfId="40302" xr:uid="{00000000-0005-0000-0000-000072B50000}"/>
    <cellStyle name="화폐기호0 19" xfId="40303" xr:uid="{00000000-0005-0000-0000-000073B50000}"/>
    <cellStyle name="화폐기호0 2" xfId="2069" xr:uid="{00000000-0005-0000-0000-000074B50000}"/>
    <cellStyle name="화폐기호0 2 2" xfId="40304" xr:uid="{00000000-0005-0000-0000-000075B50000}"/>
    <cellStyle name="화폐기호0 2 3" xfId="40305" xr:uid="{00000000-0005-0000-0000-000076B50000}"/>
    <cellStyle name="화폐기호0 2 4" xfId="40306" xr:uid="{00000000-0005-0000-0000-000077B50000}"/>
    <cellStyle name="화폐기호0 2 5" xfId="40307" xr:uid="{00000000-0005-0000-0000-000078B50000}"/>
    <cellStyle name="화폐기호0 2 6" xfId="40308" xr:uid="{00000000-0005-0000-0000-000079B50000}"/>
    <cellStyle name="화폐기호0 2 7" xfId="40309" xr:uid="{00000000-0005-0000-0000-00007AB50000}"/>
    <cellStyle name="화폐기호0 20" xfId="40310" xr:uid="{00000000-0005-0000-0000-00007BB50000}"/>
    <cellStyle name="화폐기호0 21" xfId="40311" xr:uid="{00000000-0005-0000-0000-00007CB50000}"/>
    <cellStyle name="화폐기호0 22" xfId="40312" xr:uid="{00000000-0005-0000-0000-00007DB50000}"/>
    <cellStyle name="화폐기호0 23" xfId="40313" xr:uid="{00000000-0005-0000-0000-00007EB50000}"/>
    <cellStyle name="화폐기호0 24" xfId="40314" xr:uid="{00000000-0005-0000-0000-00007FB50000}"/>
    <cellStyle name="화폐기호0 25" xfId="40315" xr:uid="{00000000-0005-0000-0000-000080B50000}"/>
    <cellStyle name="화폐기호0 26" xfId="40316" xr:uid="{00000000-0005-0000-0000-000081B50000}"/>
    <cellStyle name="화폐기호0 27" xfId="40317" xr:uid="{00000000-0005-0000-0000-000082B50000}"/>
    <cellStyle name="화폐기호0 28" xfId="40318" xr:uid="{00000000-0005-0000-0000-000083B50000}"/>
    <cellStyle name="화폐기호0 29" xfId="40319" xr:uid="{00000000-0005-0000-0000-000084B50000}"/>
    <cellStyle name="화폐기호0 3" xfId="40320" xr:uid="{00000000-0005-0000-0000-000085B50000}"/>
    <cellStyle name="화폐기호0 30" xfId="40321" xr:uid="{00000000-0005-0000-0000-000086B50000}"/>
    <cellStyle name="화폐기호0 31" xfId="40322" xr:uid="{00000000-0005-0000-0000-000087B50000}"/>
    <cellStyle name="화폐기호0 4" xfId="40323" xr:uid="{00000000-0005-0000-0000-000088B50000}"/>
    <cellStyle name="화폐기호0 5" xfId="40324" xr:uid="{00000000-0005-0000-0000-000089B50000}"/>
    <cellStyle name="화폐기호0 6" xfId="40325" xr:uid="{00000000-0005-0000-0000-00008AB50000}"/>
    <cellStyle name="화폐기호0 7" xfId="40326" xr:uid="{00000000-0005-0000-0000-00008BB50000}"/>
    <cellStyle name="화폐기호0 8" xfId="40327" xr:uid="{00000000-0005-0000-0000-00008CB50000}"/>
    <cellStyle name="화폐기호0 9" xfId="40328" xr:uid="{00000000-0005-0000-0000-00008DB50000}"/>
    <cellStyle name="ㅏㅏㅏ" xfId="1530" xr:uid="{00000000-0005-0000-0000-00008EB50000}"/>
    <cellStyle name="ㅣ" xfId="1531" xr:uid="{00000000-0005-0000-0000-00008FB50000}"/>
    <cellStyle name="ㅣ 2" xfId="40329" xr:uid="{00000000-0005-0000-0000-000090B5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5.xml"/><Relationship Id="rId21" Type="http://schemas.openxmlformats.org/officeDocument/2006/relationships/externalLink" Target="externalLinks/externalLink9.xml"/><Relationship Id="rId63" Type="http://schemas.openxmlformats.org/officeDocument/2006/relationships/externalLink" Target="externalLinks/externalLink51.xml"/><Relationship Id="rId159" Type="http://schemas.openxmlformats.org/officeDocument/2006/relationships/externalLink" Target="externalLinks/externalLink147.xml"/><Relationship Id="rId170" Type="http://schemas.openxmlformats.org/officeDocument/2006/relationships/externalLink" Target="externalLinks/externalLink158.xml"/><Relationship Id="rId226" Type="http://schemas.openxmlformats.org/officeDocument/2006/relationships/externalLink" Target="externalLinks/externalLink214.xml"/><Relationship Id="rId107" Type="http://schemas.openxmlformats.org/officeDocument/2006/relationships/externalLink" Target="externalLinks/externalLink95.xml"/><Relationship Id="rId268" Type="http://schemas.openxmlformats.org/officeDocument/2006/relationships/calcChain" Target="calcChain.xml"/><Relationship Id="rId11" Type="http://schemas.openxmlformats.org/officeDocument/2006/relationships/worksheet" Target="worksheets/sheet11.xml"/><Relationship Id="rId32" Type="http://schemas.openxmlformats.org/officeDocument/2006/relationships/externalLink" Target="externalLinks/externalLink20.xml"/><Relationship Id="rId53" Type="http://schemas.openxmlformats.org/officeDocument/2006/relationships/externalLink" Target="externalLinks/externalLink41.xml"/><Relationship Id="rId74" Type="http://schemas.openxmlformats.org/officeDocument/2006/relationships/externalLink" Target="externalLinks/externalLink62.xml"/><Relationship Id="rId128" Type="http://schemas.openxmlformats.org/officeDocument/2006/relationships/externalLink" Target="externalLinks/externalLink116.xml"/><Relationship Id="rId149" Type="http://schemas.openxmlformats.org/officeDocument/2006/relationships/externalLink" Target="externalLinks/externalLink137.xml"/><Relationship Id="rId5" Type="http://schemas.openxmlformats.org/officeDocument/2006/relationships/worksheet" Target="worksheets/sheet5.xml"/><Relationship Id="rId95" Type="http://schemas.openxmlformats.org/officeDocument/2006/relationships/externalLink" Target="externalLinks/externalLink83.xml"/><Relationship Id="rId160" Type="http://schemas.openxmlformats.org/officeDocument/2006/relationships/externalLink" Target="externalLinks/externalLink148.xml"/><Relationship Id="rId181" Type="http://schemas.openxmlformats.org/officeDocument/2006/relationships/externalLink" Target="externalLinks/externalLink169.xml"/><Relationship Id="rId216" Type="http://schemas.openxmlformats.org/officeDocument/2006/relationships/externalLink" Target="externalLinks/externalLink204.xml"/><Relationship Id="rId237" Type="http://schemas.openxmlformats.org/officeDocument/2006/relationships/externalLink" Target="externalLinks/externalLink225.xml"/><Relationship Id="rId258" Type="http://schemas.openxmlformats.org/officeDocument/2006/relationships/externalLink" Target="externalLinks/externalLink246.xml"/><Relationship Id="rId22" Type="http://schemas.openxmlformats.org/officeDocument/2006/relationships/externalLink" Target="externalLinks/externalLink10.xml"/><Relationship Id="rId43" Type="http://schemas.openxmlformats.org/officeDocument/2006/relationships/externalLink" Target="externalLinks/externalLink31.xml"/><Relationship Id="rId64" Type="http://schemas.openxmlformats.org/officeDocument/2006/relationships/externalLink" Target="externalLinks/externalLink52.xml"/><Relationship Id="rId118" Type="http://schemas.openxmlformats.org/officeDocument/2006/relationships/externalLink" Target="externalLinks/externalLink106.xml"/><Relationship Id="rId139" Type="http://schemas.openxmlformats.org/officeDocument/2006/relationships/externalLink" Target="externalLinks/externalLink127.xml"/><Relationship Id="rId85" Type="http://schemas.openxmlformats.org/officeDocument/2006/relationships/externalLink" Target="externalLinks/externalLink73.xml"/><Relationship Id="rId150" Type="http://schemas.openxmlformats.org/officeDocument/2006/relationships/externalLink" Target="externalLinks/externalLink138.xml"/><Relationship Id="rId171" Type="http://schemas.openxmlformats.org/officeDocument/2006/relationships/externalLink" Target="externalLinks/externalLink159.xml"/><Relationship Id="rId192" Type="http://schemas.openxmlformats.org/officeDocument/2006/relationships/externalLink" Target="externalLinks/externalLink180.xml"/><Relationship Id="rId206" Type="http://schemas.openxmlformats.org/officeDocument/2006/relationships/externalLink" Target="externalLinks/externalLink194.xml"/><Relationship Id="rId227" Type="http://schemas.openxmlformats.org/officeDocument/2006/relationships/externalLink" Target="externalLinks/externalLink215.xml"/><Relationship Id="rId248" Type="http://schemas.openxmlformats.org/officeDocument/2006/relationships/externalLink" Target="externalLinks/externalLink236.xml"/><Relationship Id="rId12" Type="http://schemas.openxmlformats.org/officeDocument/2006/relationships/worksheet" Target="worksheets/sheet12.xml"/><Relationship Id="rId33" Type="http://schemas.openxmlformats.org/officeDocument/2006/relationships/externalLink" Target="externalLinks/externalLink21.xml"/><Relationship Id="rId108" Type="http://schemas.openxmlformats.org/officeDocument/2006/relationships/externalLink" Target="externalLinks/externalLink96.xml"/><Relationship Id="rId129" Type="http://schemas.openxmlformats.org/officeDocument/2006/relationships/externalLink" Target="externalLinks/externalLink117.xml"/><Relationship Id="rId54" Type="http://schemas.openxmlformats.org/officeDocument/2006/relationships/externalLink" Target="externalLinks/externalLink42.xml"/><Relationship Id="rId75" Type="http://schemas.openxmlformats.org/officeDocument/2006/relationships/externalLink" Target="externalLinks/externalLink63.xml"/><Relationship Id="rId96" Type="http://schemas.openxmlformats.org/officeDocument/2006/relationships/externalLink" Target="externalLinks/externalLink84.xml"/><Relationship Id="rId140" Type="http://schemas.openxmlformats.org/officeDocument/2006/relationships/externalLink" Target="externalLinks/externalLink128.xml"/><Relationship Id="rId161" Type="http://schemas.openxmlformats.org/officeDocument/2006/relationships/externalLink" Target="externalLinks/externalLink149.xml"/><Relationship Id="rId182" Type="http://schemas.openxmlformats.org/officeDocument/2006/relationships/externalLink" Target="externalLinks/externalLink170.xml"/><Relationship Id="rId217" Type="http://schemas.openxmlformats.org/officeDocument/2006/relationships/externalLink" Target="externalLinks/externalLink205.xml"/><Relationship Id="rId6" Type="http://schemas.openxmlformats.org/officeDocument/2006/relationships/worksheet" Target="worksheets/sheet6.xml"/><Relationship Id="rId238" Type="http://schemas.openxmlformats.org/officeDocument/2006/relationships/externalLink" Target="externalLinks/externalLink226.xml"/><Relationship Id="rId259" Type="http://schemas.openxmlformats.org/officeDocument/2006/relationships/externalLink" Target="externalLinks/externalLink247.xml"/><Relationship Id="rId23" Type="http://schemas.openxmlformats.org/officeDocument/2006/relationships/externalLink" Target="externalLinks/externalLink11.xml"/><Relationship Id="rId119" Type="http://schemas.openxmlformats.org/officeDocument/2006/relationships/externalLink" Target="externalLinks/externalLink107.xml"/><Relationship Id="rId44" Type="http://schemas.openxmlformats.org/officeDocument/2006/relationships/externalLink" Target="externalLinks/externalLink32.xml"/><Relationship Id="rId65" Type="http://schemas.openxmlformats.org/officeDocument/2006/relationships/externalLink" Target="externalLinks/externalLink53.xml"/><Relationship Id="rId86" Type="http://schemas.openxmlformats.org/officeDocument/2006/relationships/externalLink" Target="externalLinks/externalLink74.xml"/><Relationship Id="rId130" Type="http://schemas.openxmlformats.org/officeDocument/2006/relationships/externalLink" Target="externalLinks/externalLink118.xml"/><Relationship Id="rId151" Type="http://schemas.openxmlformats.org/officeDocument/2006/relationships/externalLink" Target="externalLinks/externalLink139.xml"/><Relationship Id="rId172" Type="http://schemas.openxmlformats.org/officeDocument/2006/relationships/externalLink" Target="externalLinks/externalLink160.xml"/><Relationship Id="rId193" Type="http://schemas.openxmlformats.org/officeDocument/2006/relationships/externalLink" Target="externalLinks/externalLink181.xml"/><Relationship Id="rId207" Type="http://schemas.openxmlformats.org/officeDocument/2006/relationships/externalLink" Target="externalLinks/externalLink195.xml"/><Relationship Id="rId228" Type="http://schemas.openxmlformats.org/officeDocument/2006/relationships/externalLink" Target="externalLinks/externalLink216.xml"/><Relationship Id="rId249" Type="http://schemas.openxmlformats.org/officeDocument/2006/relationships/externalLink" Target="externalLinks/externalLink237.xml"/><Relationship Id="rId13" Type="http://schemas.openxmlformats.org/officeDocument/2006/relationships/externalLink" Target="externalLinks/externalLink1.xml"/><Relationship Id="rId109" Type="http://schemas.openxmlformats.org/officeDocument/2006/relationships/externalLink" Target="externalLinks/externalLink97.xml"/><Relationship Id="rId260" Type="http://schemas.openxmlformats.org/officeDocument/2006/relationships/externalLink" Target="externalLinks/externalLink248.xml"/><Relationship Id="rId34" Type="http://schemas.openxmlformats.org/officeDocument/2006/relationships/externalLink" Target="externalLinks/externalLink22.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20" Type="http://schemas.openxmlformats.org/officeDocument/2006/relationships/externalLink" Target="externalLinks/externalLink108.xml"/><Relationship Id="rId141" Type="http://schemas.openxmlformats.org/officeDocument/2006/relationships/externalLink" Target="externalLinks/externalLink129.xml"/><Relationship Id="rId7" Type="http://schemas.openxmlformats.org/officeDocument/2006/relationships/worksheet" Target="worksheets/sheet7.xml"/><Relationship Id="rId162" Type="http://schemas.openxmlformats.org/officeDocument/2006/relationships/externalLink" Target="externalLinks/externalLink150.xml"/><Relationship Id="rId183" Type="http://schemas.openxmlformats.org/officeDocument/2006/relationships/externalLink" Target="externalLinks/externalLink171.xml"/><Relationship Id="rId218" Type="http://schemas.openxmlformats.org/officeDocument/2006/relationships/externalLink" Target="externalLinks/externalLink206.xml"/><Relationship Id="rId239" Type="http://schemas.openxmlformats.org/officeDocument/2006/relationships/externalLink" Target="externalLinks/externalLink227.xml"/><Relationship Id="rId250" Type="http://schemas.openxmlformats.org/officeDocument/2006/relationships/externalLink" Target="externalLinks/externalLink238.xml"/><Relationship Id="rId24" Type="http://schemas.openxmlformats.org/officeDocument/2006/relationships/externalLink" Target="externalLinks/externalLink12.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110" Type="http://schemas.openxmlformats.org/officeDocument/2006/relationships/externalLink" Target="externalLinks/externalLink98.xml"/><Relationship Id="rId131" Type="http://schemas.openxmlformats.org/officeDocument/2006/relationships/externalLink" Target="externalLinks/externalLink119.xml"/><Relationship Id="rId152" Type="http://schemas.openxmlformats.org/officeDocument/2006/relationships/externalLink" Target="externalLinks/externalLink140.xml"/><Relationship Id="rId173" Type="http://schemas.openxmlformats.org/officeDocument/2006/relationships/externalLink" Target="externalLinks/externalLink161.xml"/><Relationship Id="rId194" Type="http://schemas.openxmlformats.org/officeDocument/2006/relationships/externalLink" Target="externalLinks/externalLink182.xml"/><Relationship Id="rId208" Type="http://schemas.openxmlformats.org/officeDocument/2006/relationships/externalLink" Target="externalLinks/externalLink196.xml"/><Relationship Id="rId229" Type="http://schemas.openxmlformats.org/officeDocument/2006/relationships/externalLink" Target="externalLinks/externalLink217.xml"/><Relationship Id="rId240" Type="http://schemas.openxmlformats.org/officeDocument/2006/relationships/externalLink" Target="externalLinks/externalLink228.xml"/><Relationship Id="rId261" Type="http://schemas.openxmlformats.org/officeDocument/2006/relationships/externalLink" Target="externalLinks/externalLink249.xml"/><Relationship Id="rId14" Type="http://schemas.openxmlformats.org/officeDocument/2006/relationships/externalLink" Target="externalLinks/externalLink2.xml"/><Relationship Id="rId35" Type="http://schemas.openxmlformats.org/officeDocument/2006/relationships/externalLink" Target="externalLinks/externalLink23.xml"/><Relationship Id="rId56" Type="http://schemas.openxmlformats.org/officeDocument/2006/relationships/externalLink" Target="externalLinks/externalLink44.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8" Type="http://schemas.openxmlformats.org/officeDocument/2006/relationships/worksheet" Target="worksheets/sheet8.xml"/><Relationship Id="rId98" Type="http://schemas.openxmlformats.org/officeDocument/2006/relationships/externalLink" Target="externalLinks/externalLink86.xml"/><Relationship Id="rId121" Type="http://schemas.openxmlformats.org/officeDocument/2006/relationships/externalLink" Target="externalLinks/externalLink109.xml"/><Relationship Id="rId142" Type="http://schemas.openxmlformats.org/officeDocument/2006/relationships/externalLink" Target="externalLinks/externalLink130.xml"/><Relationship Id="rId163" Type="http://schemas.openxmlformats.org/officeDocument/2006/relationships/externalLink" Target="externalLinks/externalLink151.xml"/><Relationship Id="rId184" Type="http://schemas.openxmlformats.org/officeDocument/2006/relationships/externalLink" Target="externalLinks/externalLink172.xml"/><Relationship Id="rId219" Type="http://schemas.openxmlformats.org/officeDocument/2006/relationships/externalLink" Target="externalLinks/externalLink207.xml"/><Relationship Id="rId230" Type="http://schemas.openxmlformats.org/officeDocument/2006/relationships/externalLink" Target="externalLinks/externalLink218.xml"/><Relationship Id="rId251" Type="http://schemas.openxmlformats.org/officeDocument/2006/relationships/externalLink" Target="externalLinks/externalLink239.xml"/><Relationship Id="rId25" Type="http://schemas.openxmlformats.org/officeDocument/2006/relationships/externalLink" Target="externalLinks/externalLink13.xml"/><Relationship Id="rId46" Type="http://schemas.openxmlformats.org/officeDocument/2006/relationships/externalLink" Target="externalLinks/externalLink34.xml"/><Relationship Id="rId67" Type="http://schemas.openxmlformats.org/officeDocument/2006/relationships/externalLink" Target="externalLinks/externalLink55.xml"/><Relationship Id="rId88" Type="http://schemas.openxmlformats.org/officeDocument/2006/relationships/externalLink" Target="externalLinks/externalLink76.xml"/><Relationship Id="rId111" Type="http://schemas.openxmlformats.org/officeDocument/2006/relationships/externalLink" Target="externalLinks/externalLink99.xml"/><Relationship Id="rId132" Type="http://schemas.openxmlformats.org/officeDocument/2006/relationships/externalLink" Target="externalLinks/externalLink120.xml"/><Relationship Id="rId153" Type="http://schemas.openxmlformats.org/officeDocument/2006/relationships/externalLink" Target="externalLinks/externalLink141.xml"/><Relationship Id="rId174" Type="http://schemas.openxmlformats.org/officeDocument/2006/relationships/externalLink" Target="externalLinks/externalLink162.xml"/><Relationship Id="rId195" Type="http://schemas.openxmlformats.org/officeDocument/2006/relationships/externalLink" Target="externalLinks/externalLink183.xml"/><Relationship Id="rId209" Type="http://schemas.openxmlformats.org/officeDocument/2006/relationships/externalLink" Target="externalLinks/externalLink197.xml"/><Relationship Id="rId220" Type="http://schemas.openxmlformats.org/officeDocument/2006/relationships/externalLink" Target="externalLinks/externalLink208.xml"/><Relationship Id="rId241" Type="http://schemas.openxmlformats.org/officeDocument/2006/relationships/externalLink" Target="externalLinks/externalLink229.xml"/><Relationship Id="rId15" Type="http://schemas.openxmlformats.org/officeDocument/2006/relationships/externalLink" Target="externalLinks/externalLink3.xml"/><Relationship Id="rId36" Type="http://schemas.openxmlformats.org/officeDocument/2006/relationships/externalLink" Target="externalLinks/externalLink24.xml"/><Relationship Id="rId57" Type="http://schemas.openxmlformats.org/officeDocument/2006/relationships/externalLink" Target="externalLinks/externalLink45.xml"/><Relationship Id="rId262" Type="http://schemas.openxmlformats.org/officeDocument/2006/relationships/externalLink" Target="externalLinks/externalLink250.xml"/><Relationship Id="rId78" Type="http://schemas.openxmlformats.org/officeDocument/2006/relationships/externalLink" Target="externalLinks/externalLink66.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122" Type="http://schemas.openxmlformats.org/officeDocument/2006/relationships/externalLink" Target="externalLinks/externalLink110.xml"/><Relationship Id="rId143" Type="http://schemas.openxmlformats.org/officeDocument/2006/relationships/externalLink" Target="externalLinks/externalLink131.xml"/><Relationship Id="rId164" Type="http://schemas.openxmlformats.org/officeDocument/2006/relationships/externalLink" Target="externalLinks/externalLink152.xml"/><Relationship Id="rId185" Type="http://schemas.openxmlformats.org/officeDocument/2006/relationships/externalLink" Target="externalLinks/externalLink173.xml"/><Relationship Id="rId9" Type="http://schemas.openxmlformats.org/officeDocument/2006/relationships/worksheet" Target="worksheets/sheet9.xml"/><Relationship Id="rId210" Type="http://schemas.openxmlformats.org/officeDocument/2006/relationships/externalLink" Target="externalLinks/externalLink198.xml"/><Relationship Id="rId26" Type="http://schemas.openxmlformats.org/officeDocument/2006/relationships/externalLink" Target="externalLinks/externalLink14.xml"/><Relationship Id="rId231" Type="http://schemas.openxmlformats.org/officeDocument/2006/relationships/externalLink" Target="externalLinks/externalLink219.xml"/><Relationship Id="rId252" Type="http://schemas.openxmlformats.org/officeDocument/2006/relationships/externalLink" Target="externalLinks/externalLink240.xml"/><Relationship Id="rId47" Type="http://schemas.openxmlformats.org/officeDocument/2006/relationships/externalLink" Target="externalLinks/externalLink35.xml"/><Relationship Id="rId68" Type="http://schemas.openxmlformats.org/officeDocument/2006/relationships/externalLink" Target="externalLinks/externalLink56.xml"/><Relationship Id="rId89" Type="http://schemas.openxmlformats.org/officeDocument/2006/relationships/externalLink" Target="externalLinks/externalLink77.xml"/><Relationship Id="rId112" Type="http://schemas.openxmlformats.org/officeDocument/2006/relationships/externalLink" Target="externalLinks/externalLink100.xml"/><Relationship Id="rId133" Type="http://schemas.openxmlformats.org/officeDocument/2006/relationships/externalLink" Target="externalLinks/externalLink121.xml"/><Relationship Id="rId154" Type="http://schemas.openxmlformats.org/officeDocument/2006/relationships/externalLink" Target="externalLinks/externalLink142.xml"/><Relationship Id="rId175" Type="http://schemas.openxmlformats.org/officeDocument/2006/relationships/externalLink" Target="externalLinks/externalLink163.xml"/><Relationship Id="rId196" Type="http://schemas.openxmlformats.org/officeDocument/2006/relationships/externalLink" Target="externalLinks/externalLink184.xml"/><Relationship Id="rId200" Type="http://schemas.openxmlformats.org/officeDocument/2006/relationships/externalLink" Target="externalLinks/externalLink188.xml"/><Relationship Id="rId16" Type="http://schemas.openxmlformats.org/officeDocument/2006/relationships/externalLink" Target="externalLinks/externalLink4.xml"/><Relationship Id="rId221" Type="http://schemas.openxmlformats.org/officeDocument/2006/relationships/externalLink" Target="externalLinks/externalLink209.xml"/><Relationship Id="rId242" Type="http://schemas.openxmlformats.org/officeDocument/2006/relationships/externalLink" Target="externalLinks/externalLink230.xml"/><Relationship Id="rId263" Type="http://schemas.openxmlformats.org/officeDocument/2006/relationships/externalLink" Target="externalLinks/externalLink251.xml"/><Relationship Id="rId37" Type="http://schemas.openxmlformats.org/officeDocument/2006/relationships/externalLink" Target="externalLinks/externalLink25.xml"/><Relationship Id="rId58" Type="http://schemas.openxmlformats.org/officeDocument/2006/relationships/externalLink" Target="externalLinks/externalLink46.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123" Type="http://schemas.openxmlformats.org/officeDocument/2006/relationships/externalLink" Target="externalLinks/externalLink111.xml"/><Relationship Id="rId144" Type="http://schemas.openxmlformats.org/officeDocument/2006/relationships/externalLink" Target="externalLinks/externalLink132.xml"/><Relationship Id="rId90" Type="http://schemas.openxmlformats.org/officeDocument/2006/relationships/externalLink" Target="externalLinks/externalLink78.xml"/><Relationship Id="rId165" Type="http://schemas.openxmlformats.org/officeDocument/2006/relationships/externalLink" Target="externalLinks/externalLink153.xml"/><Relationship Id="rId186" Type="http://schemas.openxmlformats.org/officeDocument/2006/relationships/externalLink" Target="externalLinks/externalLink174.xml"/><Relationship Id="rId211" Type="http://schemas.openxmlformats.org/officeDocument/2006/relationships/externalLink" Target="externalLinks/externalLink199.xml"/><Relationship Id="rId232" Type="http://schemas.openxmlformats.org/officeDocument/2006/relationships/externalLink" Target="externalLinks/externalLink220.xml"/><Relationship Id="rId253" Type="http://schemas.openxmlformats.org/officeDocument/2006/relationships/externalLink" Target="externalLinks/externalLink241.xml"/><Relationship Id="rId27" Type="http://schemas.openxmlformats.org/officeDocument/2006/relationships/externalLink" Target="externalLinks/externalLink15.xml"/><Relationship Id="rId48" Type="http://schemas.openxmlformats.org/officeDocument/2006/relationships/externalLink" Target="externalLinks/externalLink36.xml"/><Relationship Id="rId69" Type="http://schemas.openxmlformats.org/officeDocument/2006/relationships/externalLink" Target="externalLinks/externalLink57.xml"/><Relationship Id="rId113" Type="http://schemas.openxmlformats.org/officeDocument/2006/relationships/externalLink" Target="externalLinks/externalLink101.xml"/><Relationship Id="rId134" Type="http://schemas.openxmlformats.org/officeDocument/2006/relationships/externalLink" Target="externalLinks/externalLink122.xml"/><Relationship Id="rId80" Type="http://schemas.openxmlformats.org/officeDocument/2006/relationships/externalLink" Target="externalLinks/externalLink68.xml"/><Relationship Id="rId155" Type="http://schemas.openxmlformats.org/officeDocument/2006/relationships/externalLink" Target="externalLinks/externalLink143.xml"/><Relationship Id="rId176" Type="http://schemas.openxmlformats.org/officeDocument/2006/relationships/externalLink" Target="externalLinks/externalLink164.xml"/><Relationship Id="rId197" Type="http://schemas.openxmlformats.org/officeDocument/2006/relationships/externalLink" Target="externalLinks/externalLink185.xml"/><Relationship Id="rId201" Type="http://schemas.openxmlformats.org/officeDocument/2006/relationships/externalLink" Target="externalLinks/externalLink189.xml"/><Relationship Id="rId222" Type="http://schemas.openxmlformats.org/officeDocument/2006/relationships/externalLink" Target="externalLinks/externalLink210.xml"/><Relationship Id="rId243" Type="http://schemas.openxmlformats.org/officeDocument/2006/relationships/externalLink" Target="externalLinks/externalLink231.xml"/><Relationship Id="rId264" Type="http://schemas.openxmlformats.org/officeDocument/2006/relationships/externalLink" Target="externalLinks/externalLink252.xml"/><Relationship Id="rId17" Type="http://schemas.openxmlformats.org/officeDocument/2006/relationships/externalLink" Target="externalLinks/externalLink5.xml"/><Relationship Id="rId38" Type="http://schemas.openxmlformats.org/officeDocument/2006/relationships/externalLink" Target="externalLinks/externalLink26.xml"/><Relationship Id="rId59" Type="http://schemas.openxmlformats.org/officeDocument/2006/relationships/externalLink" Target="externalLinks/externalLink47.xml"/><Relationship Id="rId103" Type="http://schemas.openxmlformats.org/officeDocument/2006/relationships/externalLink" Target="externalLinks/externalLink91.xml"/><Relationship Id="rId124" Type="http://schemas.openxmlformats.org/officeDocument/2006/relationships/externalLink" Target="externalLinks/externalLink112.xml"/><Relationship Id="rId70" Type="http://schemas.openxmlformats.org/officeDocument/2006/relationships/externalLink" Target="externalLinks/externalLink58.xml"/><Relationship Id="rId91" Type="http://schemas.openxmlformats.org/officeDocument/2006/relationships/externalLink" Target="externalLinks/externalLink79.xml"/><Relationship Id="rId145" Type="http://schemas.openxmlformats.org/officeDocument/2006/relationships/externalLink" Target="externalLinks/externalLink133.xml"/><Relationship Id="rId166" Type="http://schemas.openxmlformats.org/officeDocument/2006/relationships/externalLink" Target="externalLinks/externalLink154.xml"/><Relationship Id="rId187" Type="http://schemas.openxmlformats.org/officeDocument/2006/relationships/externalLink" Target="externalLinks/externalLink175.xml"/><Relationship Id="rId1" Type="http://schemas.openxmlformats.org/officeDocument/2006/relationships/worksheet" Target="worksheets/sheet1.xml"/><Relationship Id="rId212" Type="http://schemas.openxmlformats.org/officeDocument/2006/relationships/externalLink" Target="externalLinks/externalLink200.xml"/><Relationship Id="rId233" Type="http://schemas.openxmlformats.org/officeDocument/2006/relationships/externalLink" Target="externalLinks/externalLink221.xml"/><Relationship Id="rId254" Type="http://schemas.openxmlformats.org/officeDocument/2006/relationships/externalLink" Target="externalLinks/externalLink242.xml"/><Relationship Id="rId28" Type="http://schemas.openxmlformats.org/officeDocument/2006/relationships/externalLink" Target="externalLinks/externalLink16.xml"/><Relationship Id="rId49" Type="http://schemas.openxmlformats.org/officeDocument/2006/relationships/externalLink" Target="externalLinks/externalLink37.xml"/><Relationship Id="rId114" Type="http://schemas.openxmlformats.org/officeDocument/2006/relationships/externalLink" Target="externalLinks/externalLink102.xml"/><Relationship Id="rId60" Type="http://schemas.openxmlformats.org/officeDocument/2006/relationships/externalLink" Target="externalLinks/externalLink48.xml"/><Relationship Id="rId81" Type="http://schemas.openxmlformats.org/officeDocument/2006/relationships/externalLink" Target="externalLinks/externalLink69.xml"/><Relationship Id="rId135" Type="http://schemas.openxmlformats.org/officeDocument/2006/relationships/externalLink" Target="externalLinks/externalLink123.xml"/><Relationship Id="rId156" Type="http://schemas.openxmlformats.org/officeDocument/2006/relationships/externalLink" Target="externalLinks/externalLink144.xml"/><Relationship Id="rId177" Type="http://schemas.openxmlformats.org/officeDocument/2006/relationships/externalLink" Target="externalLinks/externalLink165.xml"/><Relationship Id="rId198" Type="http://schemas.openxmlformats.org/officeDocument/2006/relationships/externalLink" Target="externalLinks/externalLink186.xml"/><Relationship Id="rId202" Type="http://schemas.openxmlformats.org/officeDocument/2006/relationships/externalLink" Target="externalLinks/externalLink190.xml"/><Relationship Id="rId223" Type="http://schemas.openxmlformats.org/officeDocument/2006/relationships/externalLink" Target="externalLinks/externalLink211.xml"/><Relationship Id="rId244" Type="http://schemas.openxmlformats.org/officeDocument/2006/relationships/externalLink" Target="externalLinks/externalLink232.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265" Type="http://schemas.openxmlformats.org/officeDocument/2006/relationships/theme" Target="theme/theme1.xml"/><Relationship Id="rId50" Type="http://schemas.openxmlformats.org/officeDocument/2006/relationships/externalLink" Target="externalLinks/externalLink38.xml"/><Relationship Id="rId104" Type="http://schemas.openxmlformats.org/officeDocument/2006/relationships/externalLink" Target="externalLinks/externalLink92.xml"/><Relationship Id="rId125" Type="http://schemas.openxmlformats.org/officeDocument/2006/relationships/externalLink" Target="externalLinks/externalLink113.xml"/><Relationship Id="rId146" Type="http://schemas.openxmlformats.org/officeDocument/2006/relationships/externalLink" Target="externalLinks/externalLink134.xml"/><Relationship Id="rId167" Type="http://schemas.openxmlformats.org/officeDocument/2006/relationships/externalLink" Target="externalLinks/externalLink155.xml"/><Relationship Id="rId188" Type="http://schemas.openxmlformats.org/officeDocument/2006/relationships/externalLink" Target="externalLinks/externalLink176.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13" Type="http://schemas.openxmlformats.org/officeDocument/2006/relationships/externalLink" Target="externalLinks/externalLink201.xml"/><Relationship Id="rId234" Type="http://schemas.openxmlformats.org/officeDocument/2006/relationships/externalLink" Target="externalLinks/externalLink222.xml"/><Relationship Id="rId2" Type="http://schemas.openxmlformats.org/officeDocument/2006/relationships/worksheet" Target="worksheets/sheet2.xml"/><Relationship Id="rId29" Type="http://schemas.openxmlformats.org/officeDocument/2006/relationships/externalLink" Target="externalLinks/externalLink17.xml"/><Relationship Id="rId255" Type="http://schemas.openxmlformats.org/officeDocument/2006/relationships/externalLink" Target="externalLinks/externalLink243.xml"/><Relationship Id="rId40" Type="http://schemas.openxmlformats.org/officeDocument/2006/relationships/externalLink" Target="externalLinks/externalLink28.xml"/><Relationship Id="rId115" Type="http://schemas.openxmlformats.org/officeDocument/2006/relationships/externalLink" Target="externalLinks/externalLink103.xml"/><Relationship Id="rId136" Type="http://schemas.openxmlformats.org/officeDocument/2006/relationships/externalLink" Target="externalLinks/externalLink124.xml"/><Relationship Id="rId157" Type="http://schemas.openxmlformats.org/officeDocument/2006/relationships/externalLink" Target="externalLinks/externalLink145.xml"/><Relationship Id="rId178" Type="http://schemas.openxmlformats.org/officeDocument/2006/relationships/externalLink" Target="externalLinks/externalLink166.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 Id="rId199" Type="http://schemas.openxmlformats.org/officeDocument/2006/relationships/externalLink" Target="externalLinks/externalLink187.xml"/><Relationship Id="rId203" Type="http://schemas.openxmlformats.org/officeDocument/2006/relationships/externalLink" Target="externalLinks/externalLink191.xml"/><Relationship Id="rId19" Type="http://schemas.openxmlformats.org/officeDocument/2006/relationships/externalLink" Target="externalLinks/externalLink7.xml"/><Relationship Id="rId224" Type="http://schemas.openxmlformats.org/officeDocument/2006/relationships/externalLink" Target="externalLinks/externalLink212.xml"/><Relationship Id="rId245" Type="http://schemas.openxmlformats.org/officeDocument/2006/relationships/externalLink" Target="externalLinks/externalLink233.xml"/><Relationship Id="rId266" Type="http://schemas.openxmlformats.org/officeDocument/2006/relationships/styles" Target="styles.xml"/><Relationship Id="rId30" Type="http://schemas.openxmlformats.org/officeDocument/2006/relationships/externalLink" Target="externalLinks/externalLink18.xml"/><Relationship Id="rId105" Type="http://schemas.openxmlformats.org/officeDocument/2006/relationships/externalLink" Target="externalLinks/externalLink93.xml"/><Relationship Id="rId126" Type="http://schemas.openxmlformats.org/officeDocument/2006/relationships/externalLink" Target="externalLinks/externalLink114.xml"/><Relationship Id="rId147" Type="http://schemas.openxmlformats.org/officeDocument/2006/relationships/externalLink" Target="externalLinks/externalLink135.xml"/><Relationship Id="rId168" Type="http://schemas.openxmlformats.org/officeDocument/2006/relationships/externalLink" Target="externalLinks/externalLink156.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93" Type="http://schemas.openxmlformats.org/officeDocument/2006/relationships/externalLink" Target="externalLinks/externalLink81.xml"/><Relationship Id="rId189" Type="http://schemas.openxmlformats.org/officeDocument/2006/relationships/externalLink" Target="externalLinks/externalLink177.xml"/><Relationship Id="rId3" Type="http://schemas.openxmlformats.org/officeDocument/2006/relationships/worksheet" Target="worksheets/sheet3.xml"/><Relationship Id="rId214" Type="http://schemas.openxmlformats.org/officeDocument/2006/relationships/externalLink" Target="externalLinks/externalLink202.xml"/><Relationship Id="rId235" Type="http://schemas.openxmlformats.org/officeDocument/2006/relationships/externalLink" Target="externalLinks/externalLink223.xml"/><Relationship Id="rId256" Type="http://schemas.openxmlformats.org/officeDocument/2006/relationships/externalLink" Target="externalLinks/externalLink244.xml"/><Relationship Id="rId116" Type="http://schemas.openxmlformats.org/officeDocument/2006/relationships/externalLink" Target="externalLinks/externalLink104.xml"/><Relationship Id="rId137" Type="http://schemas.openxmlformats.org/officeDocument/2006/relationships/externalLink" Target="externalLinks/externalLink125.xml"/><Relationship Id="rId158" Type="http://schemas.openxmlformats.org/officeDocument/2006/relationships/externalLink" Target="externalLinks/externalLink146.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62" Type="http://schemas.openxmlformats.org/officeDocument/2006/relationships/externalLink" Target="externalLinks/externalLink50.xml"/><Relationship Id="rId83" Type="http://schemas.openxmlformats.org/officeDocument/2006/relationships/externalLink" Target="externalLinks/externalLink71.xml"/><Relationship Id="rId179" Type="http://schemas.openxmlformats.org/officeDocument/2006/relationships/externalLink" Target="externalLinks/externalLink167.xml"/><Relationship Id="rId190" Type="http://schemas.openxmlformats.org/officeDocument/2006/relationships/externalLink" Target="externalLinks/externalLink178.xml"/><Relationship Id="rId204" Type="http://schemas.openxmlformats.org/officeDocument/2006/relationships/externalLink" Target="externalLinks/externalLink192.xml"/><Relationship Id="rId225" Type="http://schemas.openxmlformats.org/officeDocument/2006/relationships/externalLink" Target="externalLinks/externalLink213.xml"/><Relationship Id="rId246" Type="http://schemas.openxmlformats.org/officeDocument/2006/relationships/externalLink" Target="externalLinks/externalLink234.xml"/><Relationship Id="rId267" Type="http://schemas.openxmlformats.org/officeDocument/2006/relationships/sharedStrings" Target="sharedStrings.xml"/><Relationship Id="rId106" Type="http://schemas.openxmlformats.org/officeDocument/2006/relationships/externalLink" Target="externalLinks/externalLink94.xml"/><Relationship Id="rId127" Type="http://schemas.openxmlformats.org/officeDocument/2006/relationships/externalLink" Target="externalLinks/externalLink115.xml"/><Relationship Id="rId10" Type="http://schemas.openxmlformats.org/officeDocument/2006/relationships/worksheet" Target="worksheets/sheet10.xml"/><Relationship Id="rId31" Type="http://schemas.openxmlformats.org/officeDocument/2006/relationships/externalLink" Target="externalLinks/externalLink19.xml"/><Relationship Id="rId52" Type="http://schemas.openxmlformats.org/officeDocument/2006/relationships/externalLink" Target="externalLinks/externalLink40.xml"/><Relationship Id="rId73" Type="http://schemas.openxmlformats.org/officeDocument/2006/relationships/externalLink" Target="externalLinks/externalLink61.xml"/><Relationship Id="rId94" Type="http://schemas.openxmlformats.org/officeDocument/2006/relationships/externalLink" Target="externalLinks/externalLink82.xml"/><Relationship Id="rId148" Type="http://schemas.openxmlformats.org/officeDocument/2006/relationships/externalLink" Target="externalLinks/externalLink136.xml"/><Relationship Id="rId169" Type="http://schemas.openxmlformats.org/officeDocument/2006/relationships/externalLink" Target="externalLinks/externalLink157.xml"/><Relationship Id="rId4" Type="http://schemas.openxmlformats.org/officeDocument/2006/relationships/worksheet" Target="worksheets/sheet4.xml"/><Relationship Id="rId180" Type="http://schemas.openxmlformats.org/officeDocument/2006/relationships/externalLink" Target="externalLinks/externalLink168.xml"/><Relationship Id="rId215" Type="http://schemas.openxmlformats.org/officeDocument/2006/relationships/externalLink" Target="externalLinks/externalLink203.xml"/><Relationship Id="rId236" Type="http://schemas.openxmlformats.org/officeDocument/2006/relationships/externalLink" Target="externalLinks/externalLink224.xml"/><Relationship Id="rId257" Type="http://schemas.openxmlformats.org/officeDocument/2006/relationships/externalLink" Target="externalLinks/externalLink245.xml"/><Relationship Id="rId42" Type="http://schemas.openxmlformats.org/officeDocument/2006/relationships/externalLink" Target="externalLinks/externalLink30.xml"/><Relationship Id="rId84" Type="http://schemas.openxmlformats.org/officeDocument/2006/relationships/externalLink" Target="externalLinks/externalLink72.xml"/><Relationship Id="rId138" Type="http://schemas.openxmlformats.org/officeDocument/2006/relationships/externalLink" Target="externalLinks/externalLink126.xml"/><Relationship Id="rId191" Type="http://schemas.openxmlformats.org/officeDocument/2006/relationships/externalLink" Target="externalLinks/externalLink179.xml"/><Relationship Id="rId205" Type="http://schemas.openxmlformats.org/officeDocument/2006/relationships/externalLink" Target="externalLinks/externalLink193.xml"/><Relationship Id="rId247" Type="http://schemas.openxmlformats.org/officeDocument/2006/relationships/externalLink" Target="externalLinks/externalLink235.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35</xdr:col>
      <xdr:colOff>180975</xdr:colOff>
      <xdr:row>2</xdr:row>
      <xdr:rowOff>0</xdr:rowOff>
    </xdr:from>
    <xdr:to>
      <xdr:col>35</xdr:col>
      <xdr:colOff>190500</xdr:colOff>
      <xdr:row>2</xdr:row>
      <xdr:rowOff>0</xdr:rowOff>
    </xdr:to>
    <xdr:sp macro="" textlink="">
      <xdr:nvSpPr>
        <xdr:cNvPr id="2" name="Line 3">
          <a:extLst>
            <a:ext uri="{FF2B5EF4-FFF2-40B4-BE49-F238E27FC236}">
              <a16:creationId xmlns:a16="http://schemas.microsoft.com/office/drawing/2014/main" id="{00000000-0008-0000-0200-000002000000}"/>
            </a:ext>
          </a:extLst>
        </xdr:cNvPr>
        <xdr:cNvSpPr>
          <a:spLocks noChangeShapeType="1"/>
        </xdr:cNvSpPr>
      </xdr:nvSpPr>
      <xdr:spPr bwMode="auto">
        <a:xfrm flipV="1">
          <a:off x="27755850" y="857250"/>
          <a:ext cx="9525" cy="0"/>
        </a:xfrm>
        <a:prstGeom prst="line">
          <a:avLst/>
        </a:prstGeom>
        <a:noFill/>
        <a:ln w="9525">
          <a:solidFill>
            <a:srgbClr val="000000"/>
          </a:solidFill>
          <a:round/>
          <a:headEnd/>
          <a:tailEnd/>
        </a:ln>
      </xdr:spPr>
    </xdr:sp>
    <xdr:clientData/>
  </xdr:twoCellAnchor>
  <xdr:twoCellAnchor>
    <xdr:from>
      <xdr:col>19</xdr:col>
      <xdr:colOff>0</xdr:colOff>
      <xdr:row>2</xdr:row>
      <xdr:rowOff>0</xdr:rowOff>
    </xdr:from>
    <xdr:to>
      <xdr:col>20</xdr:col>
      <xdr:colOff>257175</xdr:colOff>
      <xdr:row>2</xdr:row>
      <xdr:rowOff>0</xdr:rowOff>
    </xdr:to>
    <xdr:sp macro="" textlink="">
      <xdr:nvSpPr>
        <xdr:cNvPr id="3" name="Line 4">
          <a:extLst>
            <a:ext uri="{FF2B5EF4-FFF2-40B4-BE49-F238E27FC236}">
              <a16:creationId xmlns:a16="http://schemas.microsoft.com/office/drawing/2014/main" id="{00000000-0008-0000-0200-000003000000}"/>
            </a:ext>
          </a:extLst>
        </xdr:cNvPr>
        <xdr:cNvSpPr>
          <a:spLocks noChangeShapeType="1"/>
        </xdr:cNvSpPr>
      </xdr:nvSpPr>
      <xdr:spPr bwMode="auto">
        <a:xfrm>
          <a:off x="16602075" y="857250"/>
          <a:ext cx="942975" cy="0"/>
        </a:xfrm>
        <a:prstGeom prst="line">
          <a:avLst/>
        </a:prstGeom>
        <a:noFill/>
        <a:ln w="9525">
          <a:solidFill>
            <a:srgbClr val="000000"/>
          </a:solidFill>
          <a:round/>
          <a:headEnd/>
          <a:tailEnd/>
        </a:ln>
      </xdr:spPr>
    </xdr:sp>
    <xdr:clientData/>
  </xdr:twoCellAnchor>
  <xdr:twoCellAnchor>
    <xdr:from>
      <xdr:col>33</xdr:col>
      <xdr:colOff>361950</xdr:colOff>
      <xdr:row>2</xdr:row>
      <xdr:rowOff>0</xdr:rowOff>
    </xdr:from>
    <xdr:to>
      <xdr:col>33</xdr:col>
      <xdr:colOff>409575</xdr:colOff>
      <xdr:row>2</xdr:row>
      <xdr:rowOff>0</xdr:rowOff>
    </xdr:to>
    <xdr:sp macro="" textlink="">
      <xdr:nvSpPr>
        <xdr:cNvPr id="4" name="Line 5">
          <a:extLst>
            <a:ext uri="{FF2B5EF4-FFF2-40B4-BE49-F238E27FC236}">
              <a16:creationId xmlns:a16="http://schemas.microsoft.com/office/drawing/2014/main" id="{00000000-0008-0000-0200-000004000000}"/>
            </a:ext>
          </a:extLst>
        </xdr:cNvPr>
        <xdr:cNvSpPr>
          <a:spLocks noChangeShapeType="1"/>
        </xdr:cNvSpPr>
      </xdr:nvSpPr>
      <xdr:spPr bwMode="auto">
        <a:xfrm>
          <a:off x="26565225" y="857250"/>
          <a:ext cx="47625" cy="0"/>
        </a:xfrm>
        <a:prstGeom prst="line">
          <a:avLst/>
        </a:prstGeom>
        <a:noFill/>
        <a:ln w="9525">
          <a:solidFill>
            <a:srgbClr val="000000"/>
          </a:solidFill>
          <a:round/>
          <a:headEnd/>
          <a:tailEnd/>
        </a:ln>
      </xdr:spPr>
    </xdr:sp>
    <xdr:clientData/>
  </xdr:twoCellAnchor>
  <xdr:twoCellAnchor>
    <xdr:from>
      <xdr:col>19</xdr:col>
      <xdr:colOff>0</xdr:colOff>
      <xdr:row>2</xdr:row>
      <xdr:rowOff>0</xdr:rowOff>
    </xdr:from>
    <xdr:to>
      <xdr:col>20</xdr:col>
      <xdr:colOff>257175</xdr:colOff>
      <xdr:row>2</xdr:row>
      <xdr:rowOff>0</xdr:rowOff>
    </xdr:to>
    <xdr:sp macro="" textlink="">
      <xdr:nvSpPr>
        <xdr:cNvPr id="5" name="Line 6">
          <a:extLst>
            <a:ext uri="{FF2B5EF4-FFF2-40B4-BE49-F238E27FC236}">
              <a16:creationId xmlns:a16="http://schemas.microsoft.com/office/drawing/2014/main" id="{00000000-0008-0000-0200-000005000000}"/>
            </a:ext>
          </a:extLst>
        </xdr:cNvPr>
        <xdr:cNvSpPr>
          <a:spLocks noChangeShapeType="1"/>
        </xdr:cNvSpPr>
      </xdr:nvSpPr>
      <xdr:spPr bwMode="auto">
        <a:xfrm>
          <a:off x="16602075" y="857250"/>
          <a:ext cx="942975"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180975</xdr:colOff>
      <xdr:row>0</xdr:row>
      <xdr:rowOff>0</xdr:rowOff>
    </xdr:from>
    <xdr:to>
      <xdr:col>29</xdr:col>
      <xdr:colOff>190500</xdr:colOff>
      <xdr:row>0</xdr:row>
      <xdr:rowOff>0</xdr:rowOff>
    </xdr:to>
    <xdr:sp macro="" textlink="">
      <xdr:nvSpPr>
        <xdr:cNvPr id="2" name="Line 1">
          <a:extLst>
            <a:ext uri="{FF2B5EF4-FFF2-40B4-BE49-F238E27FC236}">
              <a16:creationId xmlns:a16="http://schemas.microsoft.com/office/drawing/2014/main" id="{00000000-0008-0000-0300-000002000000}"/>
            </a:ext>
          </a:extLst>
        </xdr:cNvPr>
        <xdr:cNvSpPr>
          <a:spLocks noChangeShapeType="1"/>
        </xdr:cNvSpPr>
      </xdr:nvSpPr>
      <xdr:spPr bwMode="auto">
        <a:xfrm flipV="1">
          <a:off x="27260550" y="0"/>
          <a:ext cx="9525" cy="0"/>
        </a:xfrm>
        <a:prstGeom prst="line">
          <a:avLst/>
        </a:prstGeom>
        <a:noFill/>
        <a:ln w="9525">
          <a:solidFill>
            <a:srgbClr val="000000"/>
          </a:solidFill>
          <a:round/>
          <a:headEnd/>
          <a:tailEnd/>
        </a:ln>
      </xdr:spPr>
    </xdr:sp>
    <xdr:clientData/>
  </xdr:twoCellAnchor>
  <xdr:twoCellAnchor>
    <xdr:from>
      <xdr:col>16</xdr:col>
      <xdr:colOff>0</xdr:colOff>
      <xdr:row>0</xdr:row>
      <xdr:rowOff>0</xdr:rowOff>
    </xdr:from>
    <xdr:to>
      <xdr:col>16</xdr:col>
      <xdr:colOff>0</xdr:colOff>
      <xdr:row>0</xdr:row>
      <xdr:rowOff>0</xdr:rowOff>
    </xdr:to>
    <xdr:sp macro="" textlink="">
      <xdr:nvSpPr>
        <xdr:cNvPr id="3" name="Line 2">
          <a:extLst>
            <a:ext uri="{FF2B5EF4-FFF2-40B4-BE49-F238E27FC236}">
              <a16:creationId xmlns:a16="http://schemas.microsoft.com/office/drawing/2014/main" id="{00000000-0008-0000-0300-000003000000}"/>
            </a:ext>
          </a:extLst>
        </xdr:cNvPr>
        <xdr:cNvSpPr>
          <a:spLocks noChangeShapeType="1"/>
        </xdr:cNvSpPr>
      </xdr:nvSpPr>
      <xdr:spPr bwMode="auto">
        <a:xfrm>
          <a:off x="18164175" y="0"/>
          <a:ext cx="0" cy="0"/>
        </a:xfrm>
        <a:prstGeom prst="line">
          <a:avLst/>
        </a:prstGeom>
        <a:noFill/>
        <a:ln w="9525">
          <a:solidFill>
            <a:srgbClr val="000000"/>
          </a:solidFill>
          <a:round/>
          <a:headEnd/>
          <a:tailEnd/>
        </a:ln>
      </xdr:spPr>
    </xdr:sp>
    <xdr:clientData/>
  </xdr:twoCellAnchor>
  <xdr:twoCellAnchor>
    <xdr:from>
      <xdr:col>27</xdr:col>
      <xdr:colOff>361950</xdr:colOff>
      <xdr:row>0</xdr:row>
      <xdr:rowOff>0</xdr:rowOff>
    </xdr:from>
    <xdr:to>
      <xdr:col>27</xdr:col>
      <xdr:colOff>409575</xdr:colOff>
      <xdr:row>0</xdr:row>
      <xdr:rowOff>0</xdr:rowOff>
    </xdr:to>
    <xdr:sp macro="" textlink="">
      <xdr:nvSpPr>
        <xdr:cNvPr id="4" name="Line 3">
          <a:extLst>
            <a:ext uri="{FF2B5EF4-FFF2-40B4-BE49-F238E27FC236}">
              <a16:creationId xmlns:a16="http://schemas.microsoft.com/office/drawing/2014/main" id="{00000000-0008-0000-0300-000004000000}"/>
            </a:ext>
          </a:extLst>
        </xdr:cNvPr>
        <xdr:cNvSpPr>
          <a:spLocks noChangeShapeType="1"/>
        </xdr:cNvSpPr>
      </xdr:nvSpPr>
      <xdr:spPr bwMode="auto">
        <a:xfrm>
          <a:off x="26069925" y="0"/>
          <a:ext cx="47625" cy="0"/>
        </a:xfrm>
        <a:prstGeom prst="line">
          <a:avLst/>
        </a:prstGeom>
        <a:noFill/>
        <a:ln w="9525">
          <a:solidFill>
            <a:srgbClr val="000000"/>
          </a:solidFill>
          <a:round/>
          <a:headEnd/>
          <a:tailEnd/>
        </a:ln>
      </xdr:spPr>
    </xdr:sp>
    <xdr:clientData/>
  </xdr:twoCellAnchor>
  <xdr:twoCellAnchor>
    <xdr:from>
      <xdr:col>16</xdr:col>
      <xdr:colOff>0</xdr:colOff>
      <xdr:row>0</xdr:row>
      <xdr:rowOff>0</xdr:rowOff>
    </xdr:from>
    <xdr:to>
      <xdr:col>16</xdr:col>
      <xdr:colOff>0</xdr:colOff>
      <xdr:row>0</xdr:row>
      <xdr:rowOff>0</xdr:rowOff>
    </xdr:to>
    <xdr:sp macro="" textlink="">
      <xdr:nvSpPr>
        <xdr:cNvPr id="5" name="Line 4">
          <a:extLst>
            <a:ext uri="{FF2B5EF4-FFF2-40B4-BE49-F238E27FC236}">
              <a16:creationId xmlns:a16="http://schemas.microsoft.com/office/drawing/2014/main" id="{00000000-0008-0000-0300-000005000000}"/>
            </a:ext>
          </a:extLst>
        </xdr:cNvPr>
        <xdr:cNvSpPr>
          <a:spLocks noChangeShapeType="1"/>
        </xdr:cNvSpPr>
      </xdr:nvSpPr>
      <xdr:spPr bwMode="auto">
        <a:xfrm>
          <a:off x="18164175" y="0"/>
          <a:ext cx="0" cy="0"/>
        </a:xfrm>
        <a:prstGeom prst="line">
          <a:avLst/>
        </a:prstGeom>
        <a:noFill/>
        <a:ln w="9525">
          <a:solidFill>
            <a:srgbClr val="000000"/>
          </a:solidFill>
          <a:round/>
          <a:headEnd/>
          <a:tailEnd/>
        </a:ln>
      </xdr:spPr>
    </xdr:sp>
    <xdr:clientData/>
  </xdr:twoCellAnchor>
  <xdr:twoCellAnchor>
    <xdr:from>
      <xdr:col>7</xdr:col>
      <xdr:colOff>790575</xdr:colOff>
      <xdr:row>0</xdr:row>
      <xdr:rowOff>0</xdr:rowOff>
    </xdr:from>
    <xdr:to>
      <xdr:col>10</xdr:col>
      <xdr:colOff>0</xdr:colOff>
      <xdr:row>0</xdr:row>
      <xdr:rowOff>0</xdr:rowOff>
    </xdr:to>
    <xdr:sp macro="" textlink="">
      <xdr:nvSpPr>
        <xdr:cNvPr id="6" name="Line 5">
          <a:extLst>
            <a:ext uri="{FF2B5EF4-FFF2-40B4-BE49-F238E27FC236}">
              <a16:creationId xmlns:a16="http://schemas.microsoft.com/office/drawing/2014/main" id="{00000000-0008-0000-0300-000006000000}"/>
            </a:ext>
          </a:extLst>
        </xdr:cNvPr>
        <xdr:cNvSpPr>
          <a:spLocks noChangeShapeType="1"/>
        </xdr:cNvSpPr>
      </xdr:nvSpPr>
      <xdr:spPr bwMode="auto">
        <a:xfrm>
          <a:off x="8448675" y="0"/>
          <a:ext cx="2400300" cy="0"/>
        </a:xfrm>
        <a:prstGeom prst="line">
          <a:avLst/>
        </a:prstGeom>
        <a:noFill/>
        <a:ln w="9525">
          <a:solidFill>
            <a:srgbClr val="000000"/>
          </a:solidFill>
          <a:round/>
          <a:headEnd/>
          <a:tailEnd/>
        </a:ln>
      </xdr:spPr>
    </xdr:sp>
    <xdr:clientData/>
  </xdr:twoCellAnchor>
  <xdr:twoCellAnchor>
    <xdr:from>
      <xdr:col>16</xdr:col>
      <xdr:colOff>0</xdr:colOff>
      <xdr:row>0</xdr:row>
      <xdr:rowOff>0</xdr:rowOff>
    </xdr:from>
    <xdr:to>
      <xdr:col>16</xdr:col>
      <xdr:colOff>0</xdr:colOff>
      <xdr:row>0</xdr:row>
      <xdr:rowOff>0</xdr:rowOff>
    </xdr:to>
    <xdr:sp macro="" textlink="">
      <xdr:nvSpPr>
        <xdr:cNvPr id="7" name="Line 6">
          <a:extLst>
            <a:ext uri="{FF2B5EF4-FFF2-40B4-BE49-F238E27FC236}">
              <a16:creationId xmlns:a16="http://schemas.microsoft.com/office/drawing/2014/main" id="{00000000-0008-0000-0300-000007000000}"/>
            </a:ext>
          </a:extLst>
        </xdr:cNvPr>
        <xdr:cNvSpPr>
          <a:spLocks noChangeShapeType="1"/>
        </xdr:cNvSpPr>
      </xdr:nvSpPr>
      <xdr:spPr bwMode="auto">
        <a:xfrm>
          <a:off x="18164175" y="0"/>
          <a:ext cx="0" cy="0"/>
        </a:xfrm>
        <a:prstGeom prst="line">
          <a:avLst/>
        </a:prstGeom>
        <a:noFill/>
        <a:ln w="9525">
          <a:solidFill>
            <a:srgbClr val="000000"/>
          </a:solidFill>
          <a:round/>
          <a:headEnd/>
          <a:tailEnd/>
        </a:ln>
      </xdr:spPr>
    </xdr:sp>
    <xdr:clientData/>
  </xdr:twoCellAnchor>
  <xdr:twoCellAnchor>
    <xdr:from>
      <xdr:col>16</xdr:col>
      <xdr:colOff>0</xdr:colOff>
      <xdr:row>0</xdr:row>
      <xdr:rowOff>0</xdr:rowOff>
    </xdr:from>
    <xdr:to>
      <xdr:col>16</xdr:col>
      <xdr:colOff>0</xdr:colOff>
      <xdr:row>0</xdr:row>
      <xdr:rowOff>0</xdr:rowOff>
    </xdr:to>
    <xdr:sp macro="" textlink="">
      <xdr:nvSpPr>
        <xdr:cNvPr id="8" name="Line 7">
          <a:extLst>
            <a:ext uri="{FF2B5EF4-FFF2-40B4-BE49-F238E27FC236}">
              <a16:creationId xmlns:a16="http://schemas.microsoft.com/office/drawing/2014/main" id="{00000000-0008-0000-0300-000008000000}"/>
            </a:ext>
          </a:extLst>
        </xdr:cNvPr>
        <xdr:cNvSpPr>
          <a:spLocks noChangeShapeType="1"/>
        </xdr:cNvSpPr>
      </xdr:nvSpPr>
      <xdr:spPr bwMode="auto">
        <a:xfrm>
          <a:off x="18164175" y="0"/>
          <a:ext cx="0" cy="0"/>
        </a:xfrm>
        <a:prstGeom prst="line">
          <a:avLst/>
        </a:prstGeom>
        <a:noFill/>
        <a:ln w="9525">
          <a:solidFill>
            <a:srgbClr val="000000"/>
          </a:solidFill>
          <a:round/>
          <a:headEnd/>
          <a:tailEnd/>
        </a:ln>
      </xdr:spPr>
    </xdr:sp>
    <xdr:clientData/>
  </xdr:twoCellAnchor>
  <xdr:twoCellAnchor>
    <xdr:from>
      <xdr:col>16</xdr:col>
      <xdr:colOff>0</xdr:colOff>
      <xdr:row>0</xdr:row>
      <xdr:rowOff>0</xdr:rowOff>
    </xdr:from>
    <xdr:to>
      <xdr:col>16</xdr:col>
      <xdr:colOff>0</xdr:colOff>
      <xdr:row>0</xdr:row>
      <xdr:rowOff>0</xdr:rowOff>
    </xdr:to>
    <xdr:sp macro="" textlink="">
      <xdr:nvSpPr>
        <xdr:cNvPr id="9" name="Line 8">
          <a:extLst>
            <a:ext uri="{FF2B5EF4-FFF2-40B4-BE49-F238E27FC236}">
              <a16:creationId xmlns:a16="http://schemas.microsoft.com/office/drawing/2014/main" id="{00000000-0008-0000-0300-000009000000}"/>
            </a:ext>
          </a:extLst>
        </xdr:cNvPr>
        <xdr:cNvSpPr>
          <a:spLocks noChangeShapeType="1"/>
        </xdr:cNvSpPr>
      </xdr:nvSpPr>
      <xdr:spPr bwMode="auto">
        <a:xfrm>
          <a:off x="18164175" y="0"/>
          <a:ext cx="0" cy="0"/>
        </a:xfrm>
        <a:prstGeom prst="line">
          <a:avLst/>
        </a:prstGeom>
        <a:noFill/>
        <a:ln w="9525">
          <a:solidFill>
            <a:srgbClr val="000000"/>
          </a:solidFill>
          <a:round/>
          <a:headEnd/>
          <a:tailEnd/>
        </a:ln>
      </xdr:spPr>
    </xdr:sp>
    <xdr:clientData/>
  </xdr:twoCellAnchor>
  <xdr:twoCellAnchor>
    <xdr:from>
      <xdr:col>29</xdr:col>
      <xdr:colOff>180975</xdr:colOff>
      <xdr:row>4</xdr:row>
      <xdr:rowOff>19050</xdr:rowOff>
    </xdr:from>
    <xdr:to>
      <xdr:col>29</xdr:col>
      <xdr:colOff>190500</xdr:colOff>
      <xdr:row>4</xdr:row>
      <xdr:rowOff>28575</xdr:rowOff>
    </xdr:to>
    <xdr:sp macro="" textlink="">
      <xdr:nvSpPr>
        <xdr:cNvPr id="10" name="Line 9">
          <a:extLst>
            <a:ext uri="{FF2B5EF4-FFF2-40B4-BE49-F238E27FC236}">
              <a16:creationId xmlns:a16="http://schemas.microsoft.com/office/drawing/2014/main" id="{00000000-0008-0000-0300-00000A000000}"/>
            </a:ext>
          </a:extLst>
        </xdr:cNvPr>
        <xdr:cNvSpPr>
          <a:spLocks noChangeShapeType="1"/>
        </xdr:cNvSpPr>
      </xdr:nvSpPr>
      <xdr:spPr bwMode="auto">
        <a:xfrm flipV="1">
          <a:off x="27260550" y="1619250"/>
          <a:ext cx="9525" cy="9525"/>
        </a:xfrm>
        <a:prstGeom prst="line">
          <a:avLst/>
        </a:prstGeom>
        <a:noFill/>
        <a:ln w="9525">
          <a:solidFill>
            <a:srgbClr val="000000"/>
          </a:solidFill>
          <a:round/>
          <a:headEnd/>
          <a:tailEnd/>
        </a:ln>
      </xdr:spPr>
    </xdr:sp>
    <xdr:clientData/>
  </xdr:twoCellAnchor>
  <xdr:twoCellAnchor>
    <xdr:from>
      <xdr:col>27</xdr:col>
      <xdr:colOff>361950</xdr:colOff>
      <xdr:row>8</xdr:row>
      <xdr:rowOff>0</xdr:rowOff>
    </xdr:from>
    <xdr:to>
      <xdr:col>27</xdr:col>
      <xdr:colOff>409575</xdr:colOff>
      <xdr:row>8</xdr:row>
      <xdr:rowOff>0</xdr:rowOff>
    </xdr:to>
    <xdr:sp macro="" textlink="">
      <xdr:nvSpPr>
        <xdr:cNvPr id="11" name="Line 11">
          <a:extLst>
            <a:ext uri="{FF2B5EF4-FFF2-40B4-BE49-F238E27FC236}">
              <a16:creationId xmlns:a16="http://schemas.microsoft.com/office/drawing/2014/main" id="{00000000-0008-0000-0300-00000B000000}"/>
            </a:ext>
          </a:extLst>
        </xdr:cNvPr>
        <xdr:cNvSpPr>
          <a:spLocks noChangeShapeType="1"/>
        </xdr:cNvSpPr>
      </xdr:nvSpPr>
      <xdr:spPr bwMode="auto">
        <a:xfrm>
          <a:off x="26069925" y="2867025"/>
          <a:ext cx="47625" cy="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1035327</xdr:colOff>
      <xdr:row>25</xdr:row>
      <xdr:rowOff>124241</xdr:rowOff>
    </xdr:from>
    <xdr:to>
      <xdr:col>5</xdr:col>
      <xdr:colOff>745022</xdr:colOff>
      <xdr:row>28</xdr:row>
      <xdr:rowOff>57567</xdr:rowOff>
    </xdr:to>
    <xdr:pic>
      <xdr:nvPicPr>
        <xdr:cNvPr id="2" name="그림 1" descr="로고조합.jpg">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1035327" y="8144291"/>
          <a:ext cx="4643645" cy="504826"/>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1762125</xdr:colOff>
      <xdr:row>34</xdr:row>
      <xdr:rowOff>104775</xdr:rowOff>
    </xdr:from>
    <xdr:to>
      <xdr:col>5</xdr:col>
      <xdr:colOff>1647825</xdr:colOff>
      <xdr:row>35</xdr:row>
      <xdr:rowOff>152400</xdr:rowOff>
    </xdr:to>
    <xdr:pic>
      <xdr:nvPicPr>
        <xdr:cNvPr id="2" name="Picture 1" descr="한국수력원자력주">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391150" y="10106025"/>
          <a:ext cx="2009775" cy="25717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DWG\ILOT-MI\YUNCH\PLOT\SD.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DWG\ILOT-MI\SUNGNAM\TAL\SUNGNAM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0724;&#51008;&#51221;\d\My%20Documents\&#44148;&#52629;&#51020;&#5469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44277;&#53685;&#51088;&#473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0976;&#51068;&#49436;&#48260;\&#50976;&#51068;&#49436;&#48260;_C\&#47568;&#44256;&#44060;&#53552;&#45328;&#44277;&#49324;\&#47568;&#44256;&#44060;&#45236;&#50669;&#49436;\&#44032;&#54364;&#51648;&#50896;&#44032;\&#44396;&#47168;&#4988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okam\MY%20DOCUMENTS\My%20Documents\&#49444;&#44228;&#49436;\&#44608;&#55148;&#49688;\MSOFFICE\HEXCEL\&#49892;&#54665;\&#49328;&#52636;&#44540;&#4414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345;&#49324;\&#47196;&#52972;%20&#46356;&#49828;&#53356;%20(c)\&#49324;&#50629;&#47749;\&#54620;&#51333;\&#54252;&#54637;SOC\&#51204;&#44592;\&#50696;&#49328;&#49436;\&#44204;&#51201;&#49436;\&#44608;&#51228;&#49884;&#49828;&#53596;&#44228;&#52769;&#44592;&#44592;&#49328;&#44540;&#49688;&#4704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SE0-DWG\&#52404;&#50977;\XLS\ALL-XLS\ULSAN\PRIC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2001&#45380;\01-4&#48516;&#44592;\&#50689;&#45909;-&#49457;&#45236;\&#52572;&#51333;\Program%20Files\Microsoft%20Office\Office\JIN\&#49328;&#52636;&#44540;&#4414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EXCEL\DATAPCS\DDD.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1076;&#53468;&#54872;\C\My%20Documents\&#49444;&#44228;&#49436;\&#44608;&#55148;&#49688;\MSOFFICE\HEXCEL\&#49892;&#54665;\&#49328;&#52636;&#44540;&#441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office\&#45236;&#50669;\&#47928;&#54868;&#50696;&#49696;&#54924;&#44288;\&#45225;&#54408;\&#48152;&#49569;&#50668;&#51473;&#52404;&#50977;&#44288;&#51613;&#52629;&#44277;&#49324;(&#48169;&#49569;&#54252;&#5463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Documents%20and%20Settings\&#50500;&#52824;\Local%20Settings\Temp\_AZTMP17_\&#45236;&#50669;\job\&#50689;&#46020;%20&#54616;&#49688;&#52376;&#47532;&#51109;%20(&#49892;&#49884;&#49444;&#44228;)\&#45236;&#50669;&#49436;\&#49688;&#51221;&#45236;&#50669;\&#506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8176;&#50689;&#54840;\F\00S_DATA\CALC\UNIT-QT.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T:\PROPOSAL\ELEC\345KV\EULJOO\EU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1997040\C&#46300;&#46972;&#51060;&#48652;\&#44608;&#50857;&#44592;\&#50641;&#49472;\GUMI4B2\&#44396;&#48120;4&#45800;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9345;&#49324;\&#47196;&#52972;%20&#46356;&#49828;&#53356;%20(c)\&#49324;&#50629;&#47749;\&#54620;&#51333;\&#54252;&#54637;SOC\&#51204;&#44592;\&#50696;&#49328;&#49436;\&#44204;&#51201;&#49436;\&#50857;&#50669;&#50756;&#47308;\&#52285;&#49888;\&#44552;&#54840;&#47004;&#46300;(&#44368;&#47049;)\&#45236;&#50669;&#49436;\&#54217;&#53469;&#49884;\&#49884;&#48169;\PT-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49444;&#44228;\95&#45380;&#49444;&#48320;\&#49444;&#44228;&#4943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08010\&#44277;&#50976;\WINDOWS\TEMP\$WC\SIL_MUN\GOD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F:\&#45824;&#51204;&#49888;&#45824;&#46041;&#47588;&#47549;&#51109;\&#51076;&#49884;\x&#51204;&#4459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01\c\chy\2000&#45380;\Xls\&#49328;&#52636;&#51312;&#4943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HIMOON\&#50756;&#46020;&#54616;&#49688;\Excel\&#44428;&#49345;&#47784;&#5355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08010\&#44277;&#50976;\WINDOWS\DATA-97\ASAN-971\YONG-RAG\AS-YONG.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wj\c\1997\&#51077;&#52272;\04\&#54644;&#50868;\Hw-CV.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2017&#45380;\&#45796;&#50868;&#48169;\&#49352;&#54260;&#45908;\&#49888;&#54868;\&#54620;&#46041;&#45824;&#54617;&#44368;\&#49444;&#44228;&#46020;&#47732;03\&#44256;&#46321;&#54617;&#44368;\&#48512;&#49328;&#50668;&#51088;&#44256;&#46321;&#54617;&#44368;\&#48512;&#49328;&#50668;&#51088;&#44256;&#46321;&#54617;&#44368;%20&#48169;&#49569;&#51109;&#52824;D-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data\IFB\GJL\SIL_B_4\ITEM.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8149;&#45824;&#47532;\&#44277;&#50976;%20&#52285;&#44256;\Documents%20and%20Settings\user\My%20Documents\&#51228;&#44221;&#48708;-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0724;&#51008;&#51221;\d\&#50976;&#48120;%20Documents\&#50629;&#52404;&#46321;&#47197;&#50577;&#49885;.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4608;&#50896;&#44600;\&#49548;&#49688;&#47141;\&#45824;&#44257;&#45840;&#49548;&#49688;&#47141;(2002.8.20)\2002.10(&#44228;&#51109;&#49444;&#48708;&#48736;&#51664;-&#52572;&#51333;)\DMPRO\DOWN\999\&#51068;&#50948;&#45824;&#44032;\ILWI.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Documents%20and%20Settings\&#44148;&#49444;1\My%20Documents\&#44285;&#51116;&#45224;\&#44277;&#47924;\&#47924;&#44060;&#48176;&#49688;&#47196;&#49892;&#51221;\4&#54924;&#49444;&#44228;&#48320;&#44221;\&#49688;&#47049;&#49328;&#52636;&#49436;\&#44049;&#5164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49884;&#49444;&#44277;&#49324;.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andy\&#51077;&#52272;&#45236;&#50669;\&#44608;&#51221;&#44592;\excel\&#46041;&#54644;&#49688;&#47049;&#49328;&#52636;\&#51221;&#54840;&#51089;&#54408;\&#44368;&#44033;\&#53664;%20&#44277;\ENG\SAMAN\RAMP-D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E:\hb\&#49340;&#49328;1&#51648;&#44396;(&#49892;&#49884;)\&#51452;&#44277;&#49688;&#47049;\&#51068;&#50948;&#45824;&#44032;980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LIM\&#51068;&#5094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andy\&#51077;&#52272;&#45236;&#50669;\&#51076;&#54788;&#50725;\2003&#45380;&#46020;\2&#50900;&#45804;\&#48337;&#47785;&#50504;&#48176;&#49688;&#51648;\DATA\0COMPANY\GEONHOA\PAENGSEO\YESAN\Y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8149;&#45824;&#47532;\&#44277;&#50976;%20&#52285;&#44256;\2000&#45380;&#44221;&#50896;\3,&#44221;&#50896;(&#44592;&#53440;&#50577;&#49885;)\3J,&#51068;&#51221;&#54364;.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47785;&#46041;IDC\&#44228;&#49328;&#49436;\&#44036;&#49440;&#44228;&#49328;&#4943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51109;&#48393;&#49437;\&#51204;&#47928;&#45824;&#54637;&#44400;\My%20Documents\&#44592;&#53440;\projct\ANSAN\EXL\GONG1818.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51204;&#52285;&#44592;\&#50641;&#49472;\&#44277;&#49324;\&#51453;&#49457;&#52488;&#508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4608;&#50896;&#44600;\&#49548;&#49688;&#47141;\&#45824;&#44257;&#45840;&#49548;&#49688;&#47141;(2002.8.20)\2002.10(&#44228;&#51109;&#49444;&#48708;&#48736;&#51664;-&#52572;&#51333;)\DMPRO\DOWN\999\&#51068;&#50948;&#45824;&#44032;\YES-IL.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eokam\MY%20DOCUMENTS\My%20Documents\&#49444;&#44228;&#49436;\MSOFFICE\HEXCEL\&#49892;&#54665;\&#51221;&#48708;&#52285;.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skim\c\&#51221;&#49440;&#51060;&#52980;&#54504;&#53552;\slab.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ym\c\data\JIPCHAL\HADOGEUP\&#51201;&#44201;&#49900;&#49324;(&#51452;&#4427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51060;&#53468;&#44508;\&#49444;&#44228;&#4943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54620;&#51648;&#49457;\&#49888;&#47749;&#52488;&#46321;\chy\2000&#45380;\Xls\&#44396;&#54617;&#52488;&#4523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4-19-&#49436;&#50872;&#45824;&#44288;&#47144;\99-04-19-&#49436;&#50872;&#45824;&#44288;&#47144;(&#49688;&#51221;&#5147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F:\My%20Documents\&#44204;&#51201;-&#44053;&#50689;\2002&#45380;%20&#44204;&#51201;\2002&#45380;%20&#44204;&#51201;\ryu\RYU1\SINGLE\EMAIL\temp\02\980226%20&#54056;&#49496;MESA&#48716;&#46377;.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54620;&#51648;&#49457;\&#49888;&#47749;&#52488;&#46321;\chy\2000&#45380;\Xls\&#49328;&#52636;&#51312;&#4943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49345;&#49324;\&#47196;&#52972;%20&#46356;&#49828;&#53356;%20(c)\&#47448;&#51064;&#49689;-2003-3\My%20Documents\2002&#45380;&#46020;\&#51228;&#51312;2002\My%20Documents\2001&#45380;&#46020;\&#51088;&#46041;&#51228;&#50612;\&#47560;&#51648;&#47561;\DOWN\&#49328;&#52636;(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andy\&#51077;&#52272;&#45236;&#50669;\&#51076;&#54788;&#50725;\2003&#45380;&#46020;\2&#50900;&#45804;\&#48337;&#47785;&#50504;&#48176;&#49688;&#51648;\&#49324;&#50629;&#47749;\&#54620;&#51333;\&#44032;&#52285;&#51221;&#49688;&#51109;\&#51204;&#44592;\&#50696;&#49328;&#49436;\4&#52264;&#50696;&#49328;\Y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D\1999\EXCEL\&#44305;&#51452;&#51204;&#52264;&#49440;\&#52832;&#44257;3\PUMPST~1\&#48516;&#45817;&#51204;&#4459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2001&#51089;&#50629;\2001&#51077;&#52272;\2001&#51312;&#45804;&#52397;\10-29&#44397;&#46020;38&#54840;&#49440;&#53685;&#47532;&#51648;&#44396;&#50724;&#47476;&#47561;&#52264;&#47196;&#49444;&#52824;&#44277;&#49324;\&#45236;&#50669;&#49436;\&#50900;&#49457;&#54861;&#48372;&#44288;\&#51088;&#47308;\&#45208;&#49328;&#51312;&#4422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51109;&#48393;&#49437;\&#51204;&#47928;&#45824;&#54637;&#44400;\My%20Documents\&#44592;&#53440;\projct\ANSAN\EXL\gongsu.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97040\C&#46300;&#46972;&#51060;&#48652;\My%20Documents\Khdata99\&#44288;&#47532;&#52397;\&#49436;&#50872;\&#44053;&#48320;&#48513;&#47196;\My%20Documents\KHDATA\&#54620;&#44397;&#51204;&#47141;\&#49888;&#49457;&#45224;-&#44552;&#44257;\&#49888;&#49457;&#45224;&#53804;&#52272;&#45236;&#50669;(1&#48264;&#45236;&#50669;)(2)\KHDATA\&#44288;&#47532;&#52397;\&#51652;&#51452;&#50864;&#54924;\&#53664;&#52384;&#51032;&#4728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9345;&#49324;\&#47196;&#52972;%20&#46356;&#49828;&#53356;%20(c)\&#44204;&#51201;&#49436;\&#44204;&#51201;&#49436;(&#50641;&#49472;)\&#54532;&#47196;&#51229;&#53944;\&#54788;&#51228;&#51089;&#50629;&#49892;\&#46020;&#54868;,&#44221;&#54868;,&#44148;&#54868;\&#49457;&#45224;&#51008;&#54665;1&#44032;&#50517;&#51109;.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99-05-10-&#49436;&#50872;&#45824;&#44288;&#47144;(&#45236;&#50669;&#49436;-1&#49688;&#51221;&#51473;).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1997040\C&#46300;&#46972;&#51060;&#48652;\My%20Documents\Khdata99\&#54620;&#44397;&#51204;&#47141;\&#49888;&#49457;&#45224;-&#44552;&#44257;\&#49888;&#49457;&#45224;&#53804;&#52272;&#45236;&#50669;(1&#48264;&#45236;&#50669;)(2)\KHDATA\&#44288;&#47532;&#52397;\&#51652;&#51452;&#50864;&#54924;\&#53664;&#52384;&#51032;&#4728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andy\&#51077;&#52272;&#45236;&#50669;\&#44608;&#51221;&#44592;\excel\&#46041;&#54644;&#49688;&#47049;&#49328;&#52636;\&#49457;&#49688;&#45824;&#44368;(98&#45380;11&#50900;18)AGAIN\&#48513;&#45800;(RAMP)&#49688;&#47049;\&#48376;&#49440;(PL.GIRDER)&#49688;&#47049;\&#51221;&#50857;&#55148;\KMJ\WELL\FOUND\S\SD.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1.&#47609;&#50516;&#44144;&#44288;&#4714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9888;&#54788;&#55148;\&#51077;&#52272;\&#49888;&#54788;&#55148;\DATABANK\2000\&#52509;&#49888;&#45824;\&#44277;&#45236;&#50669;\MSOffice\Excel\9706F\OUT\Y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1997040\C&#46300;&#46972;&#51060;&#48652;\My%20Documents\Khdata99\&#44288;&#47532;&#52397;\&#50896;&#45224;-&#50872;&#51652;\&#50896;&#45224;&#50872;&#51652;&#45209;&#52272;&#45236;&#50669;(99.4.13%20&#48512;&#49328;&#52397;).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andy\&#51077;&#52272;&#45236;&#50669;\&#44608;&#51221;&#44592;\excel\&#46041;&#54644;&#49688;&#47049;&#49328;&#52636;\&#46972;&#47704;&#53664;&#44277;.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Kmh\d\My%20Documents\&#52280;&#44256;&#50857;&#48512;&#54364;&#45824;&#44032;\4GONG\2&#44277;&#44396;(&#50504;&#50689;)&#45800;&#44032;&#49328;&#52636;-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Song\d\EXCEL\DATAPCS\DDD.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SJ5\&#44277;&#49324;&#51068;&#44148;01\EXCEL\DATAPCS\DDD.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Sj4\c\EXCEL\DATAPCS\DDD.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8149;&#45824;&#47532;\&#44277;&#50976;%20&#52285;&#44256;\Chol2000\DOWN\My%20Documents\2000&#44204;&#51201;\4&#50900;\0413&#51204;&#49328;&#48376;&#48512;.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49444;&#44228;\&#54616;&#46020;&#44553;&#48169;\&#46041;&#50500;\&#46041;&#50500;&#51221;&#4932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44148;&#52629;&#54016;\&#48149;&#44221;&#50528;\&#48149;&#44221;&#50528;\&#50896;&#44032;&#44228;&#49328;(7&#50900;)\&#44396;&#50724;&#52488;&#46321;\&#49888;&#54788;&#55148;\DATABANK\2000\&#52509;&#49888;&#45824;\&#44277;&#45236;&#50669;\MSOffice\Excel\9706F\OUT\Y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2001&#51089;&#50629;\2001&#51077;&#52272;\2001&#51312;&#45804;&#52397;\10-29&#44397;&#46020;38&#54840;&#49440;&#53685;&#47532;&#51648;&#44396;&#50724;&#47476;&#47561;&#52264;&#47196;&#49444;&#52824;&#44277;&#49324;\&#45236;&#50669;&#49436;\&#50900;&#49457;&#54861;&#48372;&#44288;\&#51088;&#47308;\&#45208;&#49328;&#51312;&#4422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44608;&#48120;&#49689;\&#44053;&#49457;&#44540;\&#51452;&#48372;&#48376;&#4932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920166\&#44204;%20%20&#51201;\&#47784;&#46304;&#50641;&#49472;&#45936;&#51060;&#53552;\&#44204;%20%20&#51201;\&#44256;&#49549;&#46020;&#47196;\&#51473;&#48512;&#45236;&#47449;\&#51473;&#48512;&#45236;&#47449;&#44256;&#49549;%20&#51228;9&#44277;&#44396;\DATA\PLANT\&#50696;&#49328;\&#50668;&#52380;&#54840;&#50976;\216&#49892;&#50696;.XLS"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51312;&#46020;&#44228;&#49328;&#4943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y%20Documents\2000&#45380;\2000&#50641;&#49472;\2000&#49324;&#50629;\&#49345;&#48373;&#47532;&#45453;&#47196;&#54252;&#51109;&#45236;&#50669;&#49436;.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49888;&#47749;&#54840;\&#49552;&#45784;&#48169;\&#49888;&#47749;&#54840;&#51088;&#47308;\project3\&#50577;&#49328;&#47932;&#44552;&#51648;&#44396;\&#51228;1&#48176;&#49688;&#52376;&#47532;&#51109;\&#45236;&#50669;&#49436;\&#46041;&#47141;&#48152;&#45236;&#50669;.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Startup" Target="&#49884;&#52397;/My%20Documents/&#50976;&#54868;/&#50976;&#54868;&#44204;&#5120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49884;&#49444;&#54016;\&#48376;&#48512;&#49324;&#50725;%20&#49888;&#52629;&#44277;&#49324;\&#54224;&#44592;&#47932;&#44288;&#47144;\&#50872;&#51652;1&#48156;&#50868;&#51204;&#50896;&#49324;&#47924;&#49892;&#51613;&#52629;_&#54224;&#44592;&#47932;&#52376;&#47532;&#50857;&#50669;_&#49444;&#44228;&#49436;_Re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F:\PROJECT\ELLWORD\98HABAN\518\NEAYUK.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1997040\C&#46300;&#46972;&#51060;&#48652;\My%20Documents\Khdata99\&#44288;&#47532;&#52397;\&#49436;&#50872;\&#44053;&#48320;&#48513;&#47196;\My%20Documents\KHDATA\&#44288;&#47532;&#52397;\&#51652;&#51452;&#50864;&#54924;\&#53664;&#52384;&#51032;&#4728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44221;&#47532;\D\WORK\PROJECT\ELLWORD\98HABAN\518\NEAYUK.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48149;&#45824;&#47532;\&#44277;&#50976;%20&#52285;&#44256;\&#45236;&#50669;&#49436;&#48320;&#54872;\&#49888;&#47548;&#53552;&#45328;%2010-2002-06-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EXCEL\SHCOOL\&#44221;&#49328;1\&#50745;&#4831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Leemisun\&#47196;&#52972;%20&#46356;&#49828;&#53356;%20(C)\&#48156;&#49569;&#51068;&#51648;\2002\2002.5\&#51109;&#54788;&#51473;\&#53468;&#52285;-&#51109;&#54788;&#5147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54620;&#50872;1\&#47196;&#52972;%20&#46356;&#49828;&#53356;%20(d)\&#45236;&#50669;&#49436;&#50641;&#49472;\&#45824;&#44396;&#44368;&#50977;&#52397;\&#49436;&#48512;&#44368;&#50977;&#52397;\2005%20&#45236;&#50669;\&#51312;&#50556;&#52488;&#46321;%20&#54872;&#44221;&#44060;&#49440;&#49324;&#50629;\5.27\EXCEL\DATAPCS\DDD.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Book3"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Isyou\c\PJT-97\R-SUWONJ\REP\P7-5-31\LX-CA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48149;&#45824;&#47532;\&#44277;&#50976;%20&#52285;&#44256;\DATA-DATA-DATA\&#51204;&#44592;\&#51204;&#44592;&#45236;&#50669;&#49436;\&#54616;&#49688;&#46020;\&#51109;&#49849;&#54252;&#54616;&#49688;(2001.11.16)\&#51204;&#44592;&#44277;&#49324;\&#44608;&#54252;.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51076;&#49345;&#45824;\C\WORK\PROJECT\ELLWORD\98HABAN\WONJU-BO\&#50896;&#51452;&#48373;~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1997040\C&#46300;&#46972;&#51060;&#48652;\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andy\&#51077;&#52272;&#45236;&#50669;\&#44608;&#51221;&#44592;\excel\&#46041;&#54644;&#49688;&#47049;&#49328;&#52636;\My%20Documents\&#46972;&#47704;&#53664;&#44277;.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51068;&#50948;&#45824;&#44032;&#47784;&#51020;.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49345;&#49324;\&#47196;&#52972;%20&#46356;&#49828;&#53356;%20(c)\&#46020;&#47732;&#51089;&#50629;&#48169;\2003&#45380;%20project\&#52285;&#47749;&#50644;&#51648;&#45768;&#50612;&#47553;\&#47924;&#54805;&#47928;&#54868;&#51116;&#51204;&#49688;&#54924;&#44288;\9701A\OUT\YE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50724;&#48120;&#49440;\&#50724;&#48120;&#49440;-C\WORK\&#49884;&#48169;&#48143;&#45236;&#50669;\&#49436;&#48512;&#49328;&#47928;&#54868;&#54924;&#44288;.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YANGSEUNGFILL\&#50577;%20&#49849;&#54596;&#51032;%20F\&#47928;&#49436;&#48177;&#50629;\PK-0210(&#54252;&#54637;,&#44221;&#51452;)\&#54252;&#54637;&#49345;&#49688;&#46020;(&#52572;&#51333;&#45225;&#54408;)\&#49688;&#47049;%20&#49328;&#52636;&#49436;\2-&#53664;&#44277;(93+0rev).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jpark\c\HLOTUS\9801J\OUT\YE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My%20Documents\2001&#50641;&#49472;\&#49324;&#50629;(2001)\&#49345;&#48373;&#47532;&#45453;&#47196;&#54252;&#51109;&#45236;&#50669;&#4943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My%20Documents\2002&#45236;&#50669;&#49436;\&#48177;&#49437;&#52488;&#51473;\&#48177;&#49437;&#52488;&#46321;&#54617;&#44368;&#51312;&#44221;&#45236;&#50669;&#49436;.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Kyk\&#49892;&#49884;&#45236;&#50669;_&#51312;&#45804;&#52397;\_&#51648;&#51088;&#52404;ITS\&#50872;&#49328;ITS&#44396;&#52629;&#49324;&#50629;\&#49892;&#49884;&#49444;&#44228;&#45236;&#50669;_020814\Documents%20and%20Settings\&#50896;&#44221;\My%20Documents\ITS&#51088;&#47308;\&#51204;&#51452;ITS\00&#48155;&#51008;&#54028;&#51068;\35%201&#52264;&#44228;&#50557;(40&#50613;)&#49328;&#52636;&#45236;&#50669;\&#49884;&#52397;&#51228;&#52636;.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51312;&#54644;&#44396;\&#50629;&#47924;&#54801;&#51312;\&#44148;&#49444;&#45236;&#50669;.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My%20Documents\&#44221;&#48513;.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44608;&#44592;&#52384;\D\2002&#45380;&#45236;&#50669;&#52572;&#51333;\03&#45800;&#44032;&#45824;&#48708;(&#45236;&#50669;&#51088;&#47308;).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49552;&#51116;&#50857;\&#45320;&#50612;&#51452;&#49492;&#50836;\My%20Documents\&#44592;&#53440;\projct\ANSAN\EXL\GONG1818.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51221;&#50896;&#54788;\&#54868;&#51109;&#49892;&#51613;&#52629;\&#49888;&#44305;&#51473;\DAE-JAM.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48149;&#45824;&#47532;\&#44277;&#50976;%20&#52285;&#44256;\&#45800;&#44032;&#51089;&#50629;\SGS\03.&#54532;&#47196;&#51229;&#53944;\0709_&#49884;&#55141;&#45733;&#44257;\'07.10.21_&#52572;&#52488;&#51089;&#50629;\&#44305;&#47196;3-23&#54840;&#49440;_&#50896;&#44032;&#44228;&#49328;&#49436;.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51076;&#54788;&#50725;\2000&#45380;\&#51064;&#50577;&#51228;\&#51064;&#50577;&#44277;&#45236;&#50669;.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2017&#45380;\&#45796;&#50868;&#48169;\&#49352;&#54260;&#45908;\&#49888;&#54868;\&#54620;&#46041;&#45824;&#54617;&#44368;\pjt-2002\&#54217;&#54868;&#51032;&#45840;\&#50696;&#49328;&#49436;(&#51068;&#50948;&#45824;&#44032;,&#45840;)\&#49444;&#44228;&#48320;&#44221;(&#44397;&#51088;)\&#44397;&#51088;&#48320;&#44221;&#53685;&#49888;\13&#5226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eemisun\&#47196;&#52972;%20&#46356;&#49828;&#53356;%20(C)\&#48156;&#49569;&#51068;&#51648;\2002\2002.7\&#48512;&#49328;&#44397;&#51228;\&#54620;&#4604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MSOFFICE\EXCEL\&#51228;&#51068;&#50504;&#4428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2008(&#44288;&#44277;&#49436;)\&#49900;&#51064;&#44256;&#46321;&#54617;&#44368;\2008&#45380;%20&#44368;&#50977;&#54872;&#44221;%20&#44060;&#49440;&#49324;&#50629;\&#49457;&#51452;&#44368;&#50977;&#52397;\&#49457;&#51452;&#54617;&#49373;&#52460;&#50977;&#44288;\&#44148;&#52629;&#45236;&#50669;&#49436;.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48149;&#45824;&#47532;\&#44277;&#50976;%20&#52285;&#44256;\&#54617;&#44368;\&#49457;&#51452;&#44368;&#50977;&#52397;\&#49457;&#51452;&#54617;&#49373;&#52460;&#50977;&#44288;\&#44148;&#52629;&#45236;&#50669;&#49436;.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I:\&#44277;&#51221;\2_team\p-2371.&#49888;&#52285;&#51648;&#44396;(&#53664;&#51648;&#44277;&#49324;)\&#45225;&#54408;\&#50696;&#49328;&#49436;\'04.06.07_&#51204;&#45224;&#51648;&#49324;\2004&#45236;&#50669;&#49436;_7.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54788;&#48337;&#52384;\&#52572;&#44540;\TEMP\&#51312;&#51221;3&#50900;13&#51068;&#47308;&#51068;&#49352;&#48317;.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48149;&#45824;&#47532;\&#44277;&#50976;%20&#52285;&#44256;\&#48372;&#44148;&#49548;&#51613;&#52629;\&#45236;&#50669;&#49436;\&#50504;&#44053;&#50668;&#51473;%20&#44553;&#49885;&#49548;%20&#49444;&#52824;&#44277;&#49324;(&#45225;&#544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54616;&#53468;&#54840;\C\ex-data\&#44592;&#53440;&#51088;&#47308;\&#44221;&#50689;&#49345;&#53468;\00&#44221;&#50689;&#51201;&#4420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50504;&#52285;&#46020;\APROJ-2\hmc-ny\&#53685;&#54633;&#49688;&#51452;\&#53685;&#54633;&#49688;&#51452;_&#54032;&#54408;2K011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HDATA-SERVER\CDbackup\SINGLE\EMAIL\TEMP\02\980226%20&#54056;&#49496;MESA&#48716;&#46377;.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50724;&#48120;&#49440;\&#50724;&#48120;&#49440;-C\WORK\&#49884;&#48169;&#48143;&#45236;&#50669;\&#49345;&#49688;&#46020;%20&#49324;&#50629;&#48376;&#48512;\&#45236;&#50669;&#49436;\&#45236;&#50669;&#49436;%20&#50577;&#49885;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50696;&#49328;&#45236;~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F:\&#54532;&#47196;&#51229;&#53944;\&#45824;&#51204;&#44552;&#44256;&#46041;&#47588;&#47549;&#51109;\&#44592;&#48152;%20&#45225;&#54408;%20&#51312;&#51221;\1Kumgo&#44592;&#48152;.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54788;&#48337;&#52384;\&#52572;&#44540;\&#49324;&#50629;2000excell\E&#44397;&#51648;&#46020;\&#47928;&#44305;&#52397;&#52380;\2000year\&#52397;&#52380;&#44396;&#44036;\&#52397;&#52380;&#45909;&#54217;&#44036;\2000&#52397;&#52380;-&#45909;&#54217;&#48156;&#51452;&#54252;&#51109;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51060;&#49689;&#55148;\&#50504;&#46041;&#45840;&#49548;&#49688;&#47141;\DMPRO\DOWN\999\&#51068;&#50948;&#45824;&#44032;\YES-IL.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SE08010\&#44277;&#50976;\WINDOWS\GI-LIST.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44608;&#50896;&#44600;\&#49548;&#49688;&#47141;\DATA-DATA-DATA\&#51204;&#44592;\&#51204;&#44592;&#45236;&#50669;&#49436;\&#54616;&#49688;&#46020;\&#48337;&#52380;&#54616;&#49688;\&#44608;&#54252;.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DATA-DATA-DATA\&#51204;&#44592;\&#51204;&#44592;&#45236;&#50669;&#49436;\&#44592;&#53440;\&#50577;&#50577;&#54224;&#44592;&#47932;(&#44608;&#50896;&#44600;)\&#50577;&#50577;&#54224;&#44592;&#47932;(&#51204;&#44592;).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48149;&#45824;&#47532;\&#44277;&#50976;%20&#52285;&#44256;\DATA-DATA-DATA\&#51204;&#44592;\&#51204;&#44592;&#45236;&#50669;&#49436;\&#44592;&#53440;\&#50577;&#50577;&#54224;&#44592;&#47932;(&#44608;&#50896;&#44600;)\&#50577;&#50577;&#54224;&#44592;&#47932;(&#51204;&#44592;).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48149;&#45824;&#47532;\&#44277;&#50976;%20&#52285;&#44256;\&#51077;&#52272;&#45236;&#50669;\2004.04\&#49692;&#49688;&#53664;&#47785;\&#44032;&#50900;&#47532;&#48176;&#49688;&#54156;&#54532;(4&#46321;&#44553;)\&#44277;&#45236;&#50669;&#49436;\&#51204;&#44592;\DATA-DATA-DATA\&#51204;&#44592;\&#51204;&#44592;&#45236;&#50669;&#49436;\&#44592;&#53440;\&#52380;&#49345;&#51221;&#49688;&#51109;&#44228;&#53685;\&#44053;&#46041;&#44032;&#50517;&#51109;(&#51204;&#44592;-&#48372;&#47448;)\DATA-DATA-DATA\&#44228;&#51109;\&#52572;&#51333;&#45236;&#50669;&#49436;(&#44592;&#51088;&#51116;)\&#44592;&#53440;\&#49436;&#50872;&#49884;(&#44397;&#49324;&#48393;,&#49345;&#46020;,&#49888;&#47548;&#48176;&#49688;&#51648;)\&#45209;&#49457;&#45824;\&#45209;&#49457;&#45824;\&#44608;&#54252;.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C:\&#51077;&#52272;&#45236;&#50669;\2004.04\&#49692;&#49688;&#53664;&#47785;\&#44032;&#50900;&#47532;&#48176;&#49688;&#54156;&#54532;(4&#46321;&#44553;)\&#44277;&#45236;&#50669;&#49436;\&#51204;&#44592;\DATA-DATA-DATA\&#51204;&#44592;\&#51204;&#44592;&#45236;&#50669;&#49436;\&#44592;&#53440;\&#52380;&#49345;&#51221;&#49688;&#51109;&#44228;&#53685;\&#44053;&#46041;&#44032;&#50517;&#51109;(&#51204;&#44592;-&#48372;&#47448;)\DATA-DATA-DATA\&#44228;&#51109;\&#52572;&#51333;&#45236;&#50669;&#49436;(&#44592;&#51088;&#51116;)\&#44592;&#53440;\&#49436;&#50872;&#49884;(&#44397;&#49324;&#48393;,&#49345;&#46020;,&#49888;&#47548;&#48176;&#49688;&#51648;)\&#45209;&#49457;&#45824;\&#45209;&#49457;&#45824;\&#44608;&#54252;.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48149;&#45824;&#47532;\&#44277;&#50976;%20&#52285;&#44256;\&#51077;&#52272;&#45236;&#50669;\2004.04\&#49692;&#49688;&#53664;&#47785;\&#44032;&#50900;&#47532;&#48176;&#49688;&#54156;&#54532;(4&#46321;&#44553;)\&#44277;&#45236;&#50669;&#49436;\&#51204;&#44592;\DATA-DATA-DATA\&#51204;&#44592;\&#51204;&#44592;&#45236;&#50669;&#49436;\&#44592;&#53440;\&#52380;&#49345;&#51221;&#49688;&#51109;&#44228;&#53685;\&#44053;&#46041;&#44032;&#50517;&#51109;(&#51204;&#44592;-&#48372;&#47448;)\DATA-DATA-DATA\&#51204;&#44592;\&#51204;&#44592;&#45236;&#50669;&#49436;\&#44592;&#53440;\&#51204;&#44592;&#51652;&#54616;&#45224;&#52285;(&#50872;&#49328;&#50724;&#49688;&#44288;&#44144;&#48156;&#51452;)\&#44608;&#50896;&#44600;(&#48156;&#51452;&#45236;&#50669;&#49436;&#52572;&#51333;2001.9.18)\&#44608;&#5425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51077;&#52272;&#45236;&#50669;\2004.04\&#49692;&#49688;&#53664;&#47785;\&#44032;&#50900;&#47532;&#48176;&#49688;&#54156;&#54532;(4&#46321;&#44553;)\&#44277;&#45236;&#50669;&#49436;\&#51204;&#44592;\DATA-DATA-DATA\&#51204;&#44592;\&#51204;&#44592;&#45236;&#50669;&#49436;\&#44592;&#53440;\&#52380;&#49345;&#51221;&#49688;&#51109;&#44228;&#53685;\&#44053;&#46041;&#44032;&#50517;&#51109;(&#51204;&#44592;-&#48372;&#47448;)\DATA-DATA-DATA\&#51204;&#44592;\&#51204;&#44592;&#45236;&#50669;&#49436;\&#44592;&#53440;\&#51204;&#44592;&#51652;&#54616;&#45224;&#52285;(&#50872;&#49328;&#50724;&#49688;&#44288;&#44144;&#48156;&#51452;)\&#44608;&#50896;&#44600;(&#48156;&#51452;&#45236;&#50669;&#49436;&#52572;&#51333;2001.9.18)\&#44608;&#54252;.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48149;&#45824;&#47532;\&#44277;&#50976;%20&#52285;&#44256;\&#51077;&#52272;&#45236;&#50669;\2004.04\&#49692;&#49688;&#53664;&#47785;\&#44032;&#50900;&#47532;&#48176;&#49688;&#54156;&#54532;(4&#46321;&#44553;)\&#44277;&#45236;&#50669;&#49436;\&#51204;&#44592;\DATA-DATA-DATA\&#51204;&#44592;\&#51204;&#44592;&#45236;&#50669;&#49436;\&#44592;&#53440;\&#52380;&#49345;&#51221;&#49688;&#51109;&#44228;&#53685;\&#44053;&#46041;&#44032;&#50517;&#51109;(&#51204;&#44592;-&#48372;&#47448;)\DATA-DATA-DATA\&#44228;&#51109;\&#52572;&#51333;&#45236;&#50669;&#49436;(&#44592;&#51088;&#51116;)\&#44592;&#53440;\&#49436;&#50872;&#49884;(&#44397;&#49324;&#48393;,&#49345;&#46020;,&#49888;&#47548;&#48176;&#49688;&#51648;)\&#45209;&#49457;&#45824;(&#52572;&#51333;)\&#45209;&#49457;&#45824;\&#44608;&#54252;.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51077;&#52272;&#45236;&#50669;\2004.04\&#49692;&#49688;&#53664;&#47785;\&#44032;&#50900;&#47532;&#48176;&#49688;&#54156;&#54532;(4&#46321;&#44553;)\&#44277;&#45236;&#50669;&#49436;\&#51204;&#44592;\DATA-DATA-DATA\&#51204;&#44592;\&#51204;&#44592;&#45236;&#50669;&#49436;\&#44592;&#53440;\&#52380;&#49345;&#51221;&#49688;&#51109;&#44228;&#53685;\&#44053;&#46041;&#44032;&#50517;&#51109;(&#51204;&#44592;-&#48372;&#47448;)\DATA-DATA-DATA\&#44228;&#51109;\&#52572;&#51333;&#45236;&#50669;&#49436;(&#44592;&#51088;&#51116;)\&#44592;&#53440;\&#49436;&#50872;&#49884;(&#44397;&#49324;&#48393;,&#49345;&#46020;,&#49888;&#47548;&#48176;&#49688;&#51648;)\&#45209;&#49457;&#45824;(&#52572;&#51333;)\&#45209;&#49457;&#45824;\&#44608;&#54252;.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48149;&#45824;&#47532;\&#44277;&#50976;%20&#52285;&#44256;\&#48149;&#51221;&#49688;\&#48128;&#50577;\&#48156;&#51452;&#49444;&#44228;\&#44228;&#52769;&#51228;&#50612;\&#51068;&#49345;&#44048;&#49324;&#54980;\&#48128;&#50577;&#45236;&#50669;.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48149;&#51221;&#49688;\&#48128;&#50577;\&#48156;&#51452;&#49444;&#44228;\&#44228;&#52769;&#51228;&#50612;\&#51068;&#49345;&#44048;&#49324;&#54980;\&#48128;&#50577;&#45236;&#50669;.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48149;&#45824;&#47532;\&#44277;&#50976;%20&#52285;&#44256;\DATA-DATA-DATA\&#51204;&#44592;\&#51204;&#44592;&#45236;&#50669;&#49436;\&#44592;&#53440;\&#51204;&#44592;&#51652;&#54616;&#45224;&#52285;(&#50872;&#49328;&#50724;&#49688;&#44288;&#44144;&#48156;&#51452;)\&#44608;&#50896;&#44600;(&#48156;&#51452;&#45236;&#50669;&#49436;&#52572;&#51333;2001.9.18)\&#44608;&#5425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DATA-DATA-DATA\&#51204;&#44592;\&#51204;&#44592;&#45236;&#50669;&#49436;\&#44592;&#53440;\&#51204;&#44592;&#51652;&#54616;&#45224;&#52285;(&#50872;&#49328;&#50724;&#49688;&#44288;&#44144;&#48156;&#51452;)\&#44608;&#50896;&#44600;(&#48156;&#51452;&#45236;&#50669;&#49436;&#52572;&#51333;2001.9.18)\&#44608;&#54252;.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DATA-DATA-DATA\&#44228;&#51109;\&#52572;&#51333;&#45236;&#50669;&#49436;(&#44592;&#51088;&#51116;)\&#44592;&#53440;\&#49436;&#50872;&#49884;(&#44397;&#49324;&#48393;,&#49345;&#46020;,&#49888;&#47548;&#48176;&#49688;&#51648;)\&#45209;&#49457;&#45824;(&#52572;&#51333;)\&#45209;&#49457;&#45824;\&#44608;&#54252;.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48149;&#45824;&#47532;\&#44277;&#50976;%20&#52285;&#44256;\DATA-DATA-DATA\&#44228;&#51109;\&#52572;&#51333;&#45236;&#50669;&#49436;(&#44592;&#51088;&#51116;)\&#44592;&#53440;\&#49436;&#50872;&#49884;(&#44397;&#49324;&#48393;,&#49345;&#46020;,&#49888;&#47548;&#48176;&#49688;&#51648;)\&#45209;&#49457;&#45824;(&#52572;&#51333;)\&#45209;&#49457;&#45824;\&#44608;&#54252;.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1997040\C&#46300;&#46972;&#51060;&#48652;\My%20Documents\&#53456;&#51652;&#45840;\&#53664;&#52384;&#51032;&#47280;.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A:\&#51228;&#51312;\&#53356;&#47021;&#53356;&#50808;\EXCEL\&#51312;&#44221;&#45236;.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F:\&#45824;&#51204;&#49888;&#45824;&#46041;&#47588;&#47549;&#51109;\&#49688;&#54217;&#44404;&#52265;.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49888;&#54788;&#55148;\DATABANK\2000\&#52509;&#49888;&#45824;\&#44277;&#45236;&#50669;\MSOffice\Excel\9706F\IL-3.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44608;&#50896;&#44600;\&#49548;&#49688;&#47141;\&#45824;&#44257;&#45840;&#49548;&#49688;&#47141;(2002.8.20)\2002.10(&#44228;&#51109;&#49444;&#48708;&#48736;&#51664;-&#52572;&#51333;)\&#45824;&#44257;&#49548;&#49688;&#47141;(2002.8.20).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53580;&#45768;&#49828;&#51109;&#51312;&#47749;&#44277;&#49324;.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49884;&#49444;2\C\My%20Documents\&#47928;&#47561;&#51473;(&#44368;&#50977;&#52397;&#51089;&#49457;).xls" TargetMode="External"/></Relationships>
</file>

<file path=xl/externalLinks/_rels/externalLink151.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44228;&#49328;&#49436;4.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48149;&#45824;&#47532;\&#44277;&#50976;%20&#52285;&#44256;\&#47928;&#44221;&#44148;&#52629;&#49324;(&#44428;&#51068;&#49688;)\&#52285;&#44396;&#48372;&#44148;&#51652;&#47308;&#49548;\&#44148;&#52629;\&#50504;&#44053;&#50668;&#51473;%20&#44553;&#49885;&#49548;%20&#49444;&#52824;&#44277;&#49324;(&#45225;&#54408;).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48124;&#46308;&#47112;\C\My%20Documents\&#49345;&#50516;&#46041;&#53685;&#48176;&#49884;&#49828;&#53596;&#51088;&#51116;&#51665;&#44228;.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E:\&#49345;&#51452;%20&#53468;&#49457;&#44148;&#52629;(&#51076;&#49464;&#44592;)\2012-%20&#48372;&#47548;&#50896;%20&#51613;&#52629;&#44277;&#49324;(03.21)\&#48372;&#47548;&#50896;-&#54728;&#44032;&#46020;&#47732;&#52572;&#51333;\&#47928;&#44221;&#52629;&#54801;%20&#49373;&#52629;&#51109;%20&#50745;&#48317;&#44277;&#49324;.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49888;&#54788;&#55148;\&#51077;&#52272;\&#49888;&#54788;&#55148;\DATABANK\2000\&#52509;&#49888;&#45824;\&#44277;&#45236;&#50669;\MSOffice\Excel\9706F\IL-3.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49888;&#47749;&#54840;\&#49552;&#45784;&#48169;\&#49888;&#47749;&#54840;&#51088;&#47308;\project3\&#50577;&#49328;&#47932;&#44552;&#51648;&#44396;\&#51228;1&#48176;&#49688;&#52376;&#47532;&#51109;\&#45236;&#50669;&#49436;\&#48516;&#45817;&#51204;&#44592;.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48149;&#45824;&#47532;\&#44277;&#50976;%20&#52285;&#44256;\2003\&#51652;&#54665;&#51473;\&#50872;&#49328;-&#53468;&#54868;&#47196;\&#44032;&#47196;&#46321;&#49457;&#44284;&#47932;\&#45236;&#50669;&#49436;\&#44552;&#54924;&#45236;&#50669;&#49436;-1.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50976;&#51221;\C\My%20Documents\dacom\&#50896;&#51452;~&#51228;&#52380;\&#50896;&#51452;&#52572;&#51333;\&#53685;&#51068;&#51068;&#50948;1.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F:\My%20Documents\&#44204;&#51201;-&#44053;&#50689;\2002&#45380;%20&#44204;&#51201;\2002&#45380;%20&#44204;&#51201;\My%20Documents\2001&#45380;&#46020;\&#51088;&#46041;&#51228;&#50612;\&#47560;&#51648;&#47561;\DOWN\&#49328;&#52636;(1).xls" TargetMode="External"/></Relationships>
</file>

<file path=xl/externalLinks/_rels/externalLink160.xml.rels><?xml version="1.0" encoding="UTF-8" standalone="yes"?>
<Relationships xmlns="http://schemas.openxmlformats.org/package/2006/relationships"><Relationship Id="rId1" Type="http://schemas.microsoft.com/office/2006/relationships/xlExternalLinkPath/xlPathMissing" Target="Book5"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Pc-01\c\&#50577;&#49457;&#54868;\&#45824;&#52903;&#54364;.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ldmtemp\&#51333;&#54633;&#44060;&#48372;&#49688;\&#49884;&#54665;&#54408;&#51032;\&#47928;&#44221;&#52629;&#54801;%20&#49373;&#52629;&#51109;%20&#50745;&#48317;&#44277;&#49324;.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F:\My%20Documents\&#44204;&#51201;-&#44053;&#50689;\2002&#45380;%20&#44204;&#51201;\2002&#45380;%20&#44204;&#51201;\My%20Documents\2001&#45380;&#46020;\&#51088;&#46041;&#51228;&#50612;\&#47560;&#51648;&#47561;\SINGLE\EMAIL\temp\02\980226%20&#54056;&#49496;MESA&#48716;&#46377;.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49345;&#49324;\&#47196;&#52972;%20&#46356;&#49828;&#53356;%20(c)\&#47448;&#51064;&#49689;-2003-3\My%20Documents\2002&#45380;&#46020;\&#51228;&#51312;2002\My%20Documents\2001&#45380;&#46020;\&#51088;&#46041;&#51228;&#50612;\&#47560;&#51648;&#47561;\SINGLE\EMAIL\temp\02\980226%20&#54056;&#49496;MESA&#48716;&#46377;.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Seokam\MY%20DOCUMENTS\My%20Documents\&#49444;&#44228;&#49436;\MSOFFICE\HEXCEL\&#49892;&#54665;\&#49328;&#52636;&#44540;&#44144;.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49345;&#49324;\&#47196;&#52972;%20&#46356;&#49828;&#53356;%20(c)\&#47448;&#51064;&#49689;-2003-3\My%20Documents\2001&#45380;&#46020;\&#51228;&#51312;2001\E01009%20&#44221;&#45824;&#52824;&#45824;&#49444;&#48708;&#51088;&#46041;&#51228;&#50612;&#49884;&#49828;&#53596;.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HK21887\1129&#49892;&#49884;\My%20Documents\&#44204;&#51201;&#49436;\Project\&#49688;&#50896;&#48124;&#51088;&#50669;&#49324;\&#49688;&#50896;&#48124;&#51088;&#50669;&#49324;&#44204;&#51201;&#49436;.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51076;&#49345;&#45824;\C\WORK\PROJECT\ELLWORD\98HABAN\518\NEAYUK.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1997040\C&#46300;&#46972;&#51060;&#48652;\My%20Documents\KHDATA\&#44288;&#47532;&#52397;\&#50896;&#45224;-&#50872;&#51652;\&#50896;&#45224;&#50872;&#51652;&#45209;&#52272;&#45236;&#50669;(99.4.13%20&#48512;&#49328;&#52397;).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51060;&#48120;&#49440;\C\&#51077;&#52272;\&#48372;&#50896;&#52488;\DATABANK\2000\&#52509;&#49888;&#45824;\&#44277;&#45236;&#50669;\MSOffice\Excel\9706F\OUT\YES.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50976;&#51221;\C\WINDOWS\&#48148;&#53461;%20&#54868;&#47732;\dacom\&#51652;&#52380;~&#51613;&#54217;\&#51652;&#52380;,&#51613;&#54217;(9.3).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49345;&#49324;\&#47196;&#52972;%20&#46356;&#49828;&#53356;%20(c)\&#49324;&#50629;&#47749;\&#54620;&#51333;\&#54252;&#54637;SOC\&#51204;&#44592;\&#50696;&#49328;&#49436;\&#44204;&#51201;&#49436;\001&#47564;&#44221;%20&#45236;&#50669;&#49436;.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50976;&#51221;\C\My%20Documents\&#54620;&#49556;&#44397;&#49324;\&#45800;&#44032;&#49328;&#52636;.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51076;&#54788;&#50725;\2001&#45380;\&#44049;&#51648;.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48149;&#45824;&#47532;\&#44277;&#50976;%20&#52285;&#44256;\LIM\&#51068;&#50948;.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J:\TEAM-4\DF99005\cd\&#52832;&#44257;-&#45796;&#48512;.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Candy\&#51077;&#52272;&#45236;&#50669;\&#44608;&#51221;&#44592;\excel\&#46041;&#54644;&#49688;&#47049;&#49328;&#52636;\&#51221;&#54840;&#51089;&#54408;\&#44368;&#44033;\&#53664;%20&#44277;\ENG\SAMAN\DOHWA03.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G:\&#54620;&#44397;&#50528;&#45768;\&#51089;&#50629;\&#49436;&#47928;.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A:\2970586\&#53664;&#47785;&#54788;&#51109;\&#46041;&#54644;10\&#54616;&#46020;&#44228;&#50557;\&#44048;&#46021;\&#49444;&#44228;&#50629;&#47924;\&#50668;&#44148;&#48372;&#44256;\97&#51665;&#44228;.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SHW\&#44277;&#50976;&#44277;&#44036;\&#54620;&#44397;&#50528;&#45768;\&#51089;&#50629;\&#49436;&#47928;.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Candy\&#51077;&#52272;&#45236;&#50669;\My%20Documents\2000&#45380;\2000&#50641;&#49472;\2000&#49324;&#50629;\&#49345;&#48373;&#47532;&#45453;&#47196;&#54252;&#51109;&#45236;&#50669;&#49436;.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C:\&#44277;&#50976;\&#45236;&#50669;&#49436;&#48143;&#45800;&#44032;&#49328;&#52636;&#49436;\001_&#50984;&#51648;&#51648;&#44396;&#45236;&#50669;&#49436;.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2001&#51089;&#50629;\2001&#51077;&#52272;\2001&#51312;&#45804;&#52397;\10-29&#44397;&#46020;38&#54840;&#49440;&#53685;&#47532;&#51648;&#44396;&#50724;&#47476;&#47561;&#52264;&#47196;&#49444;&#52824;&#44277;&#49324;\&#45236;&#50669;&#49436;\&#54620;&#44397;&#50528;&#45768;\&#51089;&#50629;\&#49436;&#47928;.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51060;&#49689;&#55148;\&#50504;&#46041;&#45840;&#49548;&#49688;&#47141;\&#50504;&#46041;&#45840;-&#48156;&#51204;&#49444;&#48708;.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53552;06\C\My%20Documents\111.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A:\EXCEL\DOWOO\BT\BT.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49345;&#49324;\&#47196;&#52972;%20&#46356;&#49828;&#53356;%20(c)\&#47448;&#51064;&#49689;-2003-3\My%20Documents\2002&#45380;&#46020;\&#51228;&#51312;2002\song\SONG\&#49324;&#49345;&#44396;&#52397;\&#52572;&#51333;&#45236;~1\&#49328;&#52636;&#51312;&#49436;.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1997040\C&#46300;&#46972;&#51060;&#48652;\My%20Documents\Khdata99\&#44288;&#47532;&#52397;\&#49436;&#50872;\&#44053;&#48320;&#48513;&#47196;\My%20Documents\KHDATA\&#44288;&#47532;&#52397;\&#50896;&#45224;-&#50872;&#51652;\&#50896;&#45224;&#50872;&#51652;&#45209;&#52272;&#45236;&#50669;(99.4.13%20&#48512;&#49328;&#52397;).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Candy\&#51077;&#52272;&#45236;&#50669;\&#44608;&#51221;&#44592;\excel\&#46041;&#54644;&#49688;&#47049;&#49328;&#52636;\&#51221;&#54840;&#51089;&#54408;\&#44368;&#44033;\&#53664;%20&#44277;\&#48376;&#49440;(PL.GIRDER)&#49688;&#47049;\&#51221;&#50857;&#55148;\KMJ\WELL\FOUND\S\SD.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C:\2001&#51089;&#50629;\2001&#51077;&#52272;\2001&#51312;&#45804;&#52397;\10-29&#44397;&#46020;38&#54840;&#49440;&#53685;&#47532;&#51648;&#44396;&#50724;&#47476;&#47561;&#52264;&#47196;&#49444;&#52824;&#44277;&#49324;\&#45236;&#50669;&#49436;\&#54620;&#44397;&#50528;&#45768;\&#51089;&#50629;\&#49436;&#47928;.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BJW3\&#51648;&#54616;&#52384;&#44277;&#49324;\&#51648;&#54616;&#52384;&#44277;&#49324;\&#51228;1&#48516;&#49548;\&#44053;&#45224;\doc\COST.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2001&#51089;&#50629;/2001&#51077;&#52272;/2001&#51312;&#45804;&#52397;/10-29&#44397;&#46020;38&#54840;&#49440;&#53685;&#47532;&#51648;&#44396;&#50724;&#47476;&#47561;&#52264;&#47196;&#49444;&#52824;&#44277;&#49324;/&#45236;&#50669;&#49436;/&#54620;&#44397;&#50528;&#45768;/&#51089;&#50629;/&#49436;&#47928;.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C:\DATA-DATA-DATA\&#51204;&#44592;\&#51204;&#44592;&#45236;&#50669;&#49436;\&#54616;&#49688;&#46020;\&#51109;&#49849;&#54252;&#54616;&#49688;(2001.11.16)\&#51204;&#44592;&#44277;&#49324;\&#44608;&#54252;.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2001&#51089;&#50629;\2001&#51077;&#52272;\2001&#51312;&#45804;&#52397;\11-23&#44397;&#46020;23&#54840;&#49440;&#50689;&#50516;&#50672;&#49548;&#51648;&#44396;&#50724;&#47476;&#47561;&#52264;&#47196;&#49444;&#52824;&#44277;&#49324;\&#49368;&#54540;\&#44397;&#46020;23&#54840;&#49440;&#50689;&#50516;&#50672;&#49548;&#51648;&#44396;&#45236;&#50669;&#49436;.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A:\IKSAN\&#51061;&#49328;&#49444;&#44228;.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G:\&#51089;&#50629;2000\&#51077;&#52272;2000\&#44060;&#49688;&#51221;&#47148;\&#44060;&#49688;&#51221;&#47148;.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C:\My%20Documents\&#44396;&#51312;&#47932;&#44277;&#51665;&#44228;&#54364;\&#50885;&#52380;3&#44368;.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48149;&#45824;&#47532;\&#44277;&#50976;%20&#52285;&#44256;\D\1999\EXCEL\&#44305;&#51452;&#51204;&#52264;&#49440;\TYA-YS.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Seokam\MY%20DOCUMENTS\&#49444;&#44228;&#50696;&#49328;&#49436;\&#45909;&#50896;&#44592;&#49696;&#49324;\&#46020;&#49884;&#44060;&#48156;&#44277;&#49324;\&#51109;&#44592;&#51648;&#44396;&#50500;&#54028;&#53944;-&#49688;&#48176;&#51204;&#48152;&#45432;&#47924;&#48708;%20%20&#45236;&#50669;&#49436;.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http://www48.daum.net/WINDOWS/&#48148;&#53461;%20&#54868;&#47732;/&#51068;&#50948;&#45824;&#44032;2.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MANIA\UpDown\project2001\jeju_ITS\default\6%20&#49444;&#44228;%20&#50696;&#49328;&#49436;\99&#49892;&#49884;&#49444;&#44228;\&#50696;&#49328;&#49436;\&#50696;&#49328;&#49436;.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48149;&#45824;&#47532;\&#44277;&#50976;%20&#52285;&#44256;\IHS\2006&#45380;%20ELEC\&#45236;&#50669;&#49436;\IHS\2006&#45380;%20ELEC\&#45236;&#50669;&#49436;\KT&amp;G&#50872;&#47497;&#51648;&#49548;%20&#44204;&#48376;(&#49436;&#51116;&#54861;)\&#46041;&#50689;&#51204;&#44592;\&#52397;&#46020;&#44400;%20&#45432;&#51064;&#48373;&#51648;&#54924;&#44288;%20&#49888;&#52629;&#44277;&#49324;%20&#51200;&#50517;&#48152;%20&#48143;%20MCC&#51228;&#51089;(rev2.0).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45432;&#53468;&#44397;\C\&#44277;&#49324;&#44288;&#47144;\&#51077;&#52272;\&#45433;&#51648;&#49324;&#50629;&#49548;\&#47928;&#54868;&#54924;&#44288;\&#45236;&#50669;&#49436;\&#47928;&#54868;&#54924;&#44288;%20&#45236;&#50669;&#49436;.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54788;&#48337;&#52384;\&#52572;&#44540;\&#54532;&#47004;(PLAN)\&#52397;&#52380;\200&#48156;&#51452;\2000&#52397;&#52380;-&#45909;&#54217;&#48156;&#51452;.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48149;&#45824;&#47532;\&#44277;&#50976;%20&#52285;&#44256;\&#45236;&#50669;\&#49345;&#49688;\&#44400;&#51109;&#44277;&#50629;&#50857;&#49688;\&#45236;&#50669;&#49436;.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MOMEY\&#45824;&#52397;-1.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51060;&#49849;&#50756;\&#48708;&#46168;&#44592;\Documents%20and%20Settings\lee\My%20Documents\&#50629;&#47924;&#50857;&#54260;&#45908;\&#48708;&#46168;&#44592;\&#49436;&#50872;&#45824;&#48337;&#50896;\&#51452;&#44036;&#44277;&#51221;&#48372;&#44256;\&#50900;&#51473;&#51665;&#54665;.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C:\2001&#51089;&#50629;\2001&#51077;&#52272;\06-19&#45433;&#46041;-&#46020;&#45909;&#44036;&#46020;&#47196;&#44148;&#49444;&#44277;&#49324;\2001&#51089;&#50629;\2001&#51077;&#52272;\data\04-11&#49888;&#50577;&#50864;&#54924;&#46020;&#47196;&#44277;&#49324;\&#49888;&#50577;&#50864;&#54924;&#46020;&#47196;.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HIMOON\&#50756;&#46020;&#54616;&#49688;\DATA\YOUNGANG\CALSHEET\GODO.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51060;&#53468;&#44508;\C\&#51204;&#44592;&#45236;&#50669;&#49436;\2000&#45380;\&#49457;&#49688;&#50808;3&#44397;\&#51204;&#44592;&#45236;&#50669;&#49436;\(&#50577;&#49885;)&#45236;&#50669;&#49436;,%20&#46041;&#50896;&#51064;&#47141;,%20&#51088;&#51116;&#45800;&#44032;.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50724;&#48120;&#49440;\&#50724;&#48120;&#49440;-C\no\&#50577;&#49885;\&#45236;&#50669;&#49436;%20&#50577;&#49885;&#53360;&#44144;1.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A:\2970586\&#53664;&#47785;&#54788;&#51109;\&#46041;&#54644;10\&#54616;&#46020;&#44228;&#50557;\&#44032;&#49444;&#48169;&#48317;.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B:\EXCEL\&#51312;&#44221;&#45236;.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44277;&#49324;&#50857;\3.5%20&#54540;&#47196;&#54588;%20(a)\&#47785;&#46041;IDC\&#44228;&#49328;&#49436;\&#44036;&#49440;&#44228;&#49328;&#49436;.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51060;&#55148;&#49464;\PROJECT%20&#52572;&#51333;\&#44592;&#53440;\&#54617;&#50857;-&#46164;&#45909;\&#44592;&#53440;\ILWIPOH.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SE08010\&#44277;&#50976;\WINDOWS\TEMP\$WC\GODO.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1997040\C&#46300;&#46972;&#51060;&#48652;\&#51077;&#52272;&#45236;&#50669;\&#44592;&#50500;&#45824;&#44368;\&#44592;&#50500;&#45824;&#44368;.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SHW\&#44277;&#50976;&#44277;&#44036;\2002&#51089;&#50629;\2002&#51077;&#52272;\06-24&#51652;&#51217;-&#45824;&#49457;\TUNKEY\DATA1\&#44592;&#44228;\&#51204;&#44592;\&#51473;&#48512;&#45236;~1.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C:\&#48156;&#51204;&#49444;&#48708;&#48372;&#44053;&#44228;&#54925;&#44277;&#49324;08~\3&#48156;&#53552;&#48712;&#51221;&#48708;&#49892;&#51613;&#52629;\&#44608;&#46041;&#49885;080720&#49444;&#44228;&#49436;&#54869;&#51221;\&#53552;&#48712;&#51221;&#48708;&#49892;%20&#44277;&#49324;&#49444;&#44228;&#49436;(&#52572;&#51333;&#48376;)).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48149;&#45824;&#47532;\&#44277;&#50976;%20&#52285;&#44256;\&#51089;&#50629;&#48169;\2009&#45380;&#46020;\&#54644;&#46041;&#44148;&#52629;\&#49345;&#51452;&#50668;&#49345;%20&#49373;&#54876;&#44288;\&#45236;&#50669;&#49436;\&#49345;&#51452;&#50668;&#51088;&#49345;&#50629;&#44256;&#46321;&#54617;&#44368;&#49373;&#54876;&#44288;&#47532;&#47784;&#45944;&#47553;&#44277;&#49324;(&#49444;&#48708;)-&#45236;&#50669;&#49436;.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54788;&#48337;&#52384;\&#52572;&#44540;\&#49324;&#50629;2000excell\E&#44397;&#51648;&#46020;\&#47928;&#44305;&#52397;&#52380;\2000year\&#52397;&#52380;&#44396;&#44036;\&#51648;&#52492;&#45909;&#54217;\2000&#51648;&#52492;-&#45909;&#54217;&#48156;&#51452;.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F:\PROJECT\ELLWORD\98HABAN\WONJU-BO\&#50896;&#51452;&#48373;~1.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Candy\&#51077;&#52272;&#45236;&#50669;\&#51089;&#50629;2003\02&#53664;&#47785;\0116&#50577;&#50577;&#49345;&#49688;&#46020;-&#50577;&#50577;&#44400;\2001&#51089;&#50629;\2001&#51077;&#52272;\2001&#51312;&#45804;&#52397;\10-29&#44397;&#46020;38&#54840;&#49440;&#53685;&#47532;&#51648;&#44396;&#50724;&#47476;&#47561;&#52264;&#47196;&#49444;&#52824;&#44277;&#49324;\&#45236;&#50669;&#49436;\My%20Documents\&#50689;&#51452;&#49884;&#44288;&#45236;%20&#50864;&#54924;&#46020;&#47196;\&#50689;&#51452;&#50864;&#54924;&#46020;&#47196;\&#50689;&#51452;&#46020;&#47196;100.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Fmtfle\&#54532;&#47196;&#51229;&#53944;\My%20Documents\&#48372;&#44256;&#49436;&#50577;&#49885;.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49345;&#49324;\&#47196;&#52972;%20&#46356;&#49828;&#53356;%20(c)\&#47448;&#51064;&#49689;-2003-3\My%20Documents\2002&#45380;&#46020;\&#51228;&#51312;2002\ryu\RYU1\SINGLE\EMAIL\temp\02\980226%20&#54056;&#49496;MESA&#48716;&#46377;.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C:\2001&#51089;&#50629;\2001&#51077;&#52272;\2001&#51312;&#45804;&#52397;\10-29&#44397;&#46020;38&#54840;&#49440;&#53685;&#47532;&#51648;&#44396;&#50724;&#47476;&#47561;&#52264;&#47196;&#49444;&#52824;&#44277;&#49324;\&#45236;&#50669;&#49436;\My%20Documents\&#50689;&#51452;&#49884;&#44288;&#45236;%20&#50864;&#54924;&#46020;&#47196;\&#50689;&#51452;&#50864;&#54924;&#46020;&#47196;\&#50689;&#51452;&#46020;&#47196;100.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C:\My%20Documents\DATA\&#50872;&#49328;\DATA\&#54861;&#49688;&#50696;&#44221;&#48372;\YONGF0.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Pc-01\c\DWG2004\&#53664;&#49437;\&#44221;&#49328;&#51088;&#46041;&#52264;&#44256;&#46321;&#54617;&#44368;\&#45236;&#50669;&#49436;\&#49444;&#44228;&#44049;&#51648;.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HJ-00(&#44053;&#48124;&#50896;)\D\NETWORK00\&#49345;&#47924;&#45784;\CCTV.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48149;&#45824;&#47532;\&#44277;&#50976;%20&#52285;&#44256;\Documents%20and%20Settings\All%20Users\Documents\&#44148;&#52629;\&#54620;&#44397;&#51312;&#54805;\&#50689;&#46041;2&#45800;&#51648;\20030514&#49444;&#44228;&#48320;&#44221;\041109&#52572;&#51333;&#51665;&#54633;&#46020;&#47732;\041109&#49444;&#48708;\&#49884;&#48169;&#49436;&#48143;&#44228;&#49328;&#49436;\LL.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C:\&#51077;&#52272;&#45236;&#50669;\2004.04\&#49692;&#49688;&#53664;&#47785;\&#44032;&#50900;&#47532;&#48176;&#49688;&#54156;&#54532;(4&#46321;&#44553;)\&#44277;&#45236;&#50669;&#49436;\&#51204;&#44592;\DATA-DATA-DATA\&#51204;&#44592;\&#51204;&#44592;&#45236;&#50669;&#49436;\&#44592;&#53440;\&#52380;&#49345;&#51221;&#49688;&#51109;&#44228;&#53685;\&#44053;&#46041;&#44032;&#50517;&#51109;(&#51204;&#44592;-&#48372;&#47448;)\DATA-DATA-DATA\&#51204;&#44592;\&#51204;&#44592;&#45236;&#50669;&#49436;\&#44592;&#53440;\&#50577;&#50577;&#54224;&#44592;&#47932;(&#44608;&#50896;&#44600;)\&#50577;&#50577;&#54224;&#44592;&#47932;(&#51204;&#44592;).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48149;&#45824;&#47532;\&#44277;&#50976;%20&#52285;&#44256;\&#51077;&#52272;&#45236;&#50669;\2004.04\&#49692;&#49688;&#53664;&#47785;\&#44032;&#50900;&#47532;&#48176;&#49688;&#54156;&#54532;(4&#46321;&#44553;)\&#44277;&#45236;&#50669;&#49436;\&#51204;&#44592;\DATA-DATA-DATA\&#51204;&#44592;\&#51204;&#44592;&#45236;&#50669;&#49436;\&#44592;&#53440;\&#52380;&#49345;&#51221;&#49688;&#51109;&#44228;&#53685;\&#44053;&#46041;&#44032;&#50517;&#51109;(&#51204;&#44592;-&#48372;&#47448;)\DATA-DATA-DATA\&#51204;&#44592;\&#51204;&#44592;&#45236;&#50669;&#49436;\&#44592;&#53440;\&#50577;&#50577;&#54224;&#44592;&#47932;(&#44608;&#50896;&#44600;)\&#50577;&#50577;&#54224;&#44592;&#47932;(&#51204;&#44592;).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Ljk\c\7-17.SUB\&#44032;&#47196;&#46321;\&#44228;&#49328;&#49436;\KWAK.DWG\6-3.SUB\MP-SUB\GSS\3.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48149;&#45824;&#47532;\&#44277;&#50976;%20&#52285;&#44256;\My%20Documents\DATA\&#50872;&#49328;\DATA\&#54861;&#49688;&#50696;&#44221;&#48372;\YONGF0.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C:\&#51077;&#52272;&#45236;&#50669;\2004.04\&#49692;&#49688;&#53664;&#47785;\&#44032;&#50900;&#47532;&#48176;&#49688;&#54156;&#54532;(4&#46321;&#44553;)\&#44277;&#45236;&#50669;&#49436;\&#51204;&#44592;\DATA-DATA-DATA\&#51204;&#44592;\&#51204;&#44592;&#45236;&#50669;&#49436;\&#44592;&#53440;\&#52380;&#49345;&#51221;&#49688;&#51109;&#44228;&#53685;\&#44053;&#46041;&#44032;&#50517;&#51109;(&#51204;&#44592;-&#48372;&#47448;)\DATA-DATA-DATA\&#51204;&#44592;\&#51204;&#44592;&#45236;&#50669;&#49436;\&#54616;&#49688;&#46020;\&#48337;&#52380;&#54616;&#49688;\&#44608;&#54252;.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E:\SE0-DWG\&#52404;&#50977;\XLS\ALL-XLS\ULSAN\PRICE.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C:\Documents%20and%20Settings\&#44148;&#49444;1\My%20Documents\&#44285;&#51116;&#45224;\&#44277;&#47924;\&#47924;&#44060;&#48176;&#49688;&#47196;&#49892;&#51221;\4&#54924;&#49444;&#44228;&#48320;&#44221;\&#49688;&#47049;&#49328;&#52636;&#49436;\&#44049;&#51648;.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A:\&#49444;&#44228;\&#54616;&#46020;&#44553;&#48169;\&#46041;&#50500;\&#46041;&#50500;&#51221;&#49328;.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Documents%20and%20Settings/&#44148;&#49444;1/My%20Documents/&#44285;&#51116;&#45224;/&#44277;&#47924;/&#47924;&#44060;&#48176;&#49688;&#47196;&#49892;&#51221;/4&#54924;&#49444;&#44228;&#48320;&#44221;/&#49688;&#47049;&#49328;&#52636;&#49436;/&#44049;&#51648;.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C:\hb\&#49340;&#49328;1&#51648;&#44396;(&#49892;&#49884;)\&#51452;&#44277;&#49688;&#47049;\&#51068;&#50948;&#45824;&#44032;9803.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C:\&#49444;&#44228;\95&#45380;&#49444;&#48320;\&#49444;&#44228;&#49436;.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hb/&#49340;&#49328;1&#51648;&#44396;(&#49892;&#49884;)/&#51452;&#44277;&#49688;&#47049;/&#51068;&#50948;&#45824;&#44032;9803.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51060;&#49689;&#55148;\&#50504;&#46041;&#45840;&#49548;&#49688;&#47141;\DMPRO\DOWN\999\&#51068;&#50948;&#45824;&#44032;\ILWI.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D:\&#49884;&#49444;&#54016;\&#50629;&#47924;\&#44277;&#49324;\8.%20&#44256;&#47532;&#48156;&#51204;&#53685;&#54633;&#51648;&#50896;&#49468;&#53552;&#49888;&#52629;\181119&#52572;&#51333;&#49444;&#44228;&#46020;&#49436;\181119%20&#51456;&#44277;&#45225;&#54408;&#46020;&#49436;%20&#52572;&#51333;&#48516;.vol1\40%20&#49688;&#47049;&#49328;&#52636;&#49436;\03%20&#53664;&#47785;\01%20&#50896;&#48376;\20180910%20&#48512;&#45824;&#53664;&#47785;%20&#49688;&#47049;&#49328;&#52636;&#4943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부하_성남_"/>
      <sheetName val="내역서"/>
      <sheetName val="일위대가"/>
      <sheetName val="금액내역서"/>
      <sheetName val="조도계산서 (도서)"/>
      <sheetName val="인건비"/>
      <sheetName val="가도공"/>
      <sheetName val="전기실및집수정"/>
      <sheetName val="FORM-0"/>
      <sheetName val="중기일위대가"/>
      <sheetName val="LOPCALC"/>
      <sheetName val="수질정화시설"/>
      <sheetName val="공사비예산서(토목분)"/>
      <sheetName val="정부노임단가"/>
      <sheetName val="노임단가"/>
      <sheetName val="Sheet1"/>
      <sheetName val="중기사용료"/>
      <sheetName val="SD"/>
      <sheetName val="전차선로 물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조도계산서 (도서)"/>
      <sheetName val="LOPCALC"/>
      <sheetName val="MOTOR"/>
      <sheetName val="부하_성남_"/>
      <sheetName val="공통(20-91)"/>
      <sheetName val="부하LOAD"/>
      <sheetName val="VXXXXX"/>
      <sheetName val="갑지"/>
      <sheetName val="원가도공 (3)"/>
      <sheetName val="원가도공 (2)"/>
      <sheetName val="지급자재"/>
      <sheetName val="수배전원가"/>
      <sheetName val="수배전반"/>
      <sheetName val="수배전단가"/>
      <sheetName val="등기구내역"/>
      <sheetName val="발전기집계"/>
      <sheetName val="집계표"/>
      <sheetName val="내역서"/>
      <sheetName val="분전반일위대가"/>
      <sheetName val="일위대가 "/>
      <sheetName val="인공산출서"/>
      <sheetName val="수량산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DATA"/>
      <sheetName val="노임단가"/>
      <sheetName val="요율"/>
      <sheetName val="정부노임단가"/>
      <sheetName val="부하계산서"/>
      <sheetName val="SUNGNAM1"/>
      <sheetName val="BID"/>
      <sheetName val="적용단위길이"/>
      <sheetName val="인허가수행 Schedule"/>
      <sheetName val="소비자가"/>
      <sheetName val="외천교"/>
      <sheetName val="바닥판"/>
      <sheetName val="가설건물"/>
      <sheetName val="Sheet2"/>
      <sheetName val="전력구구조물산근"/>
      <sheetName val="노무비"/>
      <sheetName val="목차"/>
      <sheetName val="전기실및집수정"/>
      <sheetName val="관리사무소"/>
      <sheetName val="정렬"/>
      <sheetName val="토목변경"/>
      <sheetName val="7.1유효폭"/>
      <sheetName val="전차선로 물량표"/>
      <sheetName val="#REF"/>
      <sheetName val="산출2-기기동력"/>
      <sheetName val="list"/>
      <sheetName val="예산내역서"/>
      <sheetName val="설계예산서"/>
      <sheetName val="조명율표"/>
      <sheetName val="데이타"/>
      <sheetName val="자재테이블"/>
      <sheetName val="기타유틸리티설비"/>
      <sheetName val="1"/>
      <sheetName val="BSD (2)"/>
      <sheetName val="J直材4"/>
      <sheetName val="WORK"/>
      <sheetName val="Sheet17"/>
      <sheetName val="여흥"/>
      <sheetName val="원가"/>
      <sheetName val="한강운반비"/>
      <sheetName val="자재"/>
      <sheetName val="단가정보"/>
      <sheetName val="INPUT DATA"/>
      <sheetName val="CSTSUM"/>
      <sheetName val="금긋기 및 절단"/>
      <sheetName val="96작생능"/>
      <sheetName val="TRE TABLE"/>
      <sheetName val="오산갈곳"/>
      <sheetName val="L_RPTA05_목록"/>
      <sheetName val="BQ"/>
      <sheetName val="결선list"/>
      <sheetName val="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음향내역서"/>
      <sheetName val="Sheet1"/>
      <sheetName val="Sheet2"/>
      <sheetName val="Sheet3"/>
      <sheetName val="가격표"/>
      <sheetName val="건축음향"/>
      <sheetName val="방송일위대가"/>
      <sheetName val="#REF"/>
      <sheetName val="신우"/>
      <sheetName val="과천MAIN"/>
      <sheetName val="선로수량집계"/>
      <sheetName val="장비수량집계"/>
      <sheetName val="지장수량집계"/>
      <sheetName val="철거"/>
      <sheetName val="노임이"/>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REF"/>
      <sheetName val="노무비"/>
      <sheetName val="10.수량산출서"/>
      <sheetName val="9.품셈"/>
      <sheetName val="목표세부명세"/>
      <sheetName val="공문"/>
      <sheetName val="손익분석"/>
      <sheetName val="간선계산"/>
    </sheetNames>
    <sheetDataSet>
      <sheetData sheetId="0" refreshError="1">
        <row r="732">
          <cell r="A732" t="str">
            <v>K02</v>
          </cell>
          <cell r="B732">
            <v>47</v>
          </cell>
          <cell r="D732" t="str">
            <v>제 47 호표</v>
          </cell>
          <cell r="E732" t="str">
            <v>프라임코팅</v>
          </cell>
          <cell r="H732" t="str">
            <v>MC-1</v>
          </cell>
          <cell r="L732" t="str">
            <v>근거 : 건설12-11</v>
          </cell>
          <cell r="Q732" t="str">
            <v>단위 : 100m2</v>
          </cell>
        </row>
        <row r="733">
          <cell r="A733" t="str">
            <v xml:space="preserve"> </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 총괄표 "/>
      <sheetName val="전기공사"/>
      <sheetName val="전등전열공사"/>
      <sheetName val="전화.TV공사"/>
      <sheetName val="소방공사-도급"/>
      <sheetName val="cctv,중계공사"/>
      <sheetName val="중계펌프장-도급"/>
      <sheetName val="계장공사-도급"/>
      <sheetName val="일위대가(전기)"/>
      <sheetName val="일위대가(통신)"/>
      <sheetName val="일위대가(계장)"/>
      <sheetName val="견적대비표(공사)"/>
      <sheetName val="단가대비표"/>
      <sheetName val="Sheet14"/>
      <sheetName val="Sheet15"/>
      <sheetName val="Sheet16"/>
      <sheetName val="대비2"/>
      <sheetName val="원하대비"/>
      <sheetName val="원도급"/>
      <sheetName val="하도급"/>
      <sheetName val="터파기및재료"/>
      <sheetName val="내역서"/>
      <sheetName val="#REF"/>
      <sheetName val="단면치수"/>
      <sheetName val="일위대가(계측기설치)"/>
      <sheetName val="const."/>
      <sheetName val="단중표"/>
      <sheetName val="입출재고현황 (2)"/>
      <sheetName val="하수급견적대비"/>
      <sheetName val="구례시"/>
      <sheetName val="입찰안"/>
      <sheetName val="내역"/>
      <sheetName val="직재"/>
      <sheetName val="CT"/>
      <sheetName val="1단계"/>
      <sheetName val="Sheet1"/>
      <sheetName val="DESIGN_CRETERIA"/>
      <sheetName val="관급단가"/>
      <sheetName val="Macro(차단기)"/>
      <sheetName val="약품설비"/>
      <sheetName val="약품공급2"/>
      <sheetName val="자재단가"/>
      <sheetName val="여과지동"/>
      <sheetName val="기초자료"/>
      <sheetName val="터널조도"/>
      <sheetName val="금액내역서"/>
      <sheetName val="호표"/>
      <sheetName val="제잡비"/>
      <sheetName val="충주"/>
      <sheetName val="화재 탐지 설비"/>
      <sheetName val="우성교간선"/>
      <sheetName val="목록"/>
      <sheetName val="물가대비표"/>
      <sheetName val="총공사내역서"/>
      <sheetName val="을"/>
      <sheetName val="물가시세"/>
      <sheetName val="일위대가(가설)"/>
      <sheetName val="집계표"/>
      <sheetName val="Sheet6"/>
      <sheetName val="JUCKEYK"/>
      <sheetName val="가설공사비"/>
      <sheetName val="산출내역서집계표"/>
      <sheetName val="건축공사"/>
      <sheetName val="노무비단가"/>
      <sheetName val="실행철강하도"/>
      <sheetName val="원가서"/>
      <sheetName val="공사개요"/>
      <sheetName val="내역서(전기)"/>
      <sheetName val="운반공"/>
      <sheetName val="보할"/>
      <sheetName val="기본단가표"/>
      <sheetName val="공량산출서"/>
      <sheetName val="내역서2안"/>
      <sheetName val="단가"/>
      <sheetName val="공사비집계"/>
      <sheetName val="시화점실행"/>
      <sheetName val="Sens&amp;Anal"/>
      <sheetName val="일위대가"/>
      <sheetName val="계산"/>
      <sheetName val="서울대규장각(가시설흙막이)"/>
      <sheetName val="노임단가"/>
      <sheetName val="옥외외등집계표"/>
      <sheetName val="ABUT수량-A1"/>
      <sheetName val="표지"/>
      <sheetName val="개요"/>
      <sheetName val="본사인상전"/>
      <sheetName val="포장공"/>
      <sheetName val="단위단가"/>
      <sheetName val="중동상가"/>
      <sheetName val="골조시행"/>
      <sheetName val="배수공"/>
      <sheetName val="전기단가조사서"/>
      <sheetName val="T형( 파일기초) 공현1교"/>
      <sheetName val="5.단가대비표"/>
      <sheetName val="을(1차)"/>
      <sheetName val="기기공수"/>
      <sheetName val="b_balju"/>
      <sheetName val="단가산출"/>
      <sheetName val="중기조종사 단위단가"/>
      <sheetName val="참조"/>
      <sheetName val="인건비"/>
      <sheetName val="9GNG운반"/>
      <sheetName val="Zip_Code"/>
      <sheetName val="용량(1-2)"/>
      <sheetName val="날개벽수량표"/>
      <sheetName val="현장관리비"/>
      <sheetName val="물가자료"/>
      <sheetName val="피벗테이블데이터분석"/>
      <sheetName val="평균높이산출근거"/>
      <sheetName val="횡배수관위치조서"/>
      <sheetName val="시운전연료비"/>
      <sheetName val="위치조서"/>
      <sheetName val="우수"/>
      <sheetName val="지급자재"/>
      <sheetName val="요약&amp;결과"/>
      <sheetName val="7.단가대비표"/>
      <sheetName val="대치판정"/>
      <sheetName val="공사비증감"/>
      <sheetName val="품셈TABLE"/>
      <sheetName val="역무용(산출)"/>
      <sheetName val="철거수량(전송)"/>
      <sheetName val="일위대가(1)"/>
      <sheetName val="신우"/>
      <sheetName val="장비단가"/>
      <sheetName val="기둥(원형)"/>
      <sheetName val="WORK"/>
      <sheetName val="집 계 표"/>
      <sheetName val="현장별"/>
      <sheetName val="LU"/>
      <sheetName val="설비"/>
      <sheetName val="간선토공재집"/>
      <sheetName val="지선토공재집"/>
      <sheetName val="점상송수토공"/>
      <sheetName val="정암송수토공"/>
      <sheetName val="총괄집계표"/>
      <sheetName val="샘플표지"/>
      <sheetName val="설직재-1"/>
      <sheetName val="운반비요율"/>
      <sheetName val="관거공사비"/>
      <sheetName val="배관배선 단가조사"/>
      <sheetName val="일위대가집계"/>
      <sheetName val="DATA"/>
      <sheetName val="노임"/>
      <sheetName val="__MAIN"/>
      <sheetName val="PROJECT BRIEF"/>
      <sheetName val="8.석축단위(H=1.5M)"/>
      <sheetName val="견적서을지"/>
      <sheetName val="대가표(품셈)"/>
      <sheetName val="자재일위(경)"/>
      <sheetName val="Sheet2"/>
      <sheetName val="재료값"/>
      <sheetName val="일위대가목차"/>
      <sheetName val="제경비율"/>
      <sheetName val="수량산출"/>
      <sheetName val="내역서(기성청구)"/>
      <sheetName val="메뉴"/>
      <sheetName val="D"/>
      <sheetName val="Sheet3"/>
      <sheetName val="Y-WORK"/>
      <sheetName val="단위수량"/>
      <sheetName val="원가계산서"/>
      <sheetName val="노무비"/>
      <sheetName val="토목수량산출서 (3)"/>
      <sheetName val="유기공정"/>
      <sheetName val="임시공사건"/>
      <sheetName val="과천MAIN"/>
      <sheetName val="PNLIST"/>
      <sheetName val="제1장-5"/>
      <sheetName val="환율change"/>
      <sheetName val="BOX-1510"/>
      <sheetName val="일위대가(여기까지)"/>
      <sheetName val="INPUT"/>
      <sheetName val="노임 단가"/>
      <sheetName val="참고사항"/>
      <sheetName val="산출근거"/>
      <sheetName val="6PILE  (돌출)"/>
      <sheetName val="양여간철거합산"/>
      <sheetName val="여A1"/>
      <sheetName val="건설산출"/>
      <sheetName val="경"/>
      <sheetName val="유림골조"/>
      <sheetName val="총괄표"/>
      <sheetName val="사전공사"/>
      <sheetName val="재료비"/>
      <sheetName val="총괄내역서"/>
      <sheetName val="토사(PE)"/>
      <sheetName val="IT-BAT"/>
      <sheetName val="I一般比"/>
      <sheetName val="C-노임단가"/>
      <sheetName val="工완성공사율"/>
      <sheetName val="DATE"/>
      <sheetName val="예가표"/>
      <sheetName val="NO.3.PTA PLANT SD COST"/>
      <sheetName val=" HIT-&gt;HMC 견적(3900)"/>
      <sheetName val="공종별공사내용 "/>
      <sheetName val="내역서적용수량"/>
      <sheetName val="N賃率-職"/>
      <sheetName val="수로단위수량"/>
      <sheetName val="포장(수량)-관로부"/>
      <sheetName val="자재운반단가일람표"/>
      <sheetName val="한강운반비"/>
      <sheetName val="3.공통공사대비"/>
      <sheetName val="단가대비표(SYS)"/>
      <sheetName val="VXXXXX"/>
      <sheetName val="BOX"/>
      <sheetName val="노무,재료"/>
      <sheetName val="수량산출서"/>
      <sheetName val="온도보정계수"/>
      <sheetName val="배수관연장조서"/>
      <sheetName val="Macro1"/>
      <sheetName val="Sheet9"/>
      <sheetName val="입고장부 (4)"/>
      <sheetName val="POOM_MOTO"/>
      <sheetName val="POOM_MOTO2"/>
      <sheetName val="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2)"/>
      <sheetName val="금액내역서"/>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스템 산출근거"/>
      <sheetName val="1단계김제계측기"/>
      <sheetName val="2단계 김제계측기(축산)"/>
      <sheetName val="김제2산근"/>
      <sheetName val="만경산근"/>
      <sheetName val="문화중산근"/>
      <sheetName val="몽산중산근"/>
      <sheetName val="대문내중산근"/>
      <sheetName val="남리중산근"/>
      <sheetName val="금구산근"/>
      <sheetName val="금산산근"/>
      <sheetName val="죽산산근"/>
      <sheetName val="죽산중산근"/>
      <sheetName val="김제1산근"/>
      <sheetName val="금액내역서"/>
      <sheetName val="평가데이터"/>
      <sheetName val="기계경비(시간당)"/>
      <sheetName val="램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원가계산서"/>
      <sheetName val="ABUT수량-A1"/>
    </sheetNames>
    <sheetDataSet>
      <sheetData sheetId="0" refreshError="1">
        <row r="4">
          <cell r="D4" t="str">
            <v>대</v>
          </cell>
        </row>
        <row r="5">
          <cell r="D5" t="str">
            <v>대</v>
          </cell>
        </row>
        <row r="7">
          <cell r="D7" t="str">
            <v>대</v>
          </cell>
        </row>
        <row r="8">
          <cell r="D8" t="str">
            <v>대</v>
          </cell>
        </row>
      </sheetData>
      <sheetData sheetId="1" refreshError="1"/>
      <sheetData sheetId="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1 (2)"/>
      <sheetName val="Sheet1 (3)"/>
      <sheetName val="Sheet1 (4)"/>
    </sheetNames>
    <sheetDataSet>
      <sheetData sheetId="0"/>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단가 (2)"/>
      <sheetName val="포장공"/>
      <sheetName val="내역표지"/>
      <sheetName val="원가계산서(총괄)"/>
      <sheetName val="산출내역집계"/>
      <sheetName val="건축집계"/>
      <sheetName val="건축내역"/>
      <sheetName val="토목집계"/>
      <sheetName val="토목내역"/>
      <sheetName val="설비집계"/>
      <sheetName val="설비내역"/>
      <sheetName val="일위대가"/>
      <sheetName val="중기일위대가"/>
      <sheetName val="덕전리"/>
      <sheetName val="APT"/>
      <sheetName val="연결임시"/>
      <sheetName val="SLAB"/>
      <sheetName val="에너지요금"/>
      <sheetName val="구역화물"/>
      <sheetName val="방송(체육관)"/>
      <sheetName val="금액내역서"/>
      <sheetName val="일반교실"/>
      <sheetName val="G.R300경비"/>
      <sheetName val="예정(3)"/>
      <sheetName val="조명시설"/>
      <sheetName val="우,오수"/>
      <sheetName val="sw1"/>
      <sheetName val="단위수량"/>
      <sheetName val="DD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REF"/>
      <sheetName val="중기일위대가"/>
      <sheetName val="원가계산서"/>
    </sheetNames>
    <sheetDataSet>
      <sheetData sheetId="0" refreshError="1"/>
      <sheetData sheetId="1" refreshError="1"/>
      <sheetData sheetId="2" refreshError="1"/>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표지"/>
      <sheetName val="전원가"/>
      <sheetName val="전총괄"/>
      <sheetName val="전등"/>
      <sheetName val="전열"/>
      <sheetName val="소방"/>
      <sheetName val="통표지"/>
      <sheetName val="통원가"/>
      <sheetName val="통총괄"/>
      <sheetName val="전화"/>
      <sheetName val="TV"/>
      <sheetName val="LAN"/>
      <sheetName val="전일위목록"/>
      <sheetName val="전일위"/>
      <sheetName val="전가격표"/>
      <sheetName val="통일위목록"/>
      <sheetName val="통일위"/>
      <sheetName val="통가격표"/>
      <sheetName val="방송(체육관)"/>
      <sheetName val="방송(체육관-공량)"/>
      <sheetName val="방송-무대"/>
      <sheetName val="날개벽수량표"/>
      <sheetName val="예산대비"/>
      <sheetName val="중기일위대가"/>
      <sheetName val="전선관"/>
      <sheetName val="전기산출"/>
      <sheetName val="밸브설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 (2)"/>
      <sheetName val="시중노임"/>
      <sheetName val="장비중량"/>
      <sheetName val="방송(체육관)"/>
      <sheetName val="일위대가(계측기설치)"/>
    </sheetNames>
    <sheetDataSet>
      <sheetData sheetId="0"/>
      <sheetData sheetId="1"/>
      <sheetData sheetId="2" refreshError="1"/>
      <sheetData sheetId="3"/>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부하계산서"/>
      <sheetName val="LOPCALC"/>
      <sheetName val="백암비스타내역"/>
      <sheetName val="노임단가"/>
      <sheetName val="목차"/>
      <sheetName val="제경비"/>
      <sheetName val="Y-WORK"/>
      <sheetName val="대비"/>
      <sheetName val="개요"/>
      <sheetName val="건축내역"/>
      <sheetName val="간접"/>
      <sheetName val="인건-측정"/>
      <sheetName val="내역서"/>
      <sheetName val="MOTOR"/>
      <sheetName val="산출기초"/>
      <sheetName val="일위대가(LCS)"/>
      <sheetName val="산출근거(접지)"/>
      <sheetName val="산출근거 (중기)"/>
      <sheetName val="기초견적가"/>
      <sheetName val="발신정보"/>
      <sheetName val="정부노임단가"/>
      <sheetName val="3련 BOX"/>
      <sheetName val="L형측구단위수량"/>
      <sheetName val="L형측구연장조서"/>
      <sheetName val="도로경계블럭단위수량"/>
      <sheetName val="도로경계블럭단위토공"/>
      <sheetName val="총괄표"/>
      <sheetName val="부하(성남)"/>
      <sheetName val="ABUT수량-A1"/>
      <sheetName val="견적을지"/>
      <sheetName val="JUCK"/>
      <sheetName val="WORK"/>
      <sheetName val="Total"/>
      <sheetName val="중기일위대가"/>
      <sheetName val="근로자자료입력"/>
      <sheetName val="참고자료"/>
      <sheetName val="말뚝물량"/>
      <sheetName val="설계예시"/>
      <sheetName val="공사기본자료"/>
      <sheetName val="일위대가(가설)"/>
      <sheetName val="DATA"/>
      <sheetName val="보차도경계석"/>
      <sheetName val="차액보증"/>
      <sheetName val="CA지입"/>
      <sheetName val="Macro1"/>
      <sheetName val="단가산출"/>
      <sheetName val="경산"/>
      <sheetName val="2"/>
      <sheetName val="기계경비일람"/>
      <sheetName val="TABLE"/>
      <sheetName val="집계"/>
      <sheetName val="SHEET2"/>
      <sheetName val="INPUT"/>
      <sheetName val="총괄내역서"/>
      <sheetName val="화재 탐지 설비"/>
      <sheetName val="1호인버트수량"/>
      <sheetName val="노임"/>
      <sheetName val="일위대가표"/>
      <sheetName val="철거산출근거"/>
      <sheetName val="평가데이터"/>
      <sheetName val="맨홀수량산출"/>
      <sheetName val="gyun"/>
      <sheetName val="일위대가"/>
      <sheetName val="Sheet17"/>
      <sheetName val="1"/>
      <sheetName val="공통(20-91)"/>
      <sheetName val="부하LOAD"/>
      <sheetName val="인건비"/>
      <sheetName val="요율"/>
      <sheetName val="전기일위대가"/>
      <sheetName val="일위대가목차"/>
      <sheetName val="CB"/>
      <sheetName val="노무비"/>
      <sheetName val="금액내역서"/>
      <sheetName val="FOOTING단면력"/>
      <sheetName val="원형1호맨홀토공수량"/>
      <sheetName val="상수도토공집계표"/>
      <sheetName val="참조 (2)"/>
      <sheetName val="맨홀토공수량"/>
      <sheetName val="1.설계조건"/>
      <sheetName val="경비_원본"/>
      <sheetName val="001"/>
      <sheetName val="#REF"/>
      <sheetName val="BID"/>
      <sheetName val="일위대가(계측기설치)"/>
      <sheetName val="2000년1차"/>
      <sheetName val="Macro(차단기)"/>
      <sheetName val="쌍송교"/>
      <sheetName val="간접비"/>
      <sheetName val="L-type"/>
      <sheetName val="TEL"/>
      <sheetName val="COPING"/>
      <sheetName val="제잡비(주공종)"/>
      <sheetName val="전기"/>
      <sheetName val="대상공사(조달청)"/>
      <sheetName val="자료(통합)"/>
      <sheetName val="b_balju"/>
      <sheetName val="내역"/>
      <sheetName val="TO  MEST"/>
      <sheetName val="ITEM"/>
      <sheetName val="가설건물"/>
      <sheetName val="신공"/>
      <sheetName val="관급자재"/>
      <sheetName val="공사비예비관리공감측설산출내역"/>
      <sheetName val="조도계산서 (도서)"/>
      <sheetName val="투찰"/>
      <sheetName val="I一般比"/>
      <sheetName val="N賃率-職"/>
      <sheetName val="96수출"/>
      <sheetName val="단가조사"/>
      <sheetName val="일위대가(원본)"/>
      <sheetName val="토공산출(주차장)"/>
      <sheetName val="현장관리"/>
      <sheetName val="공통가설"/>
      <sheetName val="매입"/>
      <sheetName val="공사개요"/>
      <sheetName val="토공산출 (아파트)"/>
      <sheetName val="단가"/>
      <sheetName val="데이타"/>
      <sheetName val="공사노임"/>
      <sheetName val="기본일위"/>
      <sheetName val="조도계산"/>
      <sheetName val="교각1"/>
      <sheetName val="DATE"/>
      <sheetName val="Languages"/>
      <sheetName val="수량산출"/>
      <sheetName val="견적서-을지"/>
      <sheetName val="OZ049E"/>
      <sheetName val="XL4Poppy"/>
      <sheetName val="구간산출(1공구)"/>
      <sheetName val="설계조건"/>
      <sheetName val="투자비"/>
      <sheetName val="조성원가DATA"/>
      <sheetName val="사업비"/>
      <sheetName val="설직재-1"/>
      <sheetName val="COVER"/>
      <sheetName val="TRE TABLE"/>
      <sheetName val="대구실행"/>
      <sheetName val="집수정단"/>
      <sheetName val="1공구(을)"/>
      <sheetName val="관급"/>
      <sheetName val="신우"/>
      <sheetName val="우수공"/>
      <sheetName val="시운전연료"/>
      <sheetName val="BQ(실행)"/>
      <sheetName val="물량산출서"/>
      <sheetName val="1단계"/>
      <sheetName val="안정계산"/>
      <sheetName val="단면검토"/>
      <sheetName val="전기단가조사서"/>
      <sheetName val="E01-02(EV-1-LBS)"/>
      <sheetName val="노임단가 (2)"/>
      <sheetName val="2F 회의실견적(5_14 일대)"/>
      <sheetName val="샘플표지"/>
      <sheetName val="IMPEADENCE MAP 취수장"/>
      <sheetName val="양식"/>
      <sheetName val="3.공통공사대비"/>
      <sheetName val="견적서"/>
      <sheetName val="7.1유효폭"/>
      <sheetName val="제잡비"/>
      <sheetName val="9902"/>
      <sheetName val="A CONDITIONS"/>
      <sheetName val="공사비총괄표"/>
      <sheetName val="일위대가목록"/>
      <sheetName val="터널조도"/>
      <sheetName val="전차선로 물량표"/>
      <sheetName val="일위(PN)"/>
      <sheetName val="COST"/>
      <sheetName val="유입량"/>
      <sheetName val="일위"/>
      <sheetName val="Project Brief"/>
      <sheetName val="U-TYPE(1)"/>
      <sheetName val="전력구구조물산근"/>
      <sheetName val="인수공규격"/>
      <sheetName val="식재인부"/>
      <sheetName val="경상비"/>
      <sheetName val="부대공사비"/>
      <sheetName val="을"/>
      <sheetName val="LG제품"/>
      <sheetName val="bearing"/>
      <sheetName val="CHITIET VL-NC-TT -1p"/>
      <sheetName val="TDTKP1"/>
      <sheetName val="당초"/>
      <sheetName val="COMPRESSOR"/>
      <sheetName val="전기설계변경"/>
      <sheetName val="eq_data"/>
      <sheetName val="______F_00S_DATA_CALC_UNIT_QT_2"/>
      <sheetName val="______F_00S_DATA_CALC_UNIT_QT_3"/>
      <sheetName val="______F_00S_DATA_CALC_UNIT_QT_4"/>
      <sheetName val="경영혁신본부"/>
      <sheetName val="BOJUNGGM"/>
      <sheetName val="BSD (2)"/>
      <sheetName val="자재단가"/>
      <sheetName val="설산1.나"/>
      <sheetName val="본사S"/>
      <sheetName val="갑지(추정)"/>
      <sheetName val="조명시설"/>
      <sheetName val="토목주소"/>
      <sheetName val="품의서"/>
      <sheetName val="일위집계표"/>
      <sheetName val="물가시세"/>
      <sheetName val="수량산출기초(케블등)"/>
      <sheetName val="원가+내역"/>
      <sheetName val="단가산출(전화인입)"/>
      <sheetName val="Cost bd-&quot;A&quot;"/>
      <sheetName val="갑지"/>
      <sheetName val="외천교"/>
      <sheetName val="바닥판"/>
      <sheetName val="FORM-0"/>
      <sheetName val="SLAB&quot;1&quot;"/>
      <sheetName val="문학간접"/>
      <sheetName val="MFAB"/>
      <sheetName val="MFRT"/>
      <sheetName val="MPKG"/>
      <sheetName val="MPRD"/>
      <sheetName val="L형옹벽측구"/>
      <sheetName val="장비경비"/>
      <sheetName val="CAPVC"/>
      <sheetName val="원가"/>
      <sheetName val="TARGET"/>
      <sheetName val="특별교실"/>
      <sheetName val="MYUN(MAC)"/>
      <sheetName val="산출내역"/>
      <sheetName val="토사(PE)"/>
      <sheetName val="단중표-ST"/>
      <sheetName val="Sheet3"/>
      <sheetName val="환율-LIBOR"/>
      <sheetName val="Bill 2"/>
      <sheetName val="기본사항"/>
      <sheetName val="입찰안"/>
      <sheetName val="K"/>
      <sheetName val="MEXICO-C"/>
      <sheetName val="steam table"/>
      <sheetName val="#3_일위대가목록"/>
      <sheetName val="단가조정표"/>
      <sheetName val="가로등제어반 설치공사(수량)"/>
      <sheetName val="전기일위목록"/>
      <sheetName val="우수맨홀공제단위수량"/>
      <sheetName val="ⴭⴭⴭⴭ"/>
      <sheetName val="지진시"/>
      <sheetName val="토공A"/>
      <sheetName val="우수"/>
      <sheetName val="준검 내역서"/>
      <sheetName val="일반공사"/>
      <sheetName val="주형"/>
      <sheetName val="관접합및부설"/>
      <sheetName val="구조물철거타공정이월"/>
      <sheetName val="c_balju"/>
      <sheetName val="소방"/>
      <sheetName val="토공및부대2차"/>
      <sheetName val="코드표"/>
      <sheetName val="2000년 임금추정"/>
      <sheetName val="sw1"/>
      <sheetName val="NOMUBI"/>
      <sheetName val="노무산출서"/>
      <sheetName val="소요자재"/>
      <sheetName val="안양1공구_건축"/>
      <sheetName val="수량산출서"/>
      <sheetName val="가격조사서"/>
      <sheetName val="방송(체육관)"/>
      <sheetName val="업체별기성내역"/>
      <sheetName val="CONCRETE"/>
      <sheetName val="와동25-3(변경)"/>
      <sheetName val="96작생능"/>
      <sheetName val="한전고리-을"/>
      <sheetName val="수량명세서"/>
      <sheetName val="IT-BAT"/>
      <sheetName val="7단가"/>
      <sheetName val="동원인원계획표"/>
      <sheetName val="PREFACE"/>
      <sheetName val="DWG-CAB-I"/>
      <sheetName val="변경실행(2차) "/>
      <sheetName val="1을"/>
      <sheetName val="산출및내역"/>
      <sheetName val="일위대가2"/>
      <sheetName val="다이꾸"/>
      <sheetName val="공사내역(2003년)"/>
      <sheetName val="산출내역서집계표"/>
      <sheetName val="가로등내역서"/>
      <sheetName val="단면 (2)"/>
      <sheetName val="직노"/>
      <sheetName val="공통비"/>
      <sheetName val="을지"/>
      <sheetName val="수량3"/>
      <sheetName val="관리사무소"/>
      <sheetName val="WIND-EQ"/>
      <sheetName val="표지 (2)"/>
      <sheetName val="UNIT-QT.XLS"/>
      <sheetName val="일집"/>
      <sheetName val="단가대비표"/>
      <sheetName val="깨기"/>
      <sheetName val="참조"/>
      <sheetName val="물가자료"/>
      <sheetName val="수량산출(가로등)"/>
      <sheetName val="가로등수량"/>
      <sheetName val="교통신호등수량"/>
      <sheetName val="환경기계공정표 (3)"/>
      <sheetName val="조명율"/>
      <sheetName val="설계명세서"/>
      <sheetName val="중기사용료산출근거"/>
      <sheetName val="단가 및 재료비"/>
      <sheetName val="매출단가"/>
      <sheetName val="노무비단가"/>
      <sheetName val="집계표"/>
      <sheetName val="CTEMCOST"/>
      <sheetName val="청구내역(9807)"/>
      <sheetName val="날개벽수량표"/>
      <sheetName val="시중노임단가"/>
      <sheetName val="______F_00S_DATA_CALC_UNIT_QT_5"/>
      <sheetName val="FUSE_MCB"/>
      <sheetName val="L_RPTA05_목록"/>
      <sheetName val="한강운반비"/>
      <sheetName val="자재"/>
      <sheetName val="8.PILE  (돌출)"/>
      <sheetName val="Sheet5"/>
      <sheetName val="단가산출서"/>
      <sheetName val="SIL98"/>
      <sheetName val="단가표"/>
      <sheetName val="약품공급2"/>
      <sheetName val="단가비교표"/>
      <sheetName val="동력부하(도산)"/>
      <sheetName val="49수량(소화물)"/>
      <sheetName val="22수량(소화물)"/>
      <sheetName val="22수량"/>
      <sheetName val="Base_Data"/>
      <sheetName val="Studio"/>
      <sheetName val="남양내역"/>
      <sheetName val="재개발"/>
      <sheetName val="말뚝지지력산정"/>
      <sheetName val="분전함신설"/>
      <sheetName val="접지1종"/>
      <sheetName val="마산방향철근집계"/>
      <sheetName val="진주방향"/>
      <sheetName val="마산방향"/>
      <sheetName val="견적"/>
      <sheetName val="T1"/>
      <sheetName val="재료비"/>
      <sheetName val="9.2단가산출서"/>
      <sheetName val="손료"/>
      <sheetName val="봉양~조차장간고하개명(신설)"/>
      <sheetName val="과천MAIN"/>
      <sheetName val="명세서"/>
    </sheetNames>
    <definedNames>
      <definedName name="Macro1"/>
      <definedName name="Macro10"/>
      <definedName name="Macro11"/>
      <definedName name="Macro12"/>
      <definedName name="Macro13"/>
      <definedName name="Macro14"/>
      <definedName name="Macro2"/>
      <definedName name="Macro3"/>
      <definedName name="Macro4"/>
      <definedName name="Macro5"/>
      <definedName name="Macro6"/>
      <definedName name="Macro7"/>
      <definedName name="Macro8"/>
      <definedName name="Macro9"/>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소일위대가코드표"/>
      <sheetName val="炷舅?XLS"/>
      <sheetName val="ls"/>
      <sheetName val="토공사"/>
      <sheetName val="간접"/>
      <sheetName val="품셈집계표"/>
      <sheetName val="자재조사표(참고용)"/>
      <sheetName val="일반부표집계표"/>
      <sheetName val="수목일위"/>
      <sheetName val=""/>
      <sheetName val="원가계산"/>
      <sheetName val="품셈TABLE"/>
      <sheetName val="6호기"/>
      <sheetName val="2000.11월설계내역"/>
      <sheetName val="Sheet1"/>
      <sheetName val="Customer Databas"/>
      <sheetName val="수목데이타"/>
      <sheetName val="AS포장복구 "/>
      <sheetName val="표지 (2)"/>
      <sheetName val="건축2"/>
      <sheetName val="기타 정보통신공사"/>
      <sheetName val="공종단가"/>
      <sheetName val="수목표준대가"/>
      <sheetName val="단가대비표"/>
      <sheetName val="참고"/>
      <sheetName val="공사개요"/>
      <sheetName val="갑  지"/>
      <sheetName val="장비별표(오거보링)(Ø400)(12M)"/>
      <sheetName val="䈘목(중국단풍-)"/>
      <sheetName val="접속도로1"/>
      <sheetName val="평가데이터"/>
      <sheetName val="골조시행"/>
      <sheetName val="설명"/>
      <sheetName val="노임단가"/>
      <sheetName val="단가조사"/>
      <sheetName val="1"/>
      <sheetName val="2"/>
      <sheetName val="3"/>
      <sheetName val="4"/>
      <sheetName val="5"/>
      <sheetName val="화재 탐지 설비"/>
      <sheetName val="unit 4"/>
      <sheetName val="시설물일위"/>
      <sheetName val="가설공사"/>
      <sheetName val="단가결정"/>
      <sheetName val="내역아"/>
      <sheetName val="울타리"/>
      <sheetName val="Total"/>
      <sheetName val="횡배수관재료-"/>
      <sheetName val="계산서(직선부)"/>
      <sheetName val="포장재료집계표"/>
      <sheetName val="콘크리트측구연장"/>
      <sheetName val="포장공"/>
      <sheetName val="-몰탈콘크리트"/>
      <sheetName val="-배수구조물공토공"/>
      <sheetName val="수량산출서"/>
      <sheetName val="간선계산"/>
      <sheetName val="기초일위"/>
      <sheetName val="시설일위"/>
      <sheetName val="조명일위"/>
      <sheetName val="1차증가원가계산"/>
      <sheetName val="문학간접"/>
      <sheetName val="가설공사비"/>
      <sheetName val="도로구조공사비"/>
      <sheetName val="도로토공공사비"/>
      <sheetName val="여수토공사비"/>
      <sheetName val="직재"/>
      <sheetName val="재집"/>
      <sheetName val="전익자재"/>
      <sheetName val="원내역"/>
      <sheetName val="건축-물가변동"/>
      <sheetName val="현장관리비"/>
      <sheetName val="데리네이타현황"/>
      <sheetName val="교사기준면적(초등)"/>
      <sheetName val="금액"/>
      <sheetName val="내역"/>
      <sheetName val="일위대가(가설)"/>
      <sheetName val="일위대가"/>
      <sheetName val="단가 및 재료비"/>
      <sheetName val="단가산출2"/>
      <sheetName val="년도별시공"/>
      <sheetName val="준공정산"/>
      <sheetName val="횡배수관토공수량"/>
      <sheetName val="자재단가조사표-수목"/>
      <sheetName val="기본단가표"/>
      <sheetName val="금액내역서"/>
      <sheetName val="총괄내역"/>
      <sheetName val="공종목록표"/>
      <sheetName val="#REF"/>
      <sheetName val="이름표지정"/>
      <sheetName val="9811"/>
      <sheetName val="49"/>
      <sheetName val="준검 내역서"/>
      <sheetName val="금융비용"/>
      <sheetName val="2000년1차"/>
      <sheetName val="2000전체분"/>
      <sheetName val="Sheet1 (2)"/>
      <sheetName val="Sheet2"/>
      <sheetName val="철근총괄집계표"/>
      <sheetName val="집수정(600-700)"/>
      <sheetName val="토사(PE)"/>
      <sheetName val="DATE"/>
      <sheetName val="Sheet3"/>
      <sheetName val="터파기및재료"/>
      <sheetName val="빗물받이(910-510-410)"/>
      <sheetName val="우수"/>
      <sheetName val="전주2本1"/>
      <sheetName val="조명시설"/>
      <sheetName val="1.설계조건"/>
      <sheetName val="data"/>
      <sheetName val="직접경비"/>
      <sheetName val="직접인건비"/>
      <sheetName val="연습"/>
      <sheetName val="노무,재료"/>
      <sheetName val="DANGA"/>
      <sheetName val="남양내역"/>
      <sheetName val="Sheet4"/>
      <sheetName val="별표집계"/>
      <sheetName val="자재단가"/>
      <sheetName val="개인"/>
      <sheetName val="견적시담(송포2공구)"/>
      <sheetName val="단가"/>
      <sheetName val="단가산출1"/>
      <sheetName val="노임(1차)"/>
      <sheetName val="공종별원가계산"/>
      <sheetName val="가감수량"/>
      <sheetName val="맨홀수량산출"/>
      <sheetName val="총괄내역서"/>
      <sheetName val="A"/>
      <sheetName val="철콘"/>
      <sheetName val="9509"/>
      <sheetName val="토공산출(주차장)"/>
      <sheetName val="현장관리"/>
      <sheetName val="공통가설"/>
      <sheetName val="매입"/>
      <sheetName val="토공산출 (아파트)"/>
      <sheetName val="전체"/>
      <sheetName val="노임이"/>
      <sheetName val="입찰"/>
      <sheetName val="현경"/>
      <sheetName val="단가산출"/>
      <sheetName val="EACT10"/>
      <sheetName val="10공구일위"/>
      <sheetName val="시멘트"/>
      <sheetName val="자재 집계표"/>
      <sheetName val="전기혼잡제경비(45)"/>
      <sheetName val="말고개터널조명전압강하"/>
      <sheetName val="현장"/>
      <sheetName val="2공구산출내역"/>
      <sheetName val="일위대가-1"/>
      <sheetName val="수목단가"/>
      <sheetName val="시설수량표"/>
      <sheetName val="식재수량표"/>
      <sheetName val="품셈"/>
      <sheetName val="식재일위"/>
      <sheetName val="기계경비적용기준"/>
      <sheetName val="간접비"/>
      <sheetName val="비목군분류일위"/>
      <sheetName val="123"/>
      <sheetName val="전기"/>
      <sheetName val="산출내역서집계표"/>
      <sheetName val="DC-O-4-S(설명서)"/>
      <sheetName val="물가자료"/>
      <sheetName val="예산명세서"/>
      <sheetName val="설계명세서"/>
      <sheetName val="자료입력"/>
      <sheetName val="BID"/>
      <sheetName val="INPUT"/>
      <sheetName val="5 일위목록"/>
      <sheetName val="7 단가조사"/>
      <sheetName val="6 일위대가"/>
      <sheetName val="정렬"/>
      <sheetName val="E.P.T수량산출서"/>
      <sheetName val="파일의이용"/>
      <sheetName val="일위목록"/>
      <sheetName val="기초자료입력"/>
      <sheetName val="Ⅶ-2.현장경비산출"/>
      <sheetName val="내역(APT)"/>
      <sheetName val="기계설비-물가변동"/>
      <sheetName val="참조"/>
      <sheetName val="일위"/>
      <sheetName val="평가내역"/>
      <sheetName val="실행간접비용"/>
      <sheetName val="合成単価作成表-BLDG"/>
      <sheetName val="세부내역"/>
      <sheetName val="Mc1"/>
      <sheetName val="카렌스센터계량기설치공사"/>
      <sheetName val="골조대비내역"/>
      <sheetName val="수량산출"/>
      <sheetName val="삭제금지단가"/>
      <sheetName val="설계서"/>
      <sheetName val="공사기본내용입력"/>
      <sheetName val="공통"/>
      <sheetName val="GAS"/>
      <sheetName val="토목주소"/>
      <sheetName val="공사비예산서(토목분)"/>
      <sheetName val="기초자료"/>
      <sheetName val="1차 내역서"/>
      <sheetName val="부대공Ⅱ"/>
      <sheetName val="ABUT수량-A1"/>
      <sheetName val="조건"/>
      <sheetName val="참조M"/>
      <sheetName val="배수내역"/>
      <sheetName val="DT"/>
      <sheetName val="롤러"/>
      <sheetName val="펌프차타설"/>
      <sheetName val="공내역"/>
      <sheetName val="수안보-MBR1"/>
      <sheetName val="동해title"/>
      <sheetName val="개소별수량산출"/>
      <sheetName val="교육종류"/>
      <sheetName val="경산"/>
      <sheetName val="시설물기초"/>
      <sheetName val="계수시트"/>
      <sheetName val="2.대외공문"/>
      <sheetName val="공사요율산출표"/>
      <sheetName val="부하계산서"/>
      <sheetName val="에너지동"/>
      <sheetName val="중기사용료산출근거"/>
      <sheetName val="공구원가계산"/>
      <sheetName val="총괄표"/>
      <sheetName val="대가표(품셈)"/>
      <sheetName val="공사별 가중치 산출근거(토목)"/>
      <sheetName val="가중치근거(조경)"/>
      <sheetName val="예가표"/>
      <sheetName val="설계내역일위"/>
      <sheetName val="식재"/>
      <sheetName val="시설물"/>
      <sheetName val="식재출력용"/>
      <sheetName val="유지관리"/>
      <sheetName val="가도공"/>
      <sheetName val="상 부"/>
      <sheetName val="현관"/>
      <sheetName val="인원"/>
      <sheetName val="귀래 설계 공내역서"/>
      <sheetName val="1안"/>
      <sheetName val="기성청구"/>
      <sheetName val="설계내역"/>
      <sheetName val="BH"/>
      <sheetName val="부하계산"/>
      <sheetName val="설계"/>
      <sheetName val="입력자료"/>
      <sheetName val="사급자재"/>
      <sheetName val="약품설비"/>
      <sheetName val="주요항목별"/>
      <sheetName val="일위집계표"/>
      <sheetName val="설계예시"/>
      <sheetName val="설계서(본관)"/>
      <sheetName val="단가표 (2)"/>
      <sheetName val="부하(성남)"/>
      <sheetName val="일위대가목차"/>
      <sheetName val="설계가"/>
      <sheetName val="을"/>
      <sheetName val="퇴직금(울산천상)"/>
      <sheetName val="제수"/>
      <sheetName val="공기"/>
      <sheetName val="전선 및 전선관"/>
      <sheetName val="금융"/>
      <sheetName val="MOTOR"/>
      <sheetName val="지주목시비량산출서"/>
      <sheetName val="소야공정계획표"/>
      <sheetName val="설계예산서"/>
      <sheetName val="중기일위대가"/>
      <sheetName val="관공일위대가"/>
      <sheetName val="토공집계"/>
      <sheetName val="DB@Acess"/>
      <sheetName val="Civil"/>
      <sheetName val="견적"/>
      <sheetName val="일반부표"/>
      <sheetName val="운동장 (2)"/>
      <sheetName val="기기리스트"/>
      <sheetName val="토공수량"/>
      <sheetName val="설계내"/>
      <sheetName val="SG"/>
      <sheetName val="견적율"/>
      <sheetName val="총괄표1"/>
      <sheetName val="지수"/>
      <sheetName val="대치판정"/>
      <sheetName val="부안일위"/>
      <sheetName val="위치조서"/>
      <sheetName val="충주"/>
      <sheetName val="잡비"/>
      <sheetName val=" 견적서"/>
      <sheetName val="자단"/>
      <sheetName val="인공산출"/>
      <sheetName val="JUCKEYK"/>
      <sheetName val="설계내역서"/>
      <sheetName val="산출근거"/>
      <sheetName val="자료"/>
      <sheetName val="간선"/>
      <sheetName val="전압"/>
      <sheetName val="조도"/>
      <sheetName val="동력"/>
      <sheetName val="날개벽(좌,우=60도-4개)"/>
      <sheetName val="밸브설치"/>
      <sheetName val="단위단가"/>
      <sheetName val="입찰안"/>
      <sheetName val="간지"/>
      <sheetName val="배수공"/>
      <sheetName val="천방교접속"/>
      <sheetName val="WORK"/>
      <sheetName val="조명율표"/>
      <sheetName val="공통비총괄표"/>
      <sheetName val="내역서2안"/>
      <sheetName val="예산갑지"/>
      <sheetName val="부대공1(65-77,93-95)"/>
      <sheetName val="부대공2(78-"/>
      <sheetName val="배수및구조물공1"/>
      <sheetName val="구조물토공"/>
      <sheetName val="토공2(11~19)"/>
      <sheetName val="배수및구조물공2"/>
      <sheetName val="토공1(1~10,92)"/>
      <sheetName val="토공3(20~31)"/>
      <sheetName val="공정코드"/>
      <sheetName val="SCHE"/>
      <sheetName val="2000_11월설계내역"/>
      <sheetName val="Customer_Databas"/>
      <sheetName val="AS포장복구_"/>
      <sheetName val="표지_(2)"/>
      <sheetName val="기타_정보통신공사"/>
      <sheetName val="갑__지"/>
      <sheetName val="unit_4"/>
      <sheetName val="화재_탐지_설비"/>
      <sheetName val="단가_및_재료비"/>
      <sheetName val="준검_내역서"/>
      <sheetName val="Sheet1_(2)"/>
      <sheetName val="토공산출_(아파트)"/>
      <sheetName val="1_설계조건"/>
      <sheetName val="Ⅶ-2_현장경비산출"/>
      <sheetName val="귀래_설계_공내역서"/>
      <sheetName val="자재_집계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D&amp;P특기사항"/>
      <sheetName val="구조물공1(51~56)"/>
      <sheetName val="자판실행"/>
      <sheetName val="부표총괄표"/>
      <sheetName val="정화조방수미장"/>
      <sheetName val="공종집계"/>
      <sheetName val="참조(2)"/>
      <sheetName val="11월"/>
      <sheetName val="총괄"/>
      <sheetName val="노무비단가"/>
      <sheetName val="1호인버트수량"/>
      <sheetName val="석축설면"/>
      <sheetName val="법면단"/>
      <sheetName val="설계조건"/>
      <sheetName val="안정계산"/>
      <sheetName val="단면검토"/>
      <sheetName val="1차_내역서"/>
      <sheetName val="내역서01"/>
      <sheetName val="인건비"/>
      <sheetName val="당초내역서"/>
      <sheetName val="평형별수량표"/>
      <sheetName val="가설개략"/>
      <sheetName val="을지"/>
      <sheetName val="평당"/>
      <sheetName val="매입세"/>
      <sheetName val="창호"/>
      <sheetName val="6PILE  (돌출)"/>
      <sheetName val="절감계산"/>
      <sheetName val="PW3"/>
      <sheetName val="PW4"/>
      <sheetName val="SC1"/>
      <sheetName val="PE"/>
      <sheetName val="PM"/>
      <sheetName val="TR"/>
      <sheetName val="지급자재"/>
      <sheetName val="01"/>
      <sheetName val="기성내역"/>
      <sheetName val="수량집계표"/>
      <sheetName val="공종별수량집계"/>
      <sheetName val="토목"/>
      <sheetName val="가스(내역)"/>
      <sheetName val="약품공급2"/>
      <sheetName val="공작물조직표(용배수)"/>
      <sheetName val="기초1"/>
      <sheetName val="와동25-3(변경)"/>
      <sheetName val="동력부하계산"/>
      <sheetName val="소요자재"/>
      <sheetName val="노무산출서"/>
      <sheetName val="전기공사"/>
      <sheetName val="4-10"/>
      <sheetName val="적용기준"/>
      <sheetName val="단가비교"/>
      <sheetName val="JUCK"/>
      <sheetName val="EQT-ESTN"/>
      <sheetName val="퍼스트"/>
      <sheetName val="3.바닥판  "/>
      <sheetName val="주관사업"/>
      <sheetName val="시추주상도"/>
      <sheetName val="건축(을)"/>
      <sheetName val="코드"/>
      <sheetName val="건축내역서"/>
      <sheetName val="설비내역서"/>
      <sheetName val="전기내역서"/>
      <sheetName val="현장관리비 산출내역"/>
      <sheetName val="가로등"/>
      <sheetName val="정부노임단가"/>
      <sheetName val="영창26"/>
      <sheetName val="계산내역(설비)"/>
      <sheetName val="사전공사"/>
      <sheetName val="품셈표"/>
      <sheetName val="cable-data"/>
      <sheetName val="과세내역(세부)"/>
      <sheetName val="평교-내역"/>
      <sheetName val="03하반기내역서"/>
      <sheetName val="04상반기"/>
      <sheetName val="근거(기밀댐퍼)"/>
      <sheetName val="시공"/>
      <sheetName val="제잡비"/>
      <sheetName val="토집"/>
      <sheetName val="List"/>
      <sheetName val="10"/>
      <sheetName val="11"/>
      <sheetName val="6"/>
      <sheetName val="7"/>
      <sheetName val="8"/>
      <sheetName val="9"/>
      <sheetName val="개요"/>
      <sheetName val="수량"/>
      <sheetName val="발생토"/>
      <sheetName val="기계실 D200"/>
      <sheetName val="Sheet6"/>
      <sheetName val="가스내역"/>
      <sheetName val="COVER"/>
      <sheetName val="결재판(삭제하지말아주세요)"/>
      <sheetName val="O＆P"/>
      <sheetName val="일위_파일"/>
      <sheetName val="3.공통공사대비"/>
      <sheetName val="전차선로 물량표"/>
      <sheetName val="한강운반비"/>
      <sheetName val="자재"/>
      <sheetName val="공통(20-91)"/>
      <sheetName val="3BL공동구 수량"/>
      <sheetName val="가격비"/>
      <sheetName val="炷舅_XLS_데이타'!$E$124"/>
      <sheetName val="ls_노임"/>
      <sheetName val="炷舅_XLS"/>
      <sheetName val="PAINT"/>
      <sheetName val="영업.일1"/>
      <sheetName val="실행철강하도"/>
      <sheetName val="투찰금액"/>
      <sheetName val="bearing"/>
      <sheetName val="단가표_(2)"/>
      <sheetName val="노무비"/>
      <sheetName val="담장산출"/>
      <sheetName val="가설"/>
      <sheetName val="구조포설"/>
      <sheetName val="복구"/>
      <sheetName val="부대"/>
      <sheetName val="부호표"/>
      <sheetName val="토공"/>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1.가설"/>
      <sheetName val="4.목공사"/>
      <sheetName val="덕소내역"/>
      <sheetName val="전기일위대가"/>
      <sheetName val="EJ"/>
      <sheetName val="토공집계표"/>
      <sheetName val="9GNG운반"/>
      <sheetName val="Y-WORK"/>
      <sheetName val="날개벽수량표"/>
      <sheetName val="수량계산서 집계표(가설 신설 및 철거-을지로3가 3호선)"/>
      <sheetName val="수량계산서 집계표(신설-을지로3가 3호선)"/>
      <sheetName val="수량계산서 집계표(철거-을지로3가 3호선)"/>
      <sheetName val="수목데이타 "/>
      <sheetName val="부대내역"/>
      <sheetName val="제잡비집계"/>
      <sheetName val="가설건물"/>
      <sheetName val="70%"/>
      <sheetName val="ITEM"/>
      <sheetName val="터널조도"/>
      <sheetName val="횡배수관수량집계"/>
      <sheetName val="횡배수관기초"/>
      <sheetName val="원가"/>
      <sheetName val="기성내역서표지"/>
      <sheetName val="sub"/>
      <sheetName val="N賃率-職"/>
      <sheetName val="FB25JN"/>
      <sheetName val="邅☳"/>
      <sheetName val="신표지1"/>
      <sheetName val="기초공"/>
      <sheetName val="기둥(원형)"/>
      <sheetName val="Code"/>
      <sheetName val="계정"/>
      <sheetName val="남양시작동자105노65기1.3화1.2"/>
      <sheetName val="남양시작동010313100%"/>
      <sheetName val="조명율"/>
      <sheetName val="항목등록"/>
      <sheetName val="남양구조시험동"/>
      <sheetName val="증감대비"/>
      <sheetName val="타견적(을)"/>
      <sheetName val="부시수량"/>
      <sheetName val="공사발의서"/>
      <sheetName val="S0"/>
      <sheetName val="하수급견적대비"/>
      <sheetName val="22인공"/>
      <sheetName val="JOIN(2span)"/>
      <sheetName val="바닥판"/>
      <sheetName val="주빔의 설계"/>
      <sheetName val="철근량산정및사용성검토"/>
      <sheetName val="입력DATA"/>
      <sheetName val="계약내역서(을지)"/>
      <sheetName val="가격조사서"/>
      <sheetName val="EQUIP-H"/>
      <sheetName val="공사비집계표"/>
      <sheetName val="투자효율분석"/>
      <sheetName val="오억미만"/>
      <sheetName val="목차 "/>
      <sheetName val="계획서"/>
      <sheetName val="연장"/>
      <sheetName val="위치도(점용허가용)"/>
      <sheetName val="신청서"/>
      <sheetName val="참고자료"/>
      <sheetName val="자"/>
      <sheetName val="노"/>
      <sheetName val="성곽내역서"/>
      <sheetName val="우각부보강"/>
      <sheetName val="2호맨홀공제수량"/>
      <sheetName val="인부신상자료"/>
      <sheetName val="전계가"/>
      <sheetName val="배수판"/>
      <sheetName val="TB-내역서"/>
      <sheetName val="교대시점"/>
      <sheetName val="TEL"/>
      <sheetName val="관리,공감"/>
      <sheetName val="재료단가"/>
      <sheetName val="구조물철거타공정이월"/>
      <sheetName val="소방"/>
      <sheetName val="각종단가"/>
      <sheetName val="장비가동"/>
      <sheetName val="날개벽"/>
      <sheetName val="전등설비"/>
      <sheetName val="프랜트면허"/>
      <sheetName val="진주방향"/>
      <sheetName val="이름정의"/>
      <sheetName val="초기화면"/>
      <sheetName val="연돌일위집계"/>
      <sheetName val="토공실행"/>
      <sheetName val="안정검토(온1)"/>
      <sheetName val="일위대가목록"/>
      <sheetName val="환경기계공정표 (3)"/>
      <sheetName val="인사자료총집계"/>
      <sheetName val="단면가정"/>
      <sheetName val="신우"/>
      <sheetName val="도시가스현황"/>
      <sheetName val="결재갑지"/>
      <sheetName val="3.하중산정4.지지력"/>
      <sheetName val="공사비산출내역"/>
      <sheetName val="설명서"/>
      <sheetName val="예정공정표"/>
      <sheetName val="표지1"/>
      <sheetName val="7단가"/>
      <sheetName val="XXXXXX"/>
      <sheetName val="시화점실행"/>
      <sheetName val="Cost bd-&quot;A&quot;"/>
      <sheetName val="table"/>
      <sheetName val="아파트"/>
      <sheetName val="부대시설"/>
      <sheetName val="공사대장"/>
      <sheetName val="토적계산"/>
      <sheetName val="공사비총괄표"/>
      <sheetName val="Sheet13"/>
      <sheetName val="발전기"/>
      <sheetName val="Sheet14"/>
      <sheetName val="말뚝지지력산정"/>
      <sheetName val="대공종"/>
      <sheetName val="실행"/>
      <sheetName val="수량집계"/>
      <sheetName val="A-4"/>
      <sheetName val="설계기준"/>
      <sheetName val="2.2.10.샤시등"/>
      <sheetName val="내역1"/>
      <sheetName val="우배수"/>
      <sheetName val="원형맨홀수량"/>
      <sheetName val="단목"/>
      <sheetName val="토목수량"/>
      <sheetName val="직접공사비집계표_7"/>
      <sheetName val="공통가설_8"/>
      <sheetName val="기타시설"/>
      <sheetName val="아파트_9"/>
      <sheetName val="주민복지관"/>
      <sheetName val="지하주차장"/>
      <sheetName val="현장조사"/>
      <sheetName val="요약&amp;결과"/>
      <sheetName val="ENTRY"/>
      <sheetName val="철거산출근거"/>
      <sheetName val="견적서"/>
      <sheetName val="공사원가"/>
      <sheetName val="GAEYO"/>
      <sheetName val="통합내역"/>
      <sheetName val="재정비직인"/>
      <sheetName val="우수공"/>
      <sheetName val="G.R300경비"/>
      <sheetName val="증감내역서"/>
      <sheetName val="3차준공"/>
      <sheetName val="MAIN"/>
      <sheetName val="일위대가(건축)"/>
      <sheetName val="투입비"/>
      <sheetName val="철근량"/>
      <sheetName val="1공구내역서(1)"/>
      <sheetName val="원형1호맨홀토공수량"/>
      <sheetName val="간선토공재집"/>
      <sheetName val="지선토공재집"/>
      <sheetName val="신규품셈목차"/>
      <sheetName val="시중노임단가"/>
      <sheetName val="수로단위수량"/>
      <sheetName val="XL4Poppy"/>
      <sheetName val="실행(표지,갑,을)"/>
      <sheetName val="현장관리비 "/>
      <sheetName val="2000,9월 일위"/>
      <sheetName val="품의서(0217)"/>
      <sheetName val="98지급계획"/>
      <sheetName val="1안내역"/>
      <sheetName val="단가 산출서(산근#1~#102)"/>
      <sheetName val="가감수량(2호)"/>
      <sheetName val="맨홀수량산출(2호)"/>
      <sheetName val="2.가로등(영구)"/>
      <sheetName val="전문품의"/>
      <sheetName val="tggwan(mac)"/>
      <sheetName val="월별입차량"/>
      <sheetName val="TRE TABLE"/>
      <sheetName val="단면 (2)"/>
      <sheetName val="HVAC"/>
      <sheetName val="예정(3)"/>
      <sheetName val="Front"/>
      <sheetName val="wall"/>
      <sheetName val="월별"/>
      <sheetName val="도급예산내역서봉투"/>
      <sheetName val="공사원가계산서"/>
      <sheetName val="설계산출표지"/>
      <sheetName val="도급예산내역서총괄표"/>
      <sheetName val="을부담운반비"/>
      <sheetName val="운반비산출"/>
      <sheetName val="기성2"/>
      <sheetName val="CC16-내역서"/>
      <sheetName val="인제내역"/>
      <sheetName val="직원투입계획"/>
      <sheetName val="DATA1"/>
      <sheetName val="부속동"/>
      <sheetName val="36+45-113-18+19+20I"/>
      <sheetName val="b_balju"/>
      <sheetName val="I一般比"/>
      <sheetName val="도"/>
      <sheetName val="H-pile(298x299)"/>
      <sheetName val="H-pile(250x250)"/>
      <sheetName val="Ȁ_x0004_夁瓅"/>
      <sheetName val="집계"/>
      <sheetName val="내역서-전체낙찰율"/>
      <sheetName val="토공정보"/>
      <sheetName val="차수"/>
      <sheetName val="표  지"/>
      <sheetName val="수입"/>
      <sheetName val="내2"/>
      <sheetName val="-배수구조물⳵토공"/>
      <sheetName val="암거단위-1련"/>
      <sheetName val="5.전사투자계획종함안"/>
      <sheetName val="경상비"/>
      <sheetName val="도급원가"/>
      <sheetName val="물량표"/>
      <sheetName val="P-산#1-1(WOWA1)"/>
      <sheetName val="XREF"/>
      <sheetName val="감가상각누계액"/>
      <sheetName val="현장지지물물량"/>
      <sheetName val="견"/>
      <sheetName val="설계변경조서"/>
      <sheetName val="분류"/>
      <sheetName val="RAW DATA"/>
      <sheetName val="Factor"/>
      <sheetName val="General Data"/>
      <sheetName val="기구조직"/>
      <sheetName val="안내"/>
      <sheetName val="입력"/>
      <sheetName val="자재표"/>
      <sheetName val="내역서(전기)"/>
      <sheetName val="D16"/>
      <sheetName val="D25"/>
      <sheetName val="D22"/>
      <sheetName val="암거단위"/>
      <sheetName val="횡 연장"/>
      <sheetName val="cal"/>
      <sheetName val="경비"/>
      <sheetName val="내역서1"/>
      <sheetName val="기준액"/>
      <sheetName val="제2~4호표"/>
      <sheetName val="2-나.물가조사서"/>
      <sheetName val="일반전기"/>
      <sheetName val="200"/>
      <sheetName val="코드표"/>
      <sheetName val="1.설계기준"/>
      <sheetName val="AS복구"/>
      <sheetName val="중기터파기"/>
      <sheetName val="변수값"/>
      <sheetName val="중기상차"/>
      <sheetName val="일목"/>
      <sheetName val="기타공사"/>
      <sheetName val="단청(제외)"/>
      <sheetName val="목공집계"/>
      <sheetName val="미장(2)"/>
      <sheetName val="운반"/>
      <sheetName val="지붕(기와)"/>
      <sheetName val="기계경비(시간당)"/>
      <sheetName val="관기성공.내"/>
      <sheetName val="FAB별"/>
      <sheetName val="재정비내역"/>
      <sheetName val="지적고시내역"/>
      <sheetName val="단가산출서 (2)"/>
      <sheetName val="단가산출서"/>
      <sheetName val="단면(직벽형)-H=1m"/>
      <sheetName val="과단위"/>
      <sheetName val="잡철물"/>
      <sheetName val="LF자재단가"/>
      <sheetName val="실행대비"/>
      <sheetName val="영동(D)"/>
      <sheetName val="3.바닥판설계"/>
      <sheetName val="대비표(토공1안)"/>
      <sheetName val="자재단가집계"/>
      <sheetName val="내역표지"/>
      <sheetName val="J형측구단위수량"/>
      <sheetName val="단위수량산출"/>
      <sheetName val="단위수량"/>
      <sheetName val="환율표"/>
      <sheetName val="날개벽(시점좌측)"/>
      <sheetName val="경비산출"/>
      <sheetName val="기계경비일람"/>
      <sheetName val="기타경비"/>
      <sheetName val="잔토처리"/>
      <sheetName val="터파기,되메우기,램머,코아"/>
      <sheetName val="절단,포장깨기"/>
      <sheetName val="48일위"/>
      <sheetName val="48수량"/>
      <sheetName val="22수량"/>
      <sheetName val="49일위"/>
      <sheetName val="22일위"/>
      <sheetName val="49수량"/>
      <sheetName val="관내역"/>
      <sheetName val="고개가설"/>
      <sheetName val="물가대비표"/>
      <sheetName val="절감계산(보일러)"/>
      <sheetName val="교대"/>
      <sheetName val="변경일위"/>
      <sheetName val="Book1"/>
      <sheetName val="용산1(해보)"/>
      <sheetName val="mcc일위대가"/>
      <sheetName val="일반문틀 설치"/>
      <sheetName val="샌딩 에폭시 도장"/>
      <sheetName val="내역(토목)"/>
      <sheetName val="X17-TOTAL"/>
      <sheetName val="스텐문틀설치"/>
      <sheetName val="항목(1)"/>
      <sheetName val="BOOK4"/>
      <sheetName val="역T형교대(말뚝기초)"/>
      <sheetName val="단"/>
      <sheetName val="J直材4"/>
      <sheetName val="내역서(기성청구)"/>
      <sheetName val="청천내"/>
      <sheetName val="도급FORM"/>
      <sheetName val="건축공사수량"/>
      <sheetName val="토목-물가"/>
      <sheetName val="F4-F7"/>
      <sheetName val="환율 및 노임"/>
      <sheetName val="속 일위대가"/>
      <sheetName val="자재단가대비표"/>
      <sheetName val="테이블"/>
      <sheetName val="변화치수"/>
      <sheetName val="교각1"/>
      <sheetName val="교대철근집계"/>
      <sheetName val="대비표"/>
      <sheetName val="고창방향"/>
      <sheetName val="설비2차"/>
      <sheetName val="식재일위대가"/>
      <sheetName val="단가입력창"/>
      <sheetName val="공종단가표 "/>
      <sheetName val="산출2-기기동력"/>
      <sheetName val="전선관"/>
      <sheetName val="가격"/>
      <sheetName val="앉음벽 (2)"/>
      <sheetName val="※참고자료※"/>
      <sheetName val="공량산출서"/>
      <sheetName val="케이블류 OLD"/>
      <sheetName val="접속도로"/>
      <sheetName val="입출재고현황 (2)"/>
      <sheetName val="견적대비"/>
      <sheetName val="인건비 "/>
      <sheetName val="(A)내역서"/>
      <sheetName val="VXXXXX"/>
      <sheetName val="unitpric"/>
      <sheetName val="경율산정.XLS"/>
      <sheetName val="직노"/>
      <sheetName val="연결임시"/>
      <sheetName val="도장재료산출"/>
      <sheetName val="설비"/>
      <sheetName val="손익분석"/>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일위헾】_x0005_"/>
      <sheetName val="b_balju_cho"/>
      <sheetName val="포장자재집계표"/>
      <sheetName val="INPUTDATA"/>
      <sheetName val="지선토공鍐¹"/>
      <sheetName val="일위諨:謬:"/>
      <sheetName val="일위ⱂ⾖_x0005__x0000_"/>
      <sheetName val="요율"/>
      <sheetName val="_x0007__x0008__x0003_ꡀ΃_x0000__x0000_꤀"/>
      <sheetName val="uang"/>
      <sheetName val="노임 단가"/>
      <sheetName val="3연box"/>
      <sheetName val="단 box"/>
      <sheetName val="woo(mac)"/>
      <sheetName val="노 무 비"/>
      <sheetName val="중기사용료"/>
      <sheetName val="방호시설검토"/>
      <sheetName val="단가조사표"/>
      <sheetName val="보건노"/>
      <sheetName val="수로교총재료집계"/>
      <sheetName val="적용단위길이"/>
      <sheetName val="피벗테이블데이터분석"/>
      <sheetName val="특수기호강도거푸집"/>
      <sheetName val="종배수관면벽신"/>
      <sheetName val="종배수관(신)"/>
      <sheetName val="별표 "/>
      <sheetName val="왕십리방향"/>
      <sheetName val="기슭막이(야면석찰쌓기)"/>
      <sheetName val="1. 설계조건 2.단면가정 3. 하중계산"/>
      <sheetName val="DATA 입력란"/>
      <sheetName val="#3_일위대가목록"/>
      <sheetName val="99.12"/>
      <sheetName val="선급금신청서"/>
      <sheetName val="3련 BOX"/>
      <sheetName val="MAT"/>
      <sheetName val="자금청구"/>
      <sheetName val="기성고조서 "/>
      <sheetName val="봉급(직영)"/>
      <sheetName val="우수받이"/>
      <sheetName val="덕전리"/>
      <sheetName val="건축공사"/>
      <sheetName val="1단계"/>
      <sheetName val="신.분"/>
      <sheetName val="날개벽(좌,우=45도,75도)"/>
      <sheetName val="총괄집계표"/>
      <sheetName val="설계내역서 "/>
      <sheetName val="소비자가"/>
      <sheetName val="카메라"/>
      <sheetName val="관람석제출"/>
      <sheetName val="전익정산집계"/>
      <sheetName val="Sheet7(ㅅ)"/>
      <sheetName val="예산M12A"/>
      <sheetName val="SCHEDULE"/>
      <sheetName val="ELECTRIC"/>
      <sheetName val="도급"/>
      <sheetName val="SUMMARY(S)"/>
      <sheetName val="EQUIP LIST"/>
      <sheetName val="배수관토공"/>
      <sheetName val="익월작업계힉"/>
      <sheetName val="106C0300"/>
      <sheetName val="설계서(7)"/>
      <sheetName val="예산서(6)"/>
      <sheetName val="빙장비사양"/>
      <sheetName val="장비사양"/>
      <sheetName val="무시"/>
      <sheetName val="투찰내역"/>
      <sheetName val="대비"/>
      <sheetName val="ETC"/>
      <sheetName val="관계주식"/>
      <sheetName val="토목내역서"/>
      <sheetName val="냉천부속동"/>
      <sheetName val="ilch"/>
      <sheetName val="기성내역서"/>
      <sheetName val="빌딩 안내"/>
      <sheetName val="재료집계표"/>
      <sheetName val="type-F"/>
      <sheetName val="기별(종합)"/>
      <sheetName val="대로근거"/>
      <sheetName val="중로근거"/>
      <sheetName val="샘플표지"/>
      <sheetName val="개산공사비"/>
      <sheetName val="99년신청"/>
      <sheetName val="1.일위대가"/>
      <sheetName val="단위세대물량"/>
      <sheetName val="수량3"/>
      <sheetName val="guard(mac)"/>
      <sheetName val="페인트"/>
      <sheetName val="물가시세"/>
      <sheetName val="포항보고서"/>
      <sheetName val="공종별자재"/>
      <sheetName val="차선도색(1)"/>
      <sheetName val="사급자재비"/>
      <sheetName val="단중표-ST"/>
      <sheetName val="견적대비표"/>
      <sheetName val="45,46"/>
      <sheetName val="심사물량"/>
      <sheetName val="심사계산"/>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지장물C"/>
      <sheetName val="램머"/>
      <sheetName val="수량산출표"/>
      <sheetName val="댐구조도"/>
      <sheetName val="세월교산출기초"/>
      <sheetName val="평균높이산출근거"/>
      <sheetName val="횡배수관위치조서"/>
      <sheetName val="슬래브"/>
      <sheetName val="노무"/>
      <sheetName val="단위가격"/>
      <sheetName val="중갑지"/>
      <sheetName val="단가표"/>
      <sheetName val="c_balju"/>
      <sheetName val="PL단가산정"/>
      <sheetName val="그림"/>
      <sheetName val="그림2"/>
      <sheetName val="기준표"/>
      <sheetName val="PC"/>
      <sheetName val="대구실행"/>
      <sheetName val="세부내역서"/>
      <sheetName val="보차도경계석"/>
      <sheetName val="일위집계(기존)"/>
      <sheetName val="산출내역(K2)"/>
      <sheetName val="구조물공"/>
      <sheetName val="제출내역 (2)"/>
      <sheetName val="6공구(당초)"/>
      <sheetName val="부대공"/>
      <sheetName val="공사비집계"/>
      <sheetName val="투찰"/>
      <sheetName val="1,2공구원가계산서"/>
      <sheetName val="Macro2"/>
      <sheetName val="1공구산출내역서"/>
      <sheetName val="Macro1"/>
      <sheetName val="설직재-1"/>
      <sheetName val="제직재"/>
      <sheetName val="Apt내역"/>
      <sheetName val="96보완계획7.12"/>
      <sheetName val="예가비교표"/>
      <sheetName val="UPDATA"/>
      <sheetName val="계산서(곡선부)"/>
      <sheetName val="IBM UX"/>
      <sheetName val="전체제잡비"/>
      <sheetName val="세골재  T2 변경 현황"/>
      <sheetName val="단가비교표"/>
      <sheetName val="3차설계"/>
      <sheetName val="매원개착터널총괄"/>
      <sheetName val="유림골조"/>
      <sheetName val="SPC노임(5월)"/>
      <sheetName val="6.가격조사서 "/>
      <sheetName val="실행원가내역"/>
      <sheetName val="기준비용"/>
      <sheetName val="지입재료비"/>
      <sheetName val="구의33고"/>
      <sheetName val="BQ"/>
      <sheetName val="일위1"/>
      <sheetName val="참조-(1)"/>
      <sheetName val="자동제어"/>
      <sheetName val="16-1"/>
      <sheetName val="C3"/>
      <sheetName val="DATA_Garak"/>
      <sheetName val="DATA_Total"/>
      <sheetName val="DATA_Kwangju"/>
      <sheetName val="DATA_Daejeon"/>
      <sheetName val="DATA_Sadang"/>
      <sheetName val="DATA_Yangjae"/>
      <sheetName val="DATA_Yoido"/>
      <sheetName val="DATA_Ulsan"/>
      <sheetName val="DATA_Incheon"/>
      <sheetName val="DATA_Jeonju"/>
      <sheetName val="대림경상68억"/>
      <sheetName val="산출기준(파견전산실)"/>
      <sheetName val="10월"/>
      <sheetName val="일위총괄표"/>
      <sheetName val="해평견적"/>
      <sheetName val="loading"/>
      <sheetName val="11.닥트설치공사(bm)"/>
      <sheetName val="수주추정"/>
      <sheetName val="갑지(추정)"/>
      <sheetName val="매립"/>
      <sheetName val="2.도실원내역(원본)"/>
      <sheetName val="토공A"/>
      <sheetName val="가시설수량"/>
      <sheetName val="6. 안전관리비"/>
      <sheetName val="5. 현장관리비(new) "/>
      <sheetName val="CTEMCOST"/>
      <sheetName val="공조기"/>
      <sheetName val="공조기휀"/>
      <sheetName val="AHU집계"/>
      <sheetName val="분양가격표"/>
      <sheetName val="건축(APT,부대동)"/>
      <sheetName val="교각계산"/>
      <sheetName val="POOM_MOTO"/>
      <sheetName val="POOM_MOTO2"/>
      <sheetName val="000000"/>
      <sheetName val="Sheet5"/>
      <sheetName val="00000"/>
      <sheetName val="대,유,램"/>
      <sheetName val="목동세대 산출근거"/>
      <sheetName val="예산서"/>
      <sheetName val="공용시설내역"/>
      <sheetName val="건축공사집계"/>
      <sheetName val="원가계산서구조조정"/>
      <sheetName val="기성세부내역서"/>
      <sheetName val="기성원가계산서"/>
      <sheetName val="기성부분내역서"/>
      <sheetName val="사통"/>
      <sheetName val="배수관공"/>
      <sheetName val="설계기준 및 하중계산"/>
      <sheetName val="현장경비"/>
      <sheetName val="동일대내"/>
      <sheetName val="차액보증"/>
      <sheetName val="일위(PN)"/>
      <sheetName val="L_RPTA05_목록"/>
      <sheetName val="공사설명서외"/>
      <sheetName val="목표세부명세"/>
      <sheetName val="MAT_N048"/>
      <sheetName val="공주-교대(A1)"/>
      <sheetName val="Macro7"/>
      <sheetName val="업무분장"/>
      <sheetName val="도급내역서(3)"/>
      <sheetName val="영창2餀"/>
      <sheetName val="영창2"/>
      <sheetName val="설계예산2"/>
      <sheetName val="인부노임"/>
      <sheetName val="자재운반단가일람표"/>
      <sheetName val="산출동탄"/>
      <sheetName val="마감LIST-1"/>
      <sheetName val="J01"/>
      <sheetName val="09공임"/>
      <sheetName val="기중"/>
      <sheetName val="일위2"/>
      <sheetName val="제경비"/>
      <sheetName val="Macro(차단기)"/>
      <sheetName val="단가입력"/>
      <sheetName val="평형별㓈_x0019_؟"/>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E_P_T수량산출서2"/>
      <sheetName val="당초"/>
      <sheetName val="석축단"/>
      <sheetName val="CON'C"/>
      <sheetName val="일위대가(내역)"/>
      <sheetName val="foxz"/>
      <sheetName val="실행집계"/>
      <sheetName val="원실행"/>
      <sheetName val="공통가설계"/>
      <sheetName val="공통가설비"/>
      <sheetName val="현관계"/>
      <sheetName val="원가LIST"/>
      <sheetName val="월별투입계획"/>
      <sheetName val="[수목일위.XLS][수목일위.XLS]el________4"/>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수목일위.XLS][수목일위.XLS]el________5"/>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전기일위목록"/>
      <sheetName val="전기대가"/>
      <sheetName val="산출조서표지"/>
      <sheetName val="공량산출"/>
      <sheetName val="단가산출_목록"/>
      <sheetName val="변경총괄지(1)"/>
      <sheetName val="노단"/>
      <sheetName val="Sheet17"/>
      <sheetName val="관로토공"/>
      <sheetName val="중기손료"/>
      <sheetName val="퇴직공제부금산출근거"/>
      <sheetName val="도배공사언고"/>
      <sheetName val="용수량(생활용수)"/>
      <sheetName val="총누계"/>
      <sheetName val="PROJECT BRIEF"/>
      <sheetName val="당정동공통이수"/>
      <sheetName val="당정동경상이수"/>
      <sheetName val="공사"/>
      <sheetName val="분양가상한산출"/>
      <sheetName val="선급비용"/>
      <sheetName val="표층포설및다짐"/>
      <sheetName val="골재집계"/>
      <sheetName val="1회기성을"/>
      <sheetName val="COPING"/>
      <sheetName val="성곽내역헾"/>
      <sheetName val="자재단가_사급"/>
      <sheetName val="중기기준"/>
      <sheetName val="중기적산목록"/>
      <sheetName val="포장집계"/>
      <sheetName val="포장연장"/>
      <sheetName val="제수문"/>
      <sheetName val="1호토공"/>
      <sheetName val="좌홍배수장"/>
      <sheetName val="좌홍배수장토공"/>
      <sheetName val="99년하반기"/>
      <sheetName val="총괄집퀀ᦔ"/>
      <sheetName val="연돌일退←_xdc00_"/>
      <sheetName val="연돌일위退←"/>
      <sheetName val="연돌일_x0000__x0000_Ԁ"/>
      <sheetName val="단가비교표_공통1"/>
      <sheetName val="기본일위"/>
      <sheetName val="0.갑지"/>
      <sheetName val="8.현장관리비"/>
      <sheetName val="7.안전관리비"/>
      <sheetName val="자재조사표"/>
      <sheetName val="배관내역서"/>
      <sheetName val="배관품셈총괄표"/>
      <sheetName val="2.토목공사"/>
      <sheetName val="본선 토공 분배표"/>
      <sheetName val="0_갑지"/>
      <sheetName val="8_현장관리비"/>
      <sheetName val="7_안전관리비"/>
      <sheetName val="아파트 "/>
      <sheetName val="유기공정"/>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기별"/>
      <sheetName val="변경내역대비표(2)"/>
      <sheetName val="PriceSummary"/>
      <sheetName val="수량계산서 집계표(가설 신설 및 철거-을지로3가 2호선)"/>
      <sheetName val="수량계산서 집계표(신설-을지로3가 2호선)"/>
      <sheetName val="수량계산서 집계표(철거-을지로3가 2호선)"/>
      <sheetName val="주소록"/>
      <sheetName val="마북 손익분석(CATIA)"/>
      <sheetName val="1SGATE97"/>
      <sheetName val="SLAB&quot;1&quot;"/>
      <sheetName val="공사비집계표(서해안고속도로)"/>
      <sheetName val="총괄서"/>
      <sheetName val="copy"/>
      <sheetName val="서식"/>
      <sheetName val="실행내역"/>
      <sheetName val="자압1"/>
      <sheetName val="단가일람"/>
      <sheetName val="단위량당중기"/>
      <sheetName val="내역서 제출"/>
      <sheetName val="8.PILE  (돌출)"/>
      <sheetName val="오餀ԯ"/>
      <sheetName val="원본(갑지)"/>
      <sheetName val="하도"/>
      <sheetName val="마포토정"/>
      <sheetName val="TOTAL_BOQ"/>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현금"/>
      <sheetName val="한일양산"/>
      <sheetName val="정내"/>
      <sheetName val="견적(100%)"/>
      <sheetName val="DNT OSBL"/>
      <sheetName val="부재력정리"/>
      <sheetName val="경영계획1월"/>
      <sheetName val="인원계획-미화"/>
      <sheetName val="재무가정"/>
      <sheetName val="1Month+Sheet2!"/>
      <sheetName val="견적 (2)"/>
      <sheetName val="총괄 내역서"/>
      <sheetName val="운반공"/>
      <sheetName val="기자재비"/>
      <sheetName val="계측제어설비"/>
      <sheetName val="[수목일위.XLS][수목일위.XLS]el________2"/>
      <sheetName val="[수목일위.XLS][수목일위.XLS]el________3"/>
      <sheetName val="DESIGN CRETERIA"/>
      <sheetName val="표준계약서"/>
      <sheetName val="주식"/>
      <sheetName val="예총"/>
      <sheetName val="절단표"/>
      <sheetName val="목록"/>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공문"/>
      <sheetName val="Requirement(Work Crew)"/>
      <sheetName val="3.건축(현장안)"/>
      <sheetName val="도급기성"/>
      <sheetName val="배수장토목공사비"/>
      <sheetName val="제잡비계산"/>
      <sheetName val="용역비내역-진짜"/>
      <sheetName val="갈현동"/>
      <sheetName val="경영"/>
      <sheetName val="98년"/>
      <sheetName val="실적"/>
      <sheetName val="1공구원가계산"/>
      <sheetName val="1공구원가계산서"/>
      <sheetName val="일위산출"/>
      <sheetName val="LP-S"/>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참고사항"/>
      <sheetName val="근로자자료입력"/>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99노임기준"/>
      <sheetName val="협력업체"/>
      <sheetName val="★도급내역(2공구)"/>
      <sheetName val="계정code"/>
      <sheetName val="단가(자재)"/>
      <sheetName val="단가(노임)"/>
      <sheetName val="기초목록"/>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자재일람"/>
      <sheetName val="조경일람"/>
      <sheetName val="EARTH"/>
      <sheetName val="재료"/>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단가목록"/>
      <sheetName val="A LINE"/>
      <sheetName val="입력란"/>
      <sheetName val="97노임단가"/>
      <sheetName val="00상노임"/>
      <sheetName val="공사진행"/>
      <sheetName val="자재목록"/>
      <sheetName val="노임목록"/>
      <sheetName val="설계산출기초"/>
      <sheetName val="내역(원)"/>
      <sheetName val="수정"/>
      <sheetName val="직원관련자료"/>
      <sheetName val="상부공철근집계(ABC)"/>
      <sheetName val="AL공사(원)"/>
      <sheetName val="수목_바_주목_"/>
      <sheetName val="시점교대"/>
      <sheetName val="백호우계수"/>
      <sheetName val="2.고용보험료산출근거"/>
      <sheetName val="실행_ALT1_"/>
      <sheetName val="48일위(기존)"/>
      <sheetName val="조내역"/>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연결관산출조서"/>
      <sheetName val="말뚝물량"/>
      <sheetName val="원가계산서(남측)"/>
      <sheetName val="PIPE(UG)내역"/>
      <sheetName val="1.우편집중내역서"/>
      <sheetName val="일반자료"/>
      <sheetName val="가설(사)"/>
      <sheetName val="목집(사)"/>
      <sheetName val="운반(사)"/>
      <sheetName val="지붕(사)"/>
      <sheetName val="(C)원내역"/>
      <sheetName val="예정공狸5"/>
      <sheetName val="예정공绘5"/>
      <sheetName val="1_x0005__x0005_"/>
      <sheetName val="1_x0005_"/>
      <sheetName val="공사현황"/>
      <sheetName val="철집"/>
      <sheetName val="기성(1차) "/>
      <sheetName val="Summary Sheet"/>
      <sheetName val="물량산출"/>
      <sheetName val="산근1,2"/>
      <sheetName val="ALL"/>
      <sheetName val="분석대장"/>
      <sheetName val="base"/>
      <sheetName val="내역서을지"/>
      <sheetName val="N賃԰_x0000__x0000_"/>
      <sheetName val="금액집계"/>
      <sheetName val="횡배수관"/>
      <sheetName val="공량산출근거서"/>
      <sheetName val="표 지"/>
      <sheetName val="GI-LIST"/>
      <sheetName val="CAT_5"/>
      <sheetName val="내역(건축)"/>
      <sheetName val="4. 검토"/>
      <sheetName val="마산방향철근집계"/>
      <sheetName val="마산방향"/>
      <sheetName val="관급"/>
      <sheetName val="중기목록"/>
      <sheetName val="전압강하자료"/>
      <sheetName val="SAM"/>
      <sheetName val="과천MAIN"/>
      <sheetName val="경⠀ស"/>
      <sheetName val="4차원가계산서"/>
      <sheetName val="총괄변경내역서"/>
      <sheetName val="5사남"/>
      <sheetName val="실행내역 "/>
      <sheetName val="청-교대(A1-A2)"/>
      <sheetName val="2.냉난방설비공사"/>
      <sheetName val="96노임기준"/>
      <sheetName val="가정급수관"/>
      <sheetName val="자재_집계표2"/>
      <sheetName val="1차_내역서2"/>
      <sheetName val="Ⅶ-2_현장경비산출2"/>
      <sheetName val="전선_및_전선관2"/>
      <sheetName val="2_대외공문1"/>
      <sheetName val="운동장_(2)1"/>
      <sheetName val="공사별_가중치_산출근거(토목)1"/>
      <sheetName val="상_부1"/>
      <sheetName val="단가표_(2)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현장관리비_산출내역"/>
      <sheetName val="2_2_10_샤시등"/>
      <sheetName val="6PILE__(돌출)"/>
      <sheetName val="3_공통공사대비"/>
      <sheetName val="전차선로_물량표"/>
      <sheetName val="2000,9월_일위"/>
      <sheetName val="기계실_D200"/>
      <sheetName val="수목데이타_"/>
      <sheetName val="G_R300경비"/>
      <sheetName val="3_하중산정4_지지력"/>
      <sheetName val="1_가설"/>
      <sheetName val="4_목공사"/>
      <sheetName val="주빔의_설계"/>
      <sheetName val="단면_(2)"/>
      <sheetName val="환경기계공정표_(3)"/>
      <sheetName val="목차_"/>
      <sheetName val="Cost_bd-&quot;A&quot;"/>
      <sheetName val="5_전사투자계획종함안"/>
      <sheetName val="현장관리비_"/>
      <sheetName val="RAW_DATA"/>
      <sheetName val="별표_"/>
      <sheetName val="1_설계기준"/>
      <sheetName val="표__지"/>
      <sheetName val="3BL공동구_수량"/>
      <sheetName val="2_가로등(영구)"/>
      <sheetName val="General_Data"/>
      <sheetName val="Ȁ夁瓅"/>
      <sheetName val="경율산정_XLS"/>
      <sheetName val="관기성공_내"/>
      <sheetName val="남양시작동자105노65기1_3화1_2"/>
      <sheetName val="단가_산출서(산근#1~#102)"/>
      <sheetName val="신_분"/>
      <sheetName val="설계기준_및_하중계산"/>
      <sheetName val="설계내역서_"/>
      <sheetName val="3_바닥판설계"/>
      <sheetName val="96보완계획7_12"/>
      <sheetName val="일반문틀_설치"/>
      <sheetName val="샌딩_에폭시_도장"/>
      <sheetName val="환율_및_노임"/>
      <sheetName val="속_일위대가"/>
      <sheetName val="노_무_비"/>
      <sheetName val="EQUIP_LIST"/>
      <sheetName val="입출재고현황_(2)"/>
      <sheetName val="횡_연장"/>
      <sheetName val="단가산출서_(2)"/>
      <sheetName val="기성고조서_"/>
      <sheetName val="공종단가표_"/>
      <sheetName val="6_가격조사서_"/>
      <sheetName val="빌딩_안내"/>
      <sheetName val="sぎ"/>
      <sheetName val="현장일보"/>
      <sheetName val="계약내역서(을지"/>
      <sheetName val="일위목록표-내역서순"/>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토공(우물통,기타) "/>
      <sheetName val="건설산출"/>
      <sheetName val="설계변경총괄표(계산식)"/>
      <sheetName val="여과지동"/>
      <sheetName val="Summary"/>
      <sheetName val="부표총괄"/>
      <sheetName val="계장 품셈표"/>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사업비변경내역(96.9단가)"/>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인건비_"/>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24.보증금(전신전화가입권)"/>
      <sheetName val="일위-1"/>
      <sheetName val="IHS"/>
      <sheetName val="결과조달"/>
      <sheetName val="산근"/>
      <sheetName val="AL공사ԯ_x0000_缀"/>
      <sheetName val="공사비명세서"/>
      <sheetName val="공사계획서"/>
      <sheetName val="변경-C"/>
      <sheetName val="VST재료산출"/>
      <sheetName val="내역서1999_8최종"/>
      <sheetName val="단_가_산_출_근_거"/>
      <sheetName val="중기_목록표"/>
      <sheetName val="시간당_중기사용료"/>
      <sheetName val="동문건설"/>
      <sheetName val="6.송금의뢰내역서"/>
      <sheetName val="기본설정"/>
      <sheetName val="전체실행"/>
      <sheetName val="배수통관(좌)"/>
      <sheetName val="관리동"/>
      <sheetName val="청제공기계일위대가"/>
      <sheetName val="방지책개소별명세"/>
      <sheetName val="토  공"/>
      <sheetName val="발주내역"/>
      <sheetName val="포장복구집계"/>
      <sheetName val="재료수량(1)"/>
      <sheetName val="적격"/>
      <sheetName val="소방 하 내역"/>
      <sheetName val="도급내역"/>
      <sheetName val="공사비 증감 내역서"/>
      <sheetName val="계약서"/>
      <sheetName val="환율및_기초자료"/>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연결관암거"/>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TYPE-1"/>
      <sheetName val="2015년 제3차 공사 물량조사 양식.xlsx"/>
      <sheetName val="순공사비"/>
      <sheetName val="전기단가조사서"/>
      <sheetName val="C-노임단가"/>
      <sheetName val="안산기계장치"/>
      <sheetName val="회로내역(승인)"/>
      <sheetName val="서∼군(2)"/>
      <sheetName val="제수변수량"/>
      <sheetName val="송정-증포간  계약내역서"/>
      <sheetName val="[수목일위.XLS]el\설계서\수목일위_XLS]데이타"/>
      <sheetName val="[수목일위.XLS]el\설계서\수목일위_XLS"/>
      <sheetName val="군남내역서"/>
      <sheetName val="매출"/>
      <sheetName val="Breakdown"/>
      <sheetName val="UnitRate"/>
      <sheetName val="철거산ԯ_x0000_缀"/>
      <sheetName val="Pjny"/>
      <sheetName val="직접공사_x0000__x0000_Ԁ_x0000_쀀"/>
      <sheetName val="직접공사_x0000__x0000_Ԁ_x0000_耀⨶"/>
      <sheetName val="Template"/>
      <sheetName val="마감표"/>
      <sheetName val="1.3(배치도)"/>
      <sheetName val="도로"/>
      <sheetName val="규격"/>
      <sheetName val="업체명"/>
      <sheetName val="관리"/>
      <sheetName val="총물량"/>
      <sheetName val="도급예산내헾】_x0005__x0000_"/>
      <sheetName val="전도금정산서(27)"/>
      <sheetName val="정보"/>
      <sheetName val="crude.SLAB RE-bar"/>
      <sheetName val="3.공통공ⴀ敆遵"/>
      <sheetName val="일위대가(계측기설치)"/>
      <sheetName val="재료산출"/>
      <sheetName val="표준내역"/>
      <sheetName val="RESOURCE"/>
      <sheetName val="금액결정"/>
      <sheetName val="EP0618"/>
      <sheetName val="명세서"/>
      <sheetName val="1.1서버도입"/>
      <sheetName val="내역서(ebs)"/>
      <sheetName val="평형공사비"/>
      <sheetName val="내역(전체-변경)"/>
      <sheetName val="계약내역서(_x0000__x0000__x0005_"/>
      <sheetName val="h-013211-2"/>
      <sheetName val="1_x0005_B"/>
      <sheetName val="설_x0005__x0000_"/>
      <sheetName val="설헾⽬"/>
      <sheetName val="설헾〄"/>
      <sheetName val="설茸7"/>
      <sheetName val="1_x0005__x0000_"/>
      <sheetName val="JH2001"/>
      <sheetName val="단가적용(터널)"/>
      <sheetName val="단위가격_할증"/>
      <sheetName val="합의경상"/>
      <sheetName val="철거산저潖㄀"/>
      <sheetName val="구천"/>
      <sheetName val="연⢄"/>
      <sheetName val="연"/>
      <sheetName val="연肄"/>
      <sheetName val="연ࢄ"/>
      <sheetName val="연C"/>
      <sheetName val="공사芸Â헾⿠"/>
      <sheetName val="BOX전기내역"/>
      <sheetName val="교대토공시점"/>
      <sheetName val="안청갑지"/>
      <sheetName val="신축(단위)"/>
      <sheetName val="노임단가 (2)"/>
      <sheetName val="PROJECT BRIEF(EX.NEW)"/>
      <sheetName val="교통대책내역"/>
      <sheetName val="인건-측정"/>
      <sheetName val="정산내역서"/>
      <sheetName val="3.일반사상"/>
      <sheetName val="통합내역서"/>
      <sheetName val="6.단가조사표"/>
      <sheetName val="2.노무비"/>
      <sheetName val="2-1.노무비단가"/>
      <sheetName val="5.폐기물운반비"/>
      <sheetName val="4.폐기물량"/>
      <sheetName val="P.M 별"/>
      <sheetName val="항목邨_x001f_턘"/>
      <sheetName val="항목揄⿖_x0000_"/>
      <sheetName val="항목揄⾨_x0000_"/>
      <sheetName val="계약내역서(을橂】"/>
      <sheetName val="태안9)3-2)원내역"/>
      <sheetName val="001"/>
      <sheetName val="신규일위대가"/>
      <sheetName val="운반비"/>
      <sheetName val="12월일반업무"/>
      <sheetName val="B.O.M"/>
      <sheetName val="총_구조물공"/>
      <sheetName val="6.18"/>
      <sheetName val="당초내역׃"/>
      <sheetName val="3련_BOX"/>
      <sheetName val="이설비"/>
      <sheetName val="폐기물처리"/>
      <sheetName val="원가계산서(용역)"/>
      <sheetName val="방수비"/>
      <sheetName val="복구비"/>
      <sheetName val="증감₆᝔氀"/>
      <sheetName val="분석가정"/>
      <sheetName val="복공계산"/>
      <sheetName val="원데이타"/>
      <sheetName val="[수목일위.XLS][수목일위.XLS]el________6"/>
      <sheetName val="[수목일위.XLS][수목일위.XLS]el________7"/>
      <sheetName val="일위대가 자재가격"/>
      <sheetName val="시간당 손료 및 운전경비"/>
      <sheetName val="노임 (2차)"/>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PVC 내역서"/>
      <sheetName val="단청(1)제외"/>
      <sheetName val="미장및수장"/>
      <sheetName val="수리보고"/>
      <sheetName val="단면치수"/>
      <sheetName val="노임자재단가"/>
      <sheetName val="청하배수"/>
      <sheetName val="옥외전력간선설비공사"/>
      <sheetName val="트렌드"/>
      <sheetName val="08-공사비총괄표"/>
      <sheetName val="06-원가계산서"/>
      <sheetName val="04-간지"/>
      <sheetName val="01-적용기준"/>
      <sheetName val="03-목차"/>
      <sheetName val="07-총괄내역서"/>
      <sheetName val="02-표지"/>
      <sheetName val="공사완료입력"/>
      <sheetName val="특별교실"/>
      <sheetName val="철근단면적"/>
      <sheetName val="[수목일위.XLS][수목일위.XLS]el_______10"/>
      <sheetName val="[수목일위.XLS][수목일위.XLS]el_______11"/>
      <sheetName val="[수목일위.XLS][수목일위.XLS]el________8"/>
      <sheetName val="[수목일위.XLS][수목일위.XLS]el________9"/>
      <sheetName val="[수목일위.XLS][수목일위.XLS]el_______12"/>
      <sheetName val="[수목일위.XLS][수목일위.XLS]el_______13"/>
      <sheetName val="[수목일위.XLS][수목일위.XLS]el_______14"/>
      <sheetName val="[수목일위.XLS][수목일위.XLS]el_______15"/>
      <sheetName val="VOR"/>
      <sheetName val="지입집계"/>
      <sheetName val="costing_CV"/>
      <sheetName val="데리네읶타현황"/>
      <sheetName val="맨홀기준"/>
      <sheetName val="101동"/>
      <sheetName val="지선토공徸〒"/>
      <sheetName val="자재집게표 "/>
      <sheetName val="[수목일위.XLS][수목일위.XLS]el_______16"/>
      <sheetName val="[수목일위.XLS][수목일위.XLS]el_______17"/>
      <sheetName val="[수목일위.XLS][수목일위.XLS]el_______18"/>
      <sheetName val="[수목일위.XLS][수목일위.XLS]el_______19"/>
      <sheetName val="[수목일위.XLS][수목일위.XLS]el_______28"/>
      <sheetName val="[수목일위.XLS][수목일위.XLS]el_______29"/>
      <sheetName val="[수목일위.XLS][수목일위.XLS]el_______26"/>
      <sheetName val="[수목일위.XLS][수목일위.XLS]el_______27"/>
      <sheetName val="1-1평균터파기고(1)"/>
      <sheetName val="Cost bd-墠+壬"/>
      <sheetName val="7단_x0005_"/>
      <sheetName val="3도로"/>
      <sheetName val="BS1(302)"/>
      <sheetName val="법인세비용(03년말)"/>
      <sheetName val="[수목일위.XLS][수목일위.XLS]el_______22"/>
      <sheetName val="[수목일위.XLS][수목일위.XLS]el_______23"/>
      <sheetName val="공비현2"/>
      <sheetName val="가로등내역서"/>
      <sheetName val="DATA(VTL)"/>
      <sheetName val="관리,공᠀"/>
      <sheetName val="2_토목공사"/>
      <sheetName val="노임_단가"/>
      <sheetName val="단_box"/>
      <sheetName val="database"/>
      <sheetName val="O실보"/>
      <sheetName val="총괄내역단가"/>
      <sheetName val="예산M11A"/>
      <sheetName val="도면자료제출일정"/>
      <sheetName val="95MAKER"/>
      <sheetName val="BOX-1510"/>
      <sheetName val="조도계산서 (도서)"/>
      <sheetName val="노원열병합  건축공사기성내역서"/>
      <sheetName val="수원공매수"/>
      <sheetName val="08공임"/>
      <sheetName val="SYS_DB"/>
      <sheetName val="단가 산출서(산근#1~簀╕쐀╕렀"/>
      <sheetName val="1-1"/>
      <sheetName val="상부공"/>
      <sheetName val="전차선로ԯ_x0000_缀_x0000_"/>
      <sheetName val="[수목일위.XLS][수목일위.XLS]el\설계서\수목일위"/>
      <sheetName val="0001new"/>
      <sheetName val="3차준_x0000_"/>
      <sheetName val="PLP"/>
      <sheetName val="자문요청"/>
      <sheetName val="BJJIN"/>
      <sheetName val="설계변경 (2)"/>
      <sheetName val="xxx"/>
      <sheetName val="보도경계블럭"/>
      <sheetName val="미수수익(적금)"/>
      <sheetName val="교량공"/>
      <sheetName val="전체 현장 공사명 입력(26건)"/>
      <sheetName val="씨링(물가조사)"/>
      <sheetName val="씨링(기계경비)"/>
      <sheetName val="대창(장성)"/>
      <sheetName val="연"/>
      <sheetName val="연颛"/>
      <sheetName val="연ﺛ"/>
      <sheetName val="2.2.1嵦ī_x0000__x0000_ꥈ"/>
      <sheetName val="2.2.1咘Ȏ㎩ì_x0000_"/>
      <sheetName val="2.2.1_x0000__x0000_㘨↌␬"/>
      <sheetName val="2.2.1_x0000__x0000_䜨ሉὴ"/>
      <sheetName val="2.2.1䘭疋瀨ȕ㱵"/>
      <sheetName val="2.2.1_x0000__x0000_᩿↌"/>
      <sheetName val="2.2.1_x0000__x0000_᷀ḨỌ"/>
      <sheetName val="시산표"/>
      <sheetName val="8.석축단위(H=1.5M)"/>
      <sheetName val="자재_집계표ૐ"/>
      <sheetName val="[수목일위.XLS][수목일위.XLS]el_______20"/>
      <sheetName val="[수목일위.XLS][수목일위.XLS]el_______21"/>
      <sheetName val="22인_x0000_"/>
      <sheetName val="열린교실"/>
      <sheetName val="[수목일위.XLS][수목일위.XLS]el_______24"/>
      <sheetName val="[수목일위.XLS][수목일위.XLS]el_______25"/>
      <sheetName val="[수목일위.XLS_x0000_][수목일위.XLS]el_______2"/>
      <sheetName val="[수목일위.XLS_x0000_][수목일위.XLS]el_______3"/>
      <sheetName val="[수목일위.XLS][수목일위.XLS_x0000_]el_______4"/>
      <sheetName val="[수목일위.XLS][수목일위.XLS_x0000_]el_______5"/>
      <sheetName val="2층LOAD"/>
      <sheetName val="원형1호맨_x0005__x0000__x0000__x0000_"/>
      <sheetName val="지구단위계획"/>
      <sheetName val="영업֫_x0000_缀"/>
      <sheetName val="영업_x0008__x0000_"/>
      <sheetName val="식재일위墀."/>
      <sheetName val="관舓⼱"/>
      <sheetName val="관_x0005__x0000_"/>
      <sheetName val="과세면세표"/>
      <sheetName val="국내조달(통합-1)"/>
      <sheetName val="D-623D"/>
      <sheetName val="외주"/>
      <sheetName val="0.0ControlSheet"/>
      <sheetName val="(Monthly)"/>
      <sheetName val="cctv"/>
      <sheetName val="당월(1)"/>
      <sheetName val="Edit(01)"/>
      <sheetName val="Upgrades pricing"/>
      <sheetName val="투자_x0000__x0000_Ԁ_x0000_"/>
      <sheetName val="FA설치명세"/>
      <sheetName val="修正表紙"/>
      <sheetName val="조도계산(1)"/>
      <sheetName val="STEEL BOX 단면설계(SEC.8)"/>
      <sheetName val="el\설계서\수목일︀ᇕ԰_x0000_缀_x0000__x0000__x0000_Ȁ"/>
      <sheetName val="el\설계서\수목일︀ᇕ԰_x0000_缀_x0000__x0000__x0000_焀"/>
      <sheetName val="el\설계서\수목일︀ᇕ԰_x0000_缀_x0000__x0000__x0000_Ԁ"/>
      <sheetName val="TYPE집계표"/>
      <sheetName val="전력"/>
      <sheetName val="잡비계산"/>
      <sheetName val="단가적용"/>
      <sheetName val="에԰_x0000_缀"/>
      <sheetName val="조경일壀"/>
      <sheetName val="지수적용공사비내역서"/>
      <sheetName val="하중조건(평상시)"/>
      <sheetName val="급여조견표"/>
      <sheetName val="취수탑"/>
      <sheetName val="구헾"/>
      <sheetName val="접합 및 부설 "/>
      <sheetName val="품셈 "/>
      <sheetName val="우측날개_x0005_"/>
      <sheetName val="우측날개畠"/>
      <sheetName val="원가蠀ᎊ찀ᎊ"/>
      <sheetName val="설계ᎃ"/>
      <sheetName val="기계내역서"/>
      <sheetName val="주공 _x0005__x0000_"/>
      <sheetName val="철근량산정및사용성검⩿"/>
      <sheetName val="세목전체"/>
      <sheetName val="일위대가(긴급전화)"/>
      <sheetName val="긴급전화(단가)"/>
      <sheetName val="장문교(대전)"/>
      <sheetName val="고압수량(철거)"/>
      <sheetName val="공량(전기)"/>
      <sheetName val="도로정위치부표"/>
      <sheetName val="DB구축"/>
      <sheetName val="도로조사부표"/>
      <sheetName val="입력변수"/>
      <sheetName val="카펫타일"/>
      <sheetName val="낙엽송지주목"/>
      <sheetName val="Sheet8"/>
      <sheetName val="Sheet9"/>
      <sheetName val="Sheet10"/>
      <sheetName val="Sheet11"/>
      <sheetName val="Sheet12"/>
      <sheetName val="Sheet16"/>
      <sheetName val="Module1"/>
      <sheetName val="Module2"/>
      <sheetName val="6.열원설비"/>
      <sheetName val="6-3 공조용 펌프선정"/>
      <sheetName val="표"/>
      <sheetName val="rate"/>
      <sheetName val="관로토공집계표"/>
      <sheetName val="단가조사서"/>
      <sheetName val="archi(본사)"/>
      <sheetName val="견적조건"/>
      <sheetName val="바닥_x0000_"/>
      <sheetName val="[수목일위.XLS][수목일위.XLS]el_______30"/>
      <sheetName val="[수목일위.XLS][수목일위.XLS]el_______31"/>
      <sheetName val="[수목일위.XLS][수목일위.XLS]el_______34"/>
      <sheetName val="[수목일위.XLS][수목일위.XLS]el_______35"/>
      <sheetName val="[수목일위.XLS][수목일위.XLS]el_______32"/>
      <sheetName val="[수목일위.XLS][수목일위.XLS]el_______33"/>
      <sheetName val="[수목일위.XLS][수목일위.XLS]el_______38"/>
      <sheetName val="[수목일위.XLS][수목일위.XLS]el_______39"/>
      <sheetName val="[수목일위.XLS][수목일위.XLS]el_______36"/>
      <sheetName val="[수목일위.XLS][수목일위.XLS]el_______37"/>
      <sheetName val="뚝토공"/>
      <sheetName val="00하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11">
          <cell r="E11">
            <v>203800</v>
          </cell>
        </row>
      </sheetData>
      <sheetData sheetId="22">
        <row r="11">
          <cell r="E11">
            <v>203800</v>
          </cell>
        </row>
      </sheetData>
      <sheetData sheetId="23">
        <row r="2">
          <cell r="E2">
            <v>23200</v>
          </cell>
        </row>
      </sheetData>
      <sheetData sheetId="24">
        <row r="2">
          <cell r="E2">
            <v>23200</v>
          </cell>
        </row>
      </sheetData>
      <sheetData sheetId="25">
        <row r="2">
          <cell r="E2">
            <v>23200</v>
          </cell>
        </row>
      </sheetData>
      <sheetData sheetId="26">
        <row r="2">
          <cell r="E2">
            <v>23200</v>
          </cell>
        </row>
      </sheetData>
      <sheetData sheetId="27">
        <row r="5">
          <cell r="B5" t="str">
            <v>백-호</v>
          </cell>
        </row>
      </sheetData>
      <sheetData sheetId="28">
        <row r="5">
          <cell r="B5" t="str">
            <v>백-호</v>
          </cell>
        </row>
      </sheetData>
      <sheetData sheetId="29">
        <row r="5">
          <cell r="B5" t="str">
            <v>백-호</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sheetData sheetId="623"/>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sheetData sheetId="944"/>
      <sheetData sheetId="945"/>
      <sheetData sheetId="946"/>
      <sheetData sheetId="947"/>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설계내역서"/>
      <sheetName val="현장경비"/>
      <sheetName val="단가"/>
      <sheetName val="교대(A1-A2)"/>
      <sheetName val="공사개요"/>
      <sheetName val="#REF"/>
      <sheetName val="내역서"/>
      <sheetName val="인건비"/>
      <sheetName val="대비"/>
      <sheetName val="Dae_Jiju"/>
      <sheetName val="Sikje_ingun"/>
      <sheetName val="TREE_D"/>
      <sheetName val="MIJIBI"/>
      <sheetName val="경비"/>
      <sheetName val="일위대가"/>
      <sheetName val="실행내역"/>
      <sheetName val="교대(A1)"/>
      <sheetName val="견적의뢰서"/>
      <sheetName val="배수공"/>
      <sheetName val="집계표"/>
      <sheetName val="건축내역"/>
      <sheetName val="가격조사서"/>
      <sheetName val="사용성검토"/>
      <sheetName val="해평견적"/>
      <sheetName val="Sheet1 (2)"/>
      <sheetName val="청천내"/>
      <sheetName val="재료비"/>
      <sheetName val="별표총괄"/>
      <sheetName val="총괄내역서"/>
      <sheetName val="시공여유율"/>
      <sheetName val="BID"/>
      <sheetName val="양수장(기계)"/>
      <sheetName val="Sheet1"/>
      <sheetName val="장비집계"/>
      <sheetName val="노임"/>
      <sheetName val="실행철강하도"/>
      <sheetName val="EUL"/>
      <sheetName val="일H35Y4"/>
      <sheetName val="동력부하계산"/>
      <sheetName val="대림경상68억"/>
      <sheetName val="제수"/>
      <sheetName val="공기"/>
      <sheetName val="노무비계"/>
      <sheetName val="부하(성남)"/>
      <sheetName val="공통가설"/>
      <sheetName val="공사비총괄표"/>
      <sheetName val="공종별"/>
      <sheetName val="Sheet17"/>
      <sheetName val="도시가스현황"/>
      <sheetName val="내역"/>
      <sheetName val="간접"/>
      <sheetName val="단위단가"/>
      <sheetName val="중기사용료"/>
      <sheetName val="새공통"/>
      <sheetName val="대전-교대(A1-A2)"/>
      <sheetName val="물가변동 총괄서"/>
      <sheetName val="수량조서(신)"/>
      <sheetName val="금액내역서"/>
      <sheetName val="취수탑"/>
      <sheetName val="맨홀수량"/>
      <sheetName val="설계조건"/>
      <sheetName val="허용전류-IEC"/>
      <sheetName val="허용전류-IEC DATA"/>
      <sheetName val="변수데이타"/>
      <sheetName val="Sheet3"/>
      <sheetName val="제잡비"/>
      <sheetName val="증감내역서"/>
      <sheetName val="저"/>
      <sheetName val="현황산출서"/>
      <sheetName val="기초1"/>
      <sheetName val="본선 토공 분배표"/>
      <sheetName val="방배동내역(리라)"/>
      <sheetName val="건축공사집계표"/>
      <sheetName val="방배동내역 (총괄)"/>
      <sheetName val="부대공사총괄"/>
      <sheetName val="낙찰표"/>
      <sheetName val="조명시설"/>
      <sheetName val="프랜트면허"/>
      <sheetName val="토목주소"/>
      <sheetName val="부속동"/>
      <sheetName val="ASALTOTA"/>
      <sheetName val="인사자료총집계"/>
      <sheetName val="TEST1"/>
      <sheetName val="평가데이터"/>
      <sheetName val="EQUIP LIST"/>
      <sheetName val="수량집계"/>
      <sheetName val="7.1유효폭"/>
      <sheetName val="기본단가"/>
      <sheetName val="DATE"/>
      <sheetName val="현장관리비 산출내역"/>
      <sheetName val="노임단가"/>
      <sheetName val="36+45-113-18+19+20I"/>
      <sheetName val="현장관리비"/>
      <sheetName val="정부노임단가"/>
      <sheetName val="특수선일위대가"/>
      <sheetName val="장비내역서"/>
      <sheetName val="부하계산서"/>
      <sheetName val="방배동내역(한영)"/>
      <sheetName val="CTEMCOST"/>
      <sheetName val="노무비단가"/>
      <sheetName val="단면치수"/>
      <sheetName val="도급"/>
      <sheetName val="건축공사실행"/>
      <sheetName val="장비"/>
      <sheetName val="산근1"/>
      <sheetName val="노무"/>
      <sheetName val="자재"/>
      <sheetName val="지급자재"/>
      <sheetName val="총공사내역서"/>
      <sheetName val="데이타"/>
      <sheetName val="변경내역대비표(2)"/>
      <sheetName val="단면 (2)"/>
      <sheetName val="토사(PE)"/>
      <sheetName val="갑지1"/>
      <sheetName val="구조물견적"/>
      <sheetName val="물가시세"/>
      <sheetName val="자료"/>
      <sheetName val="Y-WORK"/>
      <sheetName val="INPUT"/>
      <sheetName val="수량3"/>
      <sheetName val="3.공통공사대비"/>
      <sheetName val="000000"/>
      <sheetName val="공사비예산서(토목분)"/>
      <sheetName val="물량"/>
      <sheetName val="뚝토공"/>
      <sheetName val="Sheet1_(2)"/>
      <sheetName val="물가변동_총괄서"/>
      <sheetName val="방배동내역_(총괄)"/>
      <sheetName val="허용전류-IEC_DATA"/>
      <sheetName val="7_1유효폭"/>
      <sheetName val="현장관리비_산출내역"/>
      <sheetName val="본선_토공_분배표"/>
      <sheetName val="EQUIP_LIST"/>
      <sheetName val="단면_(2)"/>
      <sheetName val="공문"/>
      <sheetName val="D01"/>
      <sheetName val="D02"/>
      <sheetName val="토공 갑지"/>
      <sheetName val="구조물철거타공정이월"/>
      <sheetName val="1-1"/>
      <sheetName val="내역1"/>
      <sheetName val="CIVIL"/>
      <sheetName val="단가비교표"/>
      <sheetName val="기계경비일람"/>
      <sheetName val="주식"/>
      <sheetName val="영동(D)"/>
      <sheetName val="원형1호맨홀토공수량"/>
      <sheetName val="BOX 본체"/>
      <sheetName val="MAT"/>
      <sheetName val="갑지(추정)"/>
      <sheetName val="JUCKEYK"/>
      <sheetName val=" "/>
      <sheetName val="WORK"/>
      <sheetName val="외자배분"/>
      <sheetName val="외자내역"/>
      <sheetName val="일위대가(가설)"/>
      <sheetName val="표지"/>
      <sheetName val="단가조사표"/>
      <sheetName val="설계개요"/>
      <sheetName val="예가표"/>
      <sheetName val="출자한도"/>
      <sheetName val="각사별공사비분개 "/>
      <sheetName val="바닥판"/>
      <sheetName val="1,2,3,4,5단위수량"/>
      <sheetName val="해외법인"/>
      <sheetName val="JUCK"/>
      <sheetName val="일년TOTAL"/>
      <sheetName val="총괄표"/>
      <sheetName val="적용률"/>
      <sheetName val="전기"/>
      <sheetName val="침하계"/>
      <sheetName val="자재단가"/>
      <sheetName val="대로근거"/>
      <sheetName val="중로근거"/>
      <sheetName val="경비2내역"/>
      <sheetName val="을 2"/>
      <sheetName val="을 1"/>
      <sheetName val="일위대가표"/>
      <sheetName val="자재수량"/>
      <sheetName val="정SW_원_"/>
      <sheetName val="입찰안"/>
      <sheetName val="차액보증"/>
      <sheetName val="현장지지물물량"/>
      <sheetName val="기계경비(시간당)"/>
      <sheetName val="램머"/>
      <sheetName val="SG"/>
      <sheetName val="제경비"/>
      <sheetName val="실적"/>
      <sheetName val="입력(K0)"/>
      <sheetName val="노무비"/>
      <sheetName val="찍기"/>
      <sheetName val="별표"/>
      <sheetName val="자재조사표"/>
      <sheetName val="9GNG운반"/>
      <sheetName val="터널전기"/>
      <sheetName val="9811"/>
      <sheetName val="Sheet5"/>
      <sheetName val="발생토"/>
      <sheetName val="계수시트"/>
      <sheetName val="식재인부"/>
      <sheetName val="간접비"/>
      <sheetName val="6호기"/>
      <sheetName val="유기공정"/>
      <sheetName val="Sheet2"/>
      <sheetName val="설계흐름도"/>
      <sheetName val="S1"/>
      <sheetName val="연돌일위집계"/>
      <sheetName val="정렬"/>
      <sheetName val="COVER-P"/>
      <sheetName val="2006납품"/>
      <sheetName val="6PILE  (돌출)"/>
      <sheetName val="70%"/>
      <sheetName val="기기리스트"/>
      <sheetName val="노임이"/>
      <sheetName val="산출금액내역"/>
      <sheetName val="견적대비표"/>
      <sheetName val="공내역서"/>
      <sheetName val="단위중기"/>
      <sheetName val="붙임5"/>
      <sheetName val="작업방"/>
      <sheetName val="총괄k"/>
      <sheetName val="개요"/>
      <sheetName val="안전건강연금"/>
      <sheetName val="건축실적"/>
      <sheetName val="고용퇴직"/>
      <sheetName val="입력"/>
      <sheetName val="기계실적"/>
      <sheetName val="물가기준년"/>
      <sheetName val="노임산재"/>
      <sheetName val="장비기준"/>
      <sheetName val="조경수목"/>
      <sheetName val="토목실적"/>
      <sheetName val="공문(신)"/>
      <sheetName val="적용단가"/>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Tender"/>
      <sheetName val="L-type"/>
      <sheetName val="표준건축비"/>
      <sheetName val="수량산출"/>
      <sheetName val="결재갑지"/>
      <sheetName val="일위대가(건축)"/>
      <sheetName val="D-3109"/>
      <sheetName val="ABUT수량-A1"/>
      <sheetName val="1.취수장"/>
      <sheetName val="K55수출"/>
      <sheetName val="Sheet4"/>
      <sheetName val="기초"/>
      <sheetName val="c_balju"/>
      <sheetName val="3련 BOX"/>
      <sheetName val="마감사양"/>
      <sheetName val="터널조도"/>
      <sheetName val="기성금내역서"/>
      <sheetName val="수정2"/>
      <sheetName val="시설일위"/>
      <sheetName val="식재수량표"/>
      <sheetName val="식재일위"/>
      <sheetName val="TB-내역서"/>
      <sheetName val="기성집계"/>
      <sheetName val="암거날개벽"/>
      <sheetName val="U-TYPE(1)"/>
      <sheetName val="맨홀토공산출"/>
      <sheetName val="소요자재"/>
      <sheetName val="노무산출서"/>
      <sheetName val="와동25-3(변경)"/>
      <sheetName val="부도어음"/>
      <sheetName val="Pier 3"/>
      <sheetName val="골조시행"/>
      <sheetName val="용수간선"/>
      <sheetName val="간선계산"/>
      <sheetName val="관로토공"/>
      <sheetName val="1호맨홀토공"/>
      <sheetName val="신천교(음성)"/>
      <sheetName val="7-3단면_상시"/>
      <sheetName val="금융비용"/>
      <sheetName val="BOX(1.5X1.5)"/>
      <sheetName val="전체"/>
      <sheetName val="수목단가"/>
      <sheetName val="시설수량표"/>
      <sheetName val="을"/>
      <sheetName val="기초단가"/>
      <sheetName val="조건표"/>
      <sheetName val="자바라1"/>
      <sheetName val="해외 연수비용 계산-삭제"/>
      <sheetName val="해외 기술훈련비 (합계)"/>
      <sheetName val="배명(단가)"/>
      <sheetName val="2000년1차"/>
      <sheetName val="수량집계표"/>
      <sheetName val="공종별수량집계"/>
      <sheetName val="WEON"/>
      <sheetName val="Total"/>
      <sheetName val="식재"/>
      <sheetName val="시설물"/>
      <sheetName val="식재출력용"/>
      <sheetName val="유지관리"/>
      <sheetName val="Sheet6"/>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중기일위대가"/>
      <sheetName val="결과조달"/>
      <sheetName val="산출근거"/>
      <sheetName val="2"/>
      <sheetName val="옹벽(수량)"/>
      <sheetName val="TYPE A"/>
      <sheetName val="기둥(원형)"/>
      <sheetName val="옹벽수량집계"/>
      <sheetName val="1SPAN"/>
      <sheetName val="Baby일위대가"/>
      <sheetName val="12호기내역서(건축분)"/>
      <sheetName val="품셈TABLE"/>
      <sheetName val="유용원석량소요시기검토안"/>
      <sheetName val="1차설계변경내역"/>
      <sheetName val="공사수행방안"/>
      <sheetName val="단면가정"/>
      <sheetName val="내역서 "/>
      <sheetName val="조경"/>
      <sheetName val="토공사(단지)"/>
      <sheetName val="EKOG10건축"/>
      <sheetName val="시추주상도"/>
      <sheetName val="백암비스타내역"/>
      <sheetName val="지질조사분석"/>
      <sheetName val="ITB COST"/>
      <sheetName val="BSD (2)"/>
      <sheetName val="DATA"/>
      <sheetName val="공내역"/>
      <sheetName val="토목품셈"/>
      <sheetName val="제품"/>
      <sheetName val="CLAUSE"/>
      <sheetName val="CATCH BASIN"/>
      <sheetName val="COPING"/>
      <sheetName val="guard(mac)"/>
      <sheetName val="입출재고현황 (2)"/>
      <sheetName val="CODE"/>
      <sheetName val="실행대비"/>
      <sheetName val="손익분석"/>
      <sheetName val="SLAB&quot;1&quot;"/>
      <sheetName val="1.설계조건"/>
      <sheetName val="NM2"/>
      <sheetName val="NW1"/>
      <sheetName val="NW2"/>
      <sheetName val="PW3"/>
      <sheetName val="PW4"/>
      <sheetName val="SC1"/>
      <sheetName val="DNW"/>
      <sheetName val="N+"/>
      <sheetName val="NE"/>
      <sheetName val="P+"/>
      <sheetName val="PE"/>
      <sheetName val="PM"/>
      <sheetName val="TR"/>
      <sheetName val="장비투입 (2)"/>
      <sheetName val="철거산출근거"/>
      <sheetName val="T기성9605"/>
      <sheetName val="FORM-0"/>
      <sheetName val="5사남"/>
      <sheetName val="설계기준"/>
      <sheetName val="구성비"/>
      <sheetName val="단가산출1"/>
      <sheetName val="단가산출2"/>
      <sheetName val="영업2"/>
      <sheetName val="매립"/>
      <sheetName val="설비원가"/>
      <sheetName val="1안98Billing"/>
      <sheetName val="1ST"/>
      <sheetName val="기경집계"/>
      <sheetName val="교대시점"/>
      <sheetName val="비탈면보호공수량산출"/>
      <sheetName val="투자효율분석"/>
      <sheetName val="설계명세서"/>
      <sheetName val="L_type"/>
      <sheetName val="시설물일위"/>
      <sheetName val="유림골조"/>
      <sheetName val="일위대가목차"/>
      <sheetName val="CC16-내역서"/>
      <sheetName val="산출내역서집계표"/>
      <sheetName val="장문교(대전)"/>
      <sheetName val="방송(체육관)"/>
      <sheetName val="국공유지및사유지"/>
      <sheetName val="날개벽수량표"/>
      <sheetName val="L형옹벽단위수량(35)"/>
      <sheetName val="L형옹벽단위수량(25)"/>
      <sheetName val="광산내역"/>
      <sheetName val="포장물량집계"/>
      <sheetName val="9"/>
      <sheetName val="간접1"/>
      <sheetName val="원가1(기계)"/>
      <sheetName val="메서,변+증"/>
      <sheetName val="2000년 공정표"/>
      <sheetName val="경영상태"/>
      <sheetName val="96까지"/>
      <sheetName val="97년"/>
      <sheetName val="98이후"/>
      <sheetName val="수량명세서"/>
      <sheetName val="#10거푸집유로폼(0~7m)"/>
      <sheetName val="상부하중"/>
      <sheetName val="풍하중1"/>
      <sheetName val="공사내역"/>
      <sheetName val="건축"/>
      <sheetName val="DANGA"/>
      <sheetName val="전기일위대가"/>
      <sheetName val="교각계산"/>
      <sheetName val="예산총괄표"/>
      <sheetName val="목표세부명세"/>
      <sheetName val="신림자금"/>
      <sheetName val="실시공"/>
      <sheetName val="변경내역"/>
      <sheetName val="선로정수계산"/>
      <sheetName val="수문보고"/>
      <sheetName val="날개벽(시점좌측)"/>
      <sheetName val="참조"/>
      <sheetName val="1공구 건정토건 토공"/>
      <sheetName val="°©Áö"/>
      <sheetName val="단기차입금"/>
      <sheetName val="Process Piping"/>
      <sheetName val="BQ(실행)"/>
      <sheetName val="C &amp; G RHS"/>
      <sheetName val="Sheet1_(2)1"/>
      <sheetName val="방배동내역_(총괄)1"/>
      <sheetName val="물가변동_총괄서1"/>
      <sheetName val="허용전류-IEC_DATA1"/>
      <sheetName val="7_1유효폭1"/>
      <sheetName val="단면_(2)1"/>
      <sheetName val="EQUIP_LIST1"/>
      <sheetName val="현장관리비_산출내역1"/>
      <sheetName val="본선_토공_분배표1"/>
      <sheetName val="3_공통공사대비"/>
      <sheetName val="을_2"/>
      <sheetName val="을_1"/>
      <sheetName val="토공_갑지"/>
      <sheetName val="BOX_본체"/>
      <sheetName val="Pier_3"/>
      <sheetName val="각사별공사비분개_"/>
      <sheetName val="_"/>
      <sheetName val="6PILE__(돌출)"/>
      <sheetName val="1_취수장"/>
      <sheetName val="3련_BOX"/>
      <sheetName val="해외_연수비용_계산-삭제"/>
      <sheetName val="해외_기술훈련비_(합계)"/>
      <sheetName val="부대내역"/>
      <sheetName val="Man Hole"/>
      <sheetName val="기성내역"/>
      <sheetName val="F4-F7"/>
      <sheetName val="입찰내역"/>
      <sheetName val="200"/>
      <sheetName val="공통자료"/>
      <sheetName val="산출2-기기동력"/>
      <sheetName val="당초"/>
      <sheetName val="관급자재집계표"/>
      <sheetName val="배수유공블럭"/>
      <sheetName val="교각1"/>
      <sheetName val="공사비집계"/>
      <sheetName val="40총괄"/>
      <sheetName val="40집계"/>
      <sheetName val="말뚝지지력산정"/>
      <sheetName val="ELECTRIC"/>
      <sheetName val="SCHEDULE"/>
      <sheetName val="C-직노1"/>
      <sheetName val="data2"/>
      <sheetName val="관로토공집계표"/>
      <sheetName val="단가 "/>
      <sheetName val="일위대가 (PM)"/>
      <sheetName val="S003031"/>
      <sheetName val="여과지동"/>
      <sheetName val="기초자료"/>
      <sheetName val="A-4"/>
      <sheetName val="기성내역서"/>
      <sheetName val="2F 회의실견적(5_14 일대)"/>
      <sheetName val="일위대가(계측기설치)"/>
      <sheetName val="하수BOX이설"/>
      <sheetName val="자료입력"/>
      <sheetName val="수목표준대가"/>
      <sheetName val="할증"/>
      <sheetName val="방조제+선착장+배수갑문+부대공+1-2방조제"/>
      <sheetName val="hvac(제어동)"/>
      <sheetName val="계산근거"/>
      <sheetName val="plan&amp;section of foundation"/>
      <sheetName val="design criteria"/>
      <sheetName val="인건-측정"/>
      <sheetName val="__"/>
      <sheetName val="COVER"/>
      <sheetName val="산출3-유도등"/>
      <sheetName val="산출2-동력"/>
      <sheetName val="산출2-피뢰침"/>
      <sheetName val="덤프"/>
      <sheetName val="252K444"/>
      <sheetName val="견적990322"/>
      <sheetName val="원형맨홀수량"/>
      <sheetName val="woo(mac)"/>
      <sheetName val="archi(본사)"/>
      <sheetName val="교통신호등"/>
      <sheetName val="조명율표"/>
      <sheetName val="터파기및재료"/>
      <sheetName val="기지국"/>
      <sheetName val="수질정화시설"/>
      <sheetName val="CAL"/>
      <sheetName val="토공산출(주차장)"/>
      <sheetName val="CON포장수량"/>
      <sheetName val="ACUNIT"/>
      <sheetName val="CONUNIT"/>
      <sheetName val="포장공"/>
      <sheetName val="간지"/>
      <sheetName val="신우"/>
      <sheetName val="과천MAIN"/>
      <sheetName val="물량표"/>
      <sheetName val="변경원가서갑"/>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설계서"/>
      <sheetName val="WEIGHT LIST"/>
      <sheetName val="POL6차-PIPING"/>
      <sheetName val="산#2-1 (2)"/>
      <sheetName val="산#3-1"/>
      <sheetName val="차도조도계산"/>
      <sheetName val="공통비(전체)"/>
      <sheetName val="토목-물가"/>
      <sheetName val="재료"/>
      <sheetName val="예정(3)"/>
      <sheetName val="동원(3)"/>
      <sheetName val="jobhist"/>
      <sheetName val="조내역"/>
      <sheetName val="건축공사요약표"/>
      <sheetName val="집계내역서(가압장)"/>
      <sheetName val="흐름도"/>
      <sheetName val="5.3 단면가정"/>
      <sheetName val="PI"/>
      <sheetName val="기성신청"/>
      <sheetName val="내역서(기성청구)"/>
      <sheetName val="TYPE-A"/>
      <sheetName val="수리결과"/>
      <sheetName val="단위수량"/>
      <sheetName val="1.토공"/>
      <sheetName val="FAB별"/>
      <sheetName val="개산공사비"/>
      <sheetName val="증가분"/>
      <sheetName val="증가수정"/>
      <sheetName val="문의사항"/>
      <sheetName val="수수료율표"/>
      <sheetName val="철근단면적"/>
      <sheetName val="깨기"/>
      <sheetName val="견적서세부내용"/>
      <sheetName val="견적내용입력"/>
      <sheetName val="총괄"/>
      <sheetName val="부대공사"/>
      <sheetName val="중동공구"/>
      <sheetName val="설비"/>
      <sheetName val="증감대비"/>
      <sheetName val="SPEC"/>
      <sheetName val="DC-2303"/>
      <sheetName val="O＆P"/>
      <sheetName val="결재판(삭제하지말아주세요)"/>
      <sheetName val="품셈기준"/>
      <sheetName val="2연BOX"/>
      <sheetName val="내역표지"/>
      <sheetName val="원가계산"/>
      <sheetName val="원가계산서(남측)"/>
      <sheetName val="화전내"/>
      <sheetName val="2000용수잠관-수량집계"/>
      <sheetName val="은행"/>
      <sheetName val="AC포장수량"/>
      <sheetName val="수량이동"/>
      <sheetName val="펌프장수량산출(토)"/>
      <sheetName val="설산1.나"/>
      <sheetName val="본사S"/>
      <sheetName val="상행-교대(A1-A2)"/>
      <sheetName val="목록"/>
      <sheetName val="견적"/>
      <sheetName val="공사비증감"/>
      <sheetName val="Raw Data"/>
      <sheetName val="STRA2"/>
      <sheetName val="전라자금"/>
      <sheetName val="9509"/>
      <sheetName val="일반공사"/>
      <sheetName val="음료실행"/>
      <sheetName val="40단가산출서"/>
      <sheetName val="TYPE1"/>
      <sheetName val="철근량"/>
      <sheetName val="TYPE-1"/>
      <sheetName val="집1"/>
      <sheetName val="철근총괄집계표"/>
      <sheetName val="개화1교"/>
      <sheetName val="수량산출서-2"/>
      <sheetName val="업무처리전"/>
      <sheetName val="MOTOR"/>
      <sheetName val="역T형"/>
      <sheetName val="PILE"/>
      <sheetName val="도장수량(하1)"/>
      <sheetName val="주형"/>
      <sheetName val="Koreasea"/>
      <sheetName val="자재 집계표"/>
      <sheetName val="Sheet1_(2)2"/>
      <sheetName val="물가변동_총괄서2"/>
      <sheetName val="방배동내역_(총괄)2"/>
      <sheetName val="허용전류-IEC_DATA2"/>
      <sheetName val="본선_토공_분배표2"/>
      <sheetName val="EQUIP_LIST2"/>
      <sheetName val="7_1유효폭2"/>
      <sheetName val="현장관리비_산출내역2"/>
      <sheetName val="3_공통공사대비1"/>
      <sheetName val="단면_(2)2"/>
      <sheetName val="토공_갑지1"/>
      <sheetName val="BOX_본체1"/>
      <sheetName val="각사별공사비분개_1"/>
      <sheetName val="을_21"/>
      <sheetName val="을_11"/>
      <sheetName val="Pier_31"/>
      <sheetName val="1_취수장1"/>
      <sheetName val="_1"/>
      <sheetName val="6PILE__(돌출)1"/>
      <sheetName val="해외_연수비용_계산-삭제1"/>
      <sheetName val="해외_기술훈련비_(합계)1"/>
      <sheetName val="3련_BOX1"/>
      <sheetName val="TYPE_A"/>
      <sheetName val="BOX(1_5X1_5)"/>
      <sheetName val="2000년_공정표"/>
      <sheetName val="장비투입_(2)"/>
      <sheetName val="1_설계조건"/>
      <sheetName val="C_&amp;_G_RHS"/>
      <sheetName val="1공구_건정토건_토공"/>
      <sheetName val="5_3_단면가정"/>
      <sheetName val="내역서_"/>
      <sheetName val="ITB_COST"/>
      <sheetName val="BSD_(2)"/>
      <sheetName val="CATCH_BASIN"/>
      <sheetName val="입출재고현황_(2)"/>
      <sheetName val="Man_Hole"/>
      <sheetName val="Process_Piping"/>
      <sheetName val="A-100전제"/>
      <sheetName val="수량산출서 갑지"/>
      <sheetName val="배관내역"/>
      <sheetName val="산출서양식01"/>
      <sheetName val="충주"/>
      <sheetName val="성곽내역서"/>
      <sheetName val="철골공사"/>
      <sheetName val="1TL종점(1)"/>
      <sheetName val="960318-1"/>
      <sheetName val="0"/>
      <sheetName val="조도계산서 (도서)"/>
      <sheetName val="FB25JN"/>
      <sheetName val="S12"/>
      <sheetName val="S9"/>
      <sheetName val="S14"/>
      <sheetName val="예가대비"/>
      <sheetName val="Calculation"/>
      <sheetName val="토공사"/>
      <sheetName val="tggwan(mac)"/>
      <sheetName val="우각부보강"/>
      <sheetName val="공종별집계표"/>
      <sheetName val="인천성심병원"/>
      <sheetName val="할증 "/>
      <sheetName val="FLA"/>
      <sheetName val="시멘트"/>
      <sheetName val="주공 갑지"/>
      <sheetName val="기안"/>
      <sheetName val="허용전류_IEC"/>
      <sheetName val="허용전류_IEC DATA"/>
      <sheetName val="설계"/>
      <sheetName val="준검 내역서"/>
      <sheetName val="3차설계"/>
      <sheetName val="제출내역 (2)"/>
      <sheetName val="106C0300"/>
      <sheetName val="산출내역(K2)"/>
      <sheetName val="구조물공"/>
      <sheetName val="6공구(당초)"/>
      <sheetName val="부대공"/>
      <sheetName val="투찰"/>
      <sheetName val="1,2공구원가계산서"/>
      <sheetName val="2공구산출내역"/>
      <sheetName val="1공구산출내역서"/>
      <sheetName val="전체제잡비"/>
      <sheetName val="토공"/>
      <sheetName val="경산"/>
      <sheetName val="토목"/>
      <sheetName val="산1~6"/>
      <sheetName val="금융구조검토"/>
      <sheetName val="삼성전기"/>
      <sheetName val="골재"/>
      <sheetName val="원가계산서"/>
      <sheetName val="소방사항"/>
      <sheetName val="방수"/>
      <sheetName val="중기"/>
      <sheetName val="심의위원명단"/>
      <sheetName val="실행간접비"/>
      <sheetName val="소화실적"/>
      <sheetName val="SBT NO Proj. Controlling Report"/>
      <sheetName val="품의"/>
      <sheetName val="xxxxxx"/>
      <sheetName val="공종별집계표(건축)"/>
      <sheetName val="사통"/>
      <sheetName val="품의서"/>
      <sheetName val="구체"/>
      <sheetName val="중기비"/>
      <sheetName val="구역화물"/>
      <sheetName val="소비자가"/>
      <sheetName val="20관리비율"/>
      <sheetName val="FOOTING단면력"/>
      <sheetName val="산근터빈"/>
      <sheetName val="배수내역"/>
      <sheetName val="기둥"/>
      <sheetName val="자"/>
      <sheetName val="노"/>
      <sheetName val="하도내역 (철콘)"/>
      <sheetName val="잡비계산"/>
      <sheetName val="49일위"/>
      <sheetName val="경비_원본"/>
      <sheetName val="공문갑지"/>
      <sheetName val="을지"/>
      <sheetName val="G2설비도급"/>
      <sheetName val="부안일위"/>
      <sheetName val="공사원가"/>
      <sheetName val="11"/>
      <sheetName val="주간기성"/>
      <sheetName val="직종인원"/>
      <sheetName val="일일총괄"/>
      <sheetName val="검사현황"/>
      <sheetName val="10"/>
      <sheetName val="부하"/>
      <sheetName val="Book2"/>
      <sheetName val="8"/>
      <sheetName val="예산서"/>
      <sheetName val="3BL공동구 수량"/>
      <sheetName val="충돌 내용"/>
      <sheetName val="작성방법"/>
      <sheetName val="G.R300경비"/>
      <sheetName val="관급"/>
      <sheetName val="법면단"/>
      <sheetName val="맨홀수량산출"/>
      <sheetName val="안정계산"/>
      <sheetName val="단면검토"/>
      <sheetName val="1호인버트수량"/>
      <sheetName val="석축설면"/>
      <sheetName val="기초공"/>
      <sheetName val="3.바닥판설계"/>
      <sheetName val="우수"/>
      <sheetName val="아산추가1220"/>
      <sheetName val="COA-17"/>
      <sheetName val="C-18"/>
      <sheetName val="견적서"/>
      <sheetName val="산출내역서"/>
      <sheetName val="원가"/>
      <sheetName val="교통대책내역"/>
      <sheetName val="PHC파일 천공 및 항타"/>
      <sheetName val="R.C RAHMEN 해석"/>
      <sheetName val="방음벽연장집계-여기까지만 출력"/>
      <sheetName val="5.모델링"/>
      <sheetName val="참고"/>
      <sheetName val="INPUT(덕도방향-시점)"/>
      <sheetName val="석축단"/>
      <sheetName val="법면수집"/>
      <sheetName val="가도공"/>
      <sheetName val="APT"/>
      <sheetName val="21301동"/>
      <sheetName val="가설건물"/>
      <sheetName val="Quantity"/>
      <sheetName val="??"/>
      <sheetName val="공사유형"/>
      <sheetName val="토적표"/>
      <sheetName val="맨홀수량집계"/>
      <sheetName val="h-013211-2"/>
      <sheetName val="PKG"/>
      <sheetName val="입적표"/>
      <sheetName val="2월가격표-ESG-1월"/>
      <sheetName val="UB2"/>
      <sheetName val="퇴직공제"/>
      <sheetName val="건강보험료"/>
      <sheetName val="노인장기요양보험료"/>
      <sheetName val="공통부대비"/>
      <sheetName val="장비 (2)"/>
      <sheetName val="지수적용공사비내역서"/>
      <sheetName val="SANBAISU"/>
      <sheetName val="CONCRETE"/>
      <sheetName val="소일위대가코드표"/>
      <sheetName val="공사종류(참고)"/>
      <sheetName val="세부내역서"/>
      <sheetName val="_x0000__x0008__x0000__x0004__x0000_"/>
      <sheetName val="ࠀ฀ࠀ؀ԀЀԀ̀"/>
      <sheetName val="동원인원산출"/>
      <sheetName val="Du toan"/>
      <sheetName val="Keothep"/>
      <sheetName val="Re-bar"/>
      <sheetName val="WEIGHT_LIST"/>
      <sheetName val="산#2-1_(2)"/>
      <sheetName val="9609Aß"/>
      <sheetName val="업무계획1"/>
      <sheetName val="118.세금과공과"/>
      <sheetName val="108.수선비"/>
      <sheetName val="BS"/>
      <sheetName val="25.보증금(임차보증금외)"/>
      <sheetName val="Pricing"/>
      <sheetName val="Debt Service Schedule"/>
      <sheetName val="Krw"/>
      <sheetName val="토목내역"/>
      <sheetName val="Cash_Flow"/>
      <sheetName val="NOPAT"/>
      <sheetName val="Invested Capital"/>
      <sheetName val="WACC"/>
      <sheetName val="EVA"/>
      <sheetName val="매출GPU"/>
      <sheetName val="매출HLDS"/>
      <sheetName val="HZ_매출재료비"/>
      <sheetName val="PT_매출재료비"/>
      <sheetName val="Deteriorated Asset"/>
      <sheetName val="제-노임"/>
      <sheetName val="명세서"/>
      <sheetName val="1.1서버도입"/>
      <sheetName val="동원(3-"/>
      <sheetName val="2차선환산길이"/>
      <sheetName val="건축원가계산서"/>
      <sheetName val="냉매배관"/>
      <sheetName val="드레인"/>
      <sheetName val="기타"/>
      <sheetName val="TRE TABLE"/>
      <sheetName val="순환펌프"/>
      <sheetName val="저수조"/>
      <sheetName val="급,배기팬"/>
      <sheetName val="급탕순환펌프"/>
      <sheetName val="AH-1 "/>
      <sheetName val="OHU"/>
      <sheetName val="경제성분석"/>
      <sheetName val="비교1"/>
      <sheetName val="계약ITEM"/>
      <sheetName val="Package 3"/>
      <sheetName val="low schedule"/>
      <sheetName val="피뢰침"/>
      <sheetName val="cellar lighting"/>
      <sheetName val="main building"/>
      <sheetName val="auxiliary building"/>
      <sheetName val="earthing"/>
      <sheetName val="highbay lighting"/>
      <sheetName val="trolley"/>
      <sheetName val="cable tray"/>
      <sheetName val="10.단면설계"/>
      <sheetName val="2~5.단면가정&amp;안정검토"/>
      <sheetName val="10.1.단면검토"/>
      <sheetName val="DHEQSUPT"/>
      <sheetName val="우수공총괄수량집계"/>
      <sheetName val="포장절단"/>
      <sheetName val="L형옹벽(key)"/>
      <sheetName val="전계가"/>
      <sheetName val="변수값"/>
      <sheetName val="중기상차"/>
      <sheetName val="AS복구"/>
      <sheetName val="중기터파기"/>
      <sheetName val="부표총괄"/>
      <sheetName val="투찰가"/>
      <sheetName val="B"/>
      <sheetName val="계산결과(출력하지말것)"/>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refreshError="1"/>
      <sheetData sheetId="608" refreshError="1"/>
      <sheetData sheetId="609" refreshError="1"/>
      <sheetData sheetId="610" refreshError="1"/>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refreshError="1"/>
      <sheetData sheetId="663" refreshError="1"/>
      <sheetData sheetId="664" refreshError="1"/>
      <sheetData sheetId="665" refreshError="1"/>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sheetData sheetId="693" refreshError="1"/>
      <sheetData sheetId="694" refreshError="1"/>
      <sheetData sheetId="695"/>
      <sheetData sheetId="696"/>
      <sheetData sheetId="697"/>
      <sheetData sheetId="698"/>
      <sheetData sheetId="699" refreshError="1"/>
      <sheetData sheetId="700"/>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입찰안"/>
      <sheetName val="부대입찰"/>
      <sheetName val="부대공"/>
      <sheetName val="적격점수"/>
      <sheetName val="자재인력"/>
      <sheetName val="입찰조건"/>
      <sheetName val="조건표"/>
      <sheetName val="data"/>
      <sheetName val="을"/>
      <sheetName val="갑지"/>
      <sheetName val="내역"/>
      <sheetName val="BID"/>
      <sheetName val="수량산출서"/>
      <sheetName val="단가조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일위대가(가설)"/>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설계서표지-1"/>
      <sheetName val="설계서표지-2"/>
      <sheetName val="1.변경이유서-표지"/>
      <sheetName val="1.변경이유서"/>
      <sheetName val="2.설계설명서-표지"/>
      <sheetName val="내역서표지"/>
      <sheetName val="토공표지"/>
      <sheetName val="배수공표지"/>
      <sheetName val="구조물공표지"/>
      <sheetName val="포장공표지"/>
      <sheetName val="부대공표지"/>
      <sheetName val="지급자재표지"/>
      <sheetName val="2.설계설명서"/>
      <sheetName val="3.공사개요-다.주요공사량"/>
      <sheetName val="4.재료원"/>
      <sheetName val="5.지급자재 명세서"/>
      <sheetName val="6.시멘트 콘크리트 배합 설계표"/>
      <sheetName val="7.아스팔트 콘크리트 배합설계표"/>
      <sheetName val="COPY1"/>
      <sheetName val="8.∼11."/>
      <sheetName val="설계내역서표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기기리스트"/>
      <sheetName val="일위대가(가설)"/>
      <sheetName val="수량산출"/>
      <sheetName val="GODO"/>
      <sheetName val="자재단가"/>
      <sheetName val="장비경비"/>
      <sheetName val="자재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O"/>
      <sheetName val="WON"/>
      <sheetName val="CHONG"/>
      <sheetName val="NAI"/>
      <sheetName val="IL"/>
      <sheetName val="IL-gi"/>
      <sheetName val="DAN"/>
      <sheetName val="SU_배관"/>
      <sheetName val="SU_배관공량"/>
      <sheetName val="SU_배관공량 (2)"/>
      <sheetName val="SU_토목"/>
      <sheetName val="조견표"/>
      <sheetName val="SU_지지대"/>
      <sheetName val="su_전기자재"/>
      <sheetName val="SU_전기공량"/>
      <sheetName val="SU_전기제작"/>
      <sheetName val="GI"/>
      <sheetName val="BU-gi"/>
      <sheetName val="요율표"/>
      <sheetName val="단가data"/>
      <sheetName val="입찰안"/>
      <sheetName val="공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
      <sheetName val="원가계산"/>
      <sheetName val="갑"/>
      <sheetName val="재료비산출 (2)"/>
      <sheetName val="재료비산출"/>
      <sheetName val="공임산출"/>
      <sheetName val="표지"/>
      <sheetName val="일위대가"/>
      <sheetName val="수련원펌프"/>
      <sheetName val="Sheet2"/>
      <sheetName val="만덕고 부수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권상모터"/>
      <sheetName val="일위(설)"/>
      <sheetName val="약품설비"/>
      <sheetName val="수량산출"/>
    </sheetNames>
    <sheetDataSet>
      <sheetData sheetId="0"/>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침사지"/>
      <sheetName val="유입펌프"/>
      <sheetName val="조정조"/>
      <sheetName val="최초침전지"/>
      <sheetName val="포기조"/>
      <sheetName val="송풍기"/>
      <sheetName val="최종침전지"/>
      <sheetName val="UV소독"/>
      <sheetName val="용수공급"/>
      <sheetName val="농축조"/>
      <sheetName val="탈수기"/>
      <sheetName val="탈취설비"/>
      <sheetName val="약품설비"/>
      <sheetName val="약품공급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괄"/>
      <sheetName val="건원"/>
      <sheetName val="토원"/>
      <sheetName val="설원"/>
      <sheetName val="집계"/>
      <sheetName val="집계토"/>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EMST10"/>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원가계산서"/>
      <sheetName val="내역서 (2)"/>
      <sheetName val="일위대가  (2)"/>
      <sheetName val="원가계산서(최초) (2)"/>
      <sheetName val="집계표 (2)"/>
      <sheetName val="일위대가목록표 (2)"/>
      <sheetName val="Sheet1"/>
      <sheetName val="Sheet2"/>
      <sheetName val="Sheet3"/>
      <sheetName val="전체공사"/>
      <sheetName val="인천4(총괄표)"/>
      <sheetName val="기계갑"/>
      <sheetName val="기계집계"/>
      <sheetName val="기계내역"/>
      <sheetName val="소방계갑 "/>
      <sheetName val="소방집계1"/>
      <sheetName val="소방내역"/>
      <sheetName val="1월"/>
      <sheetName val="3월"/>
      <sheetName val="맨홀토공산출"/>
      <sheetName val="직공비"/>
      <sheetName val="을지"/>
      <sheetName val="별표집계"/>
      <sheetName val="SLAB&quot;1&quot;"/>
      <sheetName val="2000년1차"/>
      <sheetName val="CODE"/>
      <sheetName val="Hw-CV"/>
      <sheetName val="전기"/>
      <sheetName val="guard(mac)"/>
      <sheetName val="부안일위"/>
      <sheetName val="부대내역"/>
      <sheetName val="input"/>
      <sheetName val="건축-물가변동"/>
      <sheetName val="품셈표"/>
      <sheetName val="COPING"/>
      <sheetName val="1-1"/>
      <sheetName val="단가"/>
      <sheetName val="200"/>
      <sheetName val="공통가설"/>
      <sheetName val="중기가격"/>
      <sheetName val="건축미장"/>
      <sheetName val="건축미장내역"/>
      <sheetName val="설계"/>
      <sheetName val="건축내역"/>
      <sheetName val="목록"/>
      <sheetName val="남양시작동자105노65기1.3화1.2"/>
      <sheetName val="토공사"/>
      <sheetName val="내역표지"/>
      <sheetName val="일위목록"/>
      <sheetName val="기자재비"/>
      <sheetName val="1-4일위대가목차"/>
      <sheetName val="입찰안"/>
      <sheetName val="1호인버트수량"/>
      <sheetName val="오억미만"/>
      <sheetName val="삼성전기"/>
      <sheetName val="Sheet1 (2)"/>
      <sheetName val="입출재고현황 (2)"/>
      <sheetName val="관기성공.내"/>
      <sheetName val="토목"/>
      <sheetName val="원가입력"/>
      <sheetName val="공사내역"/>
      <sheetName val="을"/>
      <sheetName val="Sheet5"/>
      <sheetName val="COA-17"/>
      <sheetName val="C-18"/>
      <sheetName val="6동"/>
      <sheetName val="자재co"/>
      <sheetName val="내역서"/>
      <sheetName val="가스"/>
      <sheetName val="물가자료"/>
      <sheetName val="노임"/>
      <sheetName val="전신환매도율"/>
      <sheetName val="M1"/>
      <sheetName val="횡배수관토공수량"/>
      <sheetName val="간접비내역-1"/>
      <sheetName val="DATA"/>
      <sheetName val="gyun"/>
      <sheetName val="간선계산"/>
      <sheetName val="주방환기"/>
      <sheetName val="자재단가비교표"/>
      <sheetName val="점수계산1-2"/>
      <sheetName val="#REF"/>
      <sheetName val="교각1"/>
      <sheetName val="정부노임단가"/>
      <sheetName val="결재판"/>
      <sheetName val="Total"/>
      <sheetName val="b_balju"/>
      <sheetName val="집계표"/>
      <sheetName val="산출내역서집계표"/>
      <sheetName val="1공구 건정토건 토공"/>
      <sheetName val="토목내역서"/>
      <sheetName val="총 원가계산"/>
      <sheetName val="코드표"/>
      <sheetName val="표지"/>
      <sheetName val="서울산업대(토)"/>
      <sheetName val="공사비예산서(토목분)"/>
      <sheetName val="내역서(총괄)"/>
      <sheetName val="Project Brief"/>
      <sheetName val="S058FL01"/>
      <sheetName val="CAT_5"/>
      <sheetName val="재료집계"/>
      <sheetName val="바.한일양산"/>
      <sheetName val="우수받이"/>
      <sheetName val="기본"/>
      <sheetName val="내역분기"/>
      <sheetName val="사급자재"/>
      <sheetName val="BSD (2)"/>
      <sheetName val="안정검토"/>
      <sheetName val="단면설계"/>
      <sheetName val="준검 내역서"/>
      <sheetName val="철콘공사"/>
      <sheetName val="세부내역"/>
      <sheetName val="PROJECT BRIEF(EX.NEW)"/>
      <sheetName val="하조서"/>
      <sheetName val="내역서적용수량"/>
      <sheetName val="일위대가-2"/>
      <sheetName val="외상매"/>
      <sheetName val="Macro(전선)"/>
      <sheetName val="기둥"/>
      <sheetName val="저판(버림100)"/>
      <sheetName val="대전-교대(A1-A2)"/>
      <sheetName val="수량산출내역1115"/>
      <sheetName val="지급자재"/>
      <sheetName val="타공종이기"/>
      <sheetName val="일위대가"/>
      <sheetName val="간접비"/>
      <sheetName val="문학간접"/>
      <sheetName val="간접"/>
      <sheetName val="전장품(관리용)"/>
      <sheetName val="CPM챠트 "/>
      <sheetName val="EQUIP-H"/>
      <sheetName val="양산물금"/>
      <sheetName val="UPRI"/>
      <sheetName val="SILICATE"/>
      <sheetName val="FAX"/>
      <sheetName val="공사수행방안"/>
      <sheetName val="품셈총괄표"/>
      <sheetName val="와동25-3(변경)"/>
      <sheetName val="가설공사내역"/>
      <sheetName val="조건표"/>
      <sheetName val="Macro(ST)"/>
      <sheetName val="Macro(AT)"/>
      <sheetName val="giathanh1"/>
      <sheetName val="SUMMARY"/>
      <sheetName val="PAINT"/>
      <sheetName val="일위대가(가설)"/>
      <sheetName val="시추주상도"/>
      <sheetName val="11.자재단가"/>
      <sheetName val="개요입력"/>
      <sheetName val="수량기준"/>
      <sheetName val="단가기준"/>
      <sheetName val="부속동"/>
      <sheetName val="토목주소"/>
      <sheetName val="프랜트면허"/>
      <sheetName val="투찰가"/>
      <sheetName val="ETC"/>
      <sheetName val="에너지동"/>
      <sheetName val="계양가시설"/>
      <sheetName val="CPM챠트"/>
      <sheetName val="식재총괄"/>
      <sheetName val="산출내역"/>
      <sheetName val="증감대비"/>
      <sheetName val="기본DATA"/>
      <sheetName val="배수장공사비명세서"/>
      <sheetName val="총괄내역서"/>
      <sheetName val="인건비"/>
      <sheetName val="부대공Ⅱ"/>
      <sheetName val="단가조사"/>
      <sheetName val="상수도토공집계표"/>
      <sheetName val="별표 "/>
      <sheetName val="2.유지보수비"/>
      <sheetName val="제품"/>
      <sheetName val="Mc1"/>
      <sheetName val="일위대가내역"/>
      <sheetName val="일반부표"/>
      <sheetName val="PBS"/>
      <sheetName val="기성내역서표지"/>
      <sheetName val="견적조건"/>
      <sheetName val="비용"/>
      <sheetName val="제경비"/>
      <sheetName val="단가표"/>
      <sheetName val="UNIT"/>
      <sheetName val="I一般比"/>
      <sheetName val="금액"/>
      <sheetName val="기계 도급내역서"/>
      <sheetName val="계화배수"/>
      <sheetName val="실행철강하도"/>
      <sheetName val="TUAS"/>
      <sheetName val="관음목장(제출용)자105인97.5"/>
      <sheetName val="B1(반포1차)"/>
      <sheetName val="EACT10"/>
      <sheetName val="CIVIL4"/>
      <sheetName val="1.설계조건"/>
      <sheetName val="적현로"/>
      <sheetName val="단중표"/>
      <sheetName val="예산M11A"/>
      <sheetName val="일위목록-기"/>
      <sheetName val="수로교총재료집계"/>
      <sheetName val="약품설비"/>
      <sheetName val="포장복구집계"/>
      <sheetName val="노임단가"/>
      <sheetName val="단가조사서"/>
      <sheetName val="공사비총괄표"/>
      <sheetName val="eq_data"/>
      <sheetName val="ABUT수량-A1"/>
      <sheetName val="세부내역서"/>
      <sheetName val="품셈TABLE"/>
      <sheetName val="TOTAL_BOQ"/>
      <sheetName val="성남여성복지내역"/>
      <sheetName val="현황"/>
      <sheetName val="단위수량"/>
      <sheetName val="방송일위대가"/>
      <sheetName val="품목"/>
      <sheetName val="A-4"/>
      <sheetName val="뜃맟뭁돽띿맟?-BLDG"/>
      <sheetName val="적용단가"/>
      <sheetName val="노무비"/>
      <sheetName val="LABTOTAL"/>
      <sheetName val="공량산출서"/>
      <sheetName val="연부97-1"/>
      <sheetName val="갑지1"/>
      <sheetName val="기성2"/>
      <sheetName val="단면 (2)"/>
      <sheetName val="말뚝물량"/>
      <sheetName val="건축"/>
      <sheetName val="내역(중앙)"/>
      <sheetName val="내역(창신)"/>
      <sheetName val="일위대가(계측기설치)"/>
      <sheetName val="CODE(2)"/>
      <sheetName val="슬래브(유곡)"/>
      <sheetName val="견적대비표"/>
      <sheetName val="단가보완"/>
      <sheetName val="단위가격"/>
      <sheetName val="중기조종사 단위단가"/>
      <sheetName val="c_balju"/>
      <sheetName val="Sheet4"/>
      <sheetName val="갑지(추정)"/>
      <sheetName val="골조시행"/>
      <sheetName val="conv전장품"/>
      <sheetName val="2000전체분"/>
      <sheetName val="배수장공사비"/>
      <sheetName val="자판실행"/>
      <sheetName val="버스운행안내"/>
      <sheetName val="예방접종계획"/>
      <sheetName val="근태계획서"/>
      <sheetName val="공사비집계"/>
      <sheetName val="BID"/>
      <sheetName val="현대물량"/>
      <sheetName val="중동상가"/>
      <sheetName val="부산4"/>
      <sheetName val="일위대가-1"/>
      <sheetName val="목창호"/>
      <sheetName val="결재판(삭제하지말아주세요)"/>
      <sheetName val="송라터널총괄"/>
      <sheetName val="WEON"/>
      <sheetName val="Summary Sheets"/>
      <sheetName val="부하계산서"/>
      <sheetName val="견적내용입력"/>
      <sheetName val="교각계산"/>
      <sheetName val="수량산출근거"/>
      <sheetName val="단위집계표"/>
      <sheetName val="계산내역"/>
      <sheetName val="금액내역서"/>
      <sheetName val="MCC제원"/>
      <sheetName val="TEST1"/>
      <sheetName val="IMPEADENCE MAP 취수장"/>
      <sheetName val="가스내역"/>
      <sheetName val="산정표"/>
      <sheetName val="노무비 경비"/>
      <sheetName val="산재 안전"/>
      <sheetName val="dg"/>
      <sheetName val="일위대가목록"/>
      <sheetName val="ELECTRIC"/>
      <sheetName val="소요자재"/>
      <sheetName val="노무산출서"/>
      <sheetName val="교통대책내역"/>
      <sheetName val="3.공통공사대비"/>
      <sheetName val="중기사용료"/>
      <sheetName val="9GNG운반"/>
      <sheetName val="전선"/>
      <sheetName val="CABLE"/>
      <sheetName val="설계명세서"/>
      <sheetName val="예산명세서"/>
      <sheetName val="자료입력"/>
      <sheetName val="손익분석"/>
      <sheetName val="전산소모"/>
      <sheetName val="VV보온LINK"/>
      <sheetName val="FIT보온LINK"/>
      <sheetName val="INS-SHEET"/>
      <sheetName val="설계내역"/>
      <sheetName val="1단계"/>
      <sheetName val="청천내"/>
      <sheetName val="총내역서"/>
      <sheetName val="MAT"/>
      <sheetName val="시산표"/>
      <sheetName val="철근콘크리트"/>
      <sheetName val="파일항타"/>
      <sheetName val="파일항타 (2)"/>
      <sheetName val="하수실행"/>
      <sheetName val="적용률"/>
      <sheetName val="VXXXXXXX"/>
      <sheetName val="매입세"/>
      <sheetName val="진주방향"/>
      <sheetName val="미드수량"/>
      <sheetName val="주식"/>
      <sheetName val="단가및재료비"/>
      <sheetName val="역T형"/>
      <sheetName val="부표총괄"/>
      <sheetName val="설정"/>
      <sheetName val="약품공급2"/>
      <sheetName val="노임이"/>
      <sheetName val="돌담교 상부수량"/>
      <sheetName val="LIST"/>
      <sheetName val="DANGA"/>
      <sheetName val="교량전기"/>
      <sheetName val="대전월평내역"/>
      <sheetName val="96보완계획7.12"/>
      <sheetName val="수입"/>
      <sheetName val="정공공사"/>
      <sheetName val="내  역  서"/>
      <sheetName val="통합"/>
      <sheetName val="SG"/>
      <sheetName val="tggwan(mac)"/>
      <sheetName val="포장공"/>
      <sheetName val="장비명"/>
      <sheetName val="일위대가(건축)"/>
      <sheetName val="MANUFACTORY"/>
      <sheetName val="기기점검"/>
      <sheetName val="대목"/>
      <sheetName val="메서,변+증"/>
      <sheetName val="예상"/>
      <sheetName val="퇴직금(울산천상)"/>
      <sheetName val="Macro1"/>
      <sheetName val="법면"/>
      <sheetName val="부대공"/>
      <sheetName val="구조물공"/>
      <sheetName val="중기일위대가"/>
      <sheetName val="토공"/>
      <sheetName val="배수공1"/>
      <sheetName val="coll#"/>
      <sheetName val="CAP"/>
      <sheetName val="부하(성남)"/>
      <sheetName val="소방"/>
      <sheetName val="1995년 섹터별 매출"/>
      <sheetName val="가공비"/>
      <sheetName val="토적계산"/>
      <sheetName val="목차"/>
      <sheetName val="계약서"/>
      <sheetName val="제수"/>
      <sheetName val="공기"/>
      <sheetName val="설 계"/>
      <sheetName val="사통공사비"/>
      <sheetName val="인건-측정"/>
      <sheetName val="평가데이터"/>
      <sheetName val="월별수입"/>
      <sheetName val="O＆P"/>
      <sheetName val="신우"/>
      <sheetName val="일위_파일"/>
      <sheetName val="토목내역"/>
      <sheetName val="백암비스타내역"/>
      <sheetName val="일위"/>
      <sheetName val="조도계산서 (도서)"/>
      <sheetName val="시노"/>
      <sheetName val="수원BOM-원본"/>
      <sheetName val="2.가정단면"/>
      <sheetName val="잡비"/>
      <sheetName val="공조기"/>
      <sheetName val="esc"/>
      <sheetName val="하중계산"/>
      <sheetName val="Tbom-tot"/>
      <sheetName val="001"/>
      <sheetName val="Bid_Detail"/>
      <sheetName val="샘플표지"/>
      <sheetName val="건축집계표"/>
      <sheetName val="산업"/>
      <sheetName val="982월원안"/>
      <sheetName val="3.바닥판설계"/>
      <sheetName val="GAEYO"/>
      <sheetName val="본체"/>
      <sheetName val="TRE TABLE"/>
      <sheetName val="차액보증"/>
      <sheetName val="열린교실"/>
      <sheetName val="전체도급"/>
      <sheetName val="전차선로 물량표"/>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
      <sheetName val="내역서"/>
      <sheetName val="기기품셈내역"/>
      <sheetName val="재료비산출"/>
      <sheetName val="단가비교"/>
      <sheetName val="동성"/>
      <sheetName val="한일"/>
      <sheetName val="국제"/>
      <sheetName val="부산여자고등학교 방송장치D-2"/>
    </sheetNames>
    <sheetDataSet>
      <sheetData sheetId="0" refreshError="1"/>
      <sheetData sheetId="1"/>
      <sheetData sheetId="2"/>
      <sheetData sheetId="3"/>
      <sheetData sheetId="4"/>
      <sheetData sheetId="5"/>
      <sheetData sheetId="6"/>
      <sheetData sheetId="7"/>
      <sheetData sheetId="8"/>
      <sheetData sheetId="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공비"/>
      <sheetName val="설명서"/>
      <sheetName val="갑지"/>
      <sheetName val="내역갑지"/>
      <sheetName val="총괄"/>
      <sheetName val="간선계산"/>
      <sheetName val="물가자료"/>
      <sheetName val="공사비예산서(토목분)"/>
      <sheetName val="목록"/>
      <sheetName val="설계예산2"/>
      <sheetName val="토공사"/>
      <sheetName val="관급"/>
      <sheetName val="자재단가비교표"/>
      <sheetName val="산출내역서집계표"/>
      <sheetName val="Bid_Detail"/>
      <sheetName val="관기성공.내"/>
      <sheetName val="2000년1차"/>
      <sheetName val="2000전체분"/>
      <sheetName val="내역서"/>
      <sheetName val="당초수량"/>
      <sheetName val="교각1"/>
      <sheetName val="계화배수(3대)"/>
      <sheetName val="관급자재"/>
      <sheetName val="기본"/>
      <sheetName val="guard(mac)"/>
      <sheetName val="정렬"/>
      <sheetName val="양수장(기계)"/>
      <sheetName val="노임단가"/>
      <sheetName val="공작물조직표(용배수)"/>
      <sheetName val="COPING"/>
      <sheetName val="CODE"/>
      <sheetName val="산출내역서"/>
      <sheetName val="ITEM"/>
      <sheetName val="VV보온LINK"/>
      <sheetName val="FIT보온LINK"/>
      <sheetName val="1.설계조건"/>
      <sheetName val="수로교총재료집계"/>
      <sheetName val="금액"/>
      <sheetName val="EACT10"/>
      <sheetName val="점수계산1-2"/>
      <sheetName val="송라터널총괄"/>
      <sheetName val="매원개착터널총괄"/>
      <sheetName val="Project Brief"/>
      <sheetName val="변경총괄지(1)"/>
      <sheetName val="Sheet5"/>
      <sheetName val="FACTOR"/>
      <sheetName val="TONGKE3p "/>
      <sheetName val="TDTKP"/>
      <sheetName val="K-16 (실행)"/>
      <sheetName val="LEGEND"/>
      <sheetName val="입찰안"/>
      <sheetName val="요율"/>
      <sheetName val="단중표"/>
      <sheetName val="Breakdown"/>
      <sheetName val="UnitRate"/>
      <sheetName val="인사자료총집계"/>
      <sheetName val="입출재고현황 (2)"/>
      <sheetName val="기둥"/>
      <sheetName val="저판(버림100)"/>
      <sheetName val="내역(구조물)"/>
      <sheetName val="별표 "/>
      <sheetName val="단면 (2)"/>
      <sheetName val="하중"/>
      <sheetName val="제직재"/>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관급) (2)"/>
      <sheetName val="정렬"/>
      <sheetName val="간선계산"/>
    </sheetNames>
    <sheetDataSet>
      <sheetData sheetId="0"/>
      <sheetData sheetId="1" refreshError="1"/>
      <sheetData sheetId="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양식 (신규)"/>
      <sheetName val="첨부5-2"/>
      <sheetName val="첨부2-3(사용양식)"/>
      <sheetName val="가격표"/>
      <sheetName val="업체등록양식"/>
      <sheetName val="방송일위대가"/>
      <sheetName val="#REF"/>
      <sheetName val="직공비"/>
      <sheetName val="간선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UBI"/>
      <sheetName val="일위대가표 O"/>
      <sheetName val="WORK"/>
      <sheetName val="Module1"/>
      <sheetName val="Module3"/>
      <sheetName val="Module5"/>
      <sheetName val="Y-WORK"/>
      <sheetName val="방송일위대가"/>
      <sheetName val="직공비"/>
      <sheetName val="홈통받이수량"/>
      <sheetName val="DATA"/>
      <sheetName val="터널조도"/>
      <sheetName val="간선계산"/>
      <sheetName val="을"/>
    </sheetNames>
    <sheetDataSet>
      <sheetData sheetId="0" refreshError="1"/>
      <sheetData sheetId="1" refreshError="1"/>
      <sheetData sheetId="2">
        <row r="22">
          <cell r="A22">
            <v>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표지"/>
      <sheetName val="갑지"/>
      <sheetName val="간지"/>
      <sheetName val="간선계산"/>
      <sheetName val="입찰안"/>
    </sheetNames>
    <sheetDataSet>
      <sheetData sheetId="0"/>
      <sheetData sheetId="1"/>
      <sheetData sheetId="2"/>
      <sheetData sheetId="3"/>
      <sheetData sheetId="4" refreshError="1"/>
      <sheetData sheetId="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내역서"/>
      <sheetName val="일위전기"/>
      <sheetName val="직영비"/>
      <sheetName val="전기단가조사서"/>
      <sheetName val="인건비"/>
      <sheetName val="기계경비"/>
      <sheetName val="산근"/>
      <sheetName val="시설공사"/>
      <sheetName val="조명시설"/>
      <sheetName val="단가산출"/>
      <sheetName val="내역서"/>
      <sheetName val="단가"/>
      <sheetName val="실행철강하도"/>
      <sheetName val="내역서단가산출용"/>
    </sheetNames>
    <definedNames>
      <definedName name="Macro10"/>
      <definedName name="Macro14"/>
      <definedName name="Macro5"/>
      <definedName name="Macro7"/>
      <definedName name="Macro9"/>
    </defined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자재"/>
      <sheetName val="조명시설"/>
      <sheetName val="RAMP-D1"/>
    </sheetNames>
    <definedNames>
      <definedName name="Macro10"/>
      <definedName name="Macro14"/>
      <definedName name="Macro5"/>
      <definedName name="Macro7"/>
      <definedName name="Macro9"/>
    </definedNames>
    <sheetDataSet>
      <sheetData sheetId="0" refreshError="1"/>
      <sheetData sheetId="1" refreshError="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일위대가9803"/>
      <sheetName val="단가산출"/>
    </sheetNames>
    <definedNames>
      <definedName name="Macro10"/>
      <definedName name="Macro14"/>
      <definedName name="Macro5"/>
      <definedName name="Macro7"/>
      <definedName name="Macro9"/>
    </definedNames>
    <sheetDataSet>
      <sheetData sheetId="0"/>
      <sheetData sheetId="1"/>
      <sheetData sheetId="2"/>
      <sheetData sheetId="3" refreshError="1"/>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단가조사"/>
      <sheetName val="물가자료"/>
    </sheetNames>
    <sheetDataSet>
      <sheetData sheetId="0">
        <row r="4">
          <cell r="B4">
            <v>67900</v>
          </cell>
        </row>
      </sheetData>
      <sheetData sheetId="1" refreshError="1"/>
      <sheetData sheetId="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방송일위대가"/>
      <sheetName val="직공비"/>
      <sheetName val="관급"/>
      <sheetName val="품셈TABLE"/>
    </sheetNames>
    <sheetDataSet>
      <sheetData sheetId="0"/>
      <sheetData sheetId="1"/>
      <sheetData sheetId="2" refreshError="1"/>
      <sheetData sheetId="3" refreshError="1"/>
      <sheetData sheetId="4" refreshError="1"/>
      <sheetData sheetId="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일정표"/>
      <sheetName val="개인일정표"/>
      <sheetName val="    (6-1)견적인원현황 (2)"/>
      <sheetName val="    (6-1)견적인원현황 (3)"/>
      <sheetName val="☞①공사명입력표지출력"/>
      <sheetName val="    A총괄갑지(건+토+조+기+전+통)"/>
      <sheetName val="    ★건축갑지★"/>
      <sheetName val="    (1)★건축원가(기준)★"/>
      <sheetName val="집계표 (2)"/>
      <sheetName val="집계표"/>
      <sheetName val="내역서"/>
      <sheetName val="일위대가목록"/>
      <sheetName val="일위대가"/>
      <sheetName val="단가대비표"/>
      <sheetName val="☞☞표지"/>
      <sheetName val="    내역(총괄)"/>
      <sheetName val="    내역(건축)"/>
      <sheetName val="    대가(건축)"/>
      <sheetName val="    단가(건축)"/>
      <sheetName val="   마감(세로)"/>
      <sheetName val="   골조(세로)"/>
      <sheetName val="NEYOK"/>
      <sheetName val="방송일위대가"/>
      <sheetName val="직공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선(일반동력)"/>
      <sheetName val="Macro(차단기)"/>
      <sheetName val="Macro(전선)"/>
      <sheetName val="Macro(전동기)"/>
      <sheetName val="변압기(전등,전열)"/>
      <sheetName val="laroux1"/>
      <sheetName val="간선계산"/>
      <sheetName val="직공비"/>
    </sheetNames>
    <sheetDataSet>
      <sheetData sheetId="0"/>
      <sheetData sheetId="1"/>
      <sheetData sheetId="2">
        <row r="1">
          <cell r="A1" t="str">
            <v>DISTANCE(전압강하)</v>
          </cell>
        </row>
      </sheetData>
      <sheetData sheetId="3"/>
      <sheetData sheetId="4"/>
      <sheetData sheetId="5" refreshError="1"/>
      <sheetData sheetId="6" refreshError="1"/>
      <sheetData sheetId="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직공비"/>
      <sheetName val="단면가정"/>
      <sheetName val="Y-WORK"/>
      <sheetName val="일위대가"/>
      <sheetName val="원가서"/>
      <sheetName val="조작대(1연)"/>
    </sheetNames>
    <sheetDataSet>
      <sheetData sheetId="0"/>
      <sheetData sheetId="1"/>
      <sheetData sheetId="2"/>
      <sheetData sheetId="3"/>
      <sheetData sheetId="4"/>
      <sheetData sheetId="5"/>
      <sheetData sheetId="6"/>
      <sheetData sheetId="7"/>
      <sheetData sheetId="8" refreshError="1"/>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노임단가"/>
      <sheetName val="4-7.중앙전기실(노임단가)"/>
      <sheetName val="EQ-R1"/>
      <sheetName val="7단가"/>
      <sheetName val="노임"/>
      <sheetName val="터널조도"/>
      <sheetName val="단락전류-A"/>
      <sheetName val="일위목록"/>
      <sheetName val="요율"/>
      <sheetName val="단가조사"/>
      <sheetName val="ILLU"/>
      <sheetName val="일위대가"/>
      <sheetName val="코드표"/>
      <sheetName val="G.R300경비"/>
      <sheetName val="증감대비"/>
      <sheetName val="경산"/>
      <sheetName val="???"/>
      <sheetName val="단위일위"/>
      <sheetName val="건축"/>
      <sheetName val="식재가격"/>
      <sheetName val="식재총괄"/>
      <sheetName val="수목표준대가"/>
      <sheetName val="비탈면보호공수량산출"/>
      <sheetName val="BID"/>
      <sheetName val="9509"/>
      <sheetName val="전기"/>
      <sheetName val="토사(PE)"/>
      <sheetName val="A갑지"/>
      <sheetName val="점수계산1-2"/>
      <sheetName val="내역서"/>
      <sheetName val="건축내역"/>
      <sheetName val="을"/>
      <sheetName val="I一般比"/>
      <sheetName val="N賃率-職"/>
      <sheetName val="COST"/>
      <sheetName val="COVER"/>
      <sheetName val="NEGO"/>
      <sheetName val="담장산출"/>
      <sheetName val="6호기"/>
      <sheetName val="인건비"/>
      <sheetName val="DATE"/>
      <sheetName val="내역"/>
      <sheetName val="토목"/>
      <sheetName val="MOTOR"/>
      <sheetName val="CABdata"/>
      <sheetName val="단가비교"/>
      <sheetName val="b_balju_cho"/>
      <sheetName val="경비_원본"/>
      <sheetName val="전기일위대가"/>
      <sheetName val="수량-가로등"/>
      <sheetName val="직노"/>
      <sheetName val="#REF"/>
      <sheetName val="Customer Databas"/>
      <sheetName val="노무비"/>
      <sheetName val="설비"/>
      <sheetName val="01상노임"/>
      <sheetName val="TEL"/>
      <sheetName val="입찰안"/>
      <sheetName val="BQ(실행)"/>
      <sheetName val="인건비 "/>
      <sheetName val="calculation"/>
      <sheetName val="공통가설"/>
      <sheetName val="손익분석"/>
      <sheetName val="File_관급"/>
      <sheetName val="공정집계"/>
      <sheetName val="기계경비(시간당)"/>
      <sheetName val="램머"/>
      <sheetName val="대비"/>
      <sheetName val="Sheet3"/>
      <sheetName val="AS복구"/>
      <sheetName val="중기터파기"/>
      <sheetName val="변수값"/>
      <sheetName val="중기상차"/>
      <sheetName val="자재단가"/>
      <sheetName val="산업"/>
      <sheetName val="설계조건"/>
      <sheetName val="안정계산"/>
      <sheetName val="단면검토"/>
      <sheetName val="자료"/>
      <sheetName val="공주-교대(A1)"/>
      <sheetName val="11.1 단면hwp"/>
      <sheetName val="COPING"/>
      <sheetName val="포장복구집계"/>
      <sheetName val="1차 내역서"/>
      <sheetName val="노임이"/>
      <sheetName val="부표총괄"/>
      <sheetName val="전산망"/>
      <sheetName val="데리네이타현황"/>
      <sheetName val="일위대가목차"/>
      <sheetName val="소비자가"/>
      <sheetName val="종배수관면벽신"/>
      <sheetName val="적용단위길이"/>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일위집계(기존)"/>
      <sheetName val="냉천부속동"/>
      <sheetName val="ⴭⴭⴭⴭⴭ"/>
      <sheetName val="수량산출서"/>
      <sheetName val="진주방향"/>
      <sheetName val="2000년1차"/>
      <sheetName val="6공구(당초)"/>
      <sheetName val="개요"/>
      <sheetName val="수안보-MBR1"/>
      <sheetName val="노임9월"/>
      <sheetName val="무산소조"/>
      <sheetName val="전기산출"/>
      <sheetName val="단가"/>
      <sheetName val="기계경비"/>
      <sheetName val="일반자재"/>
      <sheetName val="배수공"/>
      <sheetName val="터파기및재료"/>
      <sheetName val="EACT10"/>
      <sheetName val="시중노임(공사)"/>
      <sheetName val="건축(충일분)"/>
      <sheetName val="기성내역서표지"/>
      <sheetName val="Y-WORK"/>
      <sheetName val="금융비용"/>
      <sheetName val="공종구간"/>
      <sheetName val="TRE TABLE"/>
      <sheetName val="ASEM내역"/>
      <sheetName val="KMT물량"/>
      <sheetName val="횡배수관"/>
      <sheetName val="일위대가 (100%)"/>
      <sheetName val="도급"/>
      <sheetName val="조도계산"/>
      <sheetName val="토공계산서(부체도로)"/>
      <sheetName val="교통대책내역"/>
      <sheetName val="자동차폐수처리장"/>
      <sheetName val="조명율표"/>
      <sheetName val="차도조도계산"/>
      <sheetName val="견적내역"/>
      <sheetName val="LIST"/>
      <sheetName val="WORK"/>
      <sheetName val="노단"/>
      <sheetName val="수량인공"/>
      <sheetName val="Macro(전선)"/>
      <sheetName val="산출내역서"/>
      <sheetName val="수량명세서"/>
      <sheetName val="사급자재"/>
      <sheetName val="공종목록표"/>
      <sheetName val="비교1"/>
      <sheetName val="수량산출"/>
      <sheetName val="자재"/>
      <sheetName val="세부내역"/>
      <sheetName val="WEIGHT LIST"/>
      <sheetName val="POL6차-PIPING"/>
      <sheetName val="산#2-1 (2)"/>
      <sheetName val="산#3-1"/>
      <sheetName val="단 box"/>
      <sheetName val="단가 "/>
      <sheetName val="일위총괄표"/>
      <sheetName val="1단계"/>
      <sheetName val="단가산출2"/>
      <sheetName val="단가 및 재료비"/>
      <sheetName val="단가산출1"/>
      <sheetName val="°æ»ê"/>
      <sheetName val="산수배수"/>
      <sheetName val="공문"/>
      <sheetName val="토 적 표"/>
      <sheetName val="출력-내역서"/>
      <sheetName val="견적서세부내용"/>
      <sheetName val="견적내용입력"/>
      <sheetName val="발신정보"/>
      <sheetName val="b_balju"/>
      <sheetName val="첨부1"/>
      <sheetName val="자재단가-1"/>
      <sheetName val="주공기준"/>
      <sheetName val="DATA 입력부"/>
      <sheetName val="NEYOK"/>
      <sheetName val="인부노임"/>
      <sheetName val="(A)내역서"/>
      <sheetName val="INFO"/>
      <sheetName val="2.냉난방설비공사"/>
      <sheetName val="7.자동제어공사"/>
      <sheetName val="dt0301"/>
      <sheetName val="dtt0301"/>
      <sheetName val="내역서(기계)"/>
      <sheetName val="2009노임(공사)"/>
      <sheetName val="옹벽"/>
      <sheetName val="유류사용"/>
      <sheetName val="아스.노면절삭"/>
      <sheetName val="집계표"/>
      <sheetName val="설비내역서"/>
      <sheetName val="건축내역서"/>
      <sheetName val="전기내역서"/>
      <sheetName val="대치판정"/>
      <sheetName val="단가산출"/>
      <sheetName val="공종"/>
      <sheetName val="물가"/>
      <sheetName val="간선계산"/>
      <sheetName val="wall"/>
      <sheetName val="Front"/>
      <sheetName val="사용성검토"/>
      <sheetName val="노원열병합  건축공사기성내역서"/>
      <sheetName val="토공1"/>
      <sheetName val="갑지(추정)"/>
      <sheetName val="남양주부대"/>
      <sheetName val="교각1"/>
      <sheetName val="노무"/>
      <sheetName val="SLAB&quot;1&quot;"/>
      <sheetName val="제잡비1"/>
      <sheetName val="일위대가(가설)"/>
      <sheetName val="변압기 및 발전기 용량"/>
      <sheetName val="1.설계조건"/>
      <sheetName val="제잡비 산출내역(실적공사비)"/>
      <sheetName val="내역서(총)"/>
      <sheetName val="CODE"/>
      <sheetName val="1-1"/>
      <sheetName val="Sheet1 (2)"/>
      <sheetName val="날개벽"/>
      <sheetName val="대로근거"/>
      <sheetName val="CATCH BASIN"/>
      <sheetName val="중간부"/>
      <sheetName val="부대내역"/>
      <sheetName val="말고개터널조명전압강하"/>
      <sheetName val="공통가설비"/>
      <sheetName val="장비"/>
      <sheetName val="산출근거"/>
      <sheetName val="총괄표"/>
      <sheetName val="인공산출"/>
      <sheetName val="견적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종합갑"/>
      <sheetName val="종합"/>
      <sheetName val="죽성계단"/>
      <sheetName val="원가2(교)"/>
      <sheetName val="원가3(교)"/>
      <sheetName val="대가 (2)"/>
      <sheetName val="Sheet1"/>
      <sheetName val="Sheet2"/>
      <sheetName val="Sheet3"/>
      <sheetName val="말뚝지지력산정"/>
      <sheetName val="방송일위대가"/>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Y-WORK"/>
      <sheetName val="정부노임단가"/>
      <sheetName val="손익분석"/>
      <sheetName val="YES-IL"/>
      <sheetName val="DATA"/>
    </sheetNames>
    <sheetDataSet>
      <sheetData sheetId="0">
        <row r="22">
          <cell r="A22">
            <v>1</v>
          </cell>
        </row>
      </sheetData>
      <sheetData sheetId="1" refreshError="1"/>
      <sheetData sheetId="2" refreshError="1"/>
      <sheetData sheetId="3" refreshError="1"/>
      <sheetData sheetId="4" refreshError="1"/>
      <sheetData sheetId="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YOK"/>
      <sheetName val="WORK"/>
      <sheetName val="Y-WORK"/>
    </sheetNames>
    <sheetDataSet>
      <sheetData sheetId="0">
        <row r="3">
          <cell r="B3" t="str">
            <v>1로 램프스위치</v>
          </cell>
        </row>
      </sheetData>
      <sheetData sheetId="1" refreshError="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sheetName val="2. 단면형상"/>
      <sheetName val="3. 바닥판"/>
      <sheetName val="3. 바닥판 (2)"/>
      <sheetName val="말뚝지지력산정"/>
      <sheetName val="일위대가"/>
      <sheetName val="danga"/>
      <sheetName val="ilch"/>
      <sheetName val="단면가정"/>
      <sheetName val="NEYOK"/>
      <sheetName val="WORK"/>
      <sheetName val="1.우편집중내역서"/>
      <sheetName val="원형1호맨홀토공수량"/>
      <sheetName val="1월"/>
      <sheetName val="기둥(원형)"/>
      <sheetName val="plan&amp;section of foundation"/>
      <sheetName val="design criteria"/>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건원"/>
      <sheetName val="토원"/>
      <sheetName val="설원"/>
      <sheetName val="집계"/>
      <sheetName val="집계토"/>
      <sheetName val="내역"/>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발"/>
      <sheetName val="점수"/>
      <sheetName val="Sheet1"/>
      <sheetName val="목공사품의서"/>
      <sheetName val="설비품의서"/>
      <sheetName val="설비 (2)"/>
      <sheetName val="건축"/>
      <sheetName val="설비"/>
      <sheetName val="공사원가계산서"/>
      <sheetName val="Sheet3"/>
      <sheetName val="을"/>
      <sheetName val="공문"/>
      <sheetName val="변경계"/>
      <sheetName val="현장기술자변경현황"/>
      <sheetName val="현장관리도"/>
      <sheetName val="조직도"/>
      <sheetName val="간지"/>
      <sheetName val="카메라"/>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DATA"/>
      <sheetName val="설변공종별"/>
      <sheetName val="설변조정내역"/>
      <sheetName val="건기토원가"/>
      <sheetName val="건축원가"/>
      <sheetName val="토목원가"/>
      <sheetName val="기계원가"/>
      <sheetName val="건축집계"/>
      <sheetName val="건축내역"/>
      <sheetName val="토목내역"/>
      <sheetName val="기계내역"/>
      <sheetName val="표지"/>
      <sheetName val="총괄원가계산서"/>
      <sheetName val="내역서 (갑)1"/>
      <sheetName val="건축공종별"/>
      <sheetName val="건축 (2)"/>
      <sheetName val="건일"/>
      <sheetName val="토목 공종별"/>
      <sheetName val="토목 (2)"/>
      <sheetName val="토일"/>
      <sheetName val="기계공종별"/>
      <sheetName val="기일"/>
      <sheetName val="Y-WORK"/>
      <sheetName val="단가"/>
      <sheetName val="단가표"/>
      <sheetName val="단락전류-A"/>
      <sheetName val="1.우편집중내역서"/>
      <sheetName val="WORK"/>
      <sheetName val="공통가설"/>
      <sheetName val="NEYOK"/>
      <sheetName val="코드"/>
      <sheetName val="danga"/>
      <sheetName val="ilch"/>
      <sheetName val="내역서 "/>
      <sheetName val="2000년1차"/>
      <sheetName val="토공"/>
      <sheetName val="기둥(원형)"/>
      <sheetName val="직공비"/>
      <sheetName val="CODE"/>
      <sheetName val="단면가정"/>
      <sheetName val="주소록"/>
      <sheetName val="성남여성복지내역"/>
      <sheetName val=""/>
      <sheetName val="남양내역"/>
      <sheetName val="전기"/>
      <sheetName val="VXXXXXX"/>
      <sheetName val="00000"/>
      <sheetName val="메인집계"/>
      <sheetName val="월간손익현황"/>
      <sheetName val="월간집계"/>
      <sheetName val="투입금액"/>
      <sheetName val="금액대비"/>
      <sheetName val="부산토건기성"/>
      <sheetName val="JUCKEYK"/>
      <sheetName val="BID"/>
      <sheetName val="교각1"/>
      <sheetName val="산출내역서집계표"/>
      <sheetName val="Sheet5"/>
      <sheetName val="01"/>
      <sheetName val="1-1"/>
      <sheetName val="점수계산1-2"/>
      <sheetName val="esc"/>
      <sheetName val="금액"/>
      <sheetName val="일위대가(계측기설치)"/>
      <sheetName val="공사비예산서(토목분)"/>
      <sheetName val="내역서"/>
      <sheetName val="Sheet2"/>
      <sheetName val="1월"/>
      <sheetName val="설계조건"/>
      <sheetName val="전체"/>
      <sheetName val="ITEM"/>
      <sheetName val="세부내역(직접인건비)"/>
      <sheetName val="손익분석"/>
      <sheetName val="LOAD-46"/>
      <sheetName val="적격심사(주공)"/>
      <sheetName val="1호인버트수량"/>
      <sheetName val="COPING"/>
      <sheetName val="guard(mac)"/>
      <sheetName val="물가자료"/>
      <sheetName val="배수장공사비명세서"/>
      <sheetName val="입출재고현황 (2)"/>
      <sheetName val="계화배수"/>
      <sheetName val="현장예산"/>
      <sheetName val="법면보호공내역서"/>
      <sheetName val="코드표"/>
      <sheetName val="정읍농소"/>
      <sheetName val="CPM챠트"/>
      <sheetName val="주경기-오배수"/>
      <sheetName val="날개벽(시점좌측)"/>
      <sheetName val="BK-6-O-1"/>
      <sheetName val="견적대비 견적서"/>
      <sheetName val="3.하중산정"/>
      <sheetName val="차집시설수량집계"/>
      <sheetName val="Sheet10"/>
      <sheetName val="부표총괄"/>
      <sheetName val="단위수량"/>
      <sheetName val="산근목록"/>
      <sheetName val="#REF"/>
      <sheetName val="c_balju"/>
      <sheetName val="ITB COST"/>
      <sheetName val="간접비내역-1"/>
      <sheetName val="공틀공사"/>
      <sheetName val="토내역"/>
      <sheetName val="보할"/>
      <sheetName val="sc0314 Index"/>
      <sheetName val="DATE"/>
      <sheetName val="정보매체A동"/>
      <sheetName val="KMT물량"/>
      <sheetName val="LABTOTAL"/>
      <sheetName val="관기성공.내"/>
      <sheetName val="기본"/>
      <sheetName val="INPUT(덕도방향-시점)"/>
      <sheetName val="B부대공"/>
      <sheetName val="06.04.28물량내역"/>
      <sheetName val="공무2과"/>
      <sheetName val="자료입력"/>
      <sheetName val="지주목시비량산출서"/>
      <sheetName val="DATA1"/>
      <sheetName val="노임단가"/>
      <sheetName val="토공총괄집계"/>
      <sheetName val="금회"/>
      <sheetName val="최초 bpm"/>
      <sheetName val="실행내역서 "/>
      <sheetName val="설계예산2"/>
      <sheetName val="3.하중산정4.지지력"/>
      <sheetName val="발주율분섽"/>
      <sheetName val="기초자료"/>
      <sheetName val="200"/>
      <sheetName val="현장식당(1)"/>
      <sheetName val="조경"/>
      <sheetName val="역T형"/>
      <sheetName val="원형1호맨홀토공수량"/>
      <sheetName val="조사내역"/>
      <sheetName val="진주방향"/>
      <sheetName val="마산방향"/>
      <sheetName val="마산방향철근집계"/>
      <sheetName val="인건-측정"/>
      <sheetName val="오억미만"/>
      <sheetName val="SLAB&quot;1&quot;"/>
      <sheetName val="주방환기"/>
      <sheetName val="Macro(전선)"/>
      <sheetName val="단가대비"/>
      <sheetName val="토공사"/>
      <sheetName val="내역서(우)"/>
      <sheetName val="1.설계조건"/>
      <sheetName val="노임"/>
      <sheetName val="공통가설공사"/>
      <sheetName val="포장단가"/>
      <sheetName val="부대비율"/>
      <sheetName val="BLR 1"/>
      <sheetName val="GEN"/>
      <sheetName val="GAS"/>
      <sheetName val="DEAE"/>
      <sheetName val="BLR2"/>
      <sheetName val="BLR3"/>
      <sheetName val="BLR4"/>
      <sheetName val="BLR5"/>
      <sheetName val="DEM"/>
      <sheetName val="SAM"/>
      <sheetName val="CHEM"/>
      <sheetName val="COP"/>
      <sheetName val="단"/>
      <sheetName val="KHEATEX"/>
      <sheetName val="접속도로1"/>
      <sheetName val="9811"/>
      <sheetName val="산출"/>
      <sheetName val="단가산출1"/>
      <sheetName val="단가산출2"/>
      <sheetName val="YES-T"/>
      <sheetName val="수로교총재료집계"/>
      <sheetName val="Facility Information"/>
      <sheetName val="General"/>
      <sheetName val="Instructions"/>
      <sheetName val="People"/>
      <sheetName val="Quality"/>
      <sheetName val="Risk"/>
      <sheetName val="Training"/>
      <sheetName val="아파트"/>
      <sheetName val="3-4BOM"/>
      <sheetName val="연부97-1"/>
      <sheetName val="갑지1"/>
      <sheetName val="input"/>
      <sheetName val="총갑지"/>
      <sheetName val="제수"/>
      <sheetName val="공기"/>
      <sheetName val="BSD (2)"/>
      <sheetName val="전체내역서"/>
      <sheetName val="을지"/>
      <sheetName val="#REF!"/>
      <sheetName val="공사비"/>
      <sheetName val="내역총괄표"/>
      <sheetName val="라바보철콘"/>
      <sheetName val="간선계산"/>
      <sheetName val="960318-1"/>
      <sheetName val="MATRLDATA"/>
      <sheetName val="철근콘크리트"/>
      <sheetName val="파일항타"/>
      <sheetName val="파일항타 (2)"/>
      <sheetName val="토목공정"/>
      <sheetName val="설계예산"/>
      <sheetName val="단면 (2)"/>
      <sheetName val="건축내역서"/>
      <sheetName val="공내역(총괄)"/>
      <sheetName val="아파트1"/>
      <sheetName val="터파기및재료"/>
      <sheetName val="서울산업대(토)"/>
      <sheetName val="ABUT수량-A1"/>
      <sheetName val="말뚝지지력산정"/>
      <sheetName val="실행내역"/>
      <sheetName val="수량산출"/>
      <sheetName val="우배수"/>
      <sheetName val="도급내역"/>
      <sheetName val="CIVIL"/>
      <sheetName val="Sheet6"/>
      <sheetName val="품셈기준"/>
      <sheetName val="3BL공동구 수량"/>
      <sheetName val="Sheet1 (2)"/>
      <sheetName val="삼성전기"/>
      <sheetName val="CAT_5"/>
      <sheetName val="A-4"/>
      <sheetName val="국공유지및사유지"/>
      <sheetName val="일반전기"/>
      <sheetName val="단가조사-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sheetData sheetId="17"/>
      <sheetData sheetId="18"/>
      <sheetData sheetId="19"/>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sheetData sheetId="133"/>
      <sheetData sheetId="134" refreshError="1"/>
      <sheetData sheetId="135" refreshError="1"/>
      <sheetData sheetId="136" refreshError="1"/>
      <sheetData sheetId="137" refreshError="1"/>
      <sheetData sheetId="138" refreshError="1"/>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1.설계조건"/>
      <sheetName val="NEYOK"/>
    </sheetNames>
    <sheetDataSet>
      <sheetData sheetId="0"/>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공사원가계산서(조정)"/>
      <sheetName val="공사원가계산서(조정) (2)"/>
      <sheetName val="갑지(조정)"/>
      <sheetName val="을지(조정)"/>
      <sheetName val="공임산출 (조정품셈)"/>
      <sheetName val="일위대가"/>
      <sheetName val="산출조서"/>
      <sheetName val="#REF"/>
      <sheetName val="수량집계"/>
      <sheetName val="말뚝지지력산정"/>
      <sheetName val="NEYOK"/>
      <sheetName val="지주목시비량산출서"/>
      <sheetName val="1.우편집중내역서"/>
      <sheetName val="횡배수관토공수량"/>
      <sheetName val="200"/>
      <sheetName val="원가"/>
      <sheetName val="을"/>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개인진도및전화부및견적조건"/>
      <sheetName val="      ★개인별현황표(김종우기사)"/>
      <sheetName val="      주소록"/>
      <sheetName val="☞골조,철골,조적분석표"/>
      <sheetName val="      ★골조분석표(서태용대리)"/>
      <sheetName val="      골조부재별비율"/>
      <sheetName val="☞마감분석표"/>
      <sheetName val="    (주)경원건축공사비분석표"/>
      <sheetName val="    (주)경원건축공사비분석표(공)"/>
      <sheetName val="WORK"/>
      <sheetName val="A-4"/>
      <sheetName val="오산갈곳"/>
      <sheetName val="99-04-19-서울대관련(수정중)"/>
      <sheetName val="연수동"/>
      <sheetName val="ITEM"/>
      <sheetName val="ilch"/>
      <sheetName val="Y-WORK"/>
      <sheetName val="토공사"/>
      <sheetName val="ABUT수량-A1"/>
      <sheetName val="c_balju"/>
      <sheetName val="을"/>
      <sheetName val="단가"/>
      <sheetName val="시설물일위"/>
      <sheetName val="TEL"/>
      <sheetName val="산업개발안내서"/>
      <sheetName val="투찰"/>
      <sheetName val="Sheet5"/>
      <sheetName val="BSD (2)"/>
      <sheetName val="Sheet4"/>
      <sheetName val="BQ"/>
      <sheetName val="전기공사"/>
      <sheetName val="P.M 별"/>
      <sheetName val="1월"/>
      <sheetName val="VXXXXXXX"/>
      <sheetName val="장비당단가 (1)"/>
      <sheetName val="공통가설공사"/>
      <sheetName val="건축내역"/>
      <sheetName val="도급"/>
      <sheetName val="토목내역"/>
      <sheetName val="20관리비율"/>
      <sheetName val="공통부대비"/>
      <sheetName val="전기일위대가"/>
      <sheetName val="3련 BOX"/>
      <sheetName val="단면(RW1)"/>
      <sheetName val="경비2내역"/>
      <sheetName val="TYPE-A"/>
      <sheetName val="Sheet1"/>
      <sheetName val="DATA(BAC)"/>
      <sheetName val="영업2"/>
      <sheetName val="부대내역"/>
      <sheetName val="내역서(총)"/>
      <sheetName val="내역1"/>
      <sheetName val="일위대가표(DEEP)"/>
      <sheetName val="Site Expenses"/>
      <sheetName val="수량산출서"/>
      <sheetName val="Sheet13"/>
      <sheetName val="발전기"/>
      <sheetName val="#REF"/>
      <sheetName val="Sheet14"/>
      <sheetName val="DATE"/>
      <sheetName val="聒CD-STRAND PILE 압입및굴착"/>
      <sheetName val="맨홀수량집계"/>
      <sheetName val="가시설수량"/>
      <sheetName val="단위수량"/>
      <sheetName val="1.설계조건"/>
      <sheetName val="DATA1"/>
      <sheetName val="말뚝지지력산정"/>
      <sheetName val="집계표"/>
      <sheetName val="기별(종합)"/>
      <sheetName val="EUPDAT2"/>
      <sheetName val="3BL공동구 수량"/>
      <sheetName val="건축원가계산서"/>
      <sheetName val="BSD _2_"/>
      <sheetName val="세부내역"/>
      <sheetName val="TOTAL"/>
      <sheetName val="내역서"/>
      <sheetName val="감가상각"/>
      <sheetName val="보합"/>
      <sheetName val="차액보증"/>
      <sheetName val="토&amp;흙"/>
      <sheetName val="INSTR"/>
      <sheetName val="CONCRETE"/>
      <sheetName val="일반공사"/>
      <sheetName val="D-3503"/>
      <sheetName val="INST_DCI"/>
      <sheetName val="HVAC_DCI"/>
      <sheetName val="PIPE_DCI"/>
      <sheetName val="PRO_DCI"/>
      <sheetName val="실행내역"/>
      <sheetName val="2F 회의실견적(5_14 일대)"/>
      <sheetName val="을지"/>
      <sheetName val="입찰안"/>
      <sheetName val="일위대가"/>
      <sheetName val="PUMP"/>
      <sheetName val="gyun"/>
      <sheetName val="Customer Databas"/>
      <sheetName val="공사비 내역 (가)"/>
      <sheetName val="일위대가목차"/>
      <sheetName val="교각1"/>
      <sheetName val="원형맨홀수량"/>
      <sheetName val="갑지(추정)"/>
      <sheetName val="설산1.나"/>
      <sheetName val="본사S"/>
      <sheetName val="원가"/>
      <sheetName val="일위대가목록"/>
      <sheetName val="MOTOR"/>
      <sheetName val="장비집계"/>
      <sheetName val="SLAB"/>
      <sheetName val="IMP(MAIN)"/>
      <sheetName val="IMP (REACTOR)"/>
      <sheetName val="계산근거"/>
      <sheetName val="산거각호표"/>
      <sheetName val="설계조건"/>
      <sheetName val="ELECTRIC"/>
      <sheetName val="CTEMCOST"/>
      <sheetName val="SCHEDULE"/>
      <sheetName val="물량산출근거"/>
      <sheetName val="물량표"/>
      <sheetName val="BQ-Offsite"/>
      <sheetName val="Cover"/>
      <sheetName val="대비"/>
      <sheetName val="TABLE"/>
      <sheetName val="안정계산"/>
      <sheetName val="단면검토"/>
      <sheetName val="단위중량"/>
      <sheetName val="내역서 "/>
      <sheetName val="청산공사"/>
      <sheetName val="기계내역"/>
      <sheetName val="L형옹벽(key)"/>
      <sheetName val="96수출"/>
      <sheetName val="일위대가목록(1)"/>
      <sheetName val="단가대비표(1)"/>
      <sheetName val="공사원가계산서"/>
      <sheetName val="Testing"/>
      <sheetName val="list price"/>
      <sheetName val="Dae_Jiju"/>
      <sheetName val="Sikje_ingun"/>
      <sheetName val="TREE_D"/>
      <sheetName val="단면가정"/>
      <sheetName val="인건비"/>
      <sheetName val="Base_Data"/>
      <sheetName val="금액집계"/>
      <sheetName val="J直材4"/>
      <sheetName val="INPUT"/>
      <sheetName val="공사비산출내역"/>
      <sheetName val="가시설단위수량"/>
      <sheetName val="단가대비표"/>
      <sheetName val="투자효율분석"/>
      <sheetName val="설계명세서"/>
      <sheetName val="DATA_BAC_"/>
      <sheetName val="노원열병합  건축공사기성내역서"/>
      <sheetName val="식재품셈"/>
      <sheetName val="단가표 "/>
      <sheetName val="전신환매도율"/>
      <sheetName val="양식"/>
      <sheetName val="단중표"/>
      <sheetName val=" 견적서"/>
      <sheetName val="BQLIST"/>
      <sheetName val="TABLE2-1 ISBL-(SlTE PREP)"/>
      <sheetName val="TABLE2.1 ISBL (Soil Invest)"/>
      <sheetName val="TABLE2-2 OSBL(GENERAL-CIVIL)"/>
      <sheetName val="RCD-STRAND_PILE_압입및굴착"/>
      <sheetName val="______★개인별현황표(김종우기사)"/>
      <sheetName val="______주소록"/>
      <sheetName val="______★골조분석표(서태용대리)"/>
      <sheetName val="______골조부재별비율"/>
      <sheetName val="____(주)경원건축공사비분석표"/>
      <sheetName val="____(주)경원건축공사비분석표(공)"/>
      <sheetName val="장비당단가_(1)"/>
      <sheetName val="BSD_(2)"/>
      <sheetName val="7.5.2 BOQ Summary "/>
      <sheetName val="조경"/>
      <sheetName val="Indirect Cost"/>
      <sheetName val="밸브설치"/>
      <sheetName val="배수관공"/>
      <sheetName val="wblff(before omi pc&amp;stump)"/>
      <sheetName val=" "/>
      <sheetName val="Proposal"/>
      <sheetName val="수량산출"/>
      <sheetName val="SE-611"/>
      <sheetName val="wall"/>
      <sheetName val="방송노임"/>
      <sheetName val="환률"/>
      <sheetName val="3F"/>
      <sheetName val="관람석제출"/>
      <sheetName val="우각부보강"/>
      <sheetName val="Macro1"/>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0226 패션MESA빌딩"/>
      <sheetName val="data"/>
      <sheetName val="말뚝지지력산정"/>
    </sheetNames>
    <sheetDataSet>
      <sheetData sheetId="0" refreshError="1"/>
      <sheetData sheetId="1" refreshError="1"/>
      <sheetData sheetId="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
      <sheetName val="원가계산"/>
      <sheetName val="갑"/>
      <sheetName val="재료비산출 (2)"/>
      <sheetName val="재료비산출"/>
      <sheetName val="공임산출"/>
      <sheetName val="표지"/>
      <sheetName val="일위대가"/>
      <sheetName val="수련원펌프"/>
      <sheetName val="Sheet2"/>
      <sheetName val="CATCH BASIN"/>
      <sheetName val="내역"/>
      <sheetName val="말뚝지지력산정"/>
      <sheetName val="단가"/>
      <sheetName val="손익분석"/>
      <sheetName val="산출내역서집계표"/>
      <sheetName val=""/>
      <sheetName val="방음벽기초(H=4m)"/>
      <sheetName val="2007년 발주처별 수주현황 (3)"/>
      <sheetName val="CODE"/>
      <sheetName val="적격점수&lt;300억미만&gt;"/>
      <sheetName val="ITB COST"/>
      <sheetName val="물가자료"/>
      <sheetName val="목록"/>
      <sheetName val="NAI"/>
      <sheetName val="직공비"/>
      <sheetName val="단면가정"/>
      <sheetName val="공통가설"/>
      <sheetName val="TOWER 12TON"/>
      <sheetName val="TOWER 10TON"/>
      <sheetName val="JIB CRANE,HOIST"/>
      <sheetName val="Baby일위대가"/>
      <sheetName val="단위가격"/>
      <sheetName val="단가보완"/>
      <sheetName val="DATA"/>
      <sheetName val="관기성공.내"/>
      <sheetName val="전기일위대가"/>
      <sheetName val="guard(mac)"/>
      <sheetName val="부하계산서"/>
      <sheetName val="조작대(1연)"/>
      <sheetName val="정렬"/>
      <sheetName val="BSD (2)"/>
      <sheetName val="1련,2련"/>
      <sheetName val="변품8-37"/>
      <sheetName val="직노"/>
      <sheetName val="COA-17"/>
      <sheetName val="C-18"/>
      <sheetName val="DATE"/>
      <sheetName val="주경기-오배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공량산출서"/>
      <sheetName val="조서집계표"/>
      <sheetName val="산출(1)"/>
      <sheetName val="단가대비"/>
      <sheetName val="단가조사"/>
      <sheetName val="내역서"/>
      <sheetName val="1.설계조건"/>
    </sheet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TEM"/>
      <sheetName val="- INFORMATION -"/>
      <sheetName val="Module1"/>
      <sheetName val="Module2"/>
      <sheetName val="Module3"/>
      <sheetName val="Module4"/>
      <sheetName val="Module5"/>
      <sheetName val="Module6"/>
      <sheetName val="Module8"/>
      <sheetName val="Module9"/>
      <sheetName val="Module7"/>
      <sheetName val="정부노임단가"/>
      <sheetName val="YES"/>
      <sheetName val="내역서"/>
    </sheetNames>
    <definedNames>
      <definedName name="han_code"/>
    </definedNames>
    <sheetDataSet>
      <sheetData sheetId="0"/>
      <sheetData sheetId="1">
        <row r="22">
          <cell r="F22">
            <v>148</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DAN"/>
      <sheetName val="내역서"/>
      <sheetName val="DATA"/>
      <sheetName val="데이타"/>
    </sheetNames>
    <sheetDataSet>
      <sheetData sheetId="0"/>
      <sheetData sheetId="1" refreshError="1"/>
      <sheetData sheetId="2" refreshError="1"/>
      <sheetData sheetId="3" refreshError="1"/>
      <sheetData sheetId="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비예산서"/>
      <sheetName val="내역서"/>
      <sheetName val="수목수량총괄"/>
      <sheetName val="시설수량"/>
      <sheetName val="품셈총괄"/>
      <sheetName val="품셈"/>
      <sheetName val="산근"/>
      <sheetName val="노임단가"/>
      <sheetName val="재료단가"/>
      <sheetName val="이식산출"/>
      <sheetName val="중기경비단가"/>
      <sheetName val="중기부표총괄"/>
      <sheetName val="중기부표"/>
      <sheetName val="실행철강하도"/>
      <sheetName val="data"/>
      <sheetName val="과천MAIN"/>
      <sheetName val="나산조경"/>
      <sheetName val="Sheet1"/>
      <sheetName val="MOTOR"/>
      <sheetName val="정부노임단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토적집계표"/>
      <sheetName val="토적표"/>
      <sheetName val="3BL공동구 수량"/>
      <sheetName val="3BL수량집계"/>
      <sheetName val="45BL공동구수량"/>
      <sheetName val="50BL공동구 수량 "/>
      <sheetName val="45,50BL수량집계"/>
      <sheetName val="수량집계표"/>
      <sheetName val="차액보증"/>
      <sheetName val="data"/>
      <sheetName val="말뚝지지력산정"/>
      <sheetName val="내역서"/>
      <sheetName val="터파기및재료"/>
      <sheetName val="관람석제출"/>
      <sheetName val="단면가정"/>
    </sheetNames>
    <sheetDataSet>
      <sheetData sheetId="0" refreshError="1"/>
      <sheetData sheetId="1"/>
      <sheetData sheetId="2"/>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차액보증"/>
      <sheetName val="3BL공동구 수량"/>
    </sheetNames>
    <sheetDataSet>
      <sheetData sheetId="0" refreshError="1"/>
      <sheetData sheetId="1" refreshError="1"/>
      <sheetData sheetId="2" refreshError="1"/>
      <sheetData sheetId="3" refreshError="1"/>
      <sheetData sheetId="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거산출근거"/>
      <sheetName val="차액보증"/>
    </sheetNames>
    <sheetDataSet>
      <sheetData sheetId="0" refreshError="1"/>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가시-쓰암천공"/>
      <sheetName val="99-05-10-서울대관련(내역서-1수정중)"/>
      <sheetName val="3BL공동구 수량"/>
      <sheetName val="수량산출서"/>
      <sheetName val="직노"/>
      <sheetName val="대비"/>
      <sheetName val="계화배수"/>
      <sheetName val="단가표"/>
      <sheetName val="말뚝물량"/>
      <sheetName val="차액보증"/>
      <sheetName val="가시-파으박기(디젤햄머)"/>
      <sheetName val="일위대가"/>
      <sheetName val="Y-WORK"/>
      <sheetName val="보도경계블럭"/>
      <sheetName val="총괄표"/>
      <sheetName val="전기일위대가"/>
      <sheetName val="BSD (2)"/>
      <sheetName val="일위대가목차"/>
      <sheetName val="데이타"/>
      <sheetName val="식재인부"/>
      <sheetName val="교통대책내역"/>
      <sheetName val="내역서"/>
      <sheetName val="Total"/>
      <sheetName val="관람석제출"/>
      <sheetName val="hvac내역서(제어동)"/>
      <sheetName val="영동(D)"/>
      <sheetName val="Customer Databas"/>
      <sheetName val="Sheet1"/>
      <sheetName val="Cover"/>
      <sheetName val="Proposal"/>
      <sheetName val="도급"/>
      <sheetName val="가공비"/>
      <sheetName val="JUCKEYK"/>
      <sheetName val="INPUT"/>
      <sheetName val="공사비 내역 (가)"/>
      <sheetName val=" 견적서"/>
      <sheetName val="토공사"/>
      <sheetName val="내역서(총)"/>
      <sheetName val="세부내역"/>
      <sheetName val="N賃率-職"/>
      <sheetName val="full (2)"/>
      <sheetName val="건축집계표"/>
      <sheetName val="수량산출"/>
      <sheetName val="단면(RW1)"/>
      <sheetName val="단가대비"/>
    </sheetNames>
    <sheetDataSet>
      <sheetData sheetId="0" refreshError="1"/>
      <sheetData sheetId="1"/>
      <sheetData sheetId="2"/>
      <sheetData sheetId="3"/>
      <sheetData sheetId="4"/>
      <sheetData sheetId="5">
        <row r="5">
          <cell r="D5" t="str">
            <v>(발표일:99.1.1)</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MOTOR"/>
      <sheetName val="견적갑지"/>
      <sheetName val="입찰참가보고 (2)"/>
      <sheetName val="집계표"/>
      <sheetName val="내역"/>
      <sheetName val="부대공II"/>
      <sheetName val="가설사무실"/>
      <sheetName val="조직도"/>
      <sheetName val="카메라"/>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표지"/>
      <sheetName val="원가계산"/>
      <sheetName val="원가계산기준"/>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단가비교표"/>
      <sheetName val="Chart1"/>
      <sheetName val="내역서"/>
      <sheetName val="단위내역목록"/>
      <sheetName val="단위내역서"/>
      <sheetName val="총괄표"/>
      <sheetName val="원가(1)"/>
      <sheetName val="원가(2)"/>
      <sheetName val="공량산출서"/>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Sheet1"/>
      <sheetName val="공사비"/>
      <sheetName val="단가산출"/>
      <sheetName val="가드레일산근"/>
      <sheetName val="수량집계표"/>
      <sheetName val="수량"/>
      <sheetName val="단가비교"/>
      <sheetName val="적용2002"/>
      <sheetName val="중기"/>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Module1"/>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DS-LOAD"/>
      <sheetName val="적쒩2002"/>
      <sheetName val="단위내엍목록"/>
      <sheetName val="원가계산서"/>
      <sheetName val="설계내역서"/>
      <sheetName val="제어반공량"/>
      <sheetName val="가격조사"/>
      <sheetName val="제어반견적"/>
      <sheetName val="주요물량"/>
      <sheetName val="WORK"/>
      <sheetName val="대비"/>
      <sheetName val="일반공사"/>
      <sheetName val="2F 회의실견적(5_14 일대)"/>
      <sheetName val="CONCRETE"/>
      <sheetName val="ITEM"/>
      <sheetName val="정부노임단가"/>
      <sheetName val="지급자재"/>
      <sheetName val="P礔CKAGE"/>
      <sheetName val="D-3503"/>
      <sheetName val="남양시작동자105노65기1.3화1.2"/>
      <sheetName val="운반비(전선륐)"/>
      <sheetName val="차액보증"/>
      <sheetName val="공통비"/>
      <sheetName val="경비"/>
      <sheetName val="전기일위대가"/>
      <sheetName val="Y-WORK"/>
      <sheetName val="코드"/>
      <sheetName val="A-4"/>
      <sheetName val="건축내역"/>
      <sheetName val="터널조도"/>
      <sheetName val="출근부"/>
      <sheetName val="타공종이기"/>
      <sheetName val="날개벽"/>
      <sheetName val="Sheet1 (2)"/>
      <sheetName val="자재단가"/>
      <sheetName val="데이타"/>
      <sheetName val="BLOCK(1)"/>
      <sheetName val="부대내역"/>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전차선로 물량표"/>
      <sheetName val="SG"/>
      <sheetName val="노원열병합  건축공사기성내역서"/>
      <sheetName val="공통가설"/>
      <sheetName val="소비자가"/>
      <sheetName val="내역분기"/>
      <sheetName val="중기사용료"/>
      <sheetName val="설계예산내역서"/>
      <sheetName val="31.고_x0000_RTU"/>
      <sheetName val="내역1"/>
      <sheetName val="배수관공"/>
      <sheetName val="BQ"/>
      <sheetName val="11.자재단가"/>
      <sheetName val="ABUT수량-A1"/>
      <sheetName val="토공"/>
      <sheetName val="001"/>
      <sheetName val="투찰"/>
      <sheetName val="ilch"/>
      <sheetName val="금액내역서"/>
      <sheetName val="c_balju"/>
      <sheetName val="결과조달"/>
      <sheetName val="CTEMCOST"/>
      <sheetName val="CODE"/>
      <sheetName val="연결임시"/>
      <sheetName val="수량산출"/>
      <sheetName val="판"/>
      <sheetName val="TEL"/>
      <sheetName val="TOTAL"/>
      <sheetName val="fitting"/>
      <sheetName val="98지급계획"/>
      <sheetName val="한강운반비"/>
      <sheetName val="6호기"/>
      <sheetName val="B"/>
      <sheetName val="기계내역"/>
      <sheetName val="TYPE-B 평균H"/>
      <sheetName val="현금"/>
      <sheetName val="공사비집계"/>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sw1"/>
      <sheetName val="NOMUBI"/>
      <sheetName val="I.설계조건"/>
      <sheetName val="단위중량"/>
      <sheetName val="L형옹벽(key)"/>
      <sheetName val="토공(완충)"/>
      <sheetName val="집1"/>
      <sheetName val="8.PILE  (돌출)"/>
      <sheetName val="관람석제출"/>
      <sheetName val="한전고리-을"/>
      <sheetName val="(2)"/>
      <sheetName val="토공계산서(부체도로)"/>
      <sheetName val="#REF"/>
      <sheetName val="BJJIN"/>
      <sheetName val="단가"/>
      <sheetName val="시설물일위"/>
      <sheetName val="견적시담(송포2공구)"/>
      <sheetName val="인건비"/>
      <sheetName val="공통부대비"/>
      <sheetName val="기초공"/>
      <sheetName val="기둥(원형)"/>
      <sheetName val="단가조사서"/>
      <sheetName val="K1자재(3차등)"/>
      <sheetName val="정렬"/>
      <sheetName val="danga"/>
      <sheetName val="백호우계수"/>
      <sheetName val="손익분석"/>
      <sheetName val="자재집계"/>
      <sheetName val="중기일위대가"/>
      <sheetName val="조도계산서 (도서)"/>
      <sheetName val="구조물철거타공정이월"/>
      <sheetName val="환률"/>
      <sheetName val="DATE"/>
      <sheetName val="맨홀수량집계"/>
      <sheetName val="BID"/>
      <sheetName val="건축"/>
      <sheetName val="간선계산"/>
      <sheetName val="수량집계"/>
      <sheetName val="총괄집계표"/>
      <sheetName val="STORAGE"/>
      <sheetName val="내역서(총)"/>
      <sheetName val="횡배위치"/>
      <sheetName val="DATA(BAC)"/>
      <sheetName val="총계"/>
      <sheetName val="내역서 "/>
      <sheetName val="준검 내역서"/>
      <sheetName val="산거각호표"/>
      <sheetName val="최초침전지집계표"/>
      <sheetName val="노무비"/>
      <sheetName val="FACTOR"/>
      <sheetName val="Sheet4"/>
      <sheetName val="난방열교"/>
      <sheetName val="급탕열교"/>
      <sheetName val="NEWDRAW"/>
      <sheetName val="설계조건"/>
      <sheetName val="안정계산"/>
      <sheetName val="단면검토"/>
      <sheetName val="보합"/>
      <sheetName val="겉장"/>
      <sheetName val="기성검사원"/>
      <sheetName val="원가"/>
      <sheetName val="토목"/>
      <sheetName val="가공비"/>
      <sheetName val="견적서"/>
      <sheetName val="조경"/>
      <sheetName val="토목주소"/>
      <sheetName val="프랜트면허"/>
      <sheetName val="총집계표"/>
      <sheetName val="3BL공동구 수량"/>
      <sheetName val="일위대가목차"/>
      <sheetName val="실행내역"/>
      <sheetName val="토공총괄집계"/>
      <sheetName val="JUCK"/>
      <sheetName val="교각1"/>
      <sheetName val="몰탈재료산출"/>
      <sheetName val="말뚝물량"/>
      <sheetName val="Site Expenses"/>
      <sheetName val="dtxl"/>
      <sheetName val="화재 탐지 설비"/>
      <sheetName val="현장지지물물량"/>
      <sheetName val="March"/>
      <sheetName val="공사개요"/>
      <sheetName val="수목단가"/>
      <sheetName val="시설수량표"/>
      <sheetName val="식재수량표"/>
      <sheetName val="일위목록"/>
      <sheetName val="35_x000e_장주신설"/>
      <sheetName val="32.銅기기초"/>
      <sheetName val="7.1유효폭"/>
      <sheetName val="을"/>
      <sheetName val="대비표"/>
      <sheetName val="회사99"/>
      <sheetName val="소업1교"/>
      <sheetName val="신공"/>
      <sheetName val="토목내역"/>
      <sheetName val="터파기및재료"/>
      <sheetName val="Dae_Jiju"/>
      <sheetName val="Sikje_ingun"/>
      <sheetName val="TREE_D"/>
      <sheetName val="31.고"/>
      <sheetName val="실행예산"/>
      <sheetName val="입력DATA"/>
      <sheetName val="바닥판"/>
      <sheetName val="일위대가 (목록)"/>
      <sheetName val="교각계산"/>
      <sheetName val="입찰"/>
      <sheetName val="현경"/>
      <sheetName val="Explanation for Page 17"/>
      <sheetName val="06-BATCH "/>
      <sheetName val="단중표"/>
      <sheetName val="품목"/>
      <sheetName val="일위대가표"/>
      <sheetName val="계산근거"/>
      <sheetName val="내역총괄표"/>
      <sheetName val="기계실"/>
      <sheetName val="2000년1차"/>
      <sheetName val="2000전체분"/>
      <sheetName val="골조시행"/>
      <sheetName val="단면가정"/>
      <sheetName val="전체총괄표"/>
      <sheetName val="요소별"/>
      <sheetName val="전기요금"/>
      <sheetName val="도급대비"/>
      <sheetName val="조건"/>
      <sheetName val="한전위탁공사비2"/>
      <sheetName val="unit 4"/>
      <sheetName val="노임"/>
      <sheetName val="2.예산냴역검토서"/>
      <sheetName val="설변물량"/>
      <sheetName val="점수계산1-2"/>
      <sheetName val="원형맨홀수량"/>
      <sheetName val="단면(RW1)"/>
      <sheetName val="9GNG운반"/>
      <sheetName val="공종별 집계"/>
      <sheetName val="eq_data"/>
      <sheetName val="수량산출서"/>
      <sheetName val="woo(mac)"/>
      <sheetName val="총투자비산정"/>
      <sheetName val="ROE(FI)"/>
      <sheetName val="Sens&amp;Anal"/>
      <sheetName val="장문교(대전)"/>
      <sheetName val="건축(충일분)"/>
      <sheetName val="경비2내역"/>
      <sheetName val="현장"/>
      <sheetName val="Sheet2"/>
      <sheetName val="EUPDAT2"/>
      <sheetName val="산업개발안내서"/>
      <sheetName val="FRP배관단가(만수)"/>
      <sheetName val="만수배관단가"/>
      <sheetName val="년"/>
      <sheetName val="금액집계"/>
      <sheetName val="UNIT"/>
      <sheetName val="설계예산서"/>
      <sheetName val="여흥"/>
      <sheetName val="귀래 설계 공내역서"/>
      <sheetName val="Customer Databas"/>
      <sheetName val="조건표"/>
      <sheetName val="사용성검토"/>
      <sheetName val="단면 (2)"/>
      <sheetName val="SE-611"/>
      <sheetName val="일위대가목록"/>
      <sheetName val="단가대비표"/>
      <sheetName val="보도경계블럭"/>
      <sheetName val="1.수인터널"/>
      <sheetName val="공틀공사"/>
      <sheetName val="아파트건축"/>
      <sheetName val="내역표지"/>
      <sheetName val="전기일위목록"/>
      <sheetName val="8.자재단가"/>
      <sheetName val="총괄내역서"/>
      <sheetName val="품질 및 특성 보정계수"/>
      <sheetName val="토 적 표"/>
      <sheetName val="TABLE"/>
      <sheetName val="예산서"/>
      <sheetName val="장비집계"/>
      <sheetName val="C &amp; G RHS"/>
      <sheetName val="예산변경사항"/>
      <sheetName val="계획"/>
      <sheetName val="계획세부"/>
      <sheetName val="사용내역서"/>
      <sheetName val="항목별내역서"/>
      <sheetName val="안전담당자"/>
      <sheetName val="유도원"/>
      <sheetName val="안전사진"/>
      <sheetName val="철거수량"/>
      <sheetName val="전신환매도율"/>
      <sheetName val="단가산출2"/>
      <sheetName val="표지 (2)"/>
      <sheetName val="대비2"/>
      <sheetName val="자재단가표"/>
      <sheetName val="동원인원산출"/>
      <sheetName val="실행철강하도"/>
      <sheetName val="설계산출표지"/>
      <sheetName val="공사원가계산서"/>
      <sheetName val="설계산출기초"/>
      <sheetName val="도급예산내역서총괄표"/>
      <sheetName val="을부담운반비"/>
      <sheetName val="운반비산출"/>
      <sheetName val="변화치수"/>
      <sheetName val="연수동"/>
      <sheetName val="2.대외공문"/>
      <sheetName val="실시설계"/>
      <sheetName val="Indirect Cost"/>
      <sheetName val="#230,#235"/>
      <sheetName val="부대공집계표"/>
      <sheetName val="기계경비"/>
      <sheetName val="Macro1"/>
      <sheetName val="TYPE1"/>
      <sheetName val="hvac(제어동)"/>
      <sheetName val="Sheet5"/>
      <sheetName val="전기"/>
      <sheetName val="설계서"/>
      <sheetName val="물량산출근거"/>
      <sheetName val=" 견적서"/>
      <sheetName val="검색"/>
      <sheetName val="산근"/>
      <sheetName val="45,46"/>
      <sheetName val="을지"/>
      <sheetName val="플랜트 설치"/>
      <sheetName val="직노"/>
      <sheetName val="구왤집계표"/>
      <sheetName val="Ⅴ-2.공종별내역"/>
      <sheetName val="관거공사비"/>
      <sheetName val="sum1 (2)"/>
      <sheetName val="major"/>
      <sheetName val="개요"/>
      <sheetName val="자료"/>
      <sheetName val="비대칭계수"/>
      <sheetName val="전동기 SPEC"/>
      <sheetName val="계화배수"/>
      <sheetName val="단위세대"/>
      <sheetName val="Model"/>
      <sheetName val="Ⅱ1-0타"/>
      <sheetName val="장비당단가 (1)"/>
      <sheetName val="하수급견적대비"/>
      <sheetName val="제경비"/>
      <sheetName val="1을"/>
      <sheetName val="dg"/>
      <sheetName val="명세서"/>
      <sheetName val="설산1.나"/>
      <sheetName val="본사S"/>
      <sheetName val="관리비"/>
      <sheetName val="단위수량"/>
      <sheetName val="오산갈곳"/>
      <sheetName val="말뚝지지력산정"/>
      <sheetName val="물량표"/>
      <sheetName val="초"/>
      <sheetName val="현장관리비집계표"/>
      <sheetName val="별표"/>
      <sheetName val="입적표"/>
      <sheetName val="입찰안"/>
      <sheetName val="Despacho (c.civil)"/>
      <sheetName val="견적조건"/>
      <sheetName val="예산M12A"/>
      <sheetName val="봉방동근생"/>
      <sheetName val="공종분류"/>
      <sheetName val="CIVIL"/>
      <sheetName val="P.M 별"/>
      <sheetName val="실행내역서"/>
      <sheetName val="DS-최종"/>
      <sheetName val="J直材4"/>
      <sheetName val="건물현황"/>
      <sheetName val="재무가정"/>
      <sheetName val="코드표"/>
      <sheetName val="Proposal"/>
      <sheetName val="IMP(MAIN)"/>
      <sheetName val="IMP (REACTOR)"/>
      <sheetName val="보차도경계석"/>
      <sheetName val="설계명세서(선로)"/>
      <sheetName val="재료집계"/>
      <sheetName val="일위대가(계측기설치)"/>
      <sheetName val="BOQ-Summary_Form A2"/>
      <sheetName val="단가조정"/>
      <sheetName val="국공유지및사유지"/>
      <sheetName val="#4DUCT SUPPORT 체크LIST"/>
      <sheetName val="CALCULATION"/>
      <sheetName val="정산입력"/>
      <sheetName val="3.현장배치"/>
      <sheetName val="조도"/>
      <sheetName val="GIS재"/>
      <sheetName val="MTR재(한기)"/>
      <sheetName val="GIS.Ry재"/>
      <sheetName val="5. COST SCHEDULE PER EXPENSE"/>
      <sheetName val="DIAPHRAGM"/>
      <sheetName val="가설건물"/>
      <sheetName val="IP좌표"/>
      <sheetName val="U-TYPE(1)"/>
      <sheetName val="부대대비"/>
      <sheetName val="일위대가(가설)"/>
      <sheetName val="Breakdown"/>
      <sheetName val="건축원가계산서"/>
      <sheetName val="설계내역(2001)"/>
      <sheetName val="구리토평1전기"/>
      <sheetName val="Qheet3"/>
      <sheetName val="DESIGN_CRETERIA"/>
      <sheetName val="Base_Data"/>
      <sheetName val="예산내역서"/>
      <sheetName val="총누계"/>
      <sheetName val="남ꌀ전JC"/>
      <sheetName val="단면치수"/>
      <sheetName val="D040416"/>
      <sheetName val="수량산출근거"/>
      <sheetName val="양식"/>
      <sheetName val="96수출"/>
      <sheetName val="부재력정리"/>
      <sheetName val="진주방향"/>
      <sheetName val="VXXX"/>
      <sheetName val="공사설명서"/>
      <sheetName val="물가"/>
      <sheetName val="배수공토공"/>
      <sheetName val="5공철탑검토표"/>
      <sheetName val="4공철탑검토"/>
      <sheetName val="원가계산서(남측)"/>
      <sheetName val="투찰내역"/>
      <sheetName val="재집"/>
      <sheetName val="직재"/>
      <sheetName val="기계경비(시간당)"/>
      <sheetName val="참고"/>
      <sheetName val="사급자재총괄"/>
      <sheetName val="일"/>
      <sheetName val="연령현황"/>
      <sheetName val="심사계산"/>
      <sheetName val="심사물량"/>
      <sheetName val="118.세금과공과"/>
      <sheetName val="CS2"/>
      <sheetName val="통합"/>
      <sheetName val="COST"/>
      <sheetName val="Parts 1 Feb 2004"/>
      <sheetName val="뚝토공"/>
      <sheetName val="FAB별"/>
      <sheetName val="현장관리비내역서"/>
      <sheetName val="sheets"/>
      <sheetName val="토사(PE)"/>
      <sheetName val="98수금사업"/>
      <sheetName val="INPUT"/>
      <sheetName val="골재집계"/>
      <sheetName val="안정검토"/>
      <sheetName val="비교표"/>
      <sheetName val="남양내역"/>
      <sheetName val="Main"/>
      <sheetName val="SLAB"/>
      <sheetName val="부대공Ⅱ"/>
      <sheetName val="부대浜_x0015_"/>
      <sheetName val="냉연집계"/>
      <sheetName val="성토도수로현황"/>
      <sheetName val="1.설계조건"/>
      <sheetName val="대전21토목내역서"/>
      <sheetName val="요율"/>
      <sheetName val="CABLE_SIZE_CALCULATION_SHEET"/>
      <sheetName val="IMPEADENCE_MAP_"/>
      <sheetName val="IMPEADENCE_"/>
      <sheetName val="입찰참가보고_(2)"/>
      <sheetName val="공정현황보고(3_20)_(2)"/>
      <sheetName val="추진공정(법인)3_20"/>
      <sheetName val="공정현황보고(3_27)_(2)"/>
      <sheetName val="추진공정(법인)3_27"/>
      <sheetName val="공정현황보고(4_2)"/>
      <sheetName val="1_공사집행계획서"/>
      <sheetName val="2_예산내역검토서"/>
      <sheetName val="3_실행원가내역서"/>
      <sheetName val="4_실행예산단가산출서(단가)"/>
      <sheetName val="4_실행예산단가산출서(금액)"/>
      <sheetName val="5_현장관리비"/>
      <sheetName val="6_공사예정공정표"/>
      <sheetName val="7_인원동원현황"/>
      <sheetName val="8_장비투입현황"/>
      <sheetName val="9_문제점_및_대책"/>
      <sheetName val="10_설계변경_및_추가공사"/>
      <sheetName val="1_철주신설"/>
      <sheetName val="2_철주신설"/>
      <sheetName val="3_철주신설"/>
      <sheetName val="4_비임신설"/>
      <sheetName val="5_기기가대"/>
      <sheetName val="6_철주기초"/>
      <sheetName val="7_기기기초"/>
      <sheetName val="8_기기기초"/>
      <sheetName val="9_기기기초"/>
      <sheetName val="10_단권변압기"/>
      <sheetName val="11_가스절연"/>
      <sheetName val="12_전자식제어반"/>
      <sheetName val="13_고장점표정반"/>
      <sheetName val="14_GP"/>
      <sheetName val="15_전철용RTU"/>
      <sheetName val="16_R-C_BANK"/>
      <sheetName val="17_모선배선"/>
      <sheetName val="18_제어및전력케이블"/>
      <sheetName val="19_핏트"/>
      <sheetName val="20_배수로"/>
      <sheetName val="21_스틸그레이팅"/>
      <sheetName val="22_접지장치"/>
      <sheetName val="23_옥외전선관"/>
      <sheetName val="24_옥외외등"/>
      <sheetName val="25_무인화설비"/>
      <sheetName val="26_콘크리트포장"/>
      <sheetName val="27_자갈부설"/>
      <sheetName val="28_휀스"/>
      <sheetName val="29_소내용TR"/>
      <sheetName val="30_고배용VCB"/>
      <sheetName val="31_고배용RTU"/>
      <sheetName val="32_기기기초"/>
      <sheetName val="33_지중케이블"/>
      <sheetName val="34_전력용관로"/>
      <sheetName val="35_장주신설"/>
      <sheetName val="36_맨홀"/>
      <sheetName val="37_운반비"/>
      <sheetName val="복구량산정_및_전용회선_사용"/>
      <sheetName val="공구손료_산출내역"/>
      <sheetName val="2F_회의실견적(5_14_일대)"/>
      <sheetName val="남양시작동자105노65기1_3화1_2"/>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신규단가-00_11_30"/>
      <sheetName val="전차선로_물량표"/>
      <sheetName val="노원열병합__건축공사기성내역서"/>
      <sheetName val="I_설계조건"/>
      <sheetName val="31_고RTU"/>
      <sheetName val="전도금청구서_(2)"/>
      <sheetName val="금전출납_"/>
      <sheetName val="식대_"/>
      <sheetName val="기성고조서(폐기물)_(2)"/>
      <sheetName val="Sheet3_(5)"/>
      <sheetName val="Sheet3_(6)"/>
      <sheetName val="Sheet1_(2)"/>
      <sheetName val="8_PILE__(돌출)"/>
      <sheetName val="11_자재단가"/>
      <sheetName val="내역서_"/>
      <sheetName val="준검_내역서"/>
      <sheetName val="화재_탐지_설비"/>
      <sheetName val="3BL공동구_수량"/>
      <sheetName val="Site_Expenses"/>
      <sheetName val="조도계산서_(도서)"/>
      <sheetName val="7_1유효폭"/>
      <sheetName val="32_銅기기초"/>
      <sheetName val="설계명세서"/>
      <sheetName val="단가비교표_공통1"/>
      <sheetName val="품셈(기초)"/>
      <sheetName val="부하계산서"/>
      <sheetName val="FILE1"/>
      <sheetName val="DPRKMHDT"/>
      <sheetName val="내역전기"/>
      <sheetName val="작성"/>
      <sheetName val="대림경상68억"/>
      <sheetName val="방음벽 기초 일반수량"/>
      <sheetName val="SORCE1"/>
      <sheetName val="가시설단위수량"/>
      <sheetName val="토공 토적표"/>
      <sheetName val="Testing"/>
      <sheetName val="EQUIPMENT -2"/>
      <sheetName val="FLANGE"/>
      <sheetName val="VALVE"/>
      <sheetName val="BOX"/>
      <sheetName val="기초견적가"/>
      <sheetName val="MW-S"/>
      <sheetName val="NYS"/>
      <sheetName val="MW-BM"/>
      <sheetName val="전압강하계산"/>
      <sheetName val="일용노임단가"/>
      <sheetName val="단가조사"/>
      <sheetName val="조경일람"/>
      <sheetName val="부대廠_x0013_"/>
      <sheetName val="토공(우물통,기타) "/>
      <sheetName val="-15.0"/>
      <sheetName val="개별직종노임단가(2003.9)"/>
      <sheetName val="CAPVC"/>
      <sheetName val="부재리스트"/>
      <sheetName val="적현로"/>
      <sheetName val="구조물공"/>
      <sheetName val="월선수금"/>
      <sheetName val="원가집계"/>
      <sheetName val="골재헾】"/>
      <sheetName val="FRT_O"/>
      <sheetName val="COPING"/>
      <sheetName val="배"/>
      <sheetName val="토&amp;흙"/>
      <sheetName val="ATS단가"/>
      <sheetName val="KP1590_E"/>
      <sheetName val="설변내역1"/>
      <sheetName val="가설공사내역"/>
      <sheetName val="도장수량"/>
      <sheetName val="Budget 2005(DW)"/>
      <sheetName val="ins"/>
      <sheetName val="NEYOK"/>
      <sheetName val="쵽괄표"/>
      <sheetName val="쵽물량표"/>
      <sheetName val="정산민량표"/>
      <sheetName val="4.실행예산단가삼출서(단갌)"/>
      <sheetName val="4.실행예산단가삼출서(금액)"/>
      <sheetName val="5.현잣관리비"/>
      <sheetName val="BSD (2)"/>
      <sheetName val="3.건축(현장안)"/>
      <sheetName val="자료(통합)"/>
      <sheetName val="대상공사(조달청)"/>
      <sheetName val="dt0301"/>
      <sheetName val="dtt0301"/>
    </sheetNames>
    <definedNames>
      <definedName name="han_code"/>
    </definedNames>
    <sheetDataSet>
      <sheetData sheetId="0"/>
      <sheetData sheetId="1"/>
      <sheetData sheetId="2"/>
      <sheetData sheetId="3"/>
      <sheetData sheetId="4"/>
      <sheetData sheetId="5"/>
      <sheetData sheetId="6"/>
      <sheetData sheetId="7"/>
      <sheetData sheetId="8"/>
      <sheetData sheetId="9"/>
      <sheetData sheetId="10">
        <row r="61">
          <cell r="B61">
            <v>2.5</v>
          </cell>
        </row>
      </sheetData>
      <sheetData sheetId="11">
        <row r="61">
          <cell r="B61">
            <v>2.5</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refreshError="1"/>
      <sheetData sheetId="238"/>
      <sheetData sheetId="239" refreshError="1"/>
      <sheetData sheetId="240" refreshError="1"/>
      <sheetData sheetId="241"/>
      <sheetData sheetId="242"/>
      <sheetData sheetId="243" refreshError="1"/>
      <sheetData sheetId="244" refreshError="1"/>
      <sheetData sheetId="245" refreshError="1"/>
      <sheetData sheetId="246" refreshError="1"/>
      <sheetData sheetId="247" refreshError="1"/>
      <sheetData sheetId="248"/>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refreshError="1"/>
      <sheetData sheetId="259" refreshError="1"/>
      <sheetData sheetId="260" refreshError="1"/>
      <sheetData sheetId="261" refreshError="1"/>
      <sheetData sheetId="262" refreshError="1"/>
      <sheetData sheetId="263"/>
      <sheetData sheetId="264"/>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sheetData sheetId="525"/>
      <sheetData sheetId="526"/>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refreshError="1"/>
      <sheetData sheetId="589" refreshError="1"/>
      <sheetData sheetId="590" refreshError="1"/>
      <sheetData sheetId="591" refreshError="1"/>
      <sheetData sheetId="592" refreshError="1"/>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refreshError="1"/>
      <sheetData sheetId="629" refreshError="1"/>
      <sheetData sheetId="630" refreshError="1"/>
      <sheetData sheetId="631" refreshError="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토철의뢰"/>
    </sheetNames>
    <definedNames>
      <definedName name="han_code"/>
    </definedNames>
    <sheetDataSet>
      <sheetData sheetId="0" refreshError="1"/>
      <sheetData sheetId="1" refreshError="1"/>
      <sheetData sheetId="2" refreshError="1"/>
      <sheetData sheetId="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Y-WORK"/>
    </sheetNames>
    <sheetDataSet>
      <sheetData sheetId="0" refreshError="1"/>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XXXXXX"/>
      <sheetName val="장비집계"/>
      <sheetName val="위생기구집계"/>
      <sheetName val="급수급탕집계"/>
      <sheetName val="급수급탕 (동관)"/>
      <sheetName val="오배수 (집계)"/>
      <sheetName val="NO-HUB"/>
      <sheetName val="오배수"/>
      <sheetName val="닥트집계"/>
      <sheetName val="덕트"/>
      <sheetName val="A-4"/>
      <sheetName val="장비당단가 (1)"/>
      <sheetName val="ITEM"/>
      <sheetName val="일반부표"/>
      <sheetName val="공비대비"/>
      <sheetName val="Site Expenses"/>
      <sheetName val="단위중량"/>
      <sheetName val="Dae_Jiju"/>
      <sheetName val="Sikje_ingun"/>
      <sheetName val="TREE_D"/>
      <sheetName val="Cover"/>
      <sheetName val="하수급견적대비"/>
      <sheetName val="BQ"/>
      <sheetName val="BID"/>
      <sheetName val="Sheet5"/>
      <sheetName val="한일양산"/>
      <sheetName val="WORK"/>
      <sheetName val="환률"/>
      <sheetName val="Sheet4"/>
      <sheetName val="수목표준대가"/>
      <sheetName val="을"/>
      <sheetName val="원가계산"/>
      <sheetName val="보합"/>
      <sheetName val="TABLE"/>
      <sheetName val="DATA"/>
      <sheetName val="데이타"/>
      <sheetName val="실행철강하도"/>
      <sheetName val=" 견적서"/>
      <sheetName val="견적서"/>
      <sheetName val="시행예산"/>
      <sheetName val="c_balju"/>
      <sheetName val="건축내역"/>
      <sheetName val="공사비 내역 (가)"/>
      <sheetName val="gyun"/>
      <sheetName val="차액보증"/>
      <sheetName val="가시설수량"/>
      <sheetName val="단위수량"/>
      <sheetName val="부대내역"/>
      <sheetName val="Y-WORK"/>
      <sheetName val="L형옹벽(key)"/>
      <sheetName val="1.맹암거관련"/>
      <sheetName val="입찰안"/>
      <sheetName val="3BL공동구 수량"/>
      <sheetName val="BSD (2)"/>
      <sheetName val="식재인부"/>
      <sheetName val="적용률"/>
      <sheetName val="토목내역"/>
      <sheetName val="GAEYO"/>
      <sheetName val="영동(D)"/>
      <sheetName val="설계"/>
      <sheetName val="도급"/>
      <sheetName val="ilch"/>
      <sheetName val="산업개발안내서"/>
      <sheetName val="Sheet1"/>
      <sheetName val="일위대가"/>
      <sheetName val="MOTOR"/>
      <sheetName val="공통부대비"/>
      <sheetName val="내역"/>
      <sheetName val="동원인원"/>
      <sheetName val="공문"/>
      <sheetName val="일위대가목록"/>
      <sheetName val="물량집계(전기)"/>
      <sheetName val="물량집계(계장)"/>
      <sheetName val="2_자재집계표"/>
      <sheetName val="화강석_보조기층"/>
      <sheetName val="혼합기층_포설_및다짐_(2)"/>
      <sheetName val="보조기층_포설_및다짐"/>
      <sheetName val="보차도경계석운반_(2)"/>
      <sheetName val="1_총괄토공"/>
      <sheetName val="2_하수터파기토공"/>
      <sheetName val="3_하수수량집계표"/>
      <sheetName val="4_맹암거집계표"/>
      <sheetName val="맹암거_토공"/>
      <sheetName val="5_포장공사수량집계표"/>
      <sheetName val="도로경계석_(2)"/>
      <sheetName val="급수급탕_(동관)"/>
      <sheetName val="오배수_(집계)"/>
      <sheetName val="장비당단가_(1)"/>
      <sheetName val="Testing"/>
      <sheetName val="CONCRETE"/>
      <sheetName val="일위"/>
      <sheetName val="산출근거"/>
      <sheetName val="변압기 및 발전기 용량"/>
      <sheetName val="단가결정"/>
      <sheetName val="토공사"/>
      <sheetName val="Proposal"/>
      <sheetName val="IPL_SCHEDULE"/>
      <sheetName val="투찰"/>
      <sheetName val="01"/>
      <sheetName val="GTG TR PIT"/>
      <sheetName val="결선list"/>
      <sheetName val="빙장비사양"/>
      <sheetName val="맨홀수량집계"/>
      <sheetName val="ABUT수량-A1"/>
      <sheetName val="수량산출"/>
      <sheetName val="말뚝지지력산정"/>
      <sheetName val="FAB별"/>
      <sheetName val="단면치수"/>
      <sheetName val="기계내역"/>
      <sheetName val="노임단가"/>
      <sheetName val="OCT.FDN"/>
      <sheetName val="20관리비율"/>
      <sheetName val="9811"/>
      <sheetName val="직노"/>
      <sheetName val="DATA(BAC)"/>
      <sheetName val="일위대가목차"/>
      <sheetName val="당초"/>
      <sheetName val="감가상각"/>
      <sheetName val="물량산출근거"/>
      <sheetName val="GRDBS"/>
      <sheetName val="품셈TABLE"/>
      <sheetName val="갑지"/>
      <sheetName val="집계표"/>
      <sheetName val="8월현금흐름표"/>
      <sheetName val="PRO_DCI"/>
      <sheetName val="INST_DCI"/>
      <sheetName val="HVAC_DCI"/>
      <sheetName val="PIPE_DCI"/>
      <sheetName val="2F 회의실견적(5_14 일대)"/>
      <sheetName val="단가"/>
      <sheetName val="시설물일위"/>
      <sheetName val="XL4Poppy"/>
      <sheetName val="PhaDoMong"/>
      <sheetName val="과천MAIN"/>
      <sheetName val="Customer Databas"/>
      <sheetName val="일반맨홀수량집계"/>
      <sheetName val="소업1교"/>
      <sheetName val="BLOCK(1)"/>
      <sheetName val="토목"/>
      <sheetName val="PUMP"/>
      <sheetName val="공사비_내역_(가)"/>
      <sheetName val="_견적서"/>
      <sheetName val="2F_회의실견적(5_14_일대)"/>
      <sheetName val="BSD_(2)"/>
      <sheetName val="1_맹암거관련"/>
      <sheetName val="3BL공동구_수량"/>
      <sheetName val="Site_Expenses"/>
      <sheetName val="관접합및부설"/>
      <sheetName val="부하LOAD"/>
      <sheetName val="자재단가비교표"/>
      <sheetName val="실행(ALT1)"/>
      <sheetName val="kimre scrubber"/>
      <sheetName val="단가표"/>
      <sheetName val="FANDBS"/>
      <sheetName val="GRDATA"/>
      <sheetName val="SHAFTDBSE"/>
      <sheetName val="소비자가"/>
      <sheetName val="MATRLDATA"/>
      <sheetName val="공사개요"/>
      <sheetName val="명세서"/>
      <sheetName val="원가"/>
      <sheetName val="밸브설치"/>
      <sheetName val="오산갈곳"/>
      <sheetName val="I.설계조건"/>
      <sheetName val="공통가설"/>
      <sheetName val="내역서(총)"/>
      <sheetName val="KP1590_E"/>
      <sheetName val="96수출"/>
      <sheetName val="Sheet15"/>
      <sheetName val="1.설계기준"/>
      <sheetName val="현장"/>
      <sheetName val="말뚝물량"/>
      <sheetName val="DATE"/>
      <sheetName val="단가대비표"/>
      <sheetName val="7내역"/>
      <sheetName val="내역서(기계)"/>
      <sheetName val="Studio"/>
      <sheetName val="수목데이타 "/>
      <sheetName val="ATS단가"/>
      <sheetName val="DATA1"/>
      <sheetName val="형틀공사"/>
      <sheetName val="터파기및재료"/>
      <sheetName val="몰탈재료산출"/>
      <sheetName val="2공구산출내역"/>
      <sheetName val="J直材4"/>
      <sheetName val="국별인원"/>
      <sheetName val="연수동"/>
      <sheetName val="물량표"/>
      <sheetName val="b_balju_cho"/>
      <sheetName val="입찰견적보고서"/>
      <sheetName val="INPUT"/>
      <sheetName val="woo(mac)"/>
      <sheetName val="식재품셈"/>
      <sheetName val="견"/>
      <sheetName val="단가조사"/>
      <sheetName val="골재집계"/>
      <sheetName val="BJJIN"/>
      <sheetName val="변화치수"/>
      <sheetName val="날개벽(좌,우=45도,75도)"/>
      <sheetName val="CAL"/>
      <sheetName val="SE-611"/>
      <sheetName val="1을"/>
      <sheetName val="견적집계표"/>
      <sheetName val="ISBL"/>
      <sheetName val="OSBL"/>
      <sheetName val="INSTR"/>
      <sheetName val="영업소실적"/>
      <sheetName val="건내용"/>
      <sheetName val="Sheet2"/>
      <sheetName val="TABLE2-1 ISBL(GENEAL-CIVIL)"/>
      <sheetName val="TABLE2-1 ISBL-(SlTE PREP)"/>
      <sheetName val="TABLE2.1 ISBL (Soil Invest)"/>
      <sheetName val="TABLE2-2 OSBL(GENERAL-CIVIL)"/>
      <sheetName val="TABLE2-2 OSBL-(SITE PREP)"/>
      <sheetName val="General Data"/>
      <sheetName val="PRO_A"/>
      <sheetName val="DWG"/>
      <sheetName val="ELEC_MCI"/>
      <sheetName val="MAIN"/>
      <sheetName val="INST_MCI"/>
      <sheetName val="MECH_MCI"/>
      <sheetName val="PRO"/>
      <sheetName val="입사시직위"/>
      <sheetName val="7.5.2 BOQ Summary "/>
      <sheetName val="원형맨홀수량"/>
      <sheetName val="입력1"/>
      <sheetName val="FLA"/>
      <sheetName val="TEL"/>
      <sheetName val="2.단면가정"/>
      <sheetName val="4.말뚝설계"/>
      <sheetName val="1.설계조건"/>
      <sheetName val="교각1"/>
      <sheetName val="경비2내역"/>
      <sheetName val="수목데이타"/>
      <sheetName val="가시설(TYPE-A)"/>
      <sheetName val="1호맨홀가감수량"/>
      <sheetName val="SORCE1"/>
      <sheetName val="1-1평균터파기고(1)"/>
      <sheetName val="1호맨홀수량산출"/>
      <sheetName val="전기일위대가"/>
      <sheetName val="수량산출서"/>
      <sheetName val="가공비"/>
      <sheetName val="조도계산서 (도서)"/>
      <sheetName val="COPING"/>
      <sheetName val=" 해군동해관사 미장공사A그룹 공내역서.xlsx"/>
      <sheetName val="총괄표"/>
      <sheetName val="지주목시비량산출서"/>
      <sheetName val="danga"/>
      <sheetName val="직공비"/>
      <sheetName val="식재총괄"/>
      <sheetName val="횡배수관토공수량"/>
      <sheetName val="내역표지"/>
      <sheetName val="Inputs"/>
      <sheetName val="Timing&amp;Esc"/>
      <sheetName val="금액집계"/>
      <sheetName val="hvac(제어동)"/>
      <sheetName val="Total"/>
      <sheetName val="기별(종합)"/>
      <sheetName val="TYPE-B 평균H"/>
      <sheetName val="D-3503"/>
      <sheetName val="남양시작동자105노65기1.3화1.2"/>
      <sheetName val="부표총괄"/>
      <sheetName val="wall"/>
      <sheetName val="차량구입"/>
      <sheetName val="내역1"/>
      <sheetName val="설변물량"/>
      <sheetName val="부대대비"/>
      <sheetName val="냉연집계"/>
      <sheetName val="신우"/>
      <sheetName val="CODE"/>
      <sheetName val="2000년1차"/>
      <sheetName val="시멘트"/>
      <sheetName val="#REF"/>
      <sheetName val="별표 "/>
      <sheetName val="TC IN"/>
      <sheetName val="갑지(추정)"/>
      <sheetName val="Construction"/>
      <sheetName val="SL dau tien"/>
      <sheetName val="Item정리"/>
      <sheetName val="도급양식"/>
      <sheetName val="산출내역서집계표"/>
      <sheetName val="기초일위"/>
      <sheetName val="시설일위"/>
      <sheetName val="조명일위"/>
      <sheetName val="표지판현황"/>
      <sheetName val="건축내역서"/>
      <sheetName val="연습"/>
      <sheetName val="검색"/>
      <sheetName val="공사비내역서"/>
      <sheetName val="CAPVC"/>
      <sheetName val="연결임시"/>
      <sheetName val="FACTOR"/>
      <sheetName val="견적을지"/>
      <sheetName val="EJ"/>
      <sheetName val="전기공사"/>
      <sheetName val="토목주소"/>
      <sheetName val="프랜트면허"/>
      <sheetName val="대비"/>
      <sheetName val="노원열병합  건축공사기성내역서"/>
      <sheetName val="CP-E2 (품셈표)"/>
      <sheetName val="음료실행"/>
      <sheetName val="4 LINE"/>
      <sheetName val="7 th"/>
      <sheetName val="자재단가"/>
      <sheetName val="요율"/>
      <sheetName val="노임"/>
      <sheetName val="자재대"/>
      <sheetName val="단위별 일위대가표"/>
      <sheetName val="정산노무"/>
      <sheetName val="정산재료"/>
      <sheetName val="전신환매도율"/>
      <sheetName val="설산1.나"/>
      <sheetName val="본사S"/>
      <sheetName val="Equipment"/>
      <sheetName val="Piping"/>
      <sheetName val="TYPE-A"/>
      <sheetName val="전선 및 전선관"/>
      <sheetName val="I一般比"/>
      <sheetName val="6월실적"/>
      <sheetName val="손익분석"/>
      <sheetName val="1-1"/>
      <sheetName val="단면가정"/>
      <sheetName val="IMP(MAIN)"/>
      <sheetName val="IMP (REACTOR)"/>
      <sheetName val="봉양~조차장간고하개명(신설)"/>
      <sheetName val="적격점수&lt;300억미만&gt;"/>
      <sheetName val="검사현황"/>
      <sheetName val="full (2)"/>
      <sheetName val="소일위대가코드표"/>
      <sheetName val="7단가"/>
      <sheetName val="Hargamat"/>
      <sheetName val="Wind Load(3.1) (2)"/>
      <sheetName val="Wind Load(3.2)"/>
      <sheetName val="Wind Load(3.4)"/>
      <sheetName val="단면(RW1)"/>
      <sheetName val="기계"/>
      <sheetName val="개요"/>
      <sheetName val="공사비예산서(토목분)"/>
      <sheetName val="Baby일위대가"/>
      <sheetName val="차선도색현황"/>
      <sheetName val="Languages"/>
      <sheetName val="N賃率-職"/>
      <sheetName val="2_자재집계표4"/>
      <sheetName val="화강석_보조기층4"/>
      <sheetName val="혼합기층_포설_및다짐_(2)4"/>
      <sheetName val="보조기층_포설_및다짐4"/>
      <sheetName val="보차도경계석운반_(2)4"/>
      <sheetName val="1_총괄토공4"/>
      <sheetName val="2_하수터파기토공4"/>
      <sheetName val="3_하수수량집계표4"/>
      <sheetName val="4_맹암거집계표4"/>
      <sheetName val="맹암거_토공4"/>
      <sheetName val="5_포장공사수량집계표4"/>
      <sheetName val="도로경계석_(2)4"/>
      <sheetName val="급수급탕_(동관)4"/>
      <sheetName val="오배수_(집계)4"/>
      <sheetName val="2_자재집계표1"/>
      <sheetName val="화강석_보조기층1"/>
      <sheetName val="혼합기층_포설_및다짐_(2)1"/>
      <sheetName val="보조기층_포설_및다짐1"/>
      <sheetName val="보차도경계석운반_(2)1"/>
      <sheetName val="1_총괄토공1"/>
      <sheetName val="2_하수터파기토공1"/>
      <sheetName val="3_하수수량집계표1"/>
      <sheetName val="4_맹암거집계표1"/>
      <sheetName val="맹암거_토공1"/>
      <sheetName val="5_포장공사수량집계표1"/>
      <sheetName val="도로경계석_(2)1"/>
      <sheetName val="급수급탕_(동관)1"/>
      <sheetName val="오배수_(집계)1"/>
      <sheetName val="2_자재집계표2"/>
      <sheetName val="화강석_보조기층2"/>
      <sheetName val="혼합기층_포설_및다짐_(2)2"/>
      <sheetName val="보조기층_포설_및다짐2"/>
      <sheetName val="보차도경계석운반_(2)2"/>
      <sheetName val="1_총괄토공2"/>
      <sheetName val="2_하수터파기토공2"/>
      <sheetName val="3_하수수량집계표2"/>
      <sheetName val="4_맹암거집계표2"/>
      <sheetName val="맹암거_토공2"/>
      <sheetName val="5_포장공사수량집계표2"/>
      <sheetName val="도로경계석_(2)2"/>
      <sheetName val="급수급탕_(동관)2"/>
      <sheetName val="오배수_(집계)2"/>
      <sheetName val="2_자재집계표3"/>
      <sheetName val="화강석_보조기층3"/>
      <sheetName val="혼합기층_포설_및다짐_(2)3"/>
      <sheetName val="보조기층_포설_및다짐3"/>
      <sheetName val="보차도경계석운반_(2)3"/>
      <sheetName val="1_총괄토공3"/>
      <sheetName val="2_하수터파기토공3"/>
      <sheetName val="3_하수수량집계표3"/>
      <sheetName val="4_맹암거집계표3"/>
      <sheetName val="맹암거_토공3"/>
      <sheetName val="5_포장공사수량집계표3"/>
      <sheetName val="도로경계석_(2)3"/>
      <sheetName val="급수급탕_(동관)3"/>
      <sheetName val="오배수_(집계)3"/>
      <sheetName val="토공계산서(부체도로)"/>
      <sheetName val="design data"/>
      <sheetName val="member design"/>
      <sheetName val="H-PILE수량집계"/>
      <sheetName val="첨부파일"/>
      <sheetName val="EUPDAT2"/>
      <sheetName val="DS-최종"/>
      <sheetName val="조명율표"/>
      <sheetName val="Schedule C - Page 2 of 6"/>
      <sheetName val="Schedule C - Page 4 of 6"/>
      <sheetName val="Schedule C - Page 5 of 6"/>
      <sheetName val="Schedule C - Page 6 of 6"/>
      <sheetName val="Schedule A - Page 1 of 3"/>
      <sheetName val="Schedule A - Page 2 of 3"/>
      <sheetName val="Schedule A - Page 3 of 3"/>
      <sheetName val="Schedule B - Page 1 of 4"/>
      <sheetName val="Schedule B - Page 2 of 4"/>
      <sheetName val="Schedule B - Page 3 of 4"/>
      <sheetName val="Schedule B - Page 4 of 4"/>
      <sheetName val="Schedule C - Page 1 of 6"/>
      <sheetName val="Schedule C - Page 3 of 6"/>
      <sheetName val="Schedule E - Page 1 of 11"/>
      <sheetName val="Schedule E - Page 10 of 11"/>
      <sheetName val="Schedule E - Page 11 of 11"/>
      <sheetName val="Schedule E - Page 2 of 11"/>
      <sheetName val="Schedule E - Page 3 of 11"/>
      <sheetName val="Schedule E - Page 4 of 11"/>
      <sheetName val="Schedule E - Page 5 of 11"/>
      <sheetName val="Schedule E - Page 6 of 11"/>
      <sheetName val="Schedule E - Page 7 of 11"/>
      <sheetName val="Schedule E - Page 8 of 11"/>
      <sheetName val="Schedule E - Page 9 of 11"/>
      <sheetName val="A.1.3 - Page 1 of 1"/>
      <sheetName val="A.1.4 - Page 1 of 1"/>
      <sheetName val="A.4 - Page 1 of 1"/>
      <sheetName val="공종별 집계"/>
      <sheetName val="인제내역"/>
      <sheetName val="적용기준"/>
      <sheetName val="월선수금"/>
      <sheetName val="가동비율"/>
      <sheetName val="금액"/>
      <sheetName val="실행(표지,갑,을)"/>
      <sheetName val="네고율"/>
      <sheetName val="비교표"/>
      <sheetName val="골조시행"/>
      <sheetName val="Sheet1 (2)"/>
      <sheetName val="횡배위치"/>
      <sheetName val="SCH"/>
      <sheetName val="CTEMCOST"/>
      <sheetName val="RING WALL"/>
      <sheetName val="식재"/>
      <sheetName val="시설물"/>
      <sheetName val="식재출력용"/>
      <sheetName val="유지관리"/>
      <sheetName val="Util&amp; Real"/>
      <sheetName val="품셈표"/>
      <sheetName val="EXTERNAL(BOQ)"/>
      <sheetName val="HORI. VESSEL"/>
      <sheetName val="BQ-Offsite"/>
      <sheetName val="대창(함평)"/>
      <sheetName val="대창(장성)"/>
      <sheetName val="대창(함평)-창열"/>
      <sheetName val="CALCULATION"/>
      <sheetName val="123"/>
      <sheetName val="유화"/>
      <sheetName val="DESIGN CRITERIA"/>
      <sheetName val="PumpSpec"/>
      <sheetName val="eq_data"/>
      <sheetName val="h-013211-2"/>
      <sheetName val="견적의뢰"/>
      <sheetName val="CAT_5"/>
      <sheetName val="차수"/>
      <sheetName val="RAHMEN"/>
      <sheetName val="A"/>
      <sheetName val="CCC"/>
      <sheetName val="단가디비"/>
      <sheetName val="Front"/>
      <sheetName val="매원개착터널총괄"/>
      <sheetName val="제원.설계조건"/>
      <sheetName val="경비"/>
      <sheetName val="Data Vol"/>
      <sheetName val="공통가설공사"/>
      <sheetName val="sum1 (2)"/>
      <sheetName val="LABTOTAL"/>
      <sheetName val="내역5"/>
      <sheetName val="1.우편집중내역서"/>
      <sheetName val="DOGI"/>
      <sheetName val="SUMMARY(S)"/>
      <sheetName val="확산동"/>
      <sheetName val=""/>
      <sheetName val="C"/>
      <sheetName val="일위대가목록(1)"/>
      <sheetName val="단가대비표(1)"/>
      <sheetName val="남대문빌딩"/>
      <sheetName val="BSD _2_"/>
      <sheetName val="예가표"/>
      <sheetName val="토공산출(주차장)"/>
      <sheetName val="간접비(1)"/>
      <sheetName val="New Valuation"/>
      <sheetName val="단가산출서"/>
      <sheetName val="단가산출서 (2)"/>
      <sheetName val="인건비 "/>
      <sheetName val="1.취수장"/>
      <sheetName val="설계조건"/>
      <sheetName val="안정계산"/>
      <sheetName val="단면검토"/>
      <sheetName val="기성집계"/>
      <sheetName val="T1"/>
      <sheetName val="협조전"/>
      <sheetName val="Y_WORK"/>
      <sheetName val="MFAB"/>
      <sheetName val="MFRT"/>
      <sheetName val="MPKG"/>
      <sheetName val="MPRD"/>
      <sheetName val="C &amp; G RHS"/>
      <sheetName val="일위목록"/>
      <sheetName val="건축공사"/>
      <sheetName val="계수시트"/>
      <sheetName val="원가계산서"/>
      <sheetName val="뚝토공"/>
      <sheetName val="일위집계표"/>
    </sheetNames>
    <sheetDataSet>
      <sheetData sheetId="0">
        <row r="5">
          <cell r="D5" t="str">
            <v>(발표일:99.1.1)</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sheetData sheetId="516"/>
      <sheetData sheetId="517"/>
      <sheetData sheetId="518"/>
      <sheetData sheetId="519"/>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집계표"/>
      <sheetName val="원가계산서 (총괄)"/>
      <sheetName val="원가계산서 (건축)"/>
      <sheetName val="(총괄집계)"/>
      <sheetName val="YES"/>
      <sheetName val="Sheet1"/>
      <sheetName val="집계표"/>
      <sheetName val="정부노임단가"/>
      <sheetName val="중기일위대가"/>
      <sheetName val="ITEM"/>
      <sheetName val="발신정보"/>
      <sheetName val="MOTOR"/>
      <sheetName val="3련 BOX"/>
      <sheetName val="전력구구조물산근"/>
      <sheetName val="5.정산서"/>
      <sheetName val="ⴭⴭⴭⴭ"/>
      <sheetName val="Macro1"/>
      <sheetName val="JUCK"/>
      <sheetName val="부하계산서"/>
      <sheetName val="환률"/>
      <sheetName val="공사비명세서"/>
      <sheetName val="내역서"/>
      <sheetName val="내역"/>
      <sheetName val="기계경비일람"/>
      <sheetName val="일위대가"/>
      <sheetName val="DATE"/>
      <sheetName val="Y-WORK"/>
      <sheetName val="Sheet17"/>
      <sheetName val="대구실행"/>
      <sheetName val="노임단가"/>
      <sheetName val="수목단가"/>
      <sheetName val="시설수량표"/>
      <sheetName val="식재수량표"/>
      <sheetName val="일위목록"/>
      <sheetName val="자재단가"/>
      <sheetName val="FRT_O"/>
      <sheetName val="FAB_I"/>
      <sheetName val="type-F"/>
      <sheetName val="관리비"/>
      <sheetName val="1"/>
      <sheetName val="중기사용료"/>
      <sheetName val="조명율"/>
      <sheetName val="보집계표"/>
      <sheetName val="ilch"/>
      <sheetName val="실행간접비용"/>
      <sheetName val="(C)원내역"/>
      <sheetName val="STORAGE"/>
      <sheetName val="설계예산서"/>
      <sheetName val="수량집계"/>
      <sheetName val="총괄"/>
      <sheetName val="토목"/>
      <sheetName val="단가비교표"/>
      <sheetName val="Module1"/>
      <sheetName val="Module2"/>
      <sheetName val="Module3"/>
      <sheetName val="Module4"/>
      <sheetName val="Module5"/>
      <sheetName val="Module6"/>
      <sheetName val="Module8"/>
      <sheetName val="Module9"/>
      <sheetName val="Module7"/>
      <sheetName val="Module11"/>
      <sheetName val="품종별-이름"/>
      <sheetName val="을지"/>
      <sheetName val="인사자료총집계"/>
      <sheetName val="DATA"/>
      <sheetName val="가로등내역서"/>
      <sheetName val="2000.11월설계내역"/>
      <sheetName val="수량산출서"/>
      <sheetName val="조명율표"/>
      <sheetName val="#REF"/>
      <sheetName val="말뚝지지력산정"/>
      <sheetName val="전선 및 전선관"/>
      <sheetName val="터파기및재료"/>
      <sheetName val="단가"/>
      <sheetName val="총괄표"/>
      <sheetName val="실행철강하도"/>
      <sheetName val="단가조사"/>
      <sheetName val="단가산출"/>
      <sheetName val="소야공정계획표"/>
      <sheetName val="내역서2안"/>
      <sheetName val="입찰안"/>
      <sheetName val="준검 내역서"/>
      <sheetName val="봉양~조차장간고하개명(신설)"/>
      <sheetName val="A-4"/>
      <sheetName val="BID"/>
      <sheetName val="설계"/>
      <sheetName val="설 계"/>
      <sheetName val="- INFORMATION -"/>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특별교실"/>
      <sheetName val="기숙사"/>
      <sheetName val="화장실"/>
      <sheetName val="총집계-1"/>
      <sheetName val="총집계-2"/>
      <sheetName val="원가-1"/>
      <sheetName val="원가-2"/>
      <sheetName val="기안"/>
      <sheetName val="갑지"/>
      <sheetName val="견적서"/>
      <sheetName val="XXXXXX"/>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견적조건"/>
      <sheetName val="견적조건(을지)"/>
      <sheetName val="FILE1"/>
      <sheetName val="일반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을"/>
      <sheetName val="직노"/>
      <sheetName val="실행내역"/>
      <sheetName val="200"/>
      <sheetName val="Baby일위대가"/>
      <sheetName val="0.집계"/>
      <sheetName val="1.수변전설비공사"/>
      <sheetName val="기초단가"/>
      <sheetName val="간선계산"/>
      <sheetName val="N賃率-職"/>
      <sheetName val="표지 (2)"/>
      <sheetName val="매립"/>
      <sheetName val="공사원가계산서"/>
      <sheetName val="총내역서"/>
      <sheetName val="관급내역서"/>
      <sheetName val="이전비내역서"/>
      <sheetName val="물량"/>
      <sheetName val="배선설계"/>
      <sheetName val="부하계산"/>
      <sheetName val="기초산출서"/>
      <sheetName val="장비단가산출"/>
      <sheetName val="구역화물"/>
      <sheetName val="단가일람"/>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공사원가계산서)"/>
      <sheetName val="내역집계표"/>
      <sheetName val="전기내역"/>
      <sheetName val="대가집계표"/>
      <sheetName val="대가전기"/>
      <sheetName val="자료"/>
      <sheetName val="집계표(관급)"/>
      <sheetName val="전기내역관급"/>
      <sheetName val="내역구성"/>
      <sheetName val="4원가"/>
      <sheetName val="임시급식"/>
      <sheetName val="옥외가스"/>
      <sheetName val="임시급식 (2)"/>
      <sheetName val="목차"/>
      <sheetName val="BQ"/>
      <sheetName val="부대공Ⅱ"/>
      <sheetName val="설계내역서"/>
      <sheetName val="unit 4"/>
      <sheetName val="Summary Sheets"/>
      <sheetName val=" 갑  지 "/>
      <sheetName val="기성"/>
      <sheetName val="기성내역 진짜"/>
      <sheetName val="기성갑지"/>
      <sheetName val="2회기성사정"/>
      <sheetName val="3회기성갑지"/>
      <sheetName val="3회총괄"/>
      <sheetName val="3회기성"/>
      <sheetName val="소방사항"/>
      <sheetName val="Y_WORK"/>
      <sheetName val="재집"/>
      <sheetName val="직재"/>
      <sheetName val="A갑지"/>
      <sheetName val="노임이"/>
      <sheetName val="CTEMCOST"/>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노무비"/>
      <sheetName val="98지급계획"/>
      <sheetName val="인건비"/>
      <sheetName val="재료"/>
      <sheetName val="AIR SHOWER(3인용)"/>
      <sheetName val="토공"/>
      <sheetName val="98NS-N"/>
      <sheetName val="당초"/>
      <sheetName val="아산추가1220"/>
      <sheetName val="입찰보고"/>
      <sheetName val="내역(설계)"/>
      <sheetName val="식생블럭단위수량"/>
      <sheetName val="MAIN_TABLE"/>
      <sheetName val="1.설계조건"/>
      <sheetName val="조도계산서 (도서)"/>
      <sheetName val="LOPCALC"/>
      <sheetName val="가로등부표"/>
      <sheetName val="3-1.CB"/>
      <sheetName val="제경비율"/>
      <sheetName val="XL4Poppy"/>
      <sheetName val="자료입력"/>
      <sheetName val="예산명세서"/>
      <sheetName val="우배수"/>
      <sheetName val="맨홀"/>
      <sheetName val="금호"/>
      <sheetName val="2F 회의실견적(5_14 일대)"/>
      <sheetName val="부대내역"/>
      <sheetName val="1.수인터널"/>
      <sheetName val="변경내역을"/>
      <sheetName val="금리계산"/>
      <sheetName val="부대시설"/>
      <sheetName val="Apt내역"/>
      <sheetName val="대외공문"/>
      <sheetName val="전력"/>
      <sheetName val="일위대가표"/>
      <sheetName val="검사조서"/>
      <sheetName val="검사원"/>
      <sheetName val="집계(총괄)"/>
      <sheetName val="구성비"/>
      <sheetName val="실적보고"/>
      <sheetName val="표준안전집계"/>
      <sheetName val="표준안전내역"/>
      <sheetName val="J直材4"/>
      <sheetName val="ITB COST"/>
      <sheetName val="제-노임"/>
      <sheetName val="제직재"/>
      <sheetName val="손익분석"/>
      <sheetName val="수량"/>
      <sheetName val="연습"/>
      <sheetName val="요율"/>
      <sheetName val="일위목록-기"/>
      <sheetName val="6동"/>
      <sheetName val="Chart1"/>
      <sheetName val="단위내역목록"/>
      <sheetName val="단위내역서"/>
      <sheetName val="원가(1)"/>
      <sheetName val="원가(2)"/>
      <sheetName val="공량산출서"/>
      <sheetName val="I一般比"/>
      <sheetName val="신우"/>
      <sheetName val="노임"/>
      <sheetName val="일위대가(가설)"/>
      <sheetName val="원가계산서"/>
      <sheetName val="대치판정"/>
      <sheetName val="일위대가목차"/>
      <sheetName val="점수계산1-2"/>
      <sheetName val="부대공사비"/>
      <sheetName val="현장관리비집계표"/>
      <sheetName val="본공사"/>
      <sheetName val="DANGA"/>
      <sheetName val="노무비단가"/>
      <sheetName val="실행내역서"/>
      <sheetName val="1차설계변경내역"/>
      <sheetName val="설비내역서"/>
      <sheetName val="건축내역서"/>
      <sheetName val="전기내역서"/>
      <sheetName val="INPUT"/>
      <sheetName val="적용공정"/>
      <sheetName val="L_RPTB02_01"/>
      <sheetName val="주사무실종합"/>
      <sheetName val="부하(성남)"/>
      <sheetName val="연부97-1"/>
      <sheetName val="갑지1"/>
      <sheetName val="토공집계표"/>
      <sheetName val="Total"/>
      <sheetName val="기계경비"/>
      <sheetName val="주상도"/>
      <sheetName val="부속동"/>
      <sheetName val="기계경비시간당손료목록"/>
      <sheetName val="갑지(추정)"/>
      <sheetName val="1.우편집중내역서"/>
      <sheetName val="대공종"/>
      <sheetName val="하조서"/>
      <sheetName val="보증수수료산출"/>
      <sheetName val="6호기"/>
      <sheetName val="수량산출"/>
      <sheetName val="가로등"/>
      <sheetName val="단가 및 재료비"/>
      <sheetName val="전압강하계산"/>
      <sheetName val="전기일위대가"/>
      <sheetName val="3BL공동구 수량"/>
      <sheetName val="기계내역"/>
      <sheetName val="단면(RW1)"/>
      <sheetName val="WORK"/>
      <sheetName val="시설물일위"/>
      <sheetName val="토목내역"/>
      <sheetName val="일위대가목록"/>
      <sheetName val="단가대비표"/>
      <sheetName val="소비자가"/>
      <sheetName val="차액보증"/>
      <sheetName val="경비2내역"/>
      <sheetName val="오산갈곳"/>
      <sheetName val="IMP(MAIN)"/>
      <sheetName val="IMP (REACTOR)"/>
      <sheetName val="설계조건"/>
      <sheetName val="날개벽(TYPE3)"/>
      <sheetName val="DATA1"/>
      <sheetName val="데이타"/>
      <sheetName val="비교표"/>
      <sheetName val="맨홀수량집계"/>
      <sheetName val="교각계산"/>
      <sheetName val="안정계산"/>
      <sheetName val="단면검토"/>
      <sheetName val="단면가정"/>
      <sheetName val="D-3503"/>
      <sheetName val="현장관리비내역서"/>
      <sheetName val="SORCE1"/>
      <sheetName val="가시설단위수량"/>
      <sheetName val="물량산출근거"/>
      <sheetName val="CONCRETE"/>
      <sheetName val="설산1.나"/>
      <sheetName val="본사S"/>
      <sheetName val="보차도경계석"/>
      <sheetName val="일위대가표 (2)"/>
      <sheetName val="포장복구집계"/>
      <sheetName val="차도조도계산"/>
      <sheetName val="TEL"/>
      <sheetName val="NEYOK"/>
      <sheetName val="공통가설"/>
      <sheetName val="옹벽수량집계"/>
      <sheetName val="공사비예산서(토목분)"/>
      <sheetName val="각형맨홀"/>
      <sheetName val="수목데이타 "/>
      <sheetName val="변압기 및 발전기 용량"/>
      <sheetName val="교각1"/>
      <sheetName val="2000년1차"/>
      <sheetName val="ASP포장"/>
      <sheetName val="내역서(전기)"/>
      <sheetName val="예산변경사항"/>
      <sheetName val="t형"/>
      <sheetName val="대비"/>
      <sheetName val="본선차로수량집계표"/>
      <sheetName val="일위대가(목록)"/>
      <sheetName val="재료비"/>
      <sheetName val="참고"/>
      <sheetName val="공사개요"/>
      <sheetName val="단가산출서(기계)"/>
      <sheetName val="에너지동"/>
      <sheetName val="자재대"/>
      <sheetName val="코드표"/>
      <sheetName val="Sheet1 (2)"/>
      <sheetName val="소요자재"/>
      <sheetName val="노무산출서"/>
      <sheetName val="ETC"/>
      <sheetName val="우수맨홀공제단위수량"/>
      <sheetName val="스톱로그내역"/>
      <sheetName val="수주현황2월"/>
      <sheetName val="타공종이기"/>
      <sheetName val="수입"/>
      <sheetName val="단면 (2)"/>
      <sheetName val="토공유동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돌망태단위수량"/>
      <sheetName val="입찰결과(DATA)"/>
      <sheetName val="일위대가표(유단가)"/>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CABLE SIZE-3"/>
      <sheetName val="EQUIP-H"/>
      <sheetName val="경비_원본"/>
      <sheetName val="공구원가계산"/>
      <sheetName val="자재목록"/>
      <sheetName val="점검총괄"/>
      <sheetName val="Macro(차단기)"/>
      <sheetName val="동력부하(도산)"/>
      <sheetName val="1차증가원가계산"/>
      <sheetName val="가감수량"/>
      <sheetName val="맨홀수량산출"/>
      <sheetName val="단가조사서"/>
      <sheetName val="관로"/>
      <sheetName val="AS포장복구 "/>
      <sheetName val="간접1"/>
      <sheetName val="통장출금액"/>
      <sheetName val="기계경비(시간당)"/>
      <sheetName val="램머"/>
      <sheetName val="조건표"/>
      <sheetName val="JJ"/>
      <sheetName val="예정(3)"/>
      <sheetName val="동원(3)"/>
      <sheetName val="1.설계기준"/>
      <sheetName val="터널조도"/>
      <sheetName val="현황CODE"/>
      <sheetName val="손익현황"/>
      <sheetName val="3차설계"/>
      <sheetName val="기둥(원형)"/>
      <sheetName val="ABUT수량-A1"/>
      <sheetName val="주형"/>
      <sheetName val="밸브설치"/>
      <sheetName val="3.바닥판설계"/>
      <sheetName val="원가"/>
      <sheetName val="VA_code"/>
      <sheetName val="20관리비율"/>
      <sheetName val="2000전체분"/>
      <sheetName val="일반수량"/>
      <sheetName val="EACT10"/>
      <sheetName val="말뚝물량"/>
      <sheetName val="공종별원가계산"/>
      <sheetName val="말고개터널조명전압강하"/>
      <sheetName val="물가자료"/>
      <sheetName val="품의서"/>
      <sheetName val="물가시세"/>
      <sheetName val="SG"/>
      <sheetName val="전신환매도율"/>
      <sheetName val="건축공사"/>
      <sheetName val="방음벽기초(H=4m)"/>
      <sheetName val="총괄집계표"/>
      <sheetName val="2006기계경비산출표"/>
      <sheetName val="포장공"/>
      <sheetName val="상수도토공집계표"/>
      <sheetName val="PO-BOQ"/>
      <sheetName val="1SPAN"/>
      <sheetName val="9-1차이내역"/>
      <sheetName val="기자재대비표"/>
      <sheetName val="예산갑지"/>
      <sheetName val="001"/>
      <sheetName val="총계"/>
      <sheetName val="BID-도로"/>
      <sheetName val="내력서"/>
      <sheetName val="고창터널(고창방향)"/>
      <sheetName val="90.03실행 "/>
      <sheetName val="조명시설"/>
      <sheetName val="3.공통공사대비"/>
      <sheetName val="48전력선로일위"/>
      <sheetName val="96보완계획7.12"/>
      <sheetName val="가설건물"/>
      <sheetName val="49-119"/>
      <sheetName val="지진시"/>
      <sheetName val="Macro2"/>
      <sheetName val="계수시트"/>
      <sheetName val="율촌법률사무소2내역"/>
      <sheetName val="지주목시비량산출서"/>
      <sheetName val="BOQ"/>
      <sheetName val="일용노임단가"/>
      <sheetName val="sw1"/>
      <sheetName val="NOMUBI"/>
      <sheetName val="1공구(을)"/>
      <sheetName val="COL"/>
      <sheetName val="AILC004"/>
      <sheetName val="산출내역서"/>
      <sheetName val="guard(mac)"/>
      <sheetName val="품셈TABLE"/>
      <sheetName val="품셈표"/>
      <sheetName val="부대대비"/>
      <sheetName val="냉연집계"/>
      <sheetName val="BSD (2)"/>
      <sheetName val="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전차선로 물량표"/>
      <sheetName val="한강운반비"/>
      <sheetName val="자재"/>
      <sheetName val="공통(20-91)"/>
      <sheetName val="유첨#2"/>
      <sheetName val="철거집계"/>
      <sheetName val="고분전시관"/>
      <sheetName val="설비"/>
      <sheetName val="빌딩 안내"/>
      <sheetName val="데리네이타현황"/>
      <sheetName val="총괄내역서"/>
      <sheetName val="Æ¯º°±³½Ç"/>
      <sheetName val="±â¼÷»ç"/>
      <sheetName val="È­Àå½Ç"/>
      <sheetName val="ÃÑÁý°è-1"/>
      <sheetName val="ÃÑÁý°è-2"/>
      <sheetName val="¿ø°¡-1"/>
      <sheetName val="¿ø°¡-2"/>
      <sheetName val="ÃÑ¹°·®Ç¥"/>
      <sheetName val="Á¤»ê¹°·®Ç¥"/>
      <sheetName val="Á¤»ê¼¼ºÎ¹°·®1Â÷ºÐ½ÇÀû"/>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sheetData sheetId="199"/>
      <sheetData sheetId="200"/>
      <sheetData sheetId="201"/>
      <sheetData sheetId="202"/>
      <sheetData sheetId="203" refreshError="1"/>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refreshError="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sheetData sheetId="463" refreshError="1"/>
      <sheetData sheetId="464" refreshError="1"/>
      <sheetData sheetId="465" refreshError="1"/>
      <sheetData sheetId="466" refreshError="1"/>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입찰안"/>
      <sheetName val="9.품셈"/>
      <sheetName val="DATA1"/>
      <sheetName val="소상 &quot;1&quot;"/>
      <sheetName val="원남울진낙찰내역(99.4.13 부산청)"/>
      <sheetName val="Sheet1"/>
      <sheetName val="관급"/>
      <sheetName val="부하(성남)"/>
      <sheetName val="MOTOR"/>
      <sheetName val="정부노임단가"/>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표지"/>
    </sheetNames>
    <sheetDataSet>
      <sheetData sheetId="0" refreshError="1"/>
      <sheetData sheetId="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1"/>
      <sheetName val="일위대가2"/>
      <sheetName val="감독차량비"/>
      <sheetName val="단가조사서"/>
      <sheetName val="노무단가 (할증제외)"/>
      <sheetName val="노무단가(15%할증) "/>
      <sheetName val="안영(지명표지판일위대가)"/>
      <sheetName val="공종별집계표"/>
      <sheetName val="외부산출서"/>
      <sheetName val="단가대비표"/>
      <sheetName val="노무비(참고)"/>
      <sheetName val="MOTOR"/>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전기원가"/>
      <sheetName val="전기집계표"/>
      <sheetName val="전기내"/>
      <sheetName val="전기일위대가"/>
      <sheetName val="관급총집계"/>
      <sheetName val="조명원가 "/>
      <sheetName val="조명내역"/>
      <sheetName val="분전반원가"/>
      <sheetName val="분전반집계 "/>
      <sheetName val="분전반내역"/>
      <sheetName val="VXXXXX"/>
      <sheetName val="진명견적"/>
      <sheetName val="찬호전자"/>
      <sheetName val="동영견적"/>
      <sheetName val="서울 AV"/>
      <sheetName val="진명견적(2)"/>
      <sheetName val="동영견적 (2)"/>
      <sheetName val="서울 AV (2)"/>
      <sheetName val="찬호전자 (2)"/>
      <sheetName val="0413전산본부"/>
      <sheetName val="Sheet1"/>
    </sheetNames>
    <definedNames>
      <definedName name="Macro1"/>
      <definedName name="Macro10"/>
      <definedName name="Macro11"/>
      <definedName name="Macro12"/>
      <definedName name="Macro13"/>
      <definedName name="Macro14"/>
      <definedName name="Macro2"/>
      <definedName name="Macro3"/>
      <definedName name="Macro4"/>
      <definedName name="Macro5"/>
      <definedName name="Macro6"/>
      <definedName name="Macro7"/>
      <definedName name="Macro8"/>
      <definedName name="Macro9"/>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정부노임단가"/>
      <sheetName val="동아정산"/>
      <sheetName val="Sheet1"/>
    </sheetNames>
    <definedNames>
      <definedName name="Macro1"/>
      <definedName name="Macro11"/>
      <definedName name="Macro4"/>
    </definedNames>
    <sheetDataSet>
      <sheetData sheetId="0"/>
      <sheetData sheetId="1" refreshError="1"/>
      <sheetData sheetId="2" refreshError="1"/>
      <sheetData sheetId="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적현로"/>
      <sheetName val="노임"/>
      <sheetName val="일위"/>
      <sheetName val="공문"/>
      <sheetName val="목록"/>
      <sheetName val="설계"/>
      <sheetName val="1.범위"/>
      <sheetName val="2.편성"/>
      <sheetName val="내역구성"/>
      <sheetName val="3개요"/>
      <sheetName val="4원가"/>
      <sheetName val="5내역"/>
      <sheetName val="6.GAS"/>
      <sheetName val="7임급실"/>
      <sheetName val="미제출"/>
      <sheetName val="소방1"/>
      <sheetName val="소방2"/>
      <sheetName val="왜UP"/>
      <sheetName val="단위수량"/>
      <sheetName val="토공(우물통,기타) "/>
      <sheetName val="마장"/>
      <sheetName val="투찰가"/>
      <sheetName val="계림(함평)"/>
      <sheetName val="계림(장성)"/>
      <sheetName val="적용기준"/>
      <sheetName val="노임단가"/>
      <sheetName val="노임단가(08.01)"/>
      <sheetName val="교대(A1)"/>
      <sheetName val="순공사비"/>
      <sheetName val="공통가설"/>
      <sheetName val="기기리스트"/>
      <sheetName val="경로당내역건축"/>
      <sheetName val="정부노임단가"/>
      <sheetName val="내역"/>
      <sheetName val="몰탈단가"/>
      <sheetName val="#REF"/>
      <sheetName val="지급자재"/>
      <sheetName val="기계공사"/>
      <sheetName val="DATE"/>
      <sheetName val="은평작업지시대장"/>
      <sheetName val="내역서"/>
      <sheetName val="총괄표"/>
      <sheetName val="MOTOR"/>
      <sheetName val="아파트"/>
      <sheetName val="기계설비"/>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교대(A1-A2)"/>
      <sheetName val="원가계산(2)"/>
      <sheetName val="지수"/>
      <sheetName val="토사(PE)"/>
      <sheetName val="건축토목내역"/>
      <sheetName val="1차설계변경내역"/>
    </sheetNames>
    <definedNames>
      <definedName name="Macro10"/>
      <definedName name="Macro12"/>
      <definedName name="Macro13"/>
      <definedName name="Macro14"/>
      <definedName name="Macro5"/>
      <definedName name="Macro6"/>
      <definedName name="Macro7"/>
      <definedName name="Macro8"/>
      <definedName name="Macro9"/>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비예산서"/>
      <sheetName val="내역서"/>
      <sheetName val="수목수량총괄"/>
      <sheetName val="시설수량"/>
      <sheetName val="품셈총괄"/>
      <sheetName val="품셈"/>
      <sheetName val="산근"/>
      <sheetName val="노임단가"/>
      <sheetName val="재료단가"/>
      <sheetName val="이식산출"/>
      <sheetName val="중기경비단가"/>
      <sheetName val="중기부표총괄"/>
      <sheetName val="중기부표"/>
      <sheetName val="실행철강하도"/>
      <sheetName val="나산조경"/>
    </sheetNames>
    <definedNames>
      <definedName name="Macro14"/>
      <definedName name="Macro5"/>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보본사"/>
      <sheetName val="공문"/>
    </sheetNames>
    <definedNames>
      <definedName name="Macro5"/>
    </definedNames>
    <sheetDataSet>
      <sheetData sheetId="0" refreshError="1"/>
      <sheetData sheetId="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16실예"/>
      <sheetName val="#REF"/>
      <sheetName val="실행철강하도"/>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성갑지"/>
      <sheetName val="기성청구대비"/>
      <sheetName val="공정별내역서"/>
      <sheetName val="공정집계표"/>
      <sheetName val="_REF"/>
      <sheetName val="일위대가표"/>
      <sheetName val="양수장(기계)"/>
      <sheetName val="단가"/>
      <sheetName val="DATA-UPS"/>
      <sheetName val="DATA"/>
      <sheetName val="공사비증감"/>
      <sheetName val="토공사"/>
      <sheetName val="대림경상68억"/>
      <sheetName val="간접비"/>
      <sheetName val="예가표"/>
      <sheetName val="단면 (2)"/>
      <sheetName val="갑지"/>
      <sheetName val="Sheet1"/>
      <sheetName val="공사비예산서(토목분)"/>
      <sheetName val="집계표"/>
      <sheetName val="입찰안"/>
      <sheetName val="결과조달"/>
      <sheetName val="내역서"/>
      <sheetName val="견적대비표"/>
      <sheetName val="증감내역서"/>
      <sheetName val="노무비"/>
      <sheetName val="기초코드"/>
      <sheetName val="도급"/>
      <sheetName val="간선계산"/>
      <sheetName val="전기"/>
      <sheetName val="차액보증"/>
      <sheetName val="노임"/>
      <sheetName val="A-4"/>
      <sheetName val="일반60"/>
      <sheetName val="현장관리비 산출내역"/>
      <sheetName val="DATE"/>
      <sheetName val="건축공사"/>
      <sheetName val="공사비대비표B(토공)"/>
      <sheetName val="밸브설치"/>
      <sheetName val="공문"/>
      <sheetName val="1단계"/>
      <sheetName val="J01"/>
      <sheetName val="총괄표"/>
      <sheetName val="제잡비"/>
      <sheetName val="공사요율산출표"/>
      <sheetName val="BID"/>
      <sheetName val="금액내역서"/>
      <sheetName val="공사비집계"/>
      <sheetName val="내역표지"/>
      <sheetName val="추가예산"/>
      <sheetName val="설계"/>
      <sheetName val="해평견적"/>
      <sheetName val="경상비"/>
      <sheetName val="도면자료제출일정"/>
      <sheetName val="설계기준"/>
      <sheetName val="내역1"/>
      <sheetName val="3.공통공사대비"/>
      <sheetName val="CTEMCOST"/>
      <sheetName val="제출내역 (2)"/>
      <sheetName val="충주"/>
      <sheetName val="을"/>
      <sheetName val="조건표"/>
      <sheetName val="노임단가"/>
      <sheetName val="Sheet3"/>
      <sheetName val="백호우계수"/>
      <sheetName val="일위대가"/>
      <sheetName val="일위(PN)"/>
      <sheetName val="단가산출서 (2)"/>
      <sheetName val="단가산출서"/>
      <sheetName val="변경집계표"/>
      <sheetName val="별첨1.1"/>
      <sheetName val="DANGA"/>
      <sheetName val="옹벽수량집계"/>
      <sheetName val="1SPAN"/>
      <sheetName val="단위가격"/>
      <sheetName val="(포장)BOQ-실적공사"/>
      <sheetName val="남양내역"/>
      <sheetName val="데이타"/>
      <sheetName val="약품공급2"/>
      <sheetName val="건축내역"/>
      <sheetName val="SG"/>
      <sheetName val="연돌일위집계"/>
      <sheetName val="BEND LOSS"/>
      <sheetName val="설계명세서"/>
      <sheetName val="품셈표"/>
      <sheetName val="일위대가목차"/>
      <sheetName val="경영계획 총괄표"/>
      <sheetName val="일위대가(가설)"/>
      <sheetName val="1"/>
      <sheetName val="샤워실위생"/>
      <sheetName val="장비청구서"/>
      <sheetName val="단가비교표_공통1"/>
      <sheetName val="공통가설"/>
      <sheetName val="결재판"/>
      <sheetName val="Total"/>
      <sheetName val="수주전망영업부"/>
      <sheetName val="빗물받이(910-510-410)"/>
      <sheetName val="집수정(600-700)"/>
      <sheetName val="6PILE  (돌출)"/>
      <sheetName val="공사개요"/>
      <sheetName val="덕소내역"/>
      <sheetName val="집계표(육상)"/>
      <sheetName val="지급자재"/>
      <sheetName val="을지"/>
      <sheetName val="업무처리전"/>
      <sheetName val="COST"/>
      <sheetName val="COVER"/>
      <sheetName val="Y-WORK"/>
      <sheetName val="분전함신설"/>
      <sheetName val="접지1종"/>
      <sheetName val="산출근거"/>
      <sheetName val="4.변경내역서"/>
      <sheetName val="수원역(전체분)설계서"/>
      <sheetName val="준검 내역서"/>
      <sheetName val="ABUT수량-A1"/>
      <sheetName val="용수간선"/>
      <sheetName val="미결사항"/>
      <sheetName val="PAD TR보호대기초"/>
      <sheetName val="가로등기초"/>
      <sheetName val="HANDHOLE(2)"/>
      <sheetName val="계산근거"/>
      <sheetName val="부하계산서"/>
      <sheetName val="발파유용(3)"/>
      <sheetName val="기계경비(시간당)"/>
      <sheetName val="수목단가"/>
      <sheetName val="시설수량표"/>
      <sheetName val="식재수량표"/>
      <sheetName val="일위목록"/>
      <sheetName val="Sheet1 (2)"/>
      <sheetName val="부대내역"/>
      <sheetName val="최초침전지집계표"/>
      <sheetName val="단가산출"/>
      <sheetName val="노임(김진택)"/>
      <sheetName val="노임(서정원)"/>
      <sheetName val="노임(이병천)"/>
      <sheetName val="노임(유두한)"/>
      <sheetName val="노임(조영식)"/>
      <sheetName val="장비사용"/>
      <sheetName val="식대(사무실)-우정"/>
      <sheetName val="식대(직영)-우정"/>
      <sheetName val="식대(남승우)-다인"/>
      <sheetName val="경리일보"/>
      <sheetName val="가설건물"/>
      <sheetName val="부대공Ⅱ"/>
      <sheetName val="실행내역"/>
      <sheetName val="총공사내역서"/>
      <sheetName val="관계주식"/>
      <sheetName val="변경현황"/>
      <sheetName val="설비원가"/>
      <sheetName val="표지"/>
      <sheetName val="안정검토"/>
      <sheetName val="슬래브(PF)(하류)"/>
      <sheetName val="5호광장_(만점)"/>
      <sheetName val="인천국제_(만점)_(2)"/>
      <sheetName val="단면_(2)"/>
      <sheetName val="현장관리비_산출내역"/>
      <sheetName val="3_공통공사대비"/>
      <sheetName val="조명시설"/>
      <sheetName val="Eq. Mobilization"/>
      <sheetName val="교각1"/>
      <sheetName val="전기혼잡제경비(45)"/>
      <sheetName val="고창방향"/>
      <sheetName val="3.설계예산내역서(예산서)"/>
      <sheetName val="2.예정공정표"/>
      <sheetName val="000000"/>
      <sheetName val="01"/>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내역"/>
      <sheetName val="ITEM"/>
      <sheetName val="전선"/>
      <sheetName val="터널조도"/>
      <sheetName val="Macro(전선)"/>
      <sheetName val="조도계산서"/>
      <sheetName val="포장복구집계"/>
      <sheetName val="COPING"/>
      <sheetName val="INPUT"/>
      <sheetName val="전기"/>
      <sheetName val="MOTOR"/>
      <sheetName val="견적"/>
      <sheetName val="기별(종합)"/>
      <sheetName val="설계조건"/>
      <sheetName val="정부노임단가"/>
      <sheetName val="공사비예산서(토목분)"/>
      <sheetName val="공통가설"/>
      <sheetName val="과천MAIN"/>
      <sheetName val="손익분석"/>
      <sheetName val="SLAB&quot;1&quot;"/>
      <sheetName val="단가비교표"/>
      <sheetName val="조건표"/>
      <sheetName val="INPUT(덕도방향-시점)"/>
      <sheetName val="11.1 단면hwp"/>
      <sheetName val="11.우각부 보강"/>
      <sheetName val="9GNG운반"/>
      <sheetName val="동원(3)"/>
      <sheetName val="예정(3)"/>
      <sheetName val="교량전기"/>
      <sheetName val="DATE"/>
      <sheetName val="당초수량"/>
      <sheetName val="실행철강하도"/>
      <sheetName val="11.자재단가"/>
      <sheetName val="송라터널총괄"/>
      <sheetName val="비용"/>
      <sheetName val="표지"/>
      <sheetName val="내역서"/>
      <sheetName val="성남여성복지내역"/>
      <sheetName val="gvl"/>
      <sheetName val="3.일반설비"/>
      <sheetName val="#REF"/>
      <sheetName val="예산서"/>
      <sheetName val="입출재고현황 (2)"/>
      <sheetName val="공량산출서"/>
      <sheetName val="현장관리비"/>
      <sheetName val="말뚝물량"/>
      <sheetName val="일위대가(계측기설치)"/>
      <sheetName val="PART_DISCOUNT"/>
      <sheetName val="노임단가"/>
      <sheetName val="단가산출"/>
      <sheetName val="Macro(차단기)"/>
      <sheetName val="3련 BOX"/>
      <sheetName val="工완성공사율"/>
      <sheetName val="Sheet1"/>
      <sheetName val="자판실행"/>
      <sheetName val="CAT_5"/>
      <sheetName val="직공비"/>
      <sheetName val="CTDG"/>
      <sheetName val="THVT"/>
      <sheetName val="단면치수"/>
      <sheetName val="CODE"/>
      <sheetName val="TEST1"/>
      <sheetName val="Sheet1 (2)"/>
      <sheetName val="단면 (2)"/>
      <sheetName val="간선계산"/>
      <sheetName val="북방3터널"/>
      <sheetName val="CABLE SIZE-3"/>
      <sheetName val="guard(mac)"/>
      <sheetName val="설계변경원가계산총괄표"/>
      <sheetName val="1-1"/>
      <sheetName val="01"/>
      <sheetName val="교각1"/>
      <sheetName val="전단면보수"/>
      <sheetName val="반단면보수"/>
      <sheetName val="콘크리트패칭"/>
      <sheetName val="아스.노면팻칭"/>
      <sheetName val="아스.노면절삭"/>
      <sheetName val="Sat tron"/>
      <sheetName val="작성기준"/>
      <sheetName val="단가"/>
      <sheetName val="BID"/>
      <sheetName val="ABUT수량-A1"/>
      <sheetName val="단면가정"/>
      <sheetName val="갑지1"/>
      <sheetName val="부표총괄"/>
      <sheetName val="GAEYO"/>
      <sheetName val="품셈1-17"/>
      <sheetName val="주방환기"/>
      <sheetName val="기계내역"/>
      <sheetName val="sum1 (2)"/>
      <sheetName val="일반전기"/>
      <sheetName val="조명시설"/>
      <sheetName val="3CHBDC"/>
      <sheetName val="Sheet5"/>
      <sheetName val="노임"/>
      <sheetName val="기둥(하중)"/>
      <sheetName val="산출근거"/>
      <sheetName val="식생블럭단위수량"/>
      <sheetName val="입찰안"/>
      <sheetName val="역T형"/>
      <sheetName val="CIVIL"/>
      <sheetName val="원가입력"/>
      <sheetName val="Sheet3"/>
      <sheetName val="수원역(전체분)설계서"/>
      <sheetName val="설 계"/>
      <sheetName val=" 견적서"/>
      <sheetName val="내촌육교방음벽수량집계표"/>
      <sheetName val="사용성검토"/>
      <sheetName val="케이블및전선관규격표"/>
      <sheetName val="안정검토"/>
      <sheetName val="단면설계"/>
      <sheetName val="일위대가시트"/>
      <sheetName val="전차선로 물량표"/>
      <sheetName val="단가표"/>
      <sheetName val="TB-내역서"/>
      <sheetName val="단가조사서"/>
      <sheetName val="(포장)BOQ-실적공사"/>
      <sheetName val="설계"/>
      <sheetName val="1.설계조건"/>
      <sheetName val="건축내역"/>
      <sheetName val="교각계산"/>
      <sheetName val="공정코드"/>
      <sheetName val="가점"/>
      <sheetName val="index"/>
      <sheetName val="etc"/>
      <sheetName val="노무비"/>
      <sheetName val="2000년1차"/>
      <sheetName val="재료집계"/>
      <sheetName val="FORM-0"/>
      <sheetName val="KMT물량"/>
      <sheetName val="집수정"/>
      <sheetName val="순공사비산출내역"/>
      <sheetName val="일위대가표1"/>
      <sheetName val="단가산출서 "/>
      <sheetName val="JUCK"/>
      <sheetName val="점수계산1-2"/>
      <sheetName val="대로근거"/>
      <sheetName val="중로근거"/>
      <sheetName val="MAT"/>
      <sheetName val="백암비스타내역"/>
      <sheetName val="입력DATA"/>
      <sheetName val="眞비상(진주)"/>
      <sheetName val="제품"/>
      <sheetName val="중기일위대가"/>
      <sheetName val="개요"/>
      <sheetName val="날개벽(시점좌측)"/>
      <sheetName val="SILICATE"/>
      <sheetName val="투찰"/>
      <sheetName val="DANGA"/>
      <sheetName val="일위대가(목록)"/>
      <sheetName val="재료비"/>
      <sheetName val="차도조도계산"/>
      <sheetName val="사급자재"/>
      <sheetName val="플랜트 설치"/>
      <sheetName val="부하계산서"/>
      <sheetName val="단가 및 재료비"/>
      <sheetName val="중기사용료산출근거"/>
      <sheetName val="원가계산서"/>
      <sheetName val="001"/>
      <sheetName val="1월"/>
      <sheetName val="삼성전기"/>
      <sheetName val="Manual Valve List"/>
      <sheetName val="견적990322"/>
      <sheetName val="ilch"/>
      <sheetName val="Sikje_ingun"/>
      <sheetName val="TREE_D"/>
      <sheetName val="신규(07년01월)"/>
      <sheetName val="A-4"/>
      <sheetName val="시멘트"/>
      <sheetName val="수안보-MBR1"/>
      <sheetName val="하중계산"/>
      <sheetName val="우각부보강"/>
      <sheetName val="EACT10"/>
      <sheetName val="양산물금"/>
      <sheetName val="70%"/>
      <sheetName val="MCC제원"/>
      <sheetName val="CPM챠트"/>
      <sheetName val="General Data"/>
      <sheetName val="청산공사"/>
      <sheetName val="LABTOTAL"/>
    </sheetNames>
    <definedNames>
      <definedName name="Macro3"/>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sheetData sheetId="79" refreshError="1"/>
      <sheetData sheetId="80" refreshError="1"/>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철강하도"/>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
      <sheetName val="노임"/>
      <sheetName val="내역서"/>
      <sheetName val="터널조도"/>
      <sheetName val="실행철강하도"/>
      <sheetName val="내역"/>
      <sheetName val="단가(보완)"/>
      <sheetName val="대가 (보완)"/>
      <sheetName val="재료비"/>
    </sheetNames>
    <sheetDataSet>
      <sheetData sheetId="0">
        <row r="220">
          <cell r="C220" t="str">
            <v>건축목공</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빌딩 안내"/>
      <sheetName val="갑지"/>
      <sheetName val="영상"/>
      <sheetName val="DPBX"/>
      <sheetName val="LAN"/>
      <sheetName val="통합배선"/>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노임"/>
      <sheetName val="인건-측정"/>
      <sheetName val="과천MAIN"/>
      <sheetName val="수로단위수량"/>
      <sheetName val="내역서"/>
      <sheetName val="A 견적"/>
      <sheetName val="내역단가"/>
      <sheetName val="일위단가"/>
      <sheetName val="수량산출"/>
      <sheetName val="工완성공사율"/>
      <sheetName val="재집"/>
      <sheetName val="직재"/>
      <sheetName val="관로공정"/>
      <sheetName val="집계표"/>
      <sheetName val="__MAIN"/>
      <sheetName val="유화견적"/>
      <sheetName val="일위대가"/>
      <sheetName val="노임단가"/>
      <sheetName val="산출금액내역"/>
      <sheetName val="요율"/>
      <sheetName val="손익분석"/>
      <sheetName val="산출"/>
      <sheetName val="연결임시"/>
      <sheetName val="방송(체육관)"/>
      <sheetName val="예정(3)"/>
      <sheetName val="동원(3)"/>
      <sheetName val="내역"/>
      <sheetName val="설계명세서(종합)"/>
      <sheetName val="소요자재"/>
      <sheetName val="노무산출서"/>
      <sheetName val="효성CB 1P기초"/>
      <sheetName val="원가계산서 "/>
      <sheetName val="내역표지"/>
      <sheetName val="일위"/>
      <sheetName val="물가조사"/>
      <sheetName val="Sheet2"/>
      <sheetName val="Sheet3"/>
      <sheetName val="지급자재(집계)"/>
      <sheetName val="냉방부분"/>
      <sheetName val="공종구간"/>
      <sheetName val="실행철강하도"/>
      <sheetName val="기계경비(시간당)"/>
      <sheetName val="램머"/>
      <sheetName val="GI-LIST"/>
      <sheetName val="단가최종"/>
      <sheetName val="대가목록"/>
      <sheetName val="인건비"/>
      <sheetName val="DATA"/>
      <sheetName val="한일양산"/>
      <sheetName val="외주가공"/>
      <sheetName val="정부노임단가"/>
      <sheetName val="Sheet5"/>
      <sheetName val="참조자료"/>
      <sheetName val="능률"/>
      <sheetName val="접지불량_안전공사"/>
      <sheetName val="도급내역"/>
      <sheetName val="대치판정"/>
      <sheetName val="토사(PE)"/>
      <sheetName val="자재단가"/>
      <sheetName val="부하계산서"/>
      <sheetName val="MACRO(MCC)"/>
      <sheetName val="일위_파일"/>
      <sheetName val="단중표"/>
      <sheetName val="회로내역(승인)"/>
      <sheetName val="개요"/>
      <sheetName val="본체"/>
      <sheetName val="내역서1"/>
      <sheetName val="1차 내역서"/>
      <sheetName val="노무비 근거"/>
      <sheetName val="Sheet1"/>
      <sheetName val="EP0618"/>
      <sheetName val="계수시트"/>
      <sheetName val="CTEMCOST"/>
      <sheetName val="기둥(원형)"/>
      <sheetName val="BSD (2)"/>
      <sheetName val="wall"/>
      <sheetName val="실행기초"/>
      <sheetName val="Sheet1 (2)"/>
      <sheetName val="공종단가"/>
      <sheetName val="증감대비"/>
      <sheetName val="시중노임단가"/>
      <sheetName val="터널조도"/>
      <sheetName val="종배수관"/>
      <sheetName val="환율"/>
      <sheetName val="조명율표"/>
      <sheetName val="약품공급2"/>
      <sheetName val="98지급계획"/>
      <sheetName val="설비"/>
      <sheetName val="여과지동"/>
      <sheetName val="기초자료"/>
      <sheetName val="환율적용표"/>
      <sheetName val="신설개소별 총집계표(동해-배전)"/>
      <sheetName val="안평역사 총집계"/>
      <sheetName val="갑지1"/>
      <sheetName val="토공사"/>
      <sheetName val="BASIC (2)"/>
      <sheetName val="Y-WORK"/>
      <sheetName val="MACRO(전선관)"/>
      <sheetName val="옹벽수량집계표"/>
      <sheetName val="POOM_MOTO"/>
      <sheetName val="POOM_MOTO2"/>
      <sheetName val="노무비"/>
      <sheetName val="파일의이용"/>
      <sheetName val="건축공사"/>
      <sheetName val="산출명세서"/>
      <sheetName val="257A1"/>
      <sheetName val="Sheet7"/>
      <sheetName val="조건"/>
      <sheetName val="공종별내역서"/>
      <sheetName val="단가산출"/>
      <sheetName val="부하(성남)"/>
      <sheetName val="공종"/>
      <sheetName val="대가호표"/>
      <sheetName val="교사기준면적(초등)"/>
      <sheetName val="내역서1.화장실개선"/>
      <sheetName val="철콘"/>
      <sheetName val="평가데이터"/>
      <sheetName val="유기공정"/>
      <sheetName val="연습장소"/>
      <sheetName val="200"/>
      <sheetName val="I一般比"/>
      <sheetName val="MCCDATA"/>
      <sheetName val="설계내역서"/>
      <sheetName val="전기일위목록"/>
      <sheetName val="__"/>
      <sheetName val="신우"/>
      <sheetName val="건축내역"/>
      <sheetName val="경산"/>
      <sheetName val="MOTOR"/>
      <sheetName val="하조서"/>
      <sheetName val="969910( R)"/>
      <sheetName val="NOMUBI"/>
      <sheetName val="工관리비율"/>
      <sheetName val="조경"/>
      <sheetName val="1.설계조건"/>
      <sheetName val="2000년1차"/>
      <sheetName val="일위목록"/>
      <sheetName val="기초수량집"/>
      <sheetName val="SHEET PILE단가"/>
      <sheetName val="Sheet14"/>
      <sheetName val="Sheet13"/>
      <sheetName val="데이타"/>
      <sheetName val="INPUT"/>
      <sheetName val="DATE"/>
      <sheetName val="ITEM"/>
      <sheetName val="Customer Databas"/>
      <sheetName val="검수고1-1층"/>
      <sheetName val="검수고1_1층"/>
      <sheetName val="시험장S자로가로등공사"/>
      <sheetName val="점수계산1-2"/>
      <sheetName val="2.주요계수총괄"/>
      <sheetName val="말뚝물량"/>
      <sheetName val="철집"/>
      <sheetName val="을지"/>
      <sheetName val="MCC제원"/>
      <sheetName val="Macro1"/>
      <sheetName val="Baby일위대가"/>
      <sheetName val="철거산출근거"/>
      <sheetName val="물량산출"/>
      <sheetName val="공사노임"/>
      <sheetName val="바닥판"/>
      <sheetName val="주형"/>
      <sheetName val="DOGI"/>
      <sheetName val="콘센트신설"/>
      <sheetName val="ABUT수량-A1"/>
      <sheetName val="중강당 내역"/>
      <sheetName val="총괄표"/>
      <sheetName val="내역단위"/>
      <sheetName val="코드명"/>
      <sheetName val="구조물단위표"/>
      <sheetName val="관포설품"/>
      <sheetName val="토적단위"/>
      <sheetName val="동원단위"/>
      <sheetName val="인수공규격"/>
      <sheetName val="구조물절단규격"/>
      <sheetName val="거리별운반단가"/>
      <sheetName val="연부97-1"/>
      <sheetName val="평3"/>
      <sheetName val="전기일위대가"/>
      <sheetName val="주소"/>
      <sheetName val="일위산출"/>
      <sheetName val="예산조서"/>
      <sheetName val="가도공"/>
      <sheetName val="본사인상전"/>
      <sheetName val="옹벽"/>
      <sheetName val="NEYOK"/>
      <sheetName val="공종목록표"/>
      <sheetName val="전기내역"/>
      <sheetName val="6호기"/>
      <sheetName val="data spec"/>
      <sheetName val="TYPE-B 평균H"/>
      <sheetName val="시공계획"/>
      <sheetName val="2"/>
      <sheetName val="수로BOX"/>
      <sheetName val="일위대가(가설)"/>
      <sheetName val="골재산출"/>
      <sheetName val="부하LOAD"/>
      <sheetName val="HVAC"/>
      <sheetName val="4.본실행통합내역서"/>
      <sheetName val="#REF"/>
      <sheetName val="발전기"/>
      <sheetName val="식재인부"/>
      <sheetName val="내역서01"/>
      <sheetName val="CPM챠트"/>
      <sheetName val="교각1"/>
      <sheetName val="참조"/>
      <sheetName val="조도계산서 (도서)"/>
      <sheetName val="일반공사"/>
      <sheetName val="수목단가"/>
      <sheetName val="시설수량표"/>
      <sheetName val="식재수량표"/>
      <sheetName val="기존단가 (2)"/>
      <sheetName val="유수전환공사"/>
      <sheetName val="설계명세서"/>
      <sheetName val="자료입력"/>
      <sheetName val="간접비계산"/>
      <sheetName val="전기"/>
      <sheetName val="sw1"/>
      <sheetName val="8.석축단위(H=1.5M)"/>
      <sheetName val="산출내역"/>
      <sheetName val="인공산출"/>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결재"/>
      <sheetName val="용역계획서"/>
      <sheetName val="용역개요"/>
      <sheetName val="예정공정표"/>
      <sheetName val="용역비예산서"/>
      <sheetName val="설계내역서"/>
      <sheetName val="단가대비표"/>
      <sheetName val="수량산출서"/>
      <sheetName val="내역서"/>
      <sheetName val="노임"/>
      <sheetName val="터널조도"/>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갑지들"/>
      <sheetName val="총괄표"/>
      <sheetName val="원가계산서"/>
      <sheetName val="인건-측정"/>
      <sheetName val="노임"/>
    </sheetNames>
    <sheetDataSet>
      <sheetData sheetId="0"/>
      <sheetData sheetId="1"/>
      <sheetData sheetId="2"/>
      <sheetData sheetId="3" refreshError="1"/>
      <sheetData sheetId="4"/>
      <sheetData sheetId="5"/>
      <sheetData sheetId="6"/>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sw1"/>
      <sheetName val="NOMUBI"/>
      <sheetName val="실행철강하도"/>
      <sheetName val="관급"/>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인건-측정"/>
      <sheetName val="제경비"/>
      <sheetName val="요율"/>
      <sheetName val="sw1"/>
      <sheetName val="NOMUBI"/>
      <sheetName val="편입토지조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
      <sheetName val="일위대가목록"/>
      <sheetName val="일위대가내역"/>
      <sheetName val="단가조사서"/>
      <sheetName val="인건비"/>
      <sheetName val="입찰안"/>
      <sheetName val="sw1"/>
      <sheetName val="NOMUB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가시세"/>
      <sheetName val="빌딩 안내"/>
      <sheetName val="옹벽수량집계표"/>
      <sheetName val="내역서"/>
      <sheetName val="설계명세서 (장비)"/>
      <sheetName val="노무비명세서"/>
      <sheetName val="소요자재명세서"/>
      <sheetName val="옹벽"/>
      <sheetName val="인건-측정"/>
      <sheetName val="NOMUBI"/>
      <sheetName val="표지"/>
      <sheetName val="수량1"/>
      <sheetName val="좌측"/>
      <sheetName val="우측"/>
      <sheetName val="Sheet5"/>
      <sheetName val="Sheet6"/>
      <sheetName val="Sheet7"/>
      <sheetName val="Sheet8"/>
      <sheetName val="Sheet9"/>
      <sheetName val="Sheet10"/>
      <sheetName val="Sheet11"/>
      <sheetName val="Sheet12"/>
      <sheetName val="Sheet13"/>
      <sheetName val="Sheet14"/>
      <sheetName val="Sheet15"/>
      <sheetName val="Sheet16"/>
      <sheetName val="총괄표"/>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
      <sheetName val="원가계산서"/>
      <sheetName val="관급"/>
      <sheetName val="내역서"/>
    </sheetNames>
    <sheetDataSet>
      <sheetData sheetId="0" refreshError="1"/>
      <sheetData sheetId="1" refreshError="1"/>
      <sheetData sheetId="2" refreshError="1"/>
      <sheetData sheetId="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날개벽수량표"/>
      <sheetName val="9.품셈"/>
      <sheetName val="물가시세"/>
      <sheetName val="DDD"/>
    </sheetNames>
    <definedNames>
      <definedName name="Macro9"/>
    </definedNames>
    <sheetDataSet>
      <sheetData sheetId="0"/>
      <sheetData sheetId="1" refreshError="1"/>
      <sheetData sheetId="2" refreshError="1"/>
      <sheetData sheetId="3"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단가조서"/>
      <sheetName val="일위대가서"/>
      <sheetName val="원가계산서"/>
      <sheetName val="Sheet1"/>
      <sheetName val="Sheet2"/>
      <sheetName val="Sheet3"/>
      <sheetName val="우면산터널"/>
      <sheetName val="노무비"/>
      <sheetName val="자재단가"/>
      <sheetName val="자재단가-추가제외"/>
      <sheetName val="노무단가(할증제외)"/>
      <sheetName val="노무단가(15%할증)"/>
      <sheetName val="표지"/>
      <sheetName val="앞지"/>
      <sheetName val="총괄표"/>
      <sheetName val="견적"/>
      <sheetName val="기계산출"/>
      <sheetName val="전기산출"/>
      <sheetName val="물가대비"/>
      <sheetName val="참고"/>
      <sheetName val="강당 전기산출"/>
      <sheetName val="내역표지"/>
      <sheetName val="강당내역"/>
      <sheetName val="2002.8월 일위"/>
      <sheetName val="물가대비2002.8월"/>
      <sheetName val="강당내역 (2)"/>
      <sheetName val="기산(체육관)"/>
      <sheetName val="내역(체육관)"/>
      <sheetName val="1.2내역서 (2)"/>
      <sheetName val="수원사회복지소강당기계산출"/>
      <sheetName val="내역서 (2)"/>
      <sheetName val="대공연장 산출"/>
      <sheetName val="체육관 기계"/>
      <sheetName val="근명"/>
      <sheetName val="#REF"/>
      <sheetName val="기기품셈산출"/>
      <sheetName val="일위대가표"/>
      <sheetName val="원가계산결과"/>
      <sheetName val="재료비"/>
      <sheetName val="직재집계"/>
      <sheetName val="내역서"/>
      <sheetName val="직노비"/>
      <sheetName val="일위대가목록"/>
      <sheetName val="대가"/>
      <sheetName val="단가조사표 (2)"/>
      <sheetName val="노무비집계 (2)"/>
      <sheetName val="기계수량산출"/>
      <sheetName val="전기수량산출"/>
      <sheetName val="직종별노임단가 (3)"/>
      <sheetName val="간재비 (2)"/>
      <sheetName val="전문업체-간재배분율"/>
      <sheetName val="간접노무비율산출표"/>
      <sheetName val="간접노무비"/>
      <sheetName val="경비명세서"/>
      <sheetName val="운반비(0)"/>
      <sheetName val="경비산출서"/>
      <sheetName val="일반산출"/>
      <sheetName val="이윤산출 (2)"/>
      <sheetName val="일반관리비율"/>
      <sheetName val="이윤율"/>
      <sheetName val="경비배부율산출표"/>
      <sheetName val="통계자료-경비율산출표"/>
      <sheetName val="통계자료-경비조정"/>
      <sheetName val="통계-감가상각"/>
      <sheetName val="전문업체-경비율산출표"/>
      <sheetName val="전문업체-경비조정명세표"/>
      <sheetName val="전문업체-감가상각 "/>
      <sheetName val="통계자료-일관비"/>
      <sheetName val="통계자료-일반관리비조정"/>
      <sheetName val="전문업체-일관비"/>
      <sheetName val="전문업체-일반관리비조정"/>
      <sheetName val="일관비율표"/>
      <sheetName val="구역운임"/>
      <sheetName val="갑지"/>
      <sheetName val="직접총괄"/>
      <sheetName val="대직접"/>
      <sheetName val="일위대가"/>
      <sheetName val="임률기준"/>
      <sheetName val="견적대비"/>
      <sheetName val="물대"/>
      <sheetName val="내표"/>
      <sheetName val="연합회(가로)"/>
      <sheetName val="갑"/>
      <sheetName val="집계"/>
      <sheetName val="내역1"/>
      <sheetName val="내역2"/>
      <sheetName val="내역3"/>
      <sheetName val="내역4"/>
      <sheetName val="일표"/>
      <sheetName val="일위"/>
      <sheetName val="산표"/>
      <sheetName val="소기산"/>
      <sheetName val="소전산"/>
      <sheetName val="단표"/>
      <sheetName val="물가"/>
      <sheetName val="명갑"/>
      <sheetName val="대아갑지"/>
      <sheetName val="경성기업"/>
      <sheetName val="명"/>
      <sheetName val="대아"/>
      <sheetName val="경성"/>
      <sheetName val="산출-기계"/>
      <sheetName val="산출-전기재료비"/>
      <sheetName val="산출-전기인건비"/>
      <sheetName val="검토서"/>
      <sheetName val="검토서 (2)"/>
      <sheetName val="조명내역2"/>
      <sheetName val="산출2"/>
      <sheetName val="단가표"/>
      <sheetName val="중총괄표"/>
      <sheetName val="무대기계"/>
      <sheetName val="무대조명"/>
      <sheetName val="배관배선"/>
      <sheetName val="멀티내역"/>
      <sheetName val="찬재♥정희2"/>
      <sheetName val="찬재♥정희3"/>
      <sheetName val="찬재♥정희4"/>
      <sheetName val="찬재♥정희5"/>
      <sheetName val="찬재♥정희6"/>
      <sheetName val="찬재♥정희7"/>
      <sheetName val="기초"/>
      <sheetName val="소방설치계획표 앞면 -1"/>
      <sheetName val="소방설치계획표 -2"/>
      <sheetName val="각동총합계"/>
      <sheetName val="Module1"/>
      <sheetName val="전압강하"/>
      <sheetName val="인입CABLE"/>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등가거리"/>
      <sheetName val="전등할증제외"/>
      <sheetName val="전등할증구간"/>
      <sheetName val="전등집계"/>
      <sheetName val="방재할증제외"/>
      <sheetName val="방재할증구간"/>
      <sheetName val="방재집계"/>
      <sheetName val="TRAY할증제외"/>
      <sheetName val="TRAY할증"/>
      <sheetName val="TRAY집계 "/>
      <sheetName val="전화할증제외"/>
      <sheetName val="전화할증구간"/>
      <sheetName val="전화집계"/>
      <sheetName val="라디오재방송"/>
      <sheetName val="재방송집계"/>
      <sheetName val="옥외전기설비"/>
      <sheetName val="옥외전기집계"/>
      <sheetName val="단가조사"/>
      <sheetName val="일위대가서(종)"/>
      <sheetName val="가로등부표"/>
      <sheetName val="소래터널일산방향"/>
      <sheetName val="소래터널판교방향"/>
      <sheetName val="수량"/>
      <sheetName val="인공"/>
      <sheetName val="000000"/>
      <sheetName val="간지1"/>
      <sheetName val="부하"/>
      <sheetName val="조명율표"/>
      <sheetName val="전동기"/>
      <sheetName val="CABLE"/>
      <sheetName val="전선"/>
      <sheetName val="전선관"/>
      <sheetName val="원가"/>
      <sheetName val=" 가설"/>
      <sheetName val="1. 동력"/>
      <sheetName val="2. 조명"/>
      <sheetName val="3. 접지"/>
      <sheetName val="수수료"/>
      <sheetName val="한전"/>
      <sheetName val="간지"/>
      <sheetName val="집계표"/>
      <sheetName val="견적을지"/>
      <sheetName val="관급"/>
      <sheetName val="일대"/>
      <sheetName val="단가"/>
      <sheetName val="Sheet"/>
      <sheetName val="간선"/>
      <sheetName val="변압기"/>
      <sheetName val="관급총괄표(무대장치)"/>
      <sheetName val="설계(갑지)"/>
      <sheetName val="공사원가"/>
      <sheetName val="공연장내역서"/>
      <sheetName val="공연장수량산출"/>
      <sheetName val="대강당배관배선"/>
      <sheetName val="견적대비표"/>
      <sheetName val="단가대비표(2005.3)"/>
      <sheetName val="설 계 내 역 서"/>
      <sheetName val="기계경비"/>
      <sheetName val="전선.케이블"/>
      <sheetName val="전선관부속자재"/>
      <sheetName val="판넬부속자재"/>
      <sheetName val="판넬외함"/>
      <sheetName val="레벨류"/>
      <sheetName val="LOCAL 기기류"/>
      <sheetName val="차압.수위조절밸브류"/>
      <sheetName val="TD"/>
      <sheetName val="laroux"/>
      <sheetName val="견적(총괄양식)"/>
      <sheetName val="원가분석(총괄양식)"/>
      <sheetName val="수원수량(총괄) (2)"/>
      <sheetName val="수원수량(총괄) (3)"/>
      <sheetName val="성과표준"/>
      <sheetName val="DPMO"/>
      <sheetName val="Sheet1 (2)"/>
      <sheetName val="10 분야표지"/>
      <sheetName val="11 부문표지"/>
      <sheetName val="13 목차"/>
      <sheetName val="AVI원가계산서"/>
      <sheetName val="21 예정공정표"/>
      <sheetName val="동원인력계획표"/>
      <sheetName val="동원인력세부내역"/>
      <sheetName val="세부내역서_JS"/>
      <sheetName val="일위대가표_JS"/>
      <sheetName val="그림"/>
      <sheetName val="50 단가비교표"/>
      <sheetName val="30 총괄내역서"/>
      <sheetName val="31 세부내역서"/>
      <sheetName val="32 세부 수량산출서"/>
      <sheetName val="40 일위대가"/>
      <sheetName val="60 노임단가기준"/>
      <sheetName val="견적단가비교표"/>
      <sheetName val="회로별수량표"/>
      <sheetName val="TITLE"/>
      <sheetName val="조도"/>
      <sheetName val="부하리스트"/>
      <sheetName val="TR"/>
      <sheetName val="MCC"/>
      <sheetName val="GEN-1"/>
      <sheetName val="GEN-2"/>
      <sheetName val="전화"/>
      <sheetName val="TV"/>
      <sheetName val="BATT"/>
      <sheetName val="BAT2"/>
      <sheetName val="접지"/>
      <sheetName val="Macro(전기)"/>
      <sheetName val="Transformer"/>
      <sheetName val="Equip. Sum."/>
      <sheetName val="Elec. Load Sum.(80G)"/>
      <sheetName val="Elec. Load Sum.(320G)"/>
      <sheetName val="Elec. Load Sum.(2560G)"/>
      <sheetName val="AC-Load"/>
      <sheetName val="AC-Equip"/>
      <sheetName val="예산내역"/>
      <sheetName val="내역서총괄"/>
      <sheetName val="이설비내역서"/>
      <sheetName val="예산서"/>
      <sheetName val="일위목록"/>
      <sheetName val="단가비교"/>
      <sheetName val="인입공사비"/>
      <sheetName val="제어반안전진단수수료"/>
      <sheetName val="가로등주안전진단수수료"/>
      <sheetName val="전력사용요금"/>
      <sheetName val="전선관부설(횡단부)"/>
      <sheetName val="전선관부설(일반부)"/>
      <sheetName val="공원등기초(5m)"/>
      <sheetName val="가로등기초(10m)"/>
      <sheetName val="가로등기초(12m)"/>
      <sheetName val="가로등제어반기초"/>
      <sheetName val="공원등제어반기초"/>
      <sheetName val="핸드홀(600×600×600)"/>
      <sheetName val="잡철물제작설치(분전반)"/>
      <sheetName val="기계화시공(5~7m)"/>
      <sheetName val="기계화시공(8~9m)"/>
      <sheetName val="기계화시공(10~12m)"/>
      <sheetName val="단가산출-1"/>
      <sheetName val="단가산출-2"/>
      <sheetName val="산출집계(가로등)"/>
      <sheetName val="L-1A"/>
      <sheetName val="L-2A"/>
      <sheetName val="L-1B"/>
      <sheetName val="L-2B"/>
      <sheetName val="L-3B"/>
      <sheetName val="L-1C"/>
      <sheetName val="L-2C"/>
      <sheetName val="L-1D"/>
      <sheetName val="L-2D"/>
      <sheetName val="L-1E"/>
      <sheetName val="L-2E"/>
      <sheetName val="L-1F"/>
      <sheetName val="L-2F"/>
      <sheetName val="L-1G"/>
      <sheetName val="L-1H"/>
      <sheetName val="L-2H"/>
      <sheetName val="L-1I"/>
      <sheetName val="L-2I"/>
      <sheetName val="L-1J"/>
      <sheetName val="L-1K"/>
      <sheetName val="L-2K"/>
      <sheetName val="L-1L"/>
      <sheetName val="L-1M"/>
      <sheetName val="L-1N"/>
      <sheetName val="L-1O"/>
      <sheetName val="산출집계(어린이공원등)"/>
      <sheetName val="LP-어-1"/>
      <sheetName val="LP-어-2"/>
      <sheetName val="LP-어-3"/>
      <sheetName val="LP-어-4"/>
      <sheetName val="산출집계(근린공원등)"/>
      <sheetName val="LP-근1-1"/>
      <sheetName val="LP-근1-2"/>
      <sheetName val="LP-근1-3"/>
      <sheetName val="TCP-1"/>
      <sheetName val="TCP-2"/>
      <sheetName val="LP-근2-1"/>
      <sheetName val="LP-근2-2"/>
      <sheetName val="산출집계(STBOX)"/>
      <sheetName val="STBOX"/>
      <sheetName val="산출집계(선사가로등)"/>
      <sheetName val="LP-1A"/>
      <sheetName val="LP-1B"/>
      <sheetName val="LP-1C"/>
      <sheetName val="0.COVER"/>
      <sheetName val="1부하계산서"/>
      <sheetName val="2.TR용량계산서"/>
      <sheetName val="3.단락전류"/>
      <sheetName val="4.케이블사이즈선정"/>
      <sheetName val="5.차단기정격선정"/>
      <sheetName val="6.역률개선용 콘덴서용량"/>
      <sheetName val="7.ups용량"/>
      <sheetName val="8.조도계산서"/>
      <sheetName val="9.접지계산"/>
      <sheetName val="원가계산"/>
      <sheetName val="내역집계표"/>
      <sheetName val="자재단가비교표"/>
      <sheetName val="일위대가갑지"/>
      <sheetName val="수량집계표"/>
      <sheetName val="수량산출서"/>
      <sheetName val="노임"/>
      <sheetName val="한전수탁공사"/>
      <sheetName val="계약서"/>
      <sheetName val="기와해체"/>
      <sheetName val="내부 수평비계"/>
      <sheetName val="시멘트 액체 방수"/>
      <sheetName val="산자 엮기"/>
      <sheetName val="마름돌 및 각석 쌓기(돌담 기타)"/>
      <sheetName val="합판거푸집"/>
      <sheetName val="강관비계다리"/>
      <sheetName val="모래 기초다짐"/>
      <sheetName val="목부조립 (포가 있는 건물)"/>
      <sheetName val="이중벽 폴리에틸렌관 부설 및 접합"/>
      <sheetName val="쌓기(총시공량)"/>
      <sheetName val="관목류의 식재"/>
      <sheetName val="목재치목 (포가 없는 건물)"/>
      <sheetName val="회벽바르기"/>
      <sheetName val="마루기와 쌓기 (중와 B)"/>
      <sheetName val="성곽돌 맞추어 쌓기"/>
      <sheetName val="와이어메시(매)"/>
      <sheetName val="색긋기 부분"/>
      <sheetName val="제치장거푸집 합판"/>
      <sheetName val="한식 조각물 거푸집"/>
      <sheetName val="콘크리트면 마무리"/>
      <sheetName val="근원직경에 의한 식재"/>
      <sheetName val="연석일 때"/>
      <sheetName val="Chart2"/>
      <sheetName val="특성검토"/>
      <sheetName val="경제성비교"/>
      <sheetName val="data입력(2,3안)"/>
      <sheetName val="운전비계산결과(2,3안)"/>
      <sheetName val="data입력(4,5안)"/>
      <sheetName val="운전비계산결과(4,5안)"/>
      <sheetName val="내역 (1안)"/>
      <sheetName val="내역 (2안)"/>
      <sheetName val="내역 (3안)"/>
      <sheetName val="내역 (4안)"/>
      <sheetName val="내역 (5안)"/>
      <sheetName val="실별장비선정표(1,2안)"/>
      <sheetName val="실별장비선정표(3안)"/>
      <sheetName val="실별장비선정별(4,5안)"/>
      <sheetName val="재료비단가"/>
      <sheetName val="1.2_신호vds폐기물산출"/>
      <sheetName val="1.2_신호무선전송"/>
      <sheetName val="1.3 VDS 총괄"/>
      <sheetName val="1.3VDS"/>
      <sheetName val="1.3 VDS피뢰및접지"/>
      <sheetName val="1.4 CCTV 현장"/>
      <sheetName val="1.4 CCTV 센터"/>
      <sheetName val="1.5 VMS"/>
      <sheetName val="1.6BIS"/>
      <sheetName val="5.1.2.일위대가_신호제어"/>
      <sheetName val="트럭탑재형 크레인"/>
      <sheetName val="내역서(토목)"/>
      <sheetName val="내역서 (전기)"/>
      <sheetName val="단가조사서"/>
      <sheetName val=" 일위대가"/>
      <sheetName val="산출근거"/>
      <sheetName val="전기산출집계"/>
      <sheetName val="토목산출집계"/>
      <sheetName val="조도계산"/>
      <sheetName val="등가거리계산"/>
      <sheetName val="전압강하계산"/>
      <sheetName val="물가시세"/>
      <sheetName val="내역서1"/>
      <sheetName val="화상전송시스템 (2)"/>
      <sheetName val="외주비"/>
      <sheetName val="표지_소방(전기)"/>
      <sheetName val="철거수량1"/>
      <sheetName val="커버"/>
      <sheetName val="시스템통합내역서"/>
      <sheetName val="시스템통합수량"/>
      <sheetName val="시스템통합집계"/>
      <sheetName val="시스템통합공량"/>
      <sheetName val="VXXXXX"/>
      <sheetName val="800+1200총괄"/>
      <sheetName val="기계(800)"/>
      <sheetName val="전기계장(800)"/>
      <sheetName val="기계(1200)"/>
      <sheetName val="CUSTOMER"/>
      <sheetName val="출력하지마세요.노임단가VMS"/>
      <sheetName val="VDS-&gt;"/>
      <sheetName val="12 세부 수량산출서"/>
      <sheetName val="CCTV-&gt;"/>
      <sheetName val="23 세부 수량산출서"/>
      <sheetName val="23 수량산출근거"/>
      <sheetName val="VMS-&gt;"/>
      <sheetName val="33 세부 수량산출서"/>
      <sheetName val="토목-&gt;"/>
      <sheetName val="00 총괄내역서"/>
      <sheetName val="10 세부내역서"/>
      <sheetName val="21 세부내역서"/>
      <sheetName val="공종별(토목)"/>
      <sheetName val="토목(토공사)"/>
      <sheetName val="토목(기초구조물)"/>
      <sheetName val="토목(상부구조물)"/>
      <sheetName val="토목(복구공사)"/>
      <sheetName val="가설비"/>
      <sheetName val="물품제조"/>
      <sheetName val="총괄내역서"/>
      <sheetName val="세부내역서"/>
      <sheetName val="자재단가비교"/>
      <sheetName val="일위산출-호표"/>
      <sheetName val="노임단가표"/>
      <sheetName val="1.각동별작업내용총괄표"/>
      <sheetName val="동별민원접수현황"/>
      <sheetName val="비교표 1 (2)"/>
      <sheetName val="Book3"/>
      <sheetName val="LP-1 PNL"/>
      <sheetName val="견적단가(등기구)"/>
      <sheetName val="MCC,분전반"/>
      <sheetName val="PANEL"/>
      <sheetName val="불광(총괄집계)"/>
      <sheetName val="불광(신설)"/>
      <sheetName val="불광(철거)"/>
      <sheetName val="운반비"/>
      <sheetName val="연신내집계"/>
      <sheetName val="연신내중량집계"/>
      <sheetName val="콘크리트 진동기 사용료(전기식)"/>
      <sheetName val="산출금액내역"/>
      <sheetName val="세부내역"/>
      <sheetName val="기계경비(시간당)"/>
      <sheetName val="램머"/>
      <sheetName val="내역"/>
      <sheetName val="표지(1)"/>
      <sheetName val="전체집계"/>
      <sheetName val="대중집계"/>
      <sheetName val="음악기계내역"/>
      <sheetName val="음악전기내역 "/>
      <sheetName val="뮤지컬집계"/>
      <sheetName val="뮤지컬기계내역"/>
      <sheetName val="뮤지컬전기내역"/>
      <sheetName val="대중산출표지"/>
      <sheetName val="음악기계산출"/>
      <sheetName val="음악전기재료산출"/>
      <sheetName val="뮤지컬산출표지"/>
      <sheetName val="뮤지컬기계산출"/>
      <sheetName val="뮤지컬전기재료산출"/>
      <sheetName val="음악전기공수량"/>
      <sheetName val="뮤지컬전기공수량"/>
      <sheetName val="기계단가표"/>
      <sheetName val="전기단가"/>
      <sheetName val="견적서"/>
      <sheetName val="1차변경내역"/>
      <sheetName val="2차변경내역"/>
      <sheetName val="3차계약내역"/>
      <sheetName val="Emst10"/>
      <sheetName val="B_단가산출"/>
      <sheetName val="공사도 "/>
      <sheetName val="집계표(이천시,의회)"/>
      <sheetName val="총괄집계표"/>
      <sheetName val="융착식도료 수동식(핸드가이드식 라인마커 사용)"/>
      <sheetName val="감액총괄표"/>
      <sheetName val="xxxxxx"/>
      <sheetName val="사급자재"/>
      <sheetName val="공사주자재"/>
      <sheetName val="품셈"/>
      <sheetName val="경비"/>
      <sheetName val="경비설계"/>
      <sheetName val="일반관리비"/>
      <sheetName val="잡재료비"/>
      <sheetName val="비계설치"/>
      <sheetName val="기계산출근거서"/>
      <sheetName val="전기자재산출"/>
      <sheetName val="전기인건비산출"/>
      <sheetName val="임율기준"/>
      <sheetName val="XX적용"/>
      <sheetName val="9811"/>
      <sheetName val="건축내역서 (2)"/>
      <sheetName val="VXXX"/>
      <sheetName val="원가표"/>
      <sheetName val="안벽방재CDMA"/>
      <sheetName val="공장동CDMA"/>
      <sheetName val="여비교통비1차"/>
      <sheetName val="예산정리"/>
      <sheetName val="판매품의서"/>
      <sheetName val="예상손익분석표"/>
      <sheetName val="별첨-견적서 선행 조건"/>
      <sheetName val="SS-7070(돌담)"/>
      <sheetName val="노임근거"/>
      <sheetName val="일대목차"/>
      <sheetName val="단위1"/>
      <sheetName val="단위(가)"/>
      <sheetName val="단위3"/>
      <sheetName val="산출집계"/>
      <sheetName val="기본산출서"/>
      <sheetName val="VXXXX"/>
      <sheetName val="내역집계"/>
      <sheetName val="내역-m"/>
      <sheetName val="내역-j"/>
      <sheetName val="노임m"/>
      <sheetName val="노임j"/>
      <sheetName val="수량집계m"/>
      <sheetName val="수량집계j"/>
      <sheetName val="산출-j"/>
      <sheetName val="산출-m"/>
      <sheetName val="일위노임"/>
      <sheetName val="요청"/>
      <sheetName val="단위"/>
      <sheetName val="단위물량"/>
      <sheetName val="전압"/>
      <sheetName val="원가 (2)"/>
      <sheetName val="관급집계 "/>
      <sheetName val="전관통합방송"/>
      <sheetName val="영상설비"/>
      <sheetName val="시청각실"/>
      <sheetName val="다목적강당"/>
      <sheetName val="NETWORK"/>
      <sheetName val="급식실"/>
      <sheetName val="전관통합방송 공량"/>
      <sheetName val="영상 공량"/>
      <sheetName val="다목적강당공량"/>
      <sheetName val="NETWORK 공량"/>
      <sheetName val="전화 공량"/>
      <sheetName val="급식실공량"/>
      <sheetName val="..........단가비교표..........."/>
      <sheetName val="간지 (2)"/>
      <sheetName val="전기집계표 (2)"/>
      <sheetName val="부하계산(일반)"/>
      <sheetName val="관급자재"/>
      <sheetName val="빌딩 안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sheetData sheetId="409"/>
      <sheetData sheetId="410"/>
      <sheetData sheetId="411"/>
      <sheetData sheetId="412"/>
      <sheetData sheetId="413"/>
      <sheetData sheetId="414"/>
      <sheetData sheetId="415"/>
      <sheetData sheetId="416"/>
      <sheetData sheetId="417" refreshError="1"/>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sheetData sheetId="443"/>
      <sheetData sheetId="444" refreshError="1"/>
      <sheetData sheetId="445" refreshError="1"/>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sheetData sheetId="484" refreshError="1"/>
      <sheetData sheetId="485" refreshError="1"/>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말뚝지지력산정"/>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대로근거"/>
      <sheetName val="중로근거"/>
      <sheetName val="내역서 "/>
      <sheetName val="단가"/>
      <sheetName val="1.설계조건"/>
      <sheetName val="교각1"/>
      <sheetName val="ABUT수량-A1"/>
      <sheetName val="danga"/>
      <sheetName val="ilch"/>
      <sheetName val="철근단면적"/>
      <sheetName val="guard(mac)"/>
      <sheetName val="가도공"/>
      <sheetName val="입찰안"/>
      <sheetName val="산출근거"/>
      <sheetName val="기둥(원형)"/>
      <sheetName val="단면가정"/>
      <sheetName val="대비"/>
      <sheetName val="견적990322"/>
      <sheetName val="DATA"/>
      <sheetName val="하도금액분계"/>
      <sheetName val="#REF"/>
      <sheetName val="원형맨홀수량"/>
      <sheetName val="합계금액"/>
      <sheetName val="DATE"/>
      <sheetName val="SLAB&quot;1&quot;"/>
      <sheetName val="방음벽기초(H=4m)"/>
      <sheetName val="노임이"/>
      <sheetName val="전기"/>
      <sheetName val="전체"/>
      <sheetName val="CODE"/>
      <sheetName val="보온자재단가표"/>
      <sheetName val="자료"/>
      <sheetName val="COPING"/>
      <sheetName val="Y-WORK"/>
      <sheetName val="코드표"/>
      <sheetName val="단가산출서1"/>
      <sheetName val="식재총괄"/>
      <sheetName val="을"/>
      <sheetName val="좌측"/>
      <sheetName val="수입"/>
      <sheetName val="hvac(제어동)"/>
      <sheetName val="단위수량"/>
      <sheetName val="9GNG운반"/>
      <sheetName val="식생블럭단위수량"/>
      <sheetName val="Sheet1"/>
      <sheetName val="INPUT"/>
      <sheetName val="조경"/>
      <sheetName val="Macro(전선)"/>
      <sheetName val="SILICATE"/>
      <sheetName val="TB-내역서"/>
      <sheetName val="업체별기성내역"/>
      <sheetName val="내역서_"/>
      <sheetName val="토목"/>
      <sheetName val="70%"/>
      <sheetName val="일위대가9803"/>
      <sheetName val="내역서"/>
      <sheetName val="시설물기초"/>
      <sheetName val="구조물철거타공정이월"/>
      <sheetName val="역T형"/>
      <sheetName val="TYPE-A"/>
      <sheetName val="8.PILE  (돌출)"/>
      <sheetName val="주차구획선수량"/>
      <sheetName val="몰탈재료산출"/>
      <sheetName val="일위대가(가설)"/>
      <sheetName val="노임단가"/>
      <sheetName val="설계예산"/>
      <sheetName val="Macro1"/>
      <sheetName val="연령현황"/>
      <sheetName val="데이타"/>
      <sheetName val="Front"/>
      <sheetName val="wall"/>
      <sheetName val="전기일위대가"/>
      <sheetName val="hvac내역서(제어동)"/>
      <sheetName val="자재단가"/>
      <sheetName val="관리,공감"/>
      <sheetName val="노임"/>
      <sheetName val="WVAL"/>
      <sheetName val="1"/>
      <sheetName val="ITEM"/>
      <sheetName val="용산1(해보)"/>
      <sheetName val="터파기및재료"/>
      <sheetName val="3.하중산정4.지지력"/>
      <sheetName val="표지 (2)"/>
      <sheetName val="차액보증"/>
      <sheetName val="물량표S"/>
      <sheetName val="PAINT"/>
      <sheetName val="SUMMARY"/>
      <sheetName val="물량표"/>
      <sheetName val="물량표(신)"/>
      <sheetName val="99노임기준"/>
      <sheetName val="갑지(추정)"/>
      <sheetName val="설명서 "/>
      <sheetName val="총집계"/>
      <sheetName val="금융비용"/>
      <sheetName val="설계조건"/>
      <sheetName val="대전21토목내역서"/>
      <sheetName val="총괄표"/>
      <sheetName val="주경기-오배수"/>
      <sheetName val="설직재-1"/>
      <sheetName val="가중치"/>
      <sheetName val="2호맨홀공제수량"/>
      <sheetName val="토공총괄집계"/>
      <sheetName val="하수급견적대비"/>
      <sheetName val="1.설계기준"/>
      <sheetName val="설계내역서"/>
      <sheetName val="기기리스트"/>
      <sheetName val="1,2,3,4,5단위수량"/>
      <sheetName val="참조"/>
      <sheetName val="분석"/>
      <sheetName val="sw1"/>
      <sheetName val="W3단면"/>
      <sheetName val="송라터널총괄"/>
      <sheetName val="INPUT(덕도방향-시점)"/>
      <sheetName val="본체"/>
      <sheetName val="수량산출"/>
      <sheetName val="Total"/>
      <sheetName val="지장물C"/>
      <sheetName val="Sheet2"/>
      <sheetName val="뚝토공"/>
      <sheetName val="단면 (2)"/>
      <sheetName val="금액내역서"/>
      <sheetName val="세목전체"/>
      <sheetName val="20관리비율"/>
      <sheetName val="플랜트 설치"/>
      <sheetName val="찍기"/>
      <sheetName val="정부노임단가"/>
      <sheetName val="견적조건"/>
      <sheetName val="개략"/>
      <sheetName val="WORK"/>
      <sheetName val="일위대가표"/>
      <sheetName val="우수공"/>
      <sheetName val="실행철강하도"/>
      <sheetName val="H-pile(298x299)"/>
      <sheetName val="H-pile(250x250)"/>
      <sheetName val="물가자료"/>
      <sheetName val="개산공사비"/>
      <sheetName val="plan&amp;section of foundation"/>
      <sheetName val="pile bearing capa &amp; arrenge"/>
      <sheetName val="design load"/>
      <sheetName val="working load at the btm ft."/>
      <sheetName val="stability check"/>
      <sheetName val="design criteria"/>
      <sheetName val="3BL공동구 수량"/>
      <sheetName val="안산기계장치"/>
      <sheetName val="6PILE  (돌출)"/>
      <sheetName val="crude.SLAB RE-bar"/>
      <sheetName val="CRUDE RE-bar"/>
      <sheetName val="TEL"/>
      <sheetName val="일위대가(계측기설치)"/>
      <sheetName val="일반부표"/>
      <sheetName val="N賃率-職"/>
      <sheetName val="제직재"/>
      <sheetName val="제-노임"/>
      <sheetName val="철근량"/>
      <sheetName val="원형1호맨홀토공수량"/>
      <sheetName val="기계경비(시간당)"/>
      <sheetName val="램머"/>
      <sheetName val="갑지"/>
      <sheetName val="산근(PE,300)"/>
      <sheetName val="특2호하천산근"/>
      <sheetName val="특2호부관하천산근"/>
      <sheetName val="신표지1"/>
      <sheetName val="표  지"/>
      <sheetName val="안정계산"/>
      <sheetName val="단면검토"/>
      <sheetName val="신규 수주분(사용자 정의)"/>
      <sheetName val="DATA2000"/>
      <sheetName val="내력서"/>
      <sheetName val="가로등내역서"/>
      <sheetName val="1.우편집중내역서"/>
      <sheetName val="배수통관(좌)"/>
      <sheetName val="약품공급2"/>
      <sheetName val="2011.(4)"/>
      <sheetName val="COMPARISON TABLE"/>
      <sheetName val="부대공Ⅱ"/>
      <sheetName val="식재일위대가"/>
      <sheetName val="일위대가1"/>
      <sheetName val="Pier 3"/>
      <sheetName val="토공총괄표"/>
      <sheetName val="BID"/>
      <sheetName val="토목품셈"/>
      <sheetName val="마산방향철근집계"/>
      <sheetName val="진주방향"/>
      <sheetName val="마산방향"/>
      <sheetName val="DATA 입력란"/>
      <sheetName val="CPM챠트"/>
      <sheetName val="한강운반비"/>
      <sheetName val="신우"/>
      <sheetName val="내역및총괄"/>
      <sheetName val="토적계산서"/>
      <sheetName val="2.입력sheet"/>
      <sheetName val="M1"/>
      <sheetName val="슬래브"/>
      <sheetName val="직공비"/>
      <sheetName val="(3.품질관리 시험 총괄표)"/>
      <sheetName val="옥룡잡비"/>
      <sheetName val="정렬"/>
      <sheetName val="※참고자료※"/>
      <sheetName val="원하도급내역서(당초)"/>
      <sheetName val="공통가설"/>
      <sheetName val="견적서"/>
      <sheetName val="손익분석"/>
      <sheetName val="일위대가(건축)"/>
      <sheetName val="전력"/>
      <sheetName val="Sheet3"/>
      <sheetName val="음료실행"/>
      <sheetName val="UEC영화관본공사내역"/>
      <sheetName val="대운산출"/>
      <sheetName val="세부내역"/>
      <sheetName val="소방현물"/>
      <sheetName val="교대(A1)"/>
      <sheetName val="내역"/>
      <sheetName val="총괄내역서"/>
      <sheetName val="현장일반사항"/>
      <sheetName val="수량BOQ"/>
      <sheetName val="공사비예산서(토목분)"/>
      <sheetName val="토량1-1"/>
      <sheetName val="도장수량(하1)"/>
      <sheetName val="주형"/>
      <sheetName val="옹벽"/>
      <sheetName val="절취및터파기"/>
      <sheetName val="거래처등록"/>
      <sheetName val="98수문일위"/>
      <sheetName val="BOX전기내역"/>
      <sheetName val="소운반"/>
      <sheetName val="단가(1)"/>
      <sheetName val="원가계산서"/>
      <sheetName val="토공(우물통,기타) "/>
      <sheetName val="Sheet1 (2)"/>
      <sheetName val="보차도경계석"/>
      <sheetName val=" 냉각수펌프"/>
      <sheetName val="Sheet5"/>
      <sheetName val="인명부"/>
      <sheetName val="계단"/>
      <sheetName val="1062-X방향 "/>
      <sheetName val="날개벽수량표"/>
      <sheetName val="덕전리"/>
      <sheetName val="관경별우수관집계"/>
      <sheetName val="개요"/>
      <sheetName val="조작대(1연)"/>
      <sheetName val="산출내역서집계표"/>
      <sheetName val="PAD TR보호대기초"/>
      <sheetName val="가로등기초"/>
      <sheetName val="중기사용료산출근거"/>
      <sheetName val="단가 및 재료비"/>
      <sheetName val="토목주소"/>
      <sheetName val="프랜트면허"/>
      <sheetName val="별표 "/>
      <sheetName val="조명율표"/>
      <sheetName val="단가조사-2"/>
      <sheetName val="VE절감"/>
      <sheetName val="2.가정단면"/>
      <sheetName val="품셈TABLE"/>
      <sheetName val="식재인부"/>
      <sheetName val="맨홀수량"/>
      <sheetName val="토사(PE)"/>
      <sheetName val="전력구구조물산근"/>
      <sheetName val="1TL종점(1)"/>
      <sheetName val="도로경계블럭연장조서"/>
      <sheetName val="원형측구(B-type)"/>
      <sheetName val="변경후-SHEET"/>
      <sheetName val="지주목시비량산출서"/>
      <sheetName val="단가조사"/>
      <sheetName val="법면"/>
      <sheetName val="부대공"/>
      <sheetName val="구조물공"/>
      <sheetName val="중기일위대가"/>
      <sheetName val="포장공"/>
      <sheetName val="토공"/>
      <sheetName val="배수공1"/>
      <sheetName val="참조M"/>
      <sheetName val="지구단위계획"/>
      <sheetName val="CON포장수량"/>
      <sheetName val="CONUNIT"/>
      <sheetName val="총괄"/>
      <sheetName val="용수량(생활용수)"/>
      <sheetName val="2000년1차"/>
      <sheetName val="ACUNIT"/>
      <sheetName val="내역표지"/>
      <sheetName val="노무비계"/>
      <sheetName val="기안"/>
      <sheetName val="설계기준"/>
      <sheetName val="물가시세"/>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DATA"/>
      <sheetName val="입찰안"/>
      <sheetName val="실행철강하도"/>
      <sheetName val="LX-CAL"/>
      <sheetName val="우각부보강"/>
      <sheetName val="공종단가"/>
      <sheetName val="Sheet1"/>
      <sheetName val="수안보-MBR1"/>
      <sheetName val="단면치수"/>
      <sheetName val="LOPCALC"/>
      <sheetName val="공사비집계"/>
      <sheetName val="BQ(실행)"/>
      <sheetName val="5.모델링"/>
      <sheetName val="외천교"/>
      <sheetName val="사용성검토"/>
      <sheetName val="흥양2교토공집계표"/>
      <sheetName val="설계"/>
      <sheetName val="계수시트"/>
      <sheetName val="원가계산서"/>
      <sheetName val="기기리스트"/>
      <sheetName val="????"/>
      <sheetName val="내역서"/>
      <sheetName val="Graph (LGEN)"/>
      <sheetName val="out_prog"/>
      <sheetName val="선적schedule (2)"/>
      <sheetName val="Pjny"/>
      <sheetName val="Total"/>
      <sheetName val="KL HSMT tinh thieu"/>
      <sheetName val="소상 &quot;1&quot;"/>
      <sheetName val="Macro(차단기)"/>
      <sheetName val="Cost bd-&quot;A&quot;"/>
      <sheetName val="현금"/>
      <sheetName val="COPING"/>
      <sheetName val="UNIT"/>
      <sheetName val="세부내역서"/>
      <sheetName val="CONCRETE"/>
      <sheetName val="동해title"/>
      <sheetName val="PROJECT BRIEF(EX.NEW)"/>
      <sheetName val="PIPE내역(FCN)"/>
      <sheetName val="감가상각"/>
      <sheetName val="#REF"/>
      <sheetName val="MOTOR"/>
      <sheetName val="Parem"/>
      <sheetName val="2.손익계산서"/>
      <sheetName val="JUCKEYK"/>
      <sheetName val="ELECTRIC"/>
      <sheetName val="자압"/>
      <sheetName val="부하(반월)"/>
      <sheetName val="교대"/>
      <sheetName val="내역"/>
      <sheetName val="유동표(변경)"/>
      <sheetName val="ÅÍ³ÎÁ¶µµ"/>
      <sheetName val="Àü¾Ð°­ÇÏ-»óÇà"/>
      <sheetName val="Àü¾Ð°­ÇÏ-ÇÏÇà"/>
      <sheetName val="&quot;u&quot; TYPE ±¸°£ Á¶¸í"/>
      <sheetName val="&quot;U&quot;TYPE Àü¾Ð°­ÇÏ"/>
      <sheetName val="TR¿ë·®"/>
      <sheetName val="TR¿ë·® (2)"/>
      <sheetName val="°£¼±±½±â ¼³¸í"/>
      <sheetName val="°£¼±±½±â"/>
      <sheetName val="Á¢Áö"/>
      <sheetName val="Á÷·ùÀü¿ø"/>
      <sheetName val="ºÒÆòÇü °è»ê½Ä"/>
      <sheetName val="°è»ê1"/>
      <sheetName val="°è»ê2"/>
      <sheetName val="»ç¿ë¼º°ËÅä"/>
      <sheetName val="노임"/>
      <sheetName val="9.품셈"/>
      <sheetName val="물가시세"/>
      <sheetName val="Macro1"/>
      <sheetName val="기계내역"/>
      <sheetName val="플랜트 설치"/>
      <sheetName val="약품설비"/>
      <sheetName val="Sheet7"/>
      <sheetName val="DATE"/>
      <sheetName val="1.설계조건"/>
      <sheetName val="가설건물"/>
      <sheetName val="준검 내역서"/>
      <sheetName val="일반공사"/>
      <sheetName val="A-4"/>
      <sheetName val="Dae_Jiju"/>
      <sheetName val="Sikje_ingun"/>
      <sheetName val="TREE_D"/>
      <sheetName val="S0"/>
      <sheetName val="Sheet3"/>
      <sheetName val="2.단면가정"/>
      <sheetName val="Data&amp;Result"/>
      <sheetName val="회로내역(승인)"/>
      <sheetName val="와동25-3(변경)"/>
      <sheetName val="설계조건"/>
      <sheetName val="BID"/>
      <sheetName val="NA"/>
      <sheetName val="c_balju"/>
      <sheetName val="매입세"/>
      <sheetName val="6PILE  (돌출)"/>
      <sheetName val="지급자재"/>
      <sheetName val="표지 (2)"/>
      <sheetName val="환율적용표"/>
      <sheetName val="¼³°è"/>
      <sheetName val="¼ö¾Èº¸-MBR1"/>
      <sheetName val="´Ü¸éÄ¡¼ö"/>
      <sheetName val="°ø»çºñÁý°è"/>
      <sheetName val="BQ(½ÇÇà)"/>
      <sheetName val="¿ì°¢ºÎº¸°­"/>
      <sheetName val="½ÇÇàÃ¶°­ÇÏµµ"/>
      <sheetName val="부대내역"/>
      <sheetName val="동원(3)"/>
      <sheetName val="예정(3)"/>
      <sheetName val="Macro2"/>
      <sheetName val="TARGET"/>
      <sheetName val="Factor"/>
      <sheetName val="Sheet17"/>
      <sheetName val="공사개요"/>
      <sheetName val="MOTOR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실행철강하도"/>
      <sheetName val="산출내역서집계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
      <sheetName val="총괄-표지"/>
      <sheetName val="인건-측정"/>
      <sheetName val="단가조사서"/>
      <sheetName val="표지"/>
      <sheetName val="견적서"/>
      <sheetName val="유진"/>
      <sheetName val="영진"/>
      <sheetName val="일위대가"/>
      <sheetName val="기기설명서"/>
      <sheetName val="최종-내역서"/>
      <sheetName val="노무비 단가표"/>
      <sheetName val="노임"/>
      <sheetName val="실행철강하도"/>
      <sheetName val="노임단가"/>
      <sheetName val="과천MAIN"/>
      <sheetName val="내역"/>
      <sheetName val="터널조도"/>
      <sheetName val="NOMUBI"/>
      <sheetName val="sw1"/>
      <sheetName val="원주복~1"/>
      <sheetName val="동원(3)"/>
      <sheetName val="예정(3)"/>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관급"/>
      <sheetName val="집계표"/>
      <sheetName val="총괄내역서"/>
      <sheetName val="일위대가"/>
      <sheetName val="산출내역서집계표"/>
      <sheetName val="자재단가"/>
      <sheetName val="단가"/>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2000년1차"/>
      <sheetName val="2000전체분"/>
    </sheetNames>
    <sheetDataSet>
      <sheetData sheetId="0" refreshError="1"/>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사"/>
      <sheetName val="부지정리"/>
      <sheetName val="콘크리트"/>
      <sheetName val="조적"/>
      <sheetName val="지주"/>
      <sheetName val="자연석"/>
      <sheetName val="잔디"/>
      <sheetName val="포장공"/>
      <sheetName val="엣지"/>
      <sheetName val="상하차 운반비, 운반비"/>
      <sheetName val="200"/>
      <sheetName val="부하계산서"/>
      <sheetName val="손익분석"/>
      <sheetName val="단가"/>
      <sheetName val="설계예산서"/>
      <sheetName val="실행내역"/>
      <sheetName val="설계내역서"/>
      <sheetName val="일위대가모음"/>
      <sheetName val="부대공Ⅱ"/>
      <sheetName val="자료입력"/>
      <sheetName val="일위대가"/>
      <sheetName val="데이타"/>
      <sheetName val="SIL98"/>
      <sheetName val="공정코드"/>
      <sheetName val="일반부표"/>
      <sheetName val="2000년 공정표"/>
      <sheetName val="건축내역"/>
      <sheetName val="금액내역서"/>
      <sheetName val="총괄표"/>
      <sheetName val="입찰보고"/>
      <sheetName val="부하(성남)"/>
      <sheetName val="내역서"/>
      <sheetName val="단가비교표_공통1"/>
      <sheetName val="2000년1차"/>
      <sheetName val="2000전체분"/>
      <sheetName val="총괄내역"/>
      <sheetName val="재료비"/>
      <sheetName val="제경비율"/>
      <sheetName val="단가산출"/>
      <sheetName val="입력자료(노무비)"/>
      <sheetName val="을"/>
      <sheetName val="자재단가"/>
      <sheetName val="CIVIL"/>
      <sheetName val="백암비스타내역"/>
      <sheetName val="직노"/>
      <sheetName val="내역서 제출"/>
      <sheetName val="Sheet1"/>
      <sheetName val="소방 "/>
      <sheetName val="220 (2)"/>
      <sheetName val="지급자재"/>
      <sheetName val="약품공급2"/>
      <sheetName val="전체"/>
      <sheetName val="노임"/>
      <sheetName val="기자재비"/>
      <sheetName val="환율"/>
      <sheetName val="노임단가"/>
      <sheetName val="FILE1"/>
      <sheetName val="코드명"/>
      <sheetName val="단가표 (3)"/>
      <sheetName val="data2"/>
      <sheetName val="RE9604"/>
      <sheetName val="갑지"/>
      <sheetName val="공사개요"/>
      <sheetName val="경비"/>
      <sheetName val="코드"/>
      <sheetName val="건축직"/>
      <sheetName val="노임(1차)"/>
      <sheetName val="산출내역서"/>
      <sheetName val="기계공사비집계(원안)"/>
      <sheetName val="식재인부"/>
      <sheetName val="견적"/>
      <sheetName val="3절_CheckList_구분"/>
      <sheetName val="부안일위"/>
      <sheetName val="기초자료입력및 K치 확인"/>
      <sheetName val="내역"/>
      <sheetName val="직접비"/>
      <sheetName val="공통가설"/>
      <sheetName val="L-type"/>
      <sheetName val="입찰안"/>
      <sheetName val="조명시설"/>
      <sheetName val="개요"/>
      <sheetName val="당초"/>
      <sheetName val="원가"/>
      <sheetName val="Customer Databas"/>
      <sheetName val="재개발"/>
      <sheetName val="수량총괄"/>
      <sheetName val="일위대가표"/>
      <sheetName val="전화번호부"/>
      <sheetName val="전화번호DB"/>
      <sheetName val="견적조건"/>
      <sheetName val="INPUT"/>
      <sheetName val="세부내역"/>
      <sheetName val="조경일람"/>
      <sheetName val="CTEMCOST"/>
      <sheetName val="수목단가"/>
      <sheetName val="시설수량표"/>
      <sheetName val="식재수량표"/>
      <sheetName val="#REF"/>
      <sheetName val="견적서"/>
      <sheetName val="설 계"/>
      <sheetName val="정렬"/>
      <sheetName val="품셈TABLE"/>
      <sheetName val="중갑지"/>
      <sheetName val="벽체면적당일위대가"/>
      <sheetName val="건축"/>
      <sheetName val="가스"/>
      <sheetName val="지하1층"/>
      <sheetName val="내역표지"/>
      <sheetName val="b_balju-단가단가단가"/>
      <sheetName val="케이블"/>
      <sheetName val="날개벽수량표"/>
      <sheetName val="Total"/>
      <sheetName val="조내역"/>
      <sheetName val="전차선로 물량표"/>
      <sheetName val="설계명세서"/>
      <sheetName val="설계"/>
      <sheetName val="설계조건"/>
      <sheetName val="수량산출서"/>
      <sheetName val="내역총괄"/>
      <sheetName val="내역총괄2"/>
      <sheetName val="내역총괄3"/>
      <sheetName val="홈통받이수량"/>
      <sheetName val="견적대비(1차) (2)"/>
      <sheetName val="현금흐름"/>
      <sheetName val="방송(체육관)"/>
      <sheetName val="부대단위수량"/>
      <sheetName val="MIJIBI"/>
      <sheetName val="DATA"/>
      <sheetName val="준검 내역서"/>
      <sheetName val="제작비추산총괄표"/>
      <sheetName val="갑"/>
      <sheetName val="노무비"/>
      <sheetName val="정산내역서"/>
      <sheetName val="실행철강하도"/>
      <sheetName val="자재일람"/>
      <sheetName val="코드표"/>
      <sheetName val="원가계산서"/>
      <sheetName val="단중표"/>
      <sheetName val="DANGA"/>
      <sheetName val="제직재"/>
      <sheetName val="일위대가목록"/>
      <sheetName val="하도급통지서"/>
      <sheetName val="95년12월말"/>
      <sheetName val="BID"/>
      <sheetName val="예산서 "/>
      <sheetName val="토목주소"/>
      <sheetName val="프랜트면허"/>
      <sheetName val="노임,재료비"/>
      <sheetName val="단가비교표"/>
      <sheetName val="구조물공"/>
      <sheetName val="DATE"/>
      <sheetName val="골조"/>
      <sheetName val="장비가동"/>
      <sheetName val="교각1"/>
      <sheetName val="중기사용료"/>
      <sheetName val="일위대가목차"/>
      <sheetName val="철근량"/>
      <sheetName val="20관리비율"/>
      <sheetName val="원형1호맨홀토공수량"/>
      <sheetName val="주방환기"/>
      <sheetName val="인사자료총집계"/>
      <sheetName val="발주내역"/>
      <sheetName val="A-4"/>
      <sheetName val="반응조"/>
      <sheetName val="범용개발순소요비용"/>
      <sheetName val="강원랜드-강산"/>
      <sheetName val="철근"/>
      <sheetName val="단가산출서"/>
      <sheetName val="신우"/>
      <sheetName val="토공내역서"/>
      <sheetName val="VXXXXX"/>
      <sheetName val="SUB일위대가"/>
      <sheetName val="102역사"/>
      <sheetName val="식생블럭단위수량"/>
      <sheetName val="SLAB&quot;1&quot;"/>
      <sheetName val="11.자재단가"/>
      <sheetName val="갑지1"/>
      <sheetName val="(C)원내역"/>
      <sheetName val="01"/>
      <sheetName val="자재테이블"/>
      <sheetName val="교각별철근수량집계표"/>
      <sheetName val="일대-1"/>
      <sheetName val="Ⅴ-2.공종별내역"/>
      <sheetName val="실행"/>
      <sheetName val="전신환매도율"/>
      <sheetName val="고등학교"/>
      <sheetName val="현장"/>
      <sheetName val="전체분"/>
      <sheetName val="기초자료"/>
      <sheetName val="공용학생회관화장실"/>
      <sheetName val="TB-내역서"/>
      <sheetName val="시중노임단가"/>
      <sheetName val="표지"/>
      <sheetName val="inputdata"/>
      <sheetName val="적용토목"/>
      <sheetName val="전기"/>
      <sheetName val="총괄내역서"/>
      <sheetName val="수량산출서 갑지"/>
      <sheetName val="6PILE  (돌출)"/>
      <sheetName val="현경"/>
      <sheetName val="#2정산"/>
      <sheetName val="날개벽"/>
      <sheetName val="수량분배표"/>
      <sheetName val="용집"/>
      <sheetName val="조명율표"/>
      <sheetName val="삭제금지단가"/>
      <sheetName val="변경총괄지(1)"/>
      <sheetName val="코드일람표"/>
      <sheetName val="지주 (2)"/>
      <sheetName val="영외수지"/>
      <sheetName val="공량산출서"/>
      <sheetName val="48전력선로일위"/>
      <sheetName val="내역관리1"/>
      <sheetName val="7.경제성결과"/>
      <sheetName val="DB"/>
      <sheetName val="9GNG운반"/>
      <sheetName val="수량산출"/>
      <sheetName val="대비표(토공1안)"/>
      <sheetName val="자재표"/>
      <sheetName val="데리네이타현황"/>
      <sheetName val="개산공사비"/>
      <sheetName val="5.정산서"/>
      <sheetName val="NYS"/>
      <sheetName val="물가시세"/>
      <sheetName val="7.일위대가"/>
      <sheetName val="집계표"/>
      <sheetName val="일위목록"/>
      <sheetName val="b_balju"/>
      <sheetName val="수입"/>
      <sheetName val="골재산출"/>
      <sheetName val="산출근거"/>
      <sheetName val="GI-LIST"/>
      <sheetName val="예산변경사항"/>
      <sheetName val="원가계산서구조조정"/>
      <sheetName val="간지"/>
      <sheetName val="단면가정"/>
      <sheetName val="연부97-1"/>
      <sheetName val="별표 "/>
      <sheetName val="N賃率-職"/>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조명율표"/>
      <sheetName val="YES"/>
      <sheetName val="요율"/>
      <sheetName val="2000년1차"/>
      <sheetName val="2000전체분"/>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내역서1"/>
      <sheetName val="공량"/>
      <sheetName val="집계표"/>
      <sheetName val="입찰안"/>
      <sheetName val="DATA"/>
      <sheetName val="9.품셈"/>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토공총괄"/>
      <sheetName val="토공집계"/>
      <sheetName val="토적집계"/>
      <sheetName val="A토적표"/>
      <sheetName val="B토적표"/>
      <sheetName val="C토적표"/>
      <sheetName val="D토적표"/>
      <sheetName val="E토적표"/>
      <sheetName val="F토적표"/>
      <sheetName val="접합부집계"/>
      <sheetName val="접합부수량"/>
      <sheetName val="구조토공"/>
      <sheetName val="평균h"/>
      <sheetName val="구조토공수량"/>
      <sheetName val="근거자료-PRINT(X)"/>
      <sheetName val="A토"/>
      <sheetName val="B토"/>
      <sheetName val="C토"/>
      <sheetName val="D토"/>
      <sheetName val="E토"/>
      <sheetName val="F토"/>
      <sheetName val="#REF"/>
      <sheetName val="MOTOR"/>
      <sheetName val="약품공급2"/>
      <sheetName val="ITEM"/>
      <sheetName val="ilch"/>
      <sheetName val="내역서1"/>
      <sheetName val="DATA"/>
      <sheetName val="2-토공(93+0re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시공계획"/>
      <sheetName val="YES"/>
      <sheetName val="터널조도"/>
      <sheetName val="내역서"/>
      <sheetName val="인건-측정"/>
      <sheetName val="갑지"/>
      <sheetName val="공사원가계산서"/>
      <sheetName val="총내역서"/>
      <sheetName val="일위대가"/>
      <sheetName val="관급내역서"/>
      <sheetName val="이전비내역서"/>
      <sheetName val="물량"/>
      <sheetName val="배선설계"/>
      <sheetName val="부하계산"/>
      <sheetName val="기초산출서"/>
      <sheetName val="장비단가산출"/>
      <sheetName val="조명율표"/>
      <sheetName val="예정(3)"/>
      <sheetName val="동원(3)"/>
      <sheetName val="Sheet2"/>
      <sheetName val="3차설계"/>
      <sheetName val="단가비교표"/>
      <sheetName val="1.설계기준"/>
      <sheetName val="노임"/>
      <sheetName val="현황CODE"/>
      <sheetName val="손익현황"/>
      <sheetName val="기둥(원형)"/>
      <sheetName val="ITEM"/>
      <sheetName val="DATA"/>
      <sheetName val="데이타"/>
      <sheetName val="MOTOR"/>
      <sheetName val="주형"/>
      <sheetName val="MACRO(전선관)"/>
      <sheetName val="wall"/>
      <sheetName val="과천MAIN"/>
      <sheetName val="노무비 근거"/>
      <sheetName val="WORK"/>
      <sheetName val="Macro(차단기)"/>
      <sheetName val="Sheet1 (2)"/>
      <sheetName val="유기공정"/>
      <sheetName val="ABUT수량-A1"/>
      <sheetName val="옹벽"/>
      <sheetName val="3.바닥판설계"/>
      <sheetName val="1호맨홀토공"/>
      <sheetName val="Sheet1"/>
      <sheetName val="Pier 3"/>
    </sheetNames>
    <definedNames>
      <definedName name="Macro13"/>
    </defined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집계표"/>
      <sheetName val="단가 (2)"/>
      <sheetName val="데이타"/>
      <sheetName val="식재인부"/>
    </sheetNames>
    <sheetDataSet>
      <sheetData sheetId="0" refreshError="1"/>
      <sheetData sheetId="1" refreshError="1"/>
      <sheetData sheetId="2" refreshError="1"/>
      <sheetData sheetId="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표지"/>
      <sheetName val="설계서"/>
      <sheetName val="설계설명서"/>
      <sheetName val="예정공정표"/>
      <sheetName val="공사원가"/>
      <sheetName val="잡비"/>
      <sheetName val="내역서"/>
      <sheetName val="일위목록"/>
      <sheetName val="식재일위"/>
      <sheetName val="시설일위"/>
      <sheetName val="기초일위"/>
      <sheetName val="연못설비내역서"/>
      <sheetName val="연못설비일위대가"/>
      <sheetName val="노임단가"/>
      <sheetName val="수목단가"/>
      <sheetName val="자재단가"/>
      <sheetName val="연못설비단가비교표"/>
      <sheetName val="식재수량표"/>
      <sheetName val="시설수량표"/>
      <sheetName val="실개울설비수량"/>
      <sheetName val="별산자재집계표"/>
      <sheetName val="사급자재"/>
      <sheetName val="관급사급"/>
      <sheetName val="시멘모래"/>
      <sheetName val="조적공사"/>
      <sheetName val="식재기준"/>
      <sheetName val="유기질비료기준"/>
      <sheetName val="생명정사용량 (2)"/>
      <sheetName val="견적의뢰서"/>
      <sheetName val="견적"/>
      <sheetName val="기계경비개요"/>
      <sheetName val="경비목록"/>
      <sheetName val="경비"/>
      <sheetName val="펌프동력산출"/>
      <sheetName val="2002기계경비산출표"/>
      <sheetName val="해상장비조정원"/>
      <sheetName val="말뚝지지력산정"/>
      <sheetName val="단가 (2)"/>
      <sheetName val="데이타"/>
      <sheetName val="식재인부"/>
      <sheetName val="백석초등학교조경내역서"/>
      <sheetName val="산출내역서집계표"/>
    </sheetNames>
    <sheetDataSet>
      <sheetData sheetId="0"/>
      <sheetData sheetId="1"/>
      <sheetData sheetId="2"/>
      <sheetData sheetId="3"/>
      <sheetData sheetId="4"/>
      <sheetData sheetId="5"/>
      <sheetData sheetId="6"/>
      <sheetData sheetId="7"/>
      <sheetData sheetId="8"/>
      <sheetData sheetId="9">
        <row r="1">
          <cell r="A1" t="str">
            <v>호표</v>
          </cell>
        </row>
      </sheetData>
      <sheetData sheetId="10"/>
      <sheetData sheetId="11"/>
      <sheetData sheetId="12"/>
      <sheetData sheetId="13"/>
      <sheetData sheetId="14"/>
      <sheetData sheetId="15">
        <row r="1">
          <cell r="B1" t="str">
            <v>직 종 명</v>
          </cell>
        </row>
      </sheetData>
      <sheetData sheetId="16">
        <row r="1">
          <cell r="B1" t="str">
            <v>◆ 수목 단가조사표</v>
          </cell>
        </row>
      </sheetData>
      <sheetData sheetId="17">
        <row r="1">
          <cell r="A1" t="str">
            <v>코드번호</v>
          </cell>
        </row>
      </sheetData>
      <sheetData sheetId="18"/>
      <sheetData sheetId="19">
        <row r="1">
          <cell r="C1" t="str">
            <v>수    종</v>
          </cell>
        </row>
      </sheetData>
      <sheetData sheetId="20">
        <row r="1">
          <cell r="C1" t="str">
            <v>시  설  명</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청-공사원가계산서"/>
      <sheetName val="시청-전체총괄내역서"/>
      <sheetName val="시청-시스템별총괄내역서"/>
      <sheetName val="시청-센터세부내역총괄"/>
      <sheetName val="시청-SW개발"/>
      <sheetName val="시청-시스템"/>
      <sheetName val="시청-VMS"/>
      <sheetName val="시청-신호제어"/>
      <sheetName val="시청-VDS"/>
      <sheetName val="시청-CCTV총괄"/>
      <sheetName val="시청-CCTV(현장)"/>
      <sheetName val="시청-CCTV(센터)"/>
      <sheetName val="시청-건축총괄"/>
      <sheetName val="시청-건축"/>
      <sheetName val="시청-전기총괄"/>
      <sheetName val="시청-전기현장설비"/>
      <sheetName val="시청-전기센타설비"/>
      <sheetName val="시청-전기굴착"/>
      <sheetName val="시청-통신총괄"/>
      <sheetName val="시청-통신관로"/>
      <sheetName val="시청-광케이블"/>
      <sheetName val="단가 (2)"/>
      <sheetName val="데이타"/>
      <sheetName val="식재인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 val="ITEM"/>
      <sheetName val="단가 및 재료비"/>
      <sheetName val="중기사용료산출근거"/>
      <sheetName val="정부노임단가"/>
      <sheetName val="데이타"/>
      <sheetName val="식재인부"/>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5">
          <cell r="I25">
            <v>18629</v>
          </cell>
        </row>
      </sheetData>
      <sheetData sheetId="45"/>
      <sheetData sheetId="46"/>
      <sheetData sheetId="47"/>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관급"/>
      <sheetName val="조정율"/>
      <sheetName val="산출근거"/>
      <sheetName val="인건비"/>
      <sheetName val="내역서"/>
      <sheetName val="Baby일위대가"/>
      <sheetName val="경북"/>
      <sheetName val="노임"/>
      <sheetName val="철거산출근거"/>
      <sheetName val="데이타"/>
      <sheetName val="단가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단가 (1)"/>
      <sheetName val="단가 (2)"/>
      <sheetName val="단가 및 재료비"/>
      <sheetName val="중기사용료산출근거"/>
      <sheetName val="내역서(건축)"/>
      <sheetName val="수량산출"/>
      <sheetName val="#REF"/>
      <sheetName val="03단가대비(내역자료)"/>
      <sheetName val="중기일위대가"/>
      <sheetName val="을"/>
      <sheetName val="건축내역"/>
      <sheetName val="Sheet1"/>
      <sheetName val="원가계산서"/>
      <sheetName val="일반문틀 설치"/>
      <sheetName val="샌딩 에폭시 도장"/>
      <sheetName val="스텐문틀설치"/>
      <sheetName val="설계예시"/>
      <sheetName val="데이타"/>
      <sheetName val="식재인부"/>
      <sheetName val="수량산출서"/>
      <sheetName val="가설공사"/>
      <sheetName val="북제주원가"/>
      <sheetName val="단가"/>
      <sheetName val="시설물일위"/>
      <sheetName val="내역"/>
      <sheetName val="날개벽수량표"/>
      <sheetName val="9."/>
      <sheetName val="내역서"/>
    </sheetNames>
    <sheetDataSet>
      <sheetData sheetId="0" refreshError="1"/>
      <sheetData sheetId="1"/>
      <sheetData sheetId="2" refreshError="1">
        <row r="5">
          <cell r="H5">
            <v>867</v>
          </cell>
          <cell r="I5">
            <v>1685</v>
          </cell>
          <cell r="K5">
            <v>1693</v>
          </cell>
        </row>
        <row r="6">
          <cell r="H6">
            <v>867</v>
          </cell>
        </row>
        <row r="7">
          <cell r="H7">
            <v>867</v>
          </cell>
        </row>
        <row r="8">
          <cell r="H8">
            <v>867</v>
          </cell>
        </row>
        <row r="9">
          <cell r="H9">
            <v>867</v>
          </cell>
        </row>
        <row r="10">
          <cell r="H10">
            <v>867</v>
          </cell>
        </row>
        <row r="11">
          <cell r="H11">
            <v>867</v>
          </cell>
        </row>
        <row r="12">
          <cell r="H12">
            <v>873</v>
          </cell>
        </row>
        <row r="13">
          <cell r="H13">
            <v>873</v>
          </cell>
        </row>
        <row r="14">
          <cell r="H14">
            <v>873</v>
          </cell>
        </row>
        <row r="15">
          <cell r="H15">
            <v>873</v>
          </cell>
        </row>
        <row r="16">
          <cell r="H16">
            <v>873</v>
          </cell>
        </row>
        <row r="17">
          <cell r="H17">
            <v>873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단가 (2)"/>
    </sheetNames>
    <sheetDataSet>
      <sheetData sheetId="0"/>
      <sheetData sheetId="1"/>
      <sheetData sheetId="2"/>
      <sheetData sheetId="3"/>
      <sheetData sheetId="4"/>
      <sheetData sheetId="5"/>
      <sheetData sheetId="6"/>
      <sheetData sheetId="7"/>
      <sheetData sheetId="8" refreshError="1"/>
      <sheetData sheetId="9"/>
      <sheetData sheetId="1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공사내역서"/>
      <sheetName val="인원산출"/>
      <sheetName val="산출집계표"/>
      <sheetName val="공사총괄표"/>
      <sheetName val="원가계산서"/>
      <sheetName val="변경집계2"/>
      <sheetName val="사급비"/>
      <sheetName val="1.토공집계표"/>
      <sheetName val="설계명세서"/>
      <sheetName val="횡배수관토공수량"/>
      <sheetName val="제작비추산총괄표"/>
      <sheetName val="충주"/>
      <sheetName val="연동내역"/>
      <sheetName val="산출내역서집계표"/>
      <sheetName val="단가 (2)"/>
      <sheetName val="간접"/>
      <sheetName val="소방"/>
      <sheetName val="물가시세"/>
      <sheetName val="갑지"/>
      <sheetName val="식재"/>
      <sheetName val="시설물"/>
      <sheetName val="식재출력용"/>
      <sheetName val="유지관리"/>
      <sheetName val="단가"/>
      <sheetName val="총괄표"/>
      <sheetName val="#REF"/>
      <sheetName val="성곽내역서"/>
      <sheetName val="내역서"/>
      <sheetName val="수량집계표"/>
      <sheetName val="공종별수량집계"/>
      <sheetName val="노임단가"/>
      <sheetName val="설계예시"/>
      <sheetName val="내역"/>
      <sheetName val="수량산출"/>
      <sheetName val="DAE-JAM"/>
      <sheetName val="부대관련자료"/>
      <sheetName val="단중표"/>
      <sheetName val="문학간접"/>
      <sheetName val="카렌스센터계량기설치공사"/>
      <sheetName val="건축내역"/>
    </sheetNames>
    <sheetDataSet>
      <sheetData sheetId="0"/>
      <sheetData sheetId="1" refreshError="1"/>
      <sheetData sheetId="2"/>
      <sheetData sheetId="3"/>
      <sheetData sheetId="4"/>
      <sheetData sheetId="5"/>
      <sheetData sheetId="6" refreshError="1">
        <row r="1">
          <cell r="A1" t="str">
            <v>공 사 원 가 계 산 서</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정기안전점검비"/>
      <sheetName val="5.안전관리계획서작성비"/>
      <sheetName val="4.고용보험"/>
      <sheetName val="3.고용보험료산출근거"/>
      <sheetName val="2.공사원가계산총괄표"/>
      <sheetName val="1.예산내역서총괄표"/>
      <sheetName val="표지"/>
      <sheetName val="말뚝지지력산정"/>
    </sheetNames>
    <sheetDataSet>
      <sheetData sheetId="0"/>
      <sheetData sheetId="1"/>
      <sheetData sheetId="2"/>
      <sheetData sheetId="3">
        <row r="26">
          <cell r="J26">
            <v>146078201</v>
          </cell>
        </row>
      </sheetData>
      <sheetData sheetId="4"/>
      <sheetData sheetId="5"/>
      <sheetData sheetId="6" refreshError="1"/>
      <sheetData sheetId="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Sheet1"/>
      <sheetName val="공사비"/>
      <sheetName val="단가산출"/>
      <sheetName val="가드레일산근"/>
      <sheetName val="수량집계표"/>
      <sheetName val="수량"/>
      <sheetName val="단가비교"/>
      <sheetName val="적용2002"/>
      <sheetName val="중기"/>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수목일위.XLS][수목일위.XLS]el________4"/>
      <sheetName val="___"/>
      <sheetName val="터널구조물산근"/>
      <sheetName val="도로구조물산근"/>
      <sheetName val="Sheet2"/>
      <sheetName val="터널굴착단산"/>
      <sheetName val="장약패턴90M2"/>
      <sheetName val="토공산근"/>
      <sheetName val="단가산출근거"/>
      <sheetName val="설계가"/>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구조물공수량명세서"/>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PACKING LIST"/>
      <sheetName val="[수목일위.XLS][수목일위.XLS]el________5"/>
      <sheetName val="진주방향"/>
      <sheetName val="수량집계A"/>
      <sheetName val="철근집계A"/>
      <sheetName val="DATE"/>
      <sheetName val="한강운반비"/>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총괄내역서"/>
      <sheetName val="물가시세"/>
      <sheetName val="일위대가표"/>
      <sheetName val="일위대가 "/>
      <sheetName val="기계경비산출기준"/>
      <sheetName val="1차증가원가계산"/>
      <sheetName val="준검 내역서"/>
      <sheetName val="수량산출서"/>
      <sheetName val="일위목록"/>
      <sheetName val="원가서"/>
      <sheetName val="건축2"/>
      <sheetName val="원가"/>
      <sheetName val="AS포장복구 "/>
      <sheetName val="수목데이타"/>
      <sheetName val="1,2공구원가계산서"/>
      <sheetName val="2공구산출내역"/>
      <sheetName val="1공구산출내역서"/>
      <sheetName val="투찰"/>
      <sheetName val="문학간접"/>
      <sheetName val="간접"/>
      <sheetName val="단가대비표"/>
      <sheetName val="내역서"/>
      <sheetName val="견적"/>
      <sheetName val="노무"/>
      <sheetName val="가설공사비"/>
      <sheetName val="도로구조공사비"/>
      <sheetName val="도로토공공사비"/>
      <sheetName val="여수토공사비"/>
      <sheetName val="Total"/>
      <sheetName val="실행(ALT1)"/>
      <sheetName val="공사비산출내역"/>
      <sheetName val="별표집계"/>
      <sheetName val="변수값"/>
      <sheetName val="중기상차"/>
      <sheetName val="AS복구"/>
      <sheetName val="중기터파기"/>
      <sheetName val="금액"/>
      <sheetName val="수량산출"/>
      <sheetName val="BOJUNGGM"/>
      <sheetName val="연습"/>
      <sheetName val="실행(표지,갑,을)"/>
      <sheetName val="b_balju_cho"/>
      <sheetName val="nys"/>
      <sheetName val="기준액"/>
      <sheetName val="기초단가"/>
      <sheetName val="토공"/>
      <sheetName val="조건"/>
      <sheetName val="변경내역"/>
      <sheetName val="전차선로 물량표"/>
      <sheetName val="#REF"/>
      <sheetName val="자재"/>
      <sheetName val="공통(20-91)"/>
      <sheetName val="공사설명서"/>
      <sheetName val="토공총괄표"/>
      <sheetName val="공사개요"/>
      <sheetName val="6호기"/>
      <sheetName val="공사요율산출표"/>
      <sheetName val="FB25JN"/>
      <sheetName val="장비집계"/>
      <sheetName val="기본단가표"/>
      <sheetName val="계산서(곡선부)"/>
      <sheetName val="포장재료집계표"/>
      <sheetName val="요율"/>
      <sheetName val="노임단가"/>
      <sheetName val="갑지"/>
      <sheetName val="전기일위목록"/>
      <sheetName val="전기대가"/>
      <sheetName val="산출조서표지"/>
      <sheetName val="공량산출"/>
      <sheetName val="단가산출_목록"/>
      <sheetName val="수목표준대가"/>
      <sheetName val="가시설"/>
      <sheetName val="제출내역 (2)"/>
      <sheetName val="카렌스센터계량기설치공사"/>
      <sheetName val="결재판"/>
      <sheetName val="관접합및부설"/>
      <sheetName val="단가"/>
      <sheetName val="16-1"/>
      <sheetName val="설계서(본관)"/>
      <sheetName val="계정"/>
      <sheetName val="관급자재"/>
      <sheetName val="폐기물"/>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중기조종사 단위단가"/>
      <sheetName val="자재단가조사표-수목"/>
      <sheetName val="골재집계"/>
      <sheetName val="-레미콘집계"/>
      <sheetName val="-몰탈콘크리트"/>
      <sheetName val="자갈,시멘트,모래산출"/>
      <sheetName val="-철근집계"/>
      <sheetName val="포장재료(1)"/>
      <sheetName val="-흄관집계"/>
      <sheetName val="계획금액"/>
      <sheetName val="배수장토목공사비"/>
      <sheetName val="2000.11월설계내역"/>
      <sheetName val="소비자가"/>
      <sheetName val="부대내역"/>
      <sheetName val="용역비내역-진짜"/>
      <sheetName val="데리네이타현황"/>
      <sheetName val="을지"/>
      <sheetName val="수목단가"/>
      <sheetName val="시설수량표"/>
      <sheetName val="식재수량표"/>
      <sheetName val="자재단가"/>
      <sheetName val="전익자재"/>
      <sheetName val="단위단가"/>
      <sheetName val="값"/>
      <sheetName val="버스운행안내"/>
      <sheetName val="근태계획서"/>
      <sheetName val="예방접종계획"/>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2003상반기노임기준"/>
      <sheetName val="자료"/>
      <sheetName val="시설물일위"/>
      <sheetName val="가설공사"/>
      <sheetName val="단가결정"/>
      <sheetName val="내역아"/>
      <sheetName val="울타리"/>
      <sheetName val="공구원가계산"/>
      <sheetName val="삭제금지단가"/>
      <sheetName val="제잡비계산"/>
      <sheetName val="세부내역"/>
      <sheetName val="증감내역서"/>
      <sheetName val="코드"/>
      <sheetName val="갈현동"/>
      <sheetName val="입찰견적보고서"/>
      <sheetName val="건축-물가변동"/>
      <sheetName val="A-4"/>
      <sheetName val="기초입력 DATA"/>
      <sheetName val="산출기초"/>
      <sheetName val="콘크스"/>
      <sheetName val="자판실행"/>
      <sheetName val="경영"/>
      <sheetName val="98년"/>
      <sheetName val="실적"/>
      <sheetName val="기준비용"/>
      <sheetName val="참조 (2)"/>
      <sheetName val="실행대비"/>
      <sheetName val="LP-S"/>
      <sheetName val="표_재료"/>
      <sheetName val="70%"/>
      <sheetName val="식재"/>
      <sheetName val="시설물"/>
      <sheetName val="식재출력용"/>
      <sheetName val="유지관리"/>
      <sheetName val="일위산출"/>
      <sheetName val="원가계산"/>
      <sheetName val="원가계산 (2)"/>
      <sheetName val="건축"/>
      <sheetName val="2호맨홀공제수량"/>
      <sheetName val="지급자재"/>
      <sheetName val="Sheet1 (2)"/>
      <sheetName val="가설건물"/>
      <sheetName val="신청서"/>
      <sheetName val="직재"/>
      <sheetName val="재집"/>
      <sheetName val="설계"/>
      <sheetName val="-치수표(곡선부)"/>
      <sheetName val="금액내역서"/>
      <sheetName val="도급기성"/>
      <sheetName val="노임이"/>
      <sheetName val="Recovered_Sheet1"/>
      <sheetName val="수량계표"/>
      <sheetName val="WORK"/>
      <sheetName val="1공구원가계산"/>
      <sheetName val="1공구원가계산서"/>
      <sheetName val="인건비"/>
      <sheetName val="골조-APT 갑지"/>
      <sheetName val="설계예산서"/>
      <sheetName val="기타 정보통신공사"/>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전등설비"/>
      <sheetName val="월간관리비"/>
      <sheetName val="산출근거"/>
      <sheetName val="재료단가"/>
      <sheetName val="임금단가"/>
      <sheetName val="장비목록표"/>
      <sheetName val="장비운전경비"/>
      <sheetName val="총괄"/>
      <sheetName val="포장수량단위"/>
      <sheetName val="설계내역서"/>
      <sheetName val="설계총괄표"/>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제경비적용기준"/>
      <sheetName val="공사자료입력"/>
      <sheetName val="설명"/>
      <sheetName val="CON'C"/>
      <sheetName val="3.바닥판  "/>
      <sheetName val="입력"/>
      <sheetName val="안내"/>
      <sheetName val="DATA"/>
      <sheetName val="골조시행"/>
      <sheetName val="제경비율"/>
      <sheetName val="화설내"/>
      <sheetName val="단가산출서"/>
      <sheetName val="전체"/>
      <sheetName val="대비표"/>
      <sheetName val="토사(PE)"/>
      <sheetName val="적용공정"/>
      <sheetName val="시멘트"/>
      <sheetName val="빙장비사양"/>
      <sheetName val="장비사양"/>
      <sheetName val="부대tu"/>
      <sheetName val="팔당터널(1공구)"/>
      <sheetName val="이름표지정"/>
      <sheetName val="예산내역서"/>
      <sheetName val="총계"/>
      <sheetName val="기초코드"/>
      <sheetName val="터파기및재료"/>
      <sheetName val="구조물5월기성내역"/>
      <sheetName val="해외(원화)"/>
      <sheetName val="소요자재"/>
      <sheetName val="노무산출서"/>
      <sheetName val="경비"/>
      <sheetName val="설명서 "/>
      <sheetName val="토목"/>
      <sheetName val="BID"/>
      <sheetName val="CTEMCOST"/>
      <sheetName val="Sheet15"/>
      <sheetName val="106C0300"/>
      <sheetName val="입찰"/>
      <sheetName val="현경"/>
      <sheetName val="iec"/>
      <sheetName val="ks"/>
      <sheetName val="선로정수"/>
      <sheetName val="9811"/>
      <sheetName val="결재갑지"/>
      <sheetName val="노임,재료비"/>
      <sheetName val="Sheet5"/>
      <sheetName val="중기사용료산출근거"/>
      <sheetName val="단가산출2"/>
      <sheetName val="단가 및 재료비"/>
      <sheetName val="참조(2)"/>
      <sheetName val="참조"/>
      <sheetName val="건축내역서"/>
      <sheetName val="재료값"/>
      <sheetName val="기계경비"/>
      <sheetName val="철콘"/>
      <sheetName val="자재단가2007.10"/>
      <sheetName val="자재단가2008.4"/>
      <sheetName val="을-ATYPE"/>
      <sheetName val="표지 (2)"/>
      <sheetName val="인건비 "/>
      <sheetName val="11-2.아파트내역"/>
      <sheetName val="경비_원본"/>
      <sheetName val="판매시설"/>
      <sheetName val="CC16-내역서"/>
      <sheetName val="L_RPTB02_01"/>
      <sheetName val="설계예산"/>
      <sheetName val="정부노임단가"/>
      <sheetName val="토목검측서"/>
      <sheetName val="조명시설"/>
      <sheetName val="가감수량"/>
      <sheetName val="맨홀수량산출"/>
      <sheetName val="공통가설"/>
      <sheetName val="노임단가표"/>
      <sheetName val="1안"/>
      <sheetName val="우수받이"/>
      <sheetName val="물가대비표"/>
      <sheetName val="6-1. 관개량조서"/>
      <sheetName val="화성태안9공구내역(실행)"/>
      <sheetName val="적용기준"/>
      <sheetName val="01"/>
      <sheetName val="기계경비(시간당)"/>
      <sheetName val="램머"/>
      <sheetName val="장비경비"/>
      <sheetName val="인제내역"/>
      <sheetName val="INDEX  LIST"/>
      <sheetName val="타공종이기"/>
      <sheetName val="표  지"/>
      <sheetName val="설계서"/>
      <sheetName val="내역(APT)"/>
      <sheetName val="고유코드_설계"/>
      <sheetName val="원가data"/>
      <sheetName val="평당공사비산정"/>
      <sheetName val="세금자료"/>
      <sheetName val="말뚝지지력산정"/>
      <sheetName val="실행,원가 최종예상"/>
      <sheetName val="아파트 내역"/>
      <sheetName val="화장실"/>
      <sheetName val="참고사항"/>
      <sheetName val="근로자자료입력"/>
      <sheetName val="2000년1차"/>
      <sheetName val="2000전체분"/>
      <sheetName val="도급"/>
      <sheetName val="총괄표"/>
      <sheetName val="토공수량"/>
      <sheetName val="말고개터널조명전압강하"/>
      <sheetName val="심사물량"/>
      <sheetName val="심사계산"/>
      <sheetName val="토목내역서"/>
      <sheetName val="플랜트 설치"/>
      <sheetName val="산출(부하간선)"/>
      <sheetName val="평가데이터"/>
      <sheetName val="연결임시"/>
      <sheetName val="기초1"/>
      <sheetName val="아파트"/>
      <sheetName val="FOB발"/>
      <sheetName val="30집계표"/>
      <sheetName val="공정표"/>
      <sheetName val="00노임기준"/>
      <sheetName val="설계내역"/>
      <sheetName val="투자비"/>
      <sheetName val="조성원가DATA"/>
      <sheetName val="사업비"/>
      <sheetName val="LOOKUP"/>
      <sheetName val="본사공가현황"/>
      <sheetName val="적점"/>
      <sheetName val="21301동"/>
      <sheetName val="시중노임단가"/>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전기공사"/>
      <sheetName val="지질조사"/>
      <sheetName val="내역갑지"/>
      <sheetName val="배수장공사비명세서"/>
      <sheetName val="년도별노임표"/>
      <sheetName val="중기목록표"/>
      <sheetName val="1-4-2.관(약)"/>
      <sheetName val="pier(각형)"/>
      <sheetName val="전기"/>
      <sheetName val="토목(대안)"/>
      <sheetName val="입찰안"/>
      <sheetName val="JOIN(2span)"/>
      <sheetName val="바닥판"/>
      <sheetName val="주빔의 설계"/>
      <sheetName val="철근량산정및사용성검토"/>
      <sheetName val="입력DATA"/>
      <sheetName val="공사비증감"/>
      <sheetName val="BSD (2)"/>
      <sheetName val="협력업체"/>
      <sheetName val="매채조회"/>
      <sheetName val="설계명세서"/>
      <sheetName val="상호참고자료"/>
      <sheetName val="발주처자료입력"/>
      <sheetName val="회사기본자료"/>
      <sheetName val="하자보증자료"/>
      <sheetName val="기술자관련자료"/>
      <sheetName val="토목주소"/>
      <sheetName val="프랜트면허"/>
      <sheetName val="실행"/>
      <sheetName val="견적율"/>
      <sheetName val="정화조방수미장"/>
      <sheetName val="1-최종안"/>
      <sheetName val="사업분석-분양가결정"/>
      <sheetName val="Tool"/>
      <sheetName val="일위"/>
      <sheetName val="그림"/>
      <sheetName val="매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건설기계"/>
      <sheetName val="사급자재"/>
      <sheetName val="산출근거(복구)"/>
      <sheetName val="단가표"/>
      <sheetName val="케이블트레이"/>
      <sheetName val="자재 집계표"/>
      <sheetName val="주공 갑지"/>
      <sheetName val="해평견적"/>
      <sheetName val="2공구하도급내역서"/>
      <sheetName val="원가계산하도"/>
      <sheetName val="단가(자재)"/>
      <sheetName val="단가(노임)"/>
      <sheetName val="기초목록"/>
      <sheetName val="총괄내역서(설계)"/>
      <sheetName val="약품설비"/>
      <sheetName val="시공"/>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장비투입계획"/>
      <sheetName val="직원투입계획"/>
      <sheetName val="신표지1"/>
      <sheetName val="상부공철근집계(ABC)"/>
      <sheetName val="조내역"/>
      <sheetName val="입력란"/>
      <sheetName val="97노임단가"/>
      <sheetName val="배수내역"/>
      <sheetName val="공사진행"/>
      <sheetName val="산출내역서집계표"/>
      <sheetName val="재료"/>
      <sheetName val="예가표"/>
      <sheetName val="구조물공"/>
      <sheetName val="부대공"/>
      <sheetName val="배수공"/>
      <sheetName val="포장공"/>
      <sheetName val="7월11일"/>
      <sheetName val="코드표"/>
      <sheetName val="단가목록"/>
      <sheetName val="자재목록"/>
      <sheetName val="노임목록"/>
      <sheetName val="날개벽"/>
      <sheetName val="암거단위"/>
      <sheetName val="횡 연장"/>
      <sheetName val="내역서1999.8최종"/>
      <sheetName val="월별수입"/>
      <sheetName val="DATA1"/>
      <sheetName val="CABLE SIZE-1"/>
      <sheetName val="램프"/>
      <sheetName val="날개벽(시점좌측)"/>
      <sheetName val="EARTH"/>
      <sheetName val="99노임기준"/>
      <sheetName val="COST"/>
      <sheetName val="AL공사(원)"/>
      <sheetName val="일위집계(기존)"/>
      <sheetName val="DANGA"/>
      <sheetName val="Macro2"/>
      <sheetName val="Macro1"/>
      <sheetName val="단가일람"/>
      <sheetName val="구조"/>
      <sheetName val="시점교대"/>
      <sheetName val="공내역"/>
      <sheetName val="공사명입력"/>
      <sheetName val="세부내역서"/>
      <sheetName val="에너지동"/>
      <sheetName val="48일위(기존)"/>
      <sheetName val="계측제어설비"/>
      <sheetName val="쌍송교"/>
      <sheetName val="★도급내역(2공구)"/>
      <sheetName val="밸브설치"/>
      <sheetName val="수목_바_주목_"/>
      <sheetName val="단가및재료비"/>
      <sheetName val="골조물량"/>
      <sheetName val="자재일람"/>
      <sheetName val="조경일람"/>
      <sheetName val="안양동교 1안"/>
      <sheetName val="여과지동"/>
      <sheetName val="설계변경내역 98"/>
      <sheetName val="총집계표"/>
      <sheetName val="D-철근총괄"/>
      <sheetName val="00상노임"/>
      <sheetName val="계정code"/>
      <sheetName val="소방"/>
      <sheetName val="1단계"/>
      <sheetName val="2.고용보험료산출근거"/>
      <sheetName val="구체"/>
      <sheetName val="좌측날개벽"/>
      <sheetName val="우측날개벽"/>
      <sheetName val="준공정산"/>
      <sheetName val="부표총괄"/>
      <sheetName val="9509"/>
      <sheetName val="기본정보입력"/>
      <sheetName val="원가계산서구조조정"/>
      <sheetName val="98수문일위"/>
      <sheetName val="수정"/>
      <sheetName val="관련자료입력"/>
      <sheetName val="현장관리비"/>
      <sheetName val="개별직종노임단가(2005.1)"/>
      <sheetName val="실행철강하도"/>
      <sheetName val="기술자자료입력"/>
      <sheetName val="단위수량"/>
      <sheetName val="현장관리비 산출내역"/>
      <sheetName val="설계산출기초"/>
      <sheetName val="도급예산내역서봉투"/>
      <sheetName val="공사원가계산서"/>
      <sheetName val="설계산출표지"/>
      <sheetName val="도급예산내역서총괄표"/>
      <sheetName val="을부담운반비"/>
      <sheetName val="운반비산출"/>
      <sheetName val="중기사용료"/>
      <sheetName val="맨홀수량집계"/>
      <sheetName val="단위수량산출서"/>
      <sheetName val="초기화면"/>
      <sheetName val="H-PILE수량집계"/>
      <sheetName val="조건표"/>
      <sheetName val="직접노무비"/>
      <sheetName val="중기집계"/>
      <sheetName val="기구조직"/>
      <sheetName val="마산방향"/>
      <sheetName val="G.R300경비"/>
      <sheetName val="식재가격"/>
      <sheetName val="식재총괄"/>
      <sheetName val="견적서"/>
      <sheetName val="가로등"/>
      <sheetName val="건설산출"/>
      <sheetName val="단계별내역 (2)"/>
      <sheetName val="제안서입력"/>
      <sheetName val="직접경비호표"/>
      <sheetName val="지수"/>
      <sheetName val="대로근거"/>
      <sheetName val="중로근거"/>
      <sheetName val="내역(원)"/>
      <sheetName val="노임(1차)"/>
      <sheetName val="8설7발"/>
      <sheetName val="본실행경비"/>
      <sheetName val="직원관련자료"/>
      <sheetName val="FTRN20-총괄표"/>
      <sheetName val="경비내역(을)-1"/>
      <sheetName val="001"/>
      <sheetName val="총괄변경내역서"/>
      <sheetName val="갑지(추정)"/>
      <sheetName val="노임,적용율"/>
      <sheetName val="계장 품셈표"/>
      <sheetName val="토공연장"/>
      <sheetName val="ABUT수량-A1"/>
      <sheetName val="설계변경총괄표(계산식)"/>
      <sheetName val="1.토공집계표"/>
      <sheetName val="E.P.T수량산출서"/>
      <sheetName val="1호인버트수량"/>
      <sheetName val="교각1"/>
      <sheetName val="단면 (2)"/>
      <sheetName val="input"/>
      <sheetName val="설계조건"/>
      <sheetName val="안정계산"/>
      <sheetName val="단면검토"/>
      <sheetName val="경율산정"/>
      <sheetName val="내역(전체_금차)"/>
      <sheetName val="제경비_전체"/>
      <sheetName val="제경비_금차준공분"/>
      <sheetName val="토공(우물통,기타) "/>
      <sheetName val="재료수량(1)"/>
      <sheetName val="정산산출서(배수판)"/>
      <sheetName val="백호우계수"/>
      <sheetName val="Sheet17"/>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공사별 가중치 산출근거(토목)"/>
      <sheetName val="가중치근거(조경)"/>
      <sheetName val="공사별 가중치 산출근거(건축)"/>
      <sheetName val="토공사(흙막이)"/>
      <sheetName val="갑지1"/>
      <sheetName val="기본단가"/>
      <sheetName val="설비내역서"/>
      <sheetName val="전기내역서"/>
      <sheetName val="개요"/>
      <sheetName val="인원"/>
      <sheetName val="실행_ALT1_"/>
      <sheetName val="구간산출"/>
      <sheetName val="단가적용"/>
      <sheetName val="에԰_x0000_缀"/>
      <sheetName val="총괄 내역서"/>
      <sheetName val="개비온집계"/>
      <sheetName val="개비온 단위"/>
      <sheetName val="운반자료"/>
      <sheetName val="UPRI"/>
      <sheetName val="공사비 증감 내역서"/>
      <sheetName val="9GNG운반"/>
      <sheetName val="일_위_대_가_표"/>
      <sheetName val="수_량_산_출_서"/>
      <sheetName val="AS포장복구_"/>
      <sheetName val="전차선로_물량표"/>
      <sheetName val="일위대가_"/>
      <sheetName val="북제주원가"/>
      <sheetName val="운반"/>
      <sheetName val="4.설계예산내역서"/>
      <sheetName val="6.관급자재조서"/>
      <sheetName val="품신"/>
      <sheetName val="3.예정공정표"/>
      <sheetName val="7.청제공기계기구조서"/>
      <sheetName val="TABLE DB"/>
      <sheetName val="정렬"/>
      <sheetName val="차액보증"/>
      <sheetName val="단가집"/>
      <sheetName val="법면단"/>
      <sheetName val="각사별공사비분개 "/>
      <sheetName val=" 상부공통집계(총괄)"/>
      <sheetName val="재정비직인"/>
      <sheetName val="패널"/>
      <sheetName val="용역비내역_진짜"/>
      <sheetName val="Sheet4_x0000__x0000__x0000__x0000__x0000__x0000__x0000__x0010_[수목일위.XLS]가드레일산근_x0000_"/>
      <sheetName val="방수"/>
      <sheetName val="준검_내역서"/>
      <sheetName val="제출내역_(2)"/>
      <sheetName val="참조_(2)"/>
      <sheetName val="2000_11월설계내역"/>
      <sheetName val="Sheet1_(2)"/>
      <sheetName val="중기조종사_단위단가"/>
      <sheetName val="원가계산_(2)"/>
      <sheetName val="수량산출(음암)"/>
      <sheetName val="기계설비-물가변동"/>
      <sheetName val="조경일莨"/>
      <sheetName val="조경일薈"/>
      <sheetName val="조경일헾"/>
      <sheetName val="간접비"/>
      <sheetName val="가공비"/>
      <sheetName val="을"/>
      <sheetName val="회계코드"/>
      <sheetName val="공사코드"/>
      <sheetName val="관리부"/>
      <sheetName val="정산"/>
      <sheetName val="청구분"/>
      <sheetName val="총무부"/>
      <sheetName val="MOTOR"/>
      <sheetName val="상반기손익차2총괄"/>
      <sheetName val="현장경비"/>
      <sheetName val="현장식당(1)"/>
      <sheetName val="99노임단가"/>
      <sheetName val="토공집계"/>
      <sheetName val="24.보증금"/>
      <sheetName val="A LINE"/>
      <sheetName val="동해title"/>
      <sheetName val="배수통관(좌)"/>
      <sheetName val="FCM"/>
      <sheetName val="actual"/>
      <sheetName val="쌍용 data base"/>
      <sheetName val="LD"/>
      <sheetName val="1"/>
      <sheetName val="2"/>
      <sheetName val="3"/>
      <sheetName val="4"/>
      <sheetName val="5"/>
      <sheetName val="원가계산서_x0005__x0000__x0000_"/>
      <sheetName val="계획"/>
      <sheetName val="설계명세서-2"/>
      <sheetName val="단면가정"/>
      <sheetName val="VST재료산출"/>
      <sheetName val="A2"/>
      <sheetName val="대치판정"/>
      <sheetName val="[수목일위.XLS][수목일위.XLS]el________2"/>
      <sheetName val="[수목일위.XLS][수목일위.XLS]el________3"/>
      <sheetName val="단가입력"/>
      <sheetName val="내역서 제출"/>
      <sheetName val="상부공"/>
      <sheetName val="공사비명세서"/>
      <sheetName val="[수목일위.XLS]el\설계서\수목일위_XLS]데이타"/>
      <sheetName val="[수목일위.XLS]el\설계서\수목일위_XLS"/>
      <sheetName val="양촌면도평리"/>
      <sheetName val="연동내역"/>
      <sheetName val="[수목일위.XLS][수목일위.XLS][수목일위.XLS]e"/>
      <sheetName val="[수목일위.XLS][수목일위.XLS]el\설계서\수목일위"/>
      <sheetName val="[수목일위.XLS][수목일위.XLS]el________6"/>
      <sheetName val="[수목일위.XLS][수목일위.XLS]el________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refreshError="1"/>
      <sheetData sheetId="774" refreshError="1"/>
      <sheetData sheetId="775" refreshError="1"/>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내역서"/>
      <sheetName val="하도급사항"/>
      <sheetName val="견적서"/>
      <sheetName val="하도급내역"/>
      <sheetName val="견적내역"/>
      <sheetName val="연습"/>
      <sheetName val="철콘"/>
      <sheetName val="노임단가"/>
      <sheetName val="수목단가"/>
      <sheetName val="시설수량표"/>
      <sheetName val="식재수량표"/>
      <sheetName val="일위목록"/>
      <sheetName val="자재단가"/>
      <sheetName val="총 원가계산"/>
      <sheetName val="말뚝지지력산정"/>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교환노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산출"/>
      <sheetName val="원가"/>
      <sheetName val="집계표"/>
      <sheetName val="건축"/>
      <sheetName val="조경,토목"/>
      <sheetName val="원가계산"/>
      <sheetName val="노임단가"/>
      <sheetName val="수목단가"/>
      <sheetName val="시설수량표"/>
      <sheetName val="식재수량표"/>
      <sheetName val="일위목록"/>
      <sheetName val="자재단가"/>
      <sheetName val="설계서(본관)"/>
    </sheetNames>
    <sheetDataSet>
      <sheetData sheetId="0">
        <row r="2">
          <cell r="A2" t="str">
            <v xml:space="preserve">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1 (6)"/>
      <sheetName val="Module1 (5)"/>
      <sheetName val="Module1 (4)"/>
      <sheetName val="Module1 (3)"/>
      <sheetName val="Module1 (2)"/>
      <sheetName val="Module1 (7)"/>
      <sheetName val="Module4"/>
      <sheetName val="실행결재"/>
      <sheetName val="집계표"/>
      <sheetName val="통합원가"/>
      <sheetName val="골재량 비교"/>
      <sheetName val="제일안과병원"/>
      <sheetName val="공사비 비교표"/>
      <sheetName val="전기재료관"/>
      <sheetName val="관리비"/>
      <sheetName val="총 원가계산"/>
      <sheetName val="견적요지2"/>
      <sheetName val="Module1"/>
      <sheetName val="계산식"/>
      <sheetName val="Module5"/>
      <sheetName val="데이타"/>
      <sheetName val="노임단가"/>
      <sheetName val="식재인부"/>
      <sheetName val="수목단가"/>
      <sheetName val="시설수량표"/>
      <sheetName val="식재수량표"/>
      <sheetName val="제일안과"/>
      <sheetName val="단가"/>
      <sheetName val="Total"/>
      <sheetName val="약품공급2"/>
      <sheetName val="2.대외공문"/>
      <sheetName val="일위목록"/>
      <sheetName val="자재단가"/>
      <sheetName val="단가 (2)"/>
      <sheetName val="원가계산서"/>
      <sheetName val="건축내역서"/>
      <sheetName val="설비내역서"/>
      <sheetName val="전기내역서"/>
      <sheetName val="소방"/>
      <sheetName val="준공조서"/>
      <sheetName val="공사준공계"/>
      <sheetName val="준공검사보고서"/>
      <sheetName val="기초자료입력"/>
      <sheetName val="#REF"/>
      <sheetName val="설계명세서"/>
      <sheetName val="준공정산"/>
      <sheetName val="케이블트레이"/>
      <sheetName val="지수"/>
      <sheetName val="물가시세"/>
      <sheetName val="안전장치"/>
      <sheetName val="삭제금지단가"/>
      <sheetName val="날개벽수량표"/>
      <sheetName val="말뚝지지력산정"/>
      <sheetName val="전기"/>
      <sheetName val="VXXXXXXX"/>
      <sheetName val="내역서1999.8최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총집계"/>
      <sheetName val="원가 "/>
      <sheetName val="집계"/>
      <sheetName val="내역서"/>
      <sheetName val="산출근거"/>
      <sheetName val="목공사"/>
      <sheetName val="일위대가목록"/>
      <sheetName val="일위대가"/>
      <sheetName val="폐기물갑지"/>
      <sheetName val="폐기물내역서"/>
      <sheetName val="폐기물수량"/>
      <sheetName val="4.고용보험"/>
      <sheetName val="3.고용보험료산출근거"/>
      <sheetName val="원가계산"/>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총집계"/>
      <sheetName val="원가 "/>
      <sheetName val="집계"/>
      <sheetName val="내역서"/>
      <sheetName val="산출근거"/>
      <sheetName val="목공사"/>
      <sheetName val="일위대가목록"/>
      <sheetName val="일위대가"/>
      <sheetName val="폐기물갑지"/>
      <sheetName val="폐기물내역서"/>
      <sheetName val="폐기물수량"/>
      <sheetName val="말뚝지지력산정"/>
      <sheetName val="산출내역서집계표"/>
      <sheetName val="4.고용보험"/>
      <sheetName val="3.고용보험료산출근거"/>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총괄표"/>
      <sheetName val="공사원가계산서"/>
      <sheetName val="총괄설계내역서"/>
      <sheetName val="부대경비산출서"/>
      <sheetName val="고용보험료산출서"/>
      <sheetName val="변경내역서"/>
      <sheetName val="신규내역서"/>
      <sheetName val="데이타"/>
      <sheetName val="4.고용보험"/>
      <sheetName val="표지"/>
      <sheetName val="3.고용보험료산출근거"/>
    </sheetNames>
    <sheetDataSet>
      <sheetData sheetId="0" refreshError="1"/>
      <sheetData sheetId="1" refreshError="1"/>
      <sheetData sheetId="2" refreshError="1"/>
      <sheetData sheetId="3">
        <row r="1">
          <cell r="A1" t="str">
            <v>공  종</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 val="공사검사조서"/>
      <sheetName val="감리원감리조서"/>
      <sheetName val="확인내역서"/>
      <sheetName val="갑지"/>
      <sheetName val="검사원"/>
      <sheetName val="총괄원가"/>
      <sheetName val="집계표(공사)"/>
      <sheetName val="건축원가"/>
      <sheetName val="건축집계표(공종)"/>
      <sheetName val="건축내역"/>
      <sheetName val="설비원가"/>
      <sheetName val="설비집계표(공종)"/>
      <sheetName val="토목원가"/>
      <sheetName val="토목집계표(공종)"/>
      <sheetName val="토목내역"/>
      <sheetName val="조경원가"/>
      <sheetName val="조경집계표(공종)"/>
      <sheetName val="속지"/>
      <sheetName val="Sheet1"/>
      <sheetName val="단중표"/>
      <sheetName val="2000년1차"/>
      <sheetName val="2000전체분"/>
      <sheetName val="원가계산"/>
      <sheetName val="데이타"/>
      <sheetName val="설변공종별"/>
      <sheetName val="설변조정내역"/>
      <sheetName val="건기토원가"/>
      <sheetName val="집계표"/>
      <sheetName val="기계원가"/>
      <sheetName val="건축집계"/>
      <sheetName val="기계내역"/>
      <sheetName val="표지"/>
      <sheetName val="실행대비"/>
      <sheetName val="신.분"/>
      <sheetName val="기계경비"/>
      <sheetName val="조정3월13일료일새벽"/>
      <sheetName val="동원인원"/>
      <sheetName val="약품공급2"/>
      <sheetName val="현장경비"/>
      <sheetName val="진주방향"/>
      <sheetName val="설계내역서"/>
      <sheetName val="원가"/>
      <sheetName val="설계산출기초"/>
      <sheetName val="도급예산내역서봉투"/>
      <sheetName val="공사원가계산서"/>
      <sheetName val="설계산출표지"/>
      <sheetName val="도급예산내역서총괄표"/>
      <sheetName val="을부담운반비"/>
      <sheetName val="운반비산출"/>
      <sheetName val="원가data"/>
      <sheetName val="을"/>
      <sheetName val="금액"/>
      <sheetName val="DATE"/>
      <sheetName val="내역서"/>
      <sheetName val="중기사용료"/>
      <sheetName val="일위대가표"/>
      <sheetName val="시멘트"/>
      <sheetName val="RE9604"/>
      <sheetName val="공사개요"/>
      <sheetName val="작성"/>
      <sheetName val="단가산출서"/>
      <sheetName val="단가산출서 (2)"/>
      <sheetName val="건축공사실행"/>
      <sheetName val="지수자료"/>
      <sheetName val="우배수"/>
      <sheetName val="계산식"/>
      <sheetName val="내역"/>
      <sheetName val="200"/>
      <sheetName val="관접합및부설"/>
      <sheetName val="단가"/>
      <sheetName val="총괄내역서"/>
      <sheetName val="설계예산서"/>
      <sheetName val="직접인건비"/>
      <sheetName val="직접경비"/>
      <sheetName val="업무량"/>
      <sheetName val="지수980731이후"/>
      <sheetName val="A 견적"/>
      <sheetName val="제잡비계산"/>
      <sheetName val="#REF"/>
      <sheetName val="일위대가"/>
      <sheetName val="용역비내역-진짜"/>
      <sheetName val=" 갑  지 "/>
      <sheetName val="공구"/>
      <sheetName val="한강운반비"/>
      <sheetName val="산출내역서집계표"/>
      <sheetName val="일위산출"/>
      <sheetName val="평가데이터"/>
      <sheetName val="데이터"/>
      <sheetName val="노임단가"/>
      <sheetName val="수목단가"/>
      <sheetName val="시설수량표"/>
      <sheetName val="식재수량표"/>
      <sheetName val="일위목록"/>
      <sheetName val="자재단가"/>
      <sheetName val="목록"/>
      <sheetName val="개요"/>
      <sheetName val="현장관리"/>
      <sheetName val="의왕실행"/>
      <sheetName val="상계견적"/>
      <sheetName val="변경내역서"/>
      <sheetName val="MEMBER"/>
      <sheetName val="전체"/>
      <sheetName val="제경비율"/>
      <sheetName val="현장경상비"/>
      <sheetName val="중기조종사 단위단가"/>
      <sheetName val="원가계산서"/>
      <sheetName val="퍼스트"/>
      <sheetName val="단위가격"/>
      <sheetName val="단가보완"/>
      <sheetName val="DB"/>
      <sheetName val="일위대가 "/>
      <sheetName val="요율"/>
      <sheetName val="참고사항"/>
      <sheetName val="참고자료"/>
      <sheetName val="배수장토목공사비"/>
      <sheetName val="내역서(조경)"/>
      <sheetName val="목창호"/>
      <sheetName val="견적대비표"/>
      <sheetName val="MEXICO-C"/>
      <sheetName val="부속동"/>
      <sheetName val="11-2.아파트내역"/>
      <sheetName val="각형맨홀"/>
      <sheetName val="중기집계"/>
      <sheetName val="테이블"/>
      <sheetName val="Total"/>
      <sheetName val="전차선로 물량표"/>
      <sheetName val="골재집계"/>
      <sheetName val="-레미콘집계"/>
      <sheetName val="-몰탈콘크리트"/>
      <sheetName val="자갈,시멘트,모래산출"/>
      <sheetName val="-철근집계"/>
      <sheetName val="포장재료(1)"/>
      <sheetName val="-흄관집계"/>
      <sheetName val="계정"/>
      <sheetName val="측량요율"/>
      <sheetName val="자재대"/>
      <sheetName val="기초단가"/>
      <sheetName val="계산서(곡선부)"/>
      <sheetName val="포장재료집계표"/>
      <sheetName val="변수값"/>
      <sheetName val="중기상차"/>
      <sheetName val="AS복구"/>
      <sheetName val="중기터파기"/>
      <sheetName val="조명율표"/>
      <sheetName val="명세서"/>
      <sheetName val="노임"/>
      <sheetName val="4.전기"/>
      <sheetName val="협력업체"/>
      <sheetName val="부대경비산출서"/>
      <sheetName val="총괄장"/>
      <sheetName val="21301동"/>
      <sheetName val="투입비"/>
      <sheetName val="식재인부"/>
      <sheetName val="기준자료1"/>
      <sheetName val="공사비배분명세서(각사별)"/>
      <sheetName val="임시정보시트"/>
      <sheetName val="설계명세서"/>
      <sheetName val="설비2차"/>
      <sheetName val="단가 (2)"/>
      <sheetName val="고유코드_설계"/>
      <sheetName val="실행(1)"/>
      <sheetName val="BID"/>
      <sheetName val="총 원가계산"/>
      <sheetName val="예정공정표"/>
      <sheetName val="초기화면"/>
      <sheetName val="관급자재"/>
      <sheetName val="신규일위"/>
      <sheetName val="토목"/>
      <sheetName val="가설공사비"/>
      <sheetName val="도로구조공사비"/>
      <sheetName val="도로토공공사비"/>
      <sheetName val="여수토공사비"/>
      <sheetName val="교각1"/>
      <sheetName val="5-1신설물량"/>
      <sheetName val="자재"/>
      <sheetName val="FOB발"/>
      <sheetName val="소방"/>
      <sheetName val="해평견적"/>
      <sheetName val="건축"/>
      <sheetName val="구조"/>
      <sheetName val="설계서(7)"/>
      <sheetName val="A LINE"/>
      <sheetName val="입찰견적보고서"/>
      <sheetName val="플랜트 설치"/>
      <sheetName val="산출근거"/>
      <sheetName val="을지"/>
      <sheetName val="조명시설"/>
      <sheetName val="실행철강하도"/>
      <sheetName val="노임,적용율"/>
      <sheetName val="설계서"/>
      <sheetName val="Y-WORK"/>
      <sheetName val="근로자자료입력"/>
      <sheetName val="산근"/>
      <sheetName val="구조물"/>
      <sheetName val="6호기"/>
      <sheetName val="2003상반기노임기준"/>
      <sheetName val="기본단가표"/>
      <sheetName val="A"/>
      <sheetName val="접지수량"/>
      <sheetName val="증감내역서"/>
      <sheetName val="실행"/>
      <sheetName val="빗물받이(910-510-410)"/>
      <sheetName val="단가표"/>
      <sheetName val="Sheet1 (2)"/>
      <sheetName val="실행(ALT1)"/>
      <sheetName val="화성태안9공구내역(실행)"/>
      <sheetName val="금액내역서"/>
      <sheetName val="단면가정"/>
      <sheetName val="물가자료"/>
      <sheetName val="설계서(건축분)"/>
      <sheetName val="품셈TABLE"/>
      <sheetName val="ABUT수량-A1"/>
      <sheetName val="내역서1999.8최종"/>
      <sheetName val="현장관리비참조"/>
      <sheetName val="옥내소화전계산서"/>
      <sheetName val="건축내역서"/>
      <sheetName val="설비내역서"/>
      <sheetName val="전기내역서"/>
      <sheetName val="MOTOR"/>
      <sheetName val="수량산출서 (2)"/>
      <sheetName val="고가수조"/>
      <sheetName val="공내역"/>
      <sheetName val="Macro(차단기)"/>
      <sheetName val="프랜트면허"/>
      <sheetName val="D"/>
      <sheetName val="중기사용료산출근거"/>
      <sheetName val="단가산출2"/>
      <sheetName val="단가 및 재료비"/>
      <sheetName val="장비사양"/>
      <sheetName val="토공사"/>
      <sheetName val="자료입력"/>
      <sheetName val="직노"/>
      <sheetName val="세부추진"/>
      <sheetName val="산정표"/>
      <sheetName val="공사비내역서"/>
      <sheetName val="노무"/>
      <sheetName val="공정표"/>
      <sheetName val="DATA"/>
      <sheetName val="총괄표"/>
      <sheetName val="바닥판"/>
      <sheetName val="입력DATA"/>
      <sheetName val="단가일람"/>
      <sheetName val="조경일람"/>
      <sheetName val="문학간접"/>
      <sheetName val="재료비"/>
      <sheetName val="자재단가비교표"/>
      <sheetName val="1-최종안"/>
      <sheetName val="사업분석-분양가결정"/>
      <sheetName val="건축집계표"/>
      <sheetName val="입찰안"/>
      <sheetName val="코드표"/>
      <sheetName val="목차"/>
      <sheetName val="05-원가계산"/>
      <sheetName val="단가비교표"/>
      <sheetName val="FB25JN"/>
      <sheetName val="마케팅"/>
      <sheetName val="추정손익"/>
      <sheetName val="할당"/>
      <sheetName val="실적"/>
      <sheetName val="제목"/>
      <sheetName val="원가,목표"/>
      <sheetName val="판매"/>
      <sheetName val="판촉"/>
      <sheetName val="협조"/>
      <sheetName val="CON'C"/>
      <sheetName val="참조M"/>
      <sheetName val="참조"/>
      <sheetName val="spc 배관견적"/>
      <sheetName val="결재갑지"/>
      <sheetName val="일위집계(기존)"/>
      <sheetName val="esc(건축)"/>
      <sheetName val="database"/>
      <sheetName val="건축개요"/>
      <sheetName val="실행간접비"/>
      <sheetName val="총괄내역"/>
      <sheetName val="예산내역서"/>
      <sheetName val="총계"/>
      <sheetName val="건축-물가변동"/>
      <sheetName val="수량집계"/>
      <sheetName val="전기계산"/>
      <sheetName val="base"/>
      <sheetName val="수설계"/>
      <sheetName val="토공집계"/>
      <sheetName val="CTEMCOST"/>
      <sheetName val="단가(자재)"/>
      <sheetName val="단가(노임)"/>
      <sheetName val="기초목록"/>
      <sheetName val="갑지1"/>
      <sheetName val="연부97-1"/>
      <sheetName val="계획금액"/>
      <sheetName val="원가계산하도"/>
      <sheetName val="직원명부"/>
      <sheetName val="사회복지관"/>
      <sheetName val="401"/>
      <sheetName val="내역표지"/>
      <sheetName val="출근현황표"/>
      <sheetName val="우각부보강"/>
      <sheetName val="토량1-1"/>
      <sheetName val="결재판"/>
      <sheetName val="아파트기별"/>
      <sheetName val="공리일"/>
      <sheetName val="설계변경총괄표(계산식)"/>
      <sheetName val="4.공정"/>
      <sheetName val="６공예"/>
      <sheetName val="기초입력 DATA"/>
      <sheetName val="장비집계"/>
      <sheetName val="단가및재료비"/>
      <sheetName val="예산서"/>
      <sheetName val="현장관리비"/>
      <sheetName val="물가대비표"/>
      <sheetName val="직공비"/>
      <sheetName val="집계"/>
      <sheetName val="교통대책내역"/>
      <sheetName val="계양가시설"/>
      <sheetName val="4차원가계산서"/>
      <sheetName val="산출내역서"/>
      <sheetName val="비계공사"/>
      <sheetName val="인사자료총집계"/>
      <sheetName val="표지 (2)"/>
      <sheetName val="사업총괄"/>
      <sheetName val="판매시설"/>
      <sheetName val="물가시세"/>
      <sheetName val="Sheet5"/>
      <sheetName val="일위대가목록"/>
      <sheetName val="내역서 제출"/>
      <sheetName val="도급내역"/>
      <sheetName val="투찰"/>
      <sheetName val="철거집계"/>
      <sheetName val="실행내역서"/>
      <sheetName val="기초자료입력"/>
      <sheetName val="준공정산"/>
      <sheetName val="IBASE"/>
      <sheetName val="품셈 "/>
      <sheetName val="PAINT"/>
      <sheetName val="방화도료"/>
      <sheetName val="전입"/>
      <sheetName val="용수량(생활용수)"/>
      <sheetName val="날개벽(시점좌측)"/>
      <sheetName val="여과지동"/>
      <sheetName val="기초자료"/>
      <sheetName val="공사기본내용"/>
      <sheetName val="자동제어"/>
      <sheetName val="배관가대"/>
      <sheetName val="펌프자재"/>
      <sheetName val="교각계산"/>
      <sheetName val="원가총괄"/>
      <sheetName val="제경비"/>
      <sheetName val="1"/>
      <sheetName val="2"/>
      <sheetName val="3"/>
      <sheetName val="4"/>
      <sheetName val="5"/>
      <sheetName val="6"/>
      <sheetName val="계장 품셈표"/>
      <sheetName val="터파기및재료"/>
      <sheetName val="영동(D)"/>
      <sheetName val="부하계산서"/>
      <sheetName val="부하(성남)"/>
      <sheetName val="물량"/>
      <sheetName val="대포2교접속"/>
      <sheetName val="천방교접속"/>
      <sheetName val="개산공사비"/>
      <sheetName val="부대내역"/>
      <sheetName val="1공구 건정토건 철콘"/>
      <sheetName val="동해title"/>
      <sheetName val="공량산출근거서"/>
      <sheetName val="노임단가 (2)"/>
      <sheetName val="기계경비(시간당)"/>
      <sheetName val="램머"/>
      <sheetName val="식재가격"/>
      <sheetName val="식재총괄"/>
      <sheetName val="rate"/>
      <sheetName val="c_balju"/>
      <sheetName val="대창(장성)"/>
      <sheetName val="우수받이"/>
      <sheetName val="도장면"/>
      <sheetName val="자재단가일람"/>
      <sheetName val="중기일람"/>
      <sheetName val="값"/>
      <sheetName val="수량산출"/>
      <sheetName val="본선토량운반계산서(1)0"/>
      <sheetName val="실행기고및 투입현황(총괄)"/>
      <sheetName val="8.설치품셈"/>
      <sheetName val="적격심사표"/>
      <sheetName val="총괄"/>
      <sheetName val="분석대장"/>
      <sheetName val="공사"/>
      <sheetName val="SAM"/>
      <sheetName val="양배수장"/>
      <sheetName val="자판실행"/>
      <sheetName val="원가계산서(남측)"/>
      <sheetName val="강관파일내역"/>
      <sheetName val="장비사용료"/>
      <sheetName val="Macro1"/>
      <sheetName val="설계서(본관)"/>
      <sheetName val="중간"/>
      <sheetName val="단가산출1"/>
      <sheetName val="cal"/>
      <sheetName val="단가조사"/>
      <sheetName val="-치수표(곡선부)"/>
      <sheetName val="일위"/>
      <sheetName val="3련 BOX"/>
      <sheetName val="tggwan(mac)"/>
      <sheetName val="수안보-MBR1"/>
      <sheetName val="전기설계변경"/>
      <sheetName val="시설일위"/>
      <sheetName val="앉음벽 (2)"/>
      <sheetName val="운영비"/>
      <sheetName val="예산명세서"/>
      <sheetName val="30집계표"/>
      <sheetName val="골조시행"/>
      <sheetName val="준검 내역서"/>
      <sheetName val="경율산정.XLS"/>
      <sheetName val="위치조서"/>
      <sheetName val="Sheet4"/>
      <sheetName val="작업일보-7월"/>
      <sheetName val="장"/>
      <sheetName val="자"/>
      <sheetName val="pier(각형)"/>
      <sheetName val="도급기성"/>
      <sheetName val="건축일위"/>
      <sheetName val="그라우팅일위"/>
      <sheetName val="소비자가"/>
      <sheetName val="단가산출"/>
      <sheetName val="토목주소"/>
      <sheetName val="기계경비산출기준"/>
      <sheetName val="실행내역"/>
      <sheetName val="통신내역서"/>
      <sheetName val="월별수입"/>
      <sheetName val="당진1,2호기전선관설치및접지4차공사내역서-을지"/>
      <sheetName val="건축2"/>
      <sheetName val="설계기준"/>
      <sheetName val="내역1"/>
      <sheetName val="가시설"/>
      <sheetName val="견적"/>
      <sheetName val="공사명입력"/>
      <sheetName val="을지DVM"/>
      <sheetName val="설계명세"/>
      <sheetName val="단가대비표"/>
      <sheetName val=""/>
      <sheetName val="중기단가"/>
      <sheetName val="일위대가-1"/>
      <sheetName val="결재판(삭제하지말아주세요)"/>
      <sheetName val="O＆P"/>
      <sheetName val="갑지(추정)"/>
      <sheetName val="공통가설"/>
      <sheetName val="설계내역"/>
      <sheetName val="96.12"/>
      <sheetName val="ELECTRIC"/>
      <sheetName val="공사비 증감 내역서"/>
      <sheetName val="정공공사"/>
      <sheetName val="유치원내역"/>
      <sheetName val="노무비 근거"/>
      <sheetName val="기성내역"/>
      <sheetName val="당사실시1"/>
      <sheetName val="내역- CCTV"/>
      <sheetName val="중기"/>
      <sheetName val="춘천13"/>
      <sheetName val="Sheet2"/>
      <sheetName val="인건비 "/>
      <sheetName val="철거산출근거"/>
      <sheetName val="환경기계공정표 (3)"/>
      <sheetName val="정보"/>
      <sheetName val="대공종"/>
      <sheetName val="블럭 손익"/>
      <sheetName val="산출집계"/>
      <sheetName val="1. 조명내역서(조명설치)"/>
      <sheetName val="2. 조명내역서(조명자재)"/>
      <sheetName val="일위대가집계표"/>
      <sheetName val="BSD (2)"/>
      <sheetName val="신_분"/>
      <sheetName val="단가산출서_(2)"/>
      <sheetName val="_갑__지_"/>
      <sheetName val="A_견적"/>
      <sheetName val="집계(세부총괄)"/>
      <sheetName val="한양대 에리카캠퍼스 증축공사(170109).xlsm"/>
      <sheetName val="내역갑지"/>
      <sheetName val="자재목록"/>
      <sheetName val="전기일위목록"/>
      <sheetName val="옥외외등집계표"/>
      <sheetName val="교량공"/>
      <sheetName val="조건"/>
      <sheetName val="계정code"/>
      <sheetName val="전신"/>
      <sheetName val="삭제금지단가"/>
      <sheetName val="7단가"/>
      <sheetName val="준공평가"/>
      <sheetName val="제출내역 (2)"/>
      <sheetName val="2.고용보험료산출근거"/>
      <sheetName val="연동내역"/>
      <sheetName val="01"/>
      <sheetName val="DATA1"/>
      <sheetName val="아파트 내역"/>
      <sheetName val="건축명"/>
      <sheetName val="기계명"/>
      <sheetName val="전기명"/>
      <sheetName val="토목명"/>
      <sheetName val="전기"/>
      <sheetName val="일위대가_호표"/>
      <sheetName val="총원가계산서(요율)"/>
      <sheetName val="99노임단가"/>
      <sheetName val="1차증가원가계산"/>
      <sheetName val="04년부품"/>
      <sheetName val="건설산출"/>
      <sheetName val="중강당 내역"/>
      <sheetName val="설계예시"/>
      <sheetName val="간접"/>
      <sheetName val="장비경비"/>
      <sheetName val="우수"/>
      <sheetName val="가설공사내역"/>
      <sheetName val="노무비청구서"/>
      <sheetName val="투자비"/>
      <sheetName val="조성원가DATA"/>
      <sheetName val="구분자"/>
      <sheetName val="제안서입력"/>
      <sheetName val="REDUCER"/>
      <sheetName val="WE'T"/>
      <sheetName val="노임이"/>
      <sheetName val="공종단가"/>
      <sheetName val="부대집계"/>
      <sheetName val="광장"/>
      <sheetName val="인원"/>
      <sheetName val="공사비예비관리공감측설산출내역"/>
      <sheetName val="SAKUB"/>
      <sheetName val="Customer Databas"/>
      <sheetName val="하중조건(평상시)"/>
      <sheetName val="재집"/>
      <sheetName val="과천MAIN"/>
      <sheetName val="금전출납"/>
      <sheetName val="직영명부"/>
      <sheetName val="1~9 하중계산"/>
      <sheetName val="입출재고현황 (2)"/>
      <sheetName val="연결임시"/>
      <sheetName val="날개벽수량표"/>
      <sheetName val="H-PILE수량집계"/>
      <sheetName val="전체내역"/>
      <sheetName val="정부노임"/>
      <sheetName val="방화산출"/>
      <sheetName val="예총"/>
      <sheetName val="공사통보서"/>
      <sheetName val="노단"/>
      <sheetName val="단산"/>
      <sheetName val="명세"/>
      <sheetName val="일대"/>
      <sheetName val="시중노임단가"/>
      <sheetName val="시설물일위"/>
      <sheetName val="가설공사"/>
      <sheetName val="단가결정"/>
      <sheetName val="내역아"/>
      <sheetName val="울타리"/>
      <sheetName val="수량산출서"/>
      <sheetName val="(A)내역서"/>
      <sheetName val="98수문일위"/>
      <sheetName val="JUCK"/>
      <sheetName val="화재 탐지 설비"/>
      <sheetName val="자재일람"/>
      <sheetName val="수목데이타"/>
      <sheetName val="공사비"/>
      <sheetName val="계수"/>
      <sheetName val="공종별 집계"/>
      <sheetName val="실행내역서 "/>
      <sheetName val="법면단"/>
      <sheetName val="견적단가"/>
      <sheetName val="b_balju_cho"/>
      <sheetName val="16-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건축)"/>
      <sheetName val="갑지(합계)"/>
      <sheetName val="설계서용지"/>
      <sheetName val="원가"/>
      <sheetName val="집계표 (2)"/>
      <sheetName val="집계표"/>
      <sheetName val="내역명세서"/>
      <sheetName val="운반비"/>
      <sheetName val="설계용역비"/>
      <sheetName val="도교육청설계요율 "/>
      <sheetName val="노무비"/>
      <sheetName val="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평가데이터"/>
      <sheetName val="경영상태(PQ)"/>
      <sheetName val="시공여유율(PQ)"/>
      <sheetName val="100억이상"/>
      <sheetName val="시공여유율(100억)"/>
      <sheetName val="50억이상"/>
      <sheetName val="10억이상"/>
      <sheetName val="10억미만"/>
      <sheetName val="DATA98"/>
      <sheetName val="우수명단"/>
      <sheetName val="청천내"/>
      <sheetName val="200"/>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갑지"/>
      <sheetName val="내역서"/>
      <sheetName val="특기시방서"/>
      <sheetName val="기계설비시방서"/>
      <sheetName val="내역서 "/>
      <sheetName val="2000년1차"/>
      <sheetName val="2000전체분"/>
      <sheetName val="요율"/>
      <sheetName val="자재대"/>
      <sheetName val="00경영적격"/>
      <sheetName val="퇴직금(울산천상)"/>
      <sheetName val="가설건물"/>
      <sheetName val="하수급견적대비"/>
      <sheetName val="설계내역서"/>
      <sheetName val="DATE"/>
      <sheetName val="노임이"/>
      <sheetName val="산출내역서집계표"/>
      <sheetName val="내역"/>
      <sheetName val="지수자료"/>
      <sheetName val="설계실행투찰"/>
      <sheetName val="을"/>
      <sheetName val="단가"/>
      <sheetName val="직노"/>
      <sheetName val="실행내역"/>
      <sheetName val="평ꐀ데이터"/>
      <sheetName val="중기조종사 단위단가"/>
      <sheetName val="ELECTRIC"/>
      <sheetName val="도급예산내역서봉투"/>
      <sheetName val="공사원가계산서"/>
      <sheetName val="설계산출표지"/>
      <sheetName val="도급예산내역서총괄표"/>
      <sheetName val="을부담운반비"/>
      <sheetName val="설계산출기초"/>
      <sheetName val="운반비산출"/>
      <sheetName val="전체"/>
      <sheetName val="database"/>
      <sheetName val="공문"/>
      <sheetName val="Sheet1"/>
      <sheetName val="기성검사원"/>
      <sheetName val="개산급사유서"/>
      <sheetName val="제경비"/>
      <sheetName val="제경비산출"/>
      <sheetName val="Sheet2"/>
      <sheetName val="E.S산근"/>
      <sheetName val="E.S적용"/>
      <sheetName val="기성검사조서"/>
      <sheetName val="요청사진"/>
      <sheetName val="검사사진"/>
      <sheetName val="청구서갑지"/>
      <sheetName val="청구서"/>
      <sheetName val="초기화면"/>
      <sheetName val="금액"/>
      <sheetName val="3.공통공사대비"/>
      <sheetName val="데이타"/>
      <sheetName val="설계명세서"/>
      <sheetName val="자료입력"/>
      <sheetName val="골재"/>
      <sheetName val="중강당 내역"/>
      <sheetName val="일위단가"/>
      <sheetName val="총괄표"/>
      <sheetName val="폐기물"/>
      <sheetName val="현장경비"/>
      <sheetName val="예산명세서"/>
      <sheetName val="일위대가표"/>
      <sheetName val="공량(1월22일)"/>
      <sheetName val="안양건축"/>
      <sheetName val="공통비"/>
      <sheetName val="조건"/>
      <sheetName val="실행내역서"/>
      <sheetName val="FILE1"/>
      <sheetName val="유치원내역"/>
      <sheetName val="#REF"/>
      <sheetName val="70%"/>
      <sheetName val="진주방향"/>
      <sheetName val="내역서1"/>
      <sheetName val="계획금액"/>
      <sheetName val="일위대가"/>
      <sheetName val="백호우계수"/>
      <sheetName val="중기가격"/>
      <sheetName val="준검 내역서"/>
      <sheetName val="우배수"/>
      <sheetName val="계산식"/>
      <sheetName val="직재"/>
      <sheetName val="J直材4"/>
      <sheetName val="동원인원"/>
      <sheetName val="입찰안"/>
      <sheetName val="단가산출서"/>
      <sheetName val="단가산출서 (2)"/>
      <sheetName val="A LINE"/>
      <sheetName val="관접합및부설"/>
      <sheetName val="VII-2현장경비"/>
      <sheetName val="Ⅴ-2.공종별내역"/>
      <sheetName val="공사목록"/>
      <sheetName val="도급"/>
      <sheetName val="상계견적"/>
      <sheetName val="자재단가"/>
      <sheetName val="구조물공"/>
      <sheetName val="부대공"/>
      <sheetName val="배수공"/>
      <sheetName val="토공"/>
      <sheetName val="포장공"/>
      <sheetName val="BID"/>
      <sheetName val="터파기및재료"/>
      <sheetName val="원가계산서 "/>
      <sheetName val="총괄내역서"/>
      <sheetName val="설계예산서"/>
      <sheetName val="직공비"/>
      <sheetName val="고막원폐기물"/>
      <sheetName val="교육종류"/>
      <sheetName val="변수값"/>
      <sheetName val="중기상차"/>
      <sheetName val="AS복구"/>
      <sheetName val="중기터파기"/>
      <sheetName val="단가조사서"/>
      <sheetName val="관급자재"/>
      <sheetName val="99총공사내역서"/>
      <sheetName val="수로현황"/>
      <sheetName val="Total"/>
      <sheetName val="원가"/>
      <sheetName val="실행기고및 투입현황(총괄)"/>
      <sheetName val="각형맨홀"/>
      <sheetName val="품셈TABLE"/>
      <sheetName val="실행대비"/>
      <sheetName val="노임"/>
      <sheetName val="토공사(흙막이)"/>
      <sheetName val="내역서(조경)"/>
      <sheetName val="목창호"/>
      <sheetName val="견적대비표"/>
      <sheetName val="MEXICO-C"/>
      <sheetName val="배수통관(좌)"/>
      <sheetName val="ABUT수량-A1"/>
      <sheetName val="시설물일위"/>
      <sheetName val="가설공사"/>
      <sheetName val="단가결정"/>
      <sheetName val="내역아"/>
      <sheetName val="울타리"/>
      <sheetName val="일위대가 "/>
      <sheetName val="작성"/>
      <sheetName val="중기단가"/>
      <sheetName val="단가및재료비"/>
      <sheetName val="중기사용료"/>
      <sheetName val="보차도경계석"/>
      <sheetName val="약전설비"/>
      <sheetName val="36+45-113-18+19+20I"/>
      <sheetName val="공구"/>
      <sheetName val="원가계산"/>
      <sheetName val="세부추진"/>
      <sheetName val="항목(1)"/>
      <sheetName val="BOOK4"/>
      <sheetName val="설계서(7)"/>
      <sheetName val="건축"/>
      <sheetName val="NYS"/>
      <sheetName val="조달청적격심사"/>
      <sheetName val="프랜트면허"/>
      <sheetName val="시멘트"/>
      <sheetName val="지수980731이후"/>
      <sheetName val="단가조정"/>
      <sheetName val="MOTOR"/>
      <sheetName val="내역서_"/>
      <sheetName val="준검_내역서"/>
      <sheetName val="E_S산근"/>
      <sheetName val="E_S적용"/>
      <sheetName val="3_공통공사대비"/>
      <sheetName val="골조시행"/>
      <sheetName val="물가시세"/>
      <sheetName val="노임단가"/>
      <sheetName val="소방"/>
      <sheetName val="시중노임단가"/>
      <sheetName val="조명시설"/>
      <sheetName val="세금자료"/>
      <sheetName val="1"/>
      <sheetName val="2"/>
      <sheetName val="3"/>
      <sheetName val="4"/>
      <sheetName val="5"/>
      <sheetName val="6"/>
      <sheetName val="입찰견적보고서"/>
      <sheetName val="노무비단가"/>
      <sheetName val="기초단가"/>
      <sheetName val="식재인부"/>
      <sheetName val="연결임시"/>
      <sheetName val="SOURCE"/>
      <sheetName val="소비자가"/>
      <sheetName val="플랜트 설치"/>
      <sheetName val="산출내역서"/>
      <sheetName val="별표 "/>
      <sheetName val="한강운반비"/>
      <sheetName val="설계기준"/>
      <sheetName val="내역1"/>
      <sheetName val="49"/>
      <sheetName val="수량산출"/>
      <sheetName val="1.위치도"/>
      <sheetName val="제잡비계산"/>
      <sheetName val="교각별철근수량집계표"/>
      <sheetName val="의왕실행"/>
      <sheetName val="현장경상비"/>
      <sheetName val="A 견적"/>
      <sheetName val="수로BOX"/>
      <sheetName val="공사품의서"/>
      <sheetName val="계정"/>
      <sheetName val="토공(우물통,기타) "/>
      <sheetName val="부속동"/>
      <sheetName val="영동(D)"/>
      <sheetName val="개요"/>
      <sheetName val="부하계산서"/>
      <sheetName val="부하(성남)"/>
      <sheetName val="물량"/>
      <sheetName val="무시"/>
      <sheetName val="기성총괄표"/>
      <sheetName val="총괄집계내역"/>
      <sheetName val="건축기성내역집계표"/>
      <sheetName val="기성부분내역서(건축)"/>
      <sheetName val="설비내역서"/>
      <sheetName val="설비집계표"/>
      <sheetName val="용수량(생활용수)"/>
      <sheetName val="설계서(본관)"/>
      <sheetName val="7단가"/>
      <sheetName val="합천내역"/>
      <sheetName val="계산서(곡선부)"/>
      <sheetName val="-치수표(곡선부)"/>
      <sheetName val="설계변경총괄표(계산식)"/>
      <sheetName val="2.토목공사"/>
      <sheetName val="주소"/>
      <sheetName val="G.R300경비"/>
      <sheetName val="기계경비"/>
      <sheetName val="결라"/>
      <sheetName val="해평견적"/>
      <sheetName val="교량하부공"/>
      <sheetName val="교사기준면적(초등)"/>
      <sheetName val="기계경비(시간당)"/>
      <sheetName val="램머"/>
      <sheetName val="기계"/>
      <sheetName val="정화조"/>
      <sheetName val="조경"/>
      <sheetName val="토목"/>
      <sheetName val="중기집계"/>
      <sheetName val="부대내역"/>
      <sheetName val="공사개요"/>
      <sheetName val="단가표"/>
      <sheetName val="직접경비"/>
      <sheetName val="직접인건비"/>
      <sheetName val="장비사양"/>
      <sheetName val="출근현황표"/>
      <sheetName val=" 갑  지 "/>
      <sheetName val="실행간접비용"/>
      <sheetName val="측량요율"/>
      <sheetName val="C1.공사개요"/>
      <sheetName val="실행(1)"/>
      <sheetName val="6호기"/>
      <sheetName val="A1.스케쥴"/>
      <sheetName val="예정공정표"/>
      <sheetName val="전차선로 물량표"/>
      <sheetName val="아파트 내역"/>
      <sheetName val="신.분"/>
      <sheetName val="자재"/>
      <sheetName val="장비집계"/>
      <sheetName val="수목단가"/>
      <sheetName val="시설수량표"/>
      <sheetName val="식재수량표"/>
      <sheetName val="일위목록"/>
      <sheetName val="부표총괄"/>
      <sheetName val="실행철강하도"/>
      <sheetName val="용역비내역-진짜"/>
      <sheetName val="총괄"/>
      <sheetName val="부대경비산출서"/>
      <sheetName val="공사코드"/>
      <sheetName val="참고사항"/>
      <sheetName val="근로자자료입력"/>
      <sheetName val="총 원가계산"/>
      <sheetName val="경산"/>
      <sheetName val="SAM"/>
      <sheetName val="설계서"/>
      <sheetName val="기초자료입력"/>
      <sheetName val="산출금액내역"/>
      <sheetName val="민감도"/>
      <sheetName val="참조M"/>
      <sheetName val="참조"/>
      <sheetName val="기계경비산출기준"/>
      <sheetName val="A"/>
      <sheetName val="D"/>
      <sheetName val="구조물"/>
      <sheetName val="정부노임단가"/>
      <sheetName val="철거산출근거"/>
      <sheetName val="단면가정"/>
      <sheetName val="Sheet1 (2)"/>
      <sheetName val="1,2공구원가계산서"/>
      <sheetName val="2공구산출내역"/>
      <sheetName val="1공구산출내역서"/>
      <sheetName val="산수배수"/>
      <sheetName val="기흥하도용"/>
      <sheetName val="계양가시설"/>
    </sheetNames>
    <definedNames>
      <definedName name="han_code"/>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sheetData sheetId="248"/>
      <sheetData sheetId="249"/>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100000"/>
      <sheetName val="200000"/>
      <sheetName val="300000"/>
      <sheetName val="실행예산서"/>
      <sheetName val="결산보고서"/>
      <sheetName val="원가내역서"/>
      <sheetName val="집행내역서(영업)"/>
      <sheetName val="집행내역서(지원)"/>
      <sheetName val="집행내역서(유지보수)"/>
      <sheetName val="통합수주_판품2K0112"/>
      <sheetName val="견적990322"/>
      <sheetName val="갑지"/>
      <sheetName val="#REF"/>
      <sheetName val="Sheet1"/>
      <sheetName val="일위_파일"/>
      <sheetName val="건축내역"/>
      <sheetName val="데이타"/>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물량100% 품셈표100%)"/>
      <sheetName val="갑지"/>
      <sheetName val="내역서 "/>
      <sheetName val="iHAS계약율"/>
      <sheetName val="난방계약율"/>
      <sheetName val="has기본일위대가"/>
      <sheetName val="has기본일위대가-LAN"/>
      <sheetName val="난방기본일위대가"/>
      <sheetName val="주방산출근거"/>
      <sheetName val="주방집계표"/>
      <sheetName val="LAN산출근거"/>
      <sheetName val="LAN집계표"/>
      <sheetName val="PAN산출근거"/>
      <sheetName val="PAN집계표"/>
      <sheetName val="iHAS추가분(70%)"/>
      <sheetName val="난방추가분(70%)"/>
      <sheetName val="청천내"/>
      <sheetName val="980226 패션MESA빌딩"/>
      <sheetName val="공량산출서"/>
      <sheetName val="손익분석"/>
      <sheetName val="변수값"/>
      <sheetName val="중기상차"/>
      <sheetName val="AS복구"/>
      <sheetName val="중기터파기"/>
      <sheetName val="FB25JN"/>
      <sheetName val="직재"/>
      <sheetName val="요율"/>
      <sheetName val="부대경비산출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대총괄표"/>
      <sheetName val="내역서1"/>
      <sheetName val="공량산출서1"/>
      <sheetName val="중강당 내역"/>
      <sheetName val="총괄표"/>
      <sheetName val="자재단가비교표"/>
      <sheetName val="청천내"/>
    </sheetNames>
    <sheetDataSet>
      <sheetData sheetId="0" refreshError="1"/>
      <sheetData sheetId="1"/>
      <sheetData sheetId="2"/>
      <sheetData sheetId="3">
        <row r="60">
          <cell r="G60">
            <v>0</v>
          </cell>
        </row>
      </sheetData>
      <sheetData sheetId="4"/>
      <sheetData sheetId="5" refreshError="1"/>
      <sheetData sheetId="6" refreshError="1"/>
      <sheetData sheetId="7" refreshError="1"/>
      <sheetData sheetId="8"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경산"/>
      <sheetName val="평가데이터"/>
      <sheetName val="예산내~1"/>
      <sheetName val="청천내"/>
      <sheetName val="노무비"/>
      <sheetName val="데이타"/>
      <sheetName val="중강당 내역"/>
      <sheetName val="총괄표"/>
      <sheetName val="원가+내역"/>
    </sheetNames>
    <definedNames>
      <definedName name="han_code"/>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간지"/>
      <sheetName val="속표지"/>
      <sheetName val="WON기타금"/>
      <sheetName val="x기존전기원가"/>
      <sheetName val="보고서1"/>
      <sheetName val="NAI-T금"/>
      <sheetName val="NAI금"/>
      <sheetName val="관급금"/>
      <sheetName val="IL-L"/>
      <sheetName val="IL"/>
      <sheetName val="G-IL-L"/>
      <sheetName val="G-IL"/>
      <sheetName val="EQ-L"/>
      <sheetName val="계따붙이기"/>
      <sheetName val="EQ"/>
      <sheetName val="발파"/>
      <sheetName val="EQ-L80m이상고화"/>
      <sheetName val="EQ80m이상고화"/>
      <sheetName val="EQ80m이상고화2"/>
      <sheetName val="EQ-R1"/>
      <sheetName val="BU-L"/>
      <sheetName val="BU"/>
      <sheetName val="BU-손"/>
      <sheetName val="DAN"/>
      <sheetName val="CAL-R"/>
      <sheetName val="운반시간"/>
      <sheetName val="요율표"/>
      <sheetName val="+-"/>
      <sheetName val="F1"/>
      <sheetName val="WON기타"/>
      <sheetName val="보고서2"/>
      <sheetName val="NAI-T"/>
      <sheetName val="NAI"/>
      <sheetName val="관급"/>
      <sheetName val="불도저 계수"/>
      <sheetName val="배토판 용량"/>
      <sheetName val="BD운반거리계수"/>
      <sheetName val="로더계수"/>
      <sheetName val="백호우계수"/>
      <sheetName val="덤프트럭계수"/>
      <sheetName val="그레이더계수"/>
      <sheetName val="롤러계수"/>
      <sheetName val="디젤파일해머계수"/>
      <sheetName val="SU_전기공량"/>
      <sheetName val="인력터파기품"/>
      <sheetName val="조경계수"/>
      <sheetName val="원가+내역"/>
      <sheetName val="노임단가"/>
      <sheetName val="평가데이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5">
          <cell r="A5" t="str">
            <v>경유고황</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물량"/>
      <sheetName val="노임"/>
      <sheetName val="기계경비(시간당)"/>
      <sheetName val="램머"/>
      <sheetName val="원가+내역"/>
      <sheetName val="조도계산서 (도서)"/>
      <sheetName val="단가조사"/>
      <sheetName val="자재단가"/>
      <sheetName val="공량산출서"/>
      <sheetName val="내역"/>
      <sheetName val="Total"/>
      <sheetName val="1호인버트수량"/>
      <sheetName val="관로토공"/>
      <sheetName val="관급_File"/>
      <sheetName val="내역서01"/>
      <sheetName val="DATE"/>
      <sheetName val="투찰금액"/>
      <sheetName val="2000년1차"/>
      <sheetName val="2000전체분"/>
      <sheetName val="평가데이터"/>
      <sheetName val="단가"/>
      <sheetName val="계수시트"/>
      <sheetName val="효성CB 1P기초"/>
      <sheetName val="설계명세서"/>
      <sheetName val="청천내"/>
      <sheetName val="내역서"/>
      <sheetName val="설명"/>
      <sheetName val="토사(PE)"/>
      <sheetName val="공사개요"/>
      <sheetName val="일위목록"/>
      <sheetName val="금액내역서"/>
      <sheetName val="부하계산서"/>
      <sheetName val="견적의뢰"/>
      <sheetName val="Customer Databas"/>
      <sheetName val="교사기준면적(초등)"/>
      <sheetName val="#REF"/>
      <sheetName val="성곽내역서"/>
      <sheetName val="CTEMCOST"/>
      <sheetName val="수량산출"/>
      <sheetName val="공정집계"/>
      <sheetName val="관급총괄"/>
      <sheetName val="당사"/>
      <sheetName val="22신설수량"/>
      <sheetName val="일산실행내역"/>
      <sheetName val="관로부문"/>
      <sheetName val="프랜트면허"/>
      <sheetName val="일위대가"/>
      <sheetName val="공사원가계산서"/>
      <sheetName val="현장관리비"/>
      <sheetName val="DHEQSUP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 val="집계표"/>
      <sheetName val="별표 "/>
      <sheetName val="설변공종별"/>
      <sheetName val="설변조정내역"/>
      <sheetName val="건기토원가"/>
      <sheetName val="건축원가"/>
      <sheetName val="토목원가"/>
      <sheetName val="기계원가"/>
      <sheetName val="건축집계"/>
      <sheetName val="건축내역"/>
      <sheetName val="토목내역"/>
      <sheetName val="기계내역"/>
      <sheetName val="표지"/>
      <sheetName val="중기조종사 단위단가"/>
      <sheetName val="청천내"/>
      <sheetName val="구간별관경"/>
      <sheetName val="도시가스현황"/>
      <sheetName val="노임이"/>
      <sheetName val="200"/>
      <sheetName val="내역"/>
      <sheetName val="DATE"/>
      <sheetName val="중기사용료"/>
      <sheetName val="공사비총괄표"/>
      <sheetName val="구조물공"/>
      <sheetName val="부대공"/>
      <sheetName val="배수공"/>
      <sheetName val="토공"/>
      <sheetName val="포장공"/>
      <sheetName val="원가"/>
      <sheetName val="평가데이터"/>
      <sheetName val="보험료산출"/>
      <sheetName val="J"/>
      <sheetName val="산출내역(4월)"/>
      <sheetName val="산출내역(5월) (2)"/>
      <sheetName val="주공 갑지"/>
      <sheetName val="구룡간선입력"/>
      <sheetName val="연결임시"/>
      <sheetName val="교사기준면적(초등)"/>
      <sheetName val="횡배수관토공수량"/>
      <sheetName val="을"/>
      <sheetName val="APT"/>
      <sheetName val="노무비단가"/>
      <sheetName val="터파기및재료"/>
      <sheetName val="노임단가"/>
      <sheetName val="1.취수장"/>
      <sheetName val="입찰안"/>
      <sheetName val="99노임기준"/>
      <sheetName val="일위대가"/>
      <sheetName val="2000청천-덕평발주포장1"/>
      <sheetName val="Sheet13"/>
      <sheetName val="발전기"/>
      <sheetName val="#REF"/>
      <sheetName val="Sheet14"/>
      <sheetName val="정부노임단가"/>
      <sheetName val="일위목록"/>
      <sheetName val="직노"/>
      <sheetName val="실행내역"/>
      <sheetName val="NYS"/>
      <sheetName val="견적을지"/>
      <sheetName val="내역서"/>
      <sheetName val="기자재구매의뢰서"/>
      <sheetName val="3절_CheckList_구분"/>
      <sheetName val="Y-WORK"/>
      <sheetName val="기계경비(시간당)"/>
      <sheetName val="램머"/>
      <sheetName val="부대tu"/>
      <sheetName val="FRP PIPING 일위대가"/>
      <sheetName val="계양가시설"/>
      <sheetName val="소방일위 "/>
      <sheetName val="노임"/>
      <sheetName val="설계내역일위"/>
      <sheetName val="정렬"/>
      <sheetName val="건축내역서"/>
      <sheetName val="설비내역서"/>
      <sheetName val="전기내역서"/>
      <sheetName val="단위단가"/>
      <sheetName val="원가계산서"/>
      <sheetName val="A 견적"/>
      <sheetName val="실행내역서 "/>
      <sheetName val="안양건축"/>
      <sheetName val="별표집계"/>
      <sheetName val="산출내역서집계표"/>
      <sheetName val="단가 (2)"/>
      <sheetName val="조달청적격심사"/>
      <sheetName val="교육종류"/>
      <sheetName val="경산"/>
      <sheetName val="건축-물가변동"/>
      <sheetName val="단가조정"/>
      <sheetName val="실행기고및 투입현황(총괄)"/>
      <sheetName val="노무비 경비"/>
      <sheetName val="산정표"/>
      <sheetName val="산재 안전"/>
      <sheetName val="투찰금액"/>
      <sheetName val="총투입계"/>
      <sheetName val="토공(우물통,기타) "/>
      <sheetName val="금융"/>
      <sheetName val="은행"/>
      <sheetName val="리스"/>
      <sheetName val="보험"/>
      <sheetName val="단중표"/>
      <sheetName val="경비"/>
      <sheetName val="원가계산"/>
      <sheetName val="기계"/>
      <sheetName val="정화조"/>
      <sheetName val="조경"/>
      <sheetName val="토목"/>
      <sheetName val="토목공사"/>
      <sheetName val="세율표"/>
      <sheetName val="토사(PE)"/>
      <sheetName val="기준액"/>
      <sheetName val="슬래브"/>
      <sheetName val="내역서01"/>
      <sheetName val="노임,재료비"/>
      <sheetName val="견적조건"/>
      <sheetName val="기본일위"/>
      <sheetName val="연부97-1"/>
      <sheetName val="갑지1"/>
      <sheetName val="기성내역1"/>
      <sheetName val="결재판"/>
      <sheetName val="9902"/>
      <sheetName val="단가"/>
      <sheetName val="설계명세서"/>
      <sheetName val="DATA"/>
      <sheetName val="효성CB 1P기초"/>
      <sheetName val="아파트"/>
      <sheetName val="공문"/>
      <sheetName val="기성검사원"/>
      <sheetName val="개산급사유서"/>
      <sheetName val="갑지"/>
      <sheetName val="제경비"/>
      <sheetName val="제경비산출"/>
      <sheetName val="Sheet2"/>
      <sheetName val="E.S산근"/>
      <sheetName val="E.S적용"/>
      <sheetName val="기성검사조서"/>
      <sheetName val="요청사진"/>
      <sheetName val="검사사진"/>
      <sheetName val="청구서갑지"/>
      <sheetName val="청구서"/>
      <sheetName val="직공→간접비포함"/>
      <sheetName val="국산화"/>
      <sheetName val="TOTAL_BOQ"/>
      <sheetName val="문10"/>
      <sheetName val="I.일위대가목차"/>
      <sheetName val="공사개요"/>
      <sheetName val="설계(안)"/>
      <sheetName val="실행간접비용"/>
      <sheetName val="공사대장"/>
      <sheetName val="wall"/>
      <sheetName val="21301동"/>
      <sheetName val="문학간접"/>
      <sheetName val="내역서(조경)"/>
      <sheetName val="목창호"/>
      <sheetName val="견적대비표"/>
      <sheetName val="SOURCE"/>
      <sheetName val="갑지(요약)"/>
      <sheetName val="협진중기"/>
      <sheetName val="근로자자료입력"/>
      <sheetName val="1-11조직표"/>
      <sheetName val="용소리교"/>
      <sheetName val="건축"/>
      <sheetName val="01"/>
      <sheetName val="계수시트"/>
      <sheetName val="인건비 "/>
      <sheetName val="단가표"/>
      <sheetName val="국내조달(통합-1)"/>
      <sheetName val="갱문및옹벽집계"/>
      <sheetName val="효명0010"/>
      <sheetName val="공토공단위당"/>
      <sheetName val="총괄"/>
      <sheetName val="옹벽기초자료"/>
      <sheetName val="현황산출서"/>
      <sheetName val="중기가격"/>
      <sheetName val="현장관리비"/>
      <sheetName val="교각별철근수량집계표"/>
      <sheetName val="기계경비"/>
      <sheetName val="Tool"/>
      <sheetName val="그림"/>
      <sheetName val="총괄내역서"/>
      <sheetName val="설계예산서"/>
      <sheetName val="기본단가표"/>
      <sheetName val="암거"/>
      <sheetName val="03전반노무비"/>
      <sheetName val="서울대규장각(가시설흙막이)"/>
      <sheetName val="총괄표"/>
      <sheetName val="밸브설치"/>
      <sheetName val="해외"/>
      <sheetName val="재노경"/>
      <sheetName val="도급내역5+800"/>
      <sheetName val="도급내역"/>
      <sheetName val="모래기초"/>
      <sheetName val="자재"/>
      <sheetName val="품셈"/>
      <sheetName val="부대내역"/>
      <sheetName val="(실사조정)총괄"/>
      <sheetName val="단가일람"/>
      <sheetName val="설계조건"/>
      <sheetName val="당초"/>
      <sheetName val="2원료가나다."/>
      <sheetName val="부대토목"/>
      <sheetName val="실행내역서"/>
      <sheetName val="요율"/>
      <sheetName val="산출"/>
      <sheetName val="시설물"/>
      <sheetName val="식재출력용"/>
      <sheetName val="유지관리"/>
      <sheetName val="가정조건"/>
      <sheetName val="공통"/>
      <sheetName val="관급자재"/>
      <sheetName val="골프장예산"/>
      <sheetName val="지급자재"/>
      <sheetName val="공통가설_8"/>
      <sheetName val="기타시설"/>
      <sheetName val="판매시설"/>
      <sheetName val="아파트_9"/>
      <sheetName val="주민복지관"/>
      <sheetName val="지하주차장"/>
      <sheetName val="직접공사비집계표_7"/>
      <sheetName val="구천"/>
      <sheetName val="초기화면"/>
      <sheetName val="시설물일위"/>
      <sheetName val="산#2-1 (2)"/>
      <sheetName val="WEIGHT LIST"/>
      <sheetName val="POL6차-PIPING"/>
      <sheetName val="적산"/>
      <sheetName val="총괄-1"/>
      <sheetName val="물집"/>
      <sheetName val="중기손료"/>
      <sheetName val="기초단가"/>
      <sheetName val="데이타"/>
      <sheetName val="장비경비"/>
      <sheetName val="시중노임단가"/>
      <sheetName val="구간산출"/>
      <sheetName val="거푸집물량"/>
      <sheetName val="관현간선입력"/>
      <sheetName val="2. 공원조도"/>
      <sheetName val="기계경비단가"/>
      <sheetName val="복구경비"/>
      <sheetName val="수목단가"/>
      <sheetName val="시설수량표"/>
      <sheetName val="식재수량표"/>
      <sheetName val="자재단가"/>
      <sheetName val="산출근거"/>
      <sheetName val="토공사"/>
      <sheetName val="총공사내역서"/>
      <sheetName val="재료"/>
      <sheetName val="건축개요"/>
      <sheetName val="조명시설"/>
      <sheetName val="측구공"/>
      <sheetName val="G.R300경비"/>
      <sheetName val="설계변경내역서"/>
      <sheetName val="적용노임"/>
      <sheetName val="일반자재"/>
      <sheetName val="중기사용료산출근거"/>
      <sheetName val="단가 및 재료비"/>
      <sheetName val="NN"/>
      <sheetName val="지수980731이후"/>
      <sheetName val="전장품(관리용)"/>
      <sheetName val="C1"/>
      <sheetName val="내역서(교량)전체"/>
      <sheetName val="설계내역서"/>
      <sheetName val="구분테이블"/>
      <sheetName val="95년12월말"/>
      <sheetName val="도급"/>
      <sheetName val="00노임기준"/>
      <sheetName val="코드표"/>
      <sheetName val="자재코드"/>
      <sheetName val="예산명세서"/>
      <sheetName val="자료입력"/>
      <sheetName val="설직재-1"/>
      <sheetName val="하중계산"/>
      <sheetName val="단면가정"/>
      <sheetName val="공통가설(현장검토안)"/>
      <sheetName val="플랜트 설치"/>
      <sheetName val="수량"/>
      <sheetName val="VII-2현장경비"/>
      <sheetName val="Ⅴ-2.공종별내역"/>
      <sheetName val="거래처등록"/>
      <sheetName val="참고자료"/>
      <sheetName val="은행코드"/>
      <sheetName val="b_balju"/>
      <sheetName val="9811"/>
      <sheetName val="토목내역서 (도급단가) (2)"/>
      <sheetName val="단가조사서"/>
      <sheetName val="H PILE수량"/>
      <sheetName val="교량하부공"/>
      <sheetName val="97노임단가"/>
      <sheetName val="입력란"/>
      <sheetName val="조건표"/>
      <sheetName val="명세서"/>
      <sheetName val="사급자재"/>
      <sheetName val="1.설계설명서"/>
      <sheetName val="3결로"/>
      <sheetName val="Tool(참고)"/>
      <sheetName val="AHU-1"/>
      <sheetName val="급탕설비"/>
      <sheetName val="화장실배기팬"/>
      <sheetName val="빌딩 안내"/>
      <sheetName val="asd"/>
      <sheetName val="3.3"/>
      <sheetName val="VXXXXXX"/>
      <sheetName val="전기(기계전기실)"/>
      <sheetName val="전기(열차제어)"/>
      <sheetName val="전기(전기성능)"/>
      <sheetName val="전기(차량)"/>
      <sheetName val="전기(차량부품)"/>
      <sheetName val="설비적용원가계산"/>
      <sheetName val="소요자재명세서"/>
      <sheetName val="ABUT수량-A1"/>
      <sheetName val="파이프류"/>
      <sheetName val="일위대가표"/>
      <sheetName val="1.설계조건"/>
      <sheetName val="참조"/>
      <sheetName val="기계장치 (2)"/>
      <sheetName val="수량산출(계측)"/>
      <sheetName val="6-2. 기계경비산출"/>
      <sheetName val="노무비 근거"/>
      <sheetName val="5-2.일위대가"/>
      <sheetName val="계좌번호"/>
      <sheetName val="각형맨홀"/>
      <sheetName val="일위대가-3"/>
      <sheetName val="총괄집"/>
      <sheetName val="성단물량"/>
      <sheetName val="Total"/>
      <sheetName val="포장공사"/>
      <sheetName val="재료집계표"/>
      <sheetName val="수량집계표"/>
      <sheetName val="Customer Databas"/>
      <sheetName val="견적의뢰"/>
      <sheetName val="품 #1.1"/>
      <sheetName val="2003상반기노임기준"/>
      <sheetName val="공정코드"/>
      <sheetName val="설계내역2"/>
      <sheetName val="오억미만"/>
      <sheetName val="실행예산"/>
      <sheetName val="기성내역서"/>
      <sheetName val="첨부2.예정공정표"/>
      <sheetName val="파일의이용"/>
      <sheetName val="상반기손익차2총괄"/>
      <sheetName val="현장경비"/>
      <sheetName val="남평내역"/>
      <sheetName val="왕십리방향"/>
      <sheetName val="교대시점"/>
      <sheetName val="기경집계"/>
      <sheetName val="단가비교표"/>
      <sheetName val="노무비"/>
      <sheetName val="장비집계"/>
      <sheetName val="간접"/>
      <sheetName val="관로토공"/>
      <sheetName val="데리네이타현황"/>
      <sheetName val="양수장토공"/>
      <sheetName val="기별(종합)"/>
      <sheetName val="9509"/>
      <sheetName val="MEXICO-C"/>
      <sheetName val="부속동"/>
      <sheetName val="개요"/>
      <sheetName val="물량"/>
      <sheetName val="영동(D)"/>
      <sheetName val="무시"/>
      <sheetName val="세부추진"/>
      <sheetName val="수량산출서"/>
      <sheetName val="07급여표"/>
      <sheetName val="토목내역서"/>
      <sheetName val="공량산출서"/>
      <sheetName val="도수로현황"/>
      <sheetName val="수용율"/>
      <sheetName val="기초자료입력"/>
      <sheetName val="기존단가 (2)"/>
      <sheetName val="국민연금표"/>
      <sheetName val="우배수"/>
      <sheetName val="유림골조"/>
      <sheetName val="외주을지"/>
      <sheetName val="총공사비"/>
      <sheetName val="예산내역서"/>
      <sheetName val="공사원가계산서"/>
      <sheetName val="골조시행"/>
      <sheetName val="도급금액"/>
      <sheetName val="252K444"/>
      <sheetName val="FAB별"/>
      <sheetName val="CTEMCOST"/>
      <sheetName val="ELECTRIC"/>
      <sheetName val="패널"/>
      <sheetName val="터널조도"/>
      <sheetName val="Piping Design Data"/>
      <sheetName val="단가비교표_공통1"/>
      <sheetName val="교량공"/>
      <sheetName val="단가대비표"/>
      <sheetName val="9567매출"/>
      <sheetName val="3BL공동구 수량"/>
      <sheetName val="03상노임"/>
      <sheetName val="을지"/>
      <sheetName val="산근"/>
      <sheetName val="평가내역"/>
      <sheetName val="원가계산서(남측)"/>
      <sheetName val="1차 내역서"/>
      <sheetName val="중기비"/>
      <sheetName val="수량집계"/>
      <sheetName val="가정사항"/>
      <sheetName val="A1-DATA"/>
      <sheetName val="단면"/>
      <sheetName val="횡배수관단위수량"/>
      <sheetName val="부대집계"/>
      <sheetName val="기초일위"/>
      <sheetName val="시설일위"/>
      <sheetName val="조명일위"/>
      <sheetName val="공사기본내용입력"/>
      <sheetName val="공동수급체별"/>
      <sheetName val="2호맨홀공제수량"/>
      <sheetName val="공통가설"/>
      <sheetName val="2@ BOX"/>
      <sheetName val="맨홀수량산출(A-LINE)"/>
      <sheetName val="철거공사1"/>
      <sheetName val="차액보증"/>
      <sheetName val="신우"/>
      <sheetName val="금회변내역"/>
      <sheetName val="인건비"/>
      <sheetName val="경율산정.XLS"/>
      <sheetName val="소방"/>
      <sheetName val="내역서-수정본"/>
      <sheetName val="단가표 (2)"/>
      <sheetName val="공제구간조서"/>
      <sheetName val="에너지요금"/>
      <sheetName val="99총공사내역서"/>
      <sheetName val="직재"/>
      <sheetName val="재집"/>
      <sheetName val="미장"/>
      <sheetName val="식재인부"/>
      <sheetName val="산출금액내역"/>
      <sheetName val="전기내역"/>
      <sheetName val="내역결재"/>
      <sheetName val="폐기물"/>
      <sheetName val="산출내역(5월)_(2)"/>
      <sheetName val="FRP_PIPING_일위대가"/>
      <sheetName val="실행내역서_"/>
      <sheetName val="중기조종사_단위단가"/>
      <sheetName val="별표_"/>
      <sheetName val="1_취수장"/>
      <sheetName val="주공_갑지"/>
      <sheetName val="TRE TABLE"/>
      <sheetName val="납부서"/>
      <sheetName val="공사비예산서(토목분)"/>
      <sheetName val="토공 total"/>
      <sheetName val="참조M"/>
      <sheetName val="주요공정집계표(출력금지)"/>
      <sheetName val="물량산출 집계표"/>
      <sheetName val="원가계산서 (건축)"/>
      <sheetName val="설비(제출)"/>
      <sheetName val="내역서2안"/>
      <sheetName val="조명율표"/>
      <sheetName val="세부내역"/>
      <sheetName val="간선계산"/>
      <sheetName val="동바리(1공구)"/>
      <sheetName val="단열재(1공구)"/>
      <sheetName val="필로티거푸집(1공구)"/>
      <sheetName val="갱폼거푸집(1공구)"/>
      <sheetName val="외부비계(1공구)"/>
      <sheetName val="장"/>
      <sheetName val="골재산출"/>
      <sheetName val="품셈총괄표"/>
      <sheetName val="단가산출표"/>
      <sheetName val="2000 "/>
      <sheetName val="기계설비-물가변동"/>
      <sheetName val="MOTOR"/>
      <sheetName val="손익분석"/>
      <sheetName val="창호"/>
      <sheetName val="가설"/>
      <sheetName val="타일"/>
      <sheetName val="주차및엘리베이터"/>
      <sheetName val="Sensitivity"/>
      <sheetName val="구조물"/>
      <sheetName val="구역화물"/>
      <sheetName val="공종목록표"/>
      <sheetName val="계산서(곡선부)"/>
      <sheetName val="포장재료집계표"/>
      <sheetName val="근로자명단"/>
      <sheetName val="출력"/>
      <sheetName val="화해(함평)"/>
      <sheetName val="화해(장성)"/>
      <sheetName val="2공구산출내역"/>
      <sheetName val="Sheet3"/>
      <sheetName val="단가산출"/>
      <sheetName val="설계내역총괄"/>
      <sheetName val="직접인건비"/>
      <sheetName val="기초작업"/>
      <sheetName val="설치공사비"/>
      <sheetName val="공종"/>
      <sheetName val="인건-측정"/>
      <sheetName val="직공비"/>
      <sheetName val="NOMUBI"/>
      <sheetName val="sw1"/>
      <sheetName val="단가및재료비"/>
      <sheetName val="중기단가"/>
      <sheetName val="전화공사 공량 및 집계표"/>
      <sheetName val="중기"/>
      <sheetName val="집수정토공"/>
      <sheetName val="대전(세창동)"/>
      <sheetName val="참고"/>
      <sheetName val="단가조사"/>
      <sheetName val="대비"/>
      <sheetName val="FACTOR"/>
      <sheetName val="참고사항"/>
      <sheetName val="계산식"/>
      <sheetName val="원가+내역"/>
      <sheetName val="총내역서"/>
      <sheetName val="database"/>
      <sheetName val="D.B"/>
      <sheetName val="STEEL BOX 단면설계(SEC.8)"/>
      <sheetName val="청주(철골발주의뢰서)"/>
      <sheetName val="전체"/>
      <sheetName val="토목주소"/>
      <sheetName val="자재단가비교표"/>
      <sheetName val="일위대가목록"/>
      <sheetName val="산출내역서"/>
      <sheetName val="조경일람"/>
      <sheetName val="중갑지"/>
      <sheetName val="일위(토,포,부)"/>
      <sheetName val="Eq. Mobilization"/>
      <sheetName val="4차원가계산서"/>
      <sheetName val="T13(P68~72,78)"/>
      <sheetName val="AP1"/>
      <sheetName val="사진대지"/>
      <sheetName val="효성CB_1P기초"/>
      <sheetName val="토공(우물통,기타)_"/>
      <sheetName val="노무비_경비"/>
      <sheetName val="산재_안전"/>
      <sheetName val="E_S산근"/>
      <sheetName val="E_S적용"/>
      <sheetName val="소방일위_"/>
      <sheetName val="실행기고및_투입현황(총괄)"/>
      <sheetName val="수량산출"/>
      <sheetName val="삼보지질"/>
      <sheetName val="경상"/>
      <sheetName val="안전보건교육"/>
      <sheetName val="단가산출서"/>
      <sheetName val="단가산출서 (2)"/>
      <sheetName val="공정현황보고(2안)"/>
      <sheetName val="투입내역"/>
      <sheetName val="예산서"/>
      <sheetName val="Sheet4"/>
      <sheetName val="관리,공감"/>
      <sheetName val="첨)시중노임단가"/>
      <sheetName val="용수량(생활용수)"/>
      <sheetName val="수로단위수량"/>
      <sheetName val="단가조정표"/>
      <sheetName val="6.관급자재조서"/>
      <sheetName val="일위목록데이타"/>
      <sheetName val="거래처코드 "/>
      <sheetName val="Front"/>
      <sheetName val="C3"/>
      <sheetName val="식생블럭단위수량"/>
      <sheetName val="3연box"/>
      <sheetName val="단 box"/>
      <sheetName val="SULKEA"/>
      <sheetName val="결재판(삭제하지말아주세요)"/>
      <sheetName val="자료"/>
      <sheetName val="POOM_MOTO"/>
      <sheetName val="POOM_MOTO2"/>
      <sheetName val="I一般比"/>
      <sheetName val="49"/>
      <sheetName val="작성"/>
      <sheetName val="장비비"/>
      <sheetName val="기본자료입력"/>
      <sheetName val="경상직원"/>
      <sheetName val="보강토입력"/>
      <sheetName val="2공구하도급내역서"/>
      <sheetName val="PAN"/>
      <sheetName val="상"/>
      <sheetName val="배"/>
      <sheetName val="공사비산출서"/>
      <sheetName val="메탈라스"/>
      <sheetName val="회사기초자료"/>
      <sheetName val="시험비"/>
      <sheetName val="건설기계가격"/>
      <sheetName val="맨홀수량산출"/>
      <sheetName val="5-1신설물량"/>
      <sheetName val="BEND LOSS"/>
      <sheetName val="report"/>
      <sheetName val="가열로SW"/>
      <sheetName val="Sheet5"/>
      <sheetName val="중강당 내역"/>
      <sheetName val="전차선로 물량표"/>
      <sheetName val="한강운반비"/>
      <sheetName val="조건"/>
      <sheetName val="1호인버트수량"/>
      <sheetName val="날개벽수량표"/>
      <sheetName val="실행철강하도"/>
      <sheetName val="흥양2교토공집계표"/>
      <sheetName val="인부임"/>
      <sheetName val="정산설계"/>
      <sheetName val="청곡지선입력"/>
      <sheetName val="청곡지거입력"/>
      <sheetName val="설계명세"/>
      <sheetName val="업체명"/>
      <sheetName val="관리"/>
      <sheetName val="공사내역"/>
      <sheetName val="일용직내역"/>
      <sheetName val="형틀공사"/>
      <sheetName val="집계"/>
      <sheetName val="총물량"/>
      <sheetName val="도기류"/>
      <sheetName val="급여테이블"/>
      <sheetName val="4.2.1 마루높이 검토"/>
      <sheetName val="준검 내역서"/>
      <sheetName val="입력하시오"/>
      <sheetName val="공종단가"/>
      <sheetName val="기계경비(맨홀)"/>
      <sheetName val="노임,자재"/>
      <sheetName val="구성"/>
      <sheetName val="구분자"/>
      <sheetName val="설치산출"/>
      <sheetName val="직접경비"/>
      <sheetName val="백호우계수"/>
      <sheetName val="전선 및 전선관"/>
      <sheetName val="2.대외공문"/>
      <sheetName val="경상비"/>
      <sheetName val="노임(1차)"/>
      <sheetName val="내역적용"/>
      <sheetName val="공구"/>
      <sheetName val="중기집계"/>
      <sheetName val="자"/>
      <sheetName val="노"/>
      <sheetName val="석축설면"/>
      <sheetName val="법면단"/>
      <sheetName val="석축단"/>
      <sheetName val="법면수집"/>
      <sheetName val="물가시세"/>
      <sheetName val="공사비"/>
      <sheetName val="적요"/>
      <sheetName val="내역(신례)"/>
      <sheetName val="도급예산내역서봉투"/>
      <sheetName val="도급예산내역서총괄표"/>
      <sheetName val="설계산출표지"/>
      <sheetName val="을부담운반비"/>
      <sheetName val="운반비산출"/>
      <sheetName val="특별교실"/>
      <sheetName val="6PILE  (돌출)"/>
      <sheetName val="계약서"/>
      <sheetName val="급탕순환펌프"/>
      <sheetName val="급수사용량"/>
      <sheetName val="급,배기팬"/>
      <sheetName val="금액내역서"/>
      <sheetName val="급여조견표"/>
      <sheetName val="산#3-1"/>
      <sheetName val="우각부보강"/>
      <sheetName val="Mc1"/>
      <sheetName val="증감대비"/>
      <sheetName val="노임단가표"/>
      <sheetName val="배수장토목공사비"/>
      <sheetName val="내역서(토목)"/>
      <sheetName val="상시"/>
      <sheetName val="돈암사업"/>
      <sheetName val="환경기계공정표 (3)"/>
      <sheetName val="(A)내역서"/>
      <sheetName val="98수문일위"/>
      <sheetName val="PC"/>
      <sheetName val="입출재고현황 (2)"/>
      <sheetName val="적용(기계)"/>
    </sheetNames>
    <definedNames>
      <definedName name="돌아가기"/>
      <definedName name="등가도움"/>
      <definedName name="연접도움말"/>
      <definedName name="전선_관"/>
      <definedName name="터파기계산"/>
    </defined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sheetData sheetId="14" refreshError="1"/>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sheetData sheetId="542" refreshError="1"/>
      <sheetData sheetId="543" refreshError="1"/>
      <sheetData sheetId="544" refreshError="1"/>
      <sheetData sheetId="545" refreshError="1"/>
      <sheetData sheetId="546" refreshError="1"/>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2000년1차"/>
      <sheetName val="YES-IL"/>
      <sheetName val="부표총괄"/>
      <sheetName val="견적을지"/>
      <sheetName val="접속단위"/>
    </sheetNames>
    <definedNames>
      <definedName name="돌아가기"/>
      <definedName name="등가도움"/>
      <definedName name="연접도움말"/>
      <definedName name="전선_관"/>
      <definedName name="터파기계산"/>
    </definedNames>
    <sheetDataSet>
      <sheetData sheetId="0">
        <row r="22">
          <cell r="A22">
            <v>1</v>
          </cell>
        </row>
      </sheetData>
      <sheetData sheetId="1" refreshError="1"/>
      <sheetData sheetId="2" refreshError="1"/>
      <sheetData sheetId="3" refreshError="1"/>
      <sheetData sheetId="4" refreshError="1"/>
      <sheetData sheetId="5"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견적을지"/>
      <sheetName val="GI-LIST"/>
      <sheetName val="1.설계조건"/>
      <sheetName val="예정(3)"/>
      <sheetName val="산근터빈"/>
      <sheetName val="설계내역서"/>
      <sheetName val="견적서"/>
      <sheetName val="INPUT"/>
      <sheetName val="입상내역"/>
    </sheetNames>
    <definedNames>
      <definedName name="돌아가기"/>
      <definedName name="등가도움"/>
      <definedName name="연접도움말"/>
      <definedName name="전선_관"/>
      <definedName name="터파기계산"/>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WORK"/>
      <sheetName val="2000년1차"/>
      <sheetName val="기계경비(시간당)"/>
      <sheetName val="램머"/>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관급"/>
      <sheetName val="갑지"/>
      <sheetName val="수탁"/>
      <sheetName val="사용전검사수수료"/>
      <sheetName val="WORK"/>
    </sheetNames>
    <sheetDataSet>
      <sheetData sheetId="0"/>
      <sheetData sheetId="1"/>
      <sheetData sheetId="2"/>
      <sheetData sheetId="3"/>
      <sheetData sheetId="4"/>
      <sheetData sheetId="5"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관급"/>
      <sheetName val="갑지"/>
      <sheetName val="수탁"/>
      <sheetName val="사용전검사수수료"/>
      <sheetName val="WORK"/>
    </sheetNames>
    <sheetDataSet>
      <sheetData sheetId="0"/>
      <sheetData sheetId="1"/>
      <sheetData sheetId="2"/>
      <sheetData sheetId="3"/>
      <sheetData sheetId="4"/>
      <sheetData sheetId="5"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산출내역"/>
      <sheetName val="총괄내역"/>
      <sheetName val="세부내역"/>
      <sheetName val="직 영 비"/>
      <sheetName val="원가계산"/>
      <sheetName val="원가근거"/>
      <sheetName val="일위집계"/>
      <sheetName val="일위대가"/>
      <sheetName val="단가산출"/>
      <sheetName val="노임단가"/>
      <sheetName val="관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B1" t="str">
            <v>품   명</v>
          </cell>
        </row>
      </sheetData>
      <sheetData sheetId="10" refreshError="1"/>
      <sheetData sheetId="11"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산출내역"/>
      <sheetName val="총괄내역"/>
      <sheetName val="세부내역"/>
      <sheetName val="직 영 비"/>
      <sheetName val="원가계산"/>
      <sheetName val="원가근거"/>
      <sheetName val="일위집계"/>
      <sheetName val="일위대가"/>
      <sheetName val="단가산출"/>
      <sheetName val="노임단가"/>
      <sheetName val="관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B1" t="str">
            <v>품   명</v>
          </cell>
        </row>
      </sheetData>
      <sheetData sheetId="10" refreshError="1"/>
      <sheetData sheetId="1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단가산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단가산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단가산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단가산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관급"/>
      <sheetName val="토목"/>
      <sheetName val="9811"/>
      <sheetName val="토철의뢰"/>
      <sheetName val="CTEMCOST"/>
      <sheetName val="설계"/>
      <sheetName val="2000년1차"/>
      <sheetName val="BID"/>
      <sheetName val="단가"/>
      <sheetName val="대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자재테이블"/>
      <sheetName val="변경집계2"/>
      <sheetName val="사급비"/>
      <sheetName val="제작비추산총괄표"/>
      <sheetName val="노무비"/>
      <sheetName val="기존단가 (2)"/>
      <sheetName val="직노"/>
      <sheetName val="노무단가"/>
      <sheetName val="단"/>
      <sheetName val="견적서"/>
      <sheetName val="000000"/>
      <sheetName val="설계서"/>
      <sheetName val="공사원가 계산서"/>
      <sheetName val="총괄내역서"/>
      <sheetName val="내역서"/>
      <sheetName val="폐기물처리 내역서"/>
      <sheetName val="원가(상차)"/>
      <sheetName val="원가(수집·운반)"/>
      <sheetName val="원가(혼합)"/>
      <sheetName val="구조물깨기"/>
      <sheetName val="상차(폐자재)"/>
      <sheetName val="살수(물탱크)"/>
      <sheetName val="중기사용료"/>
      <sheetName val="B.H(0.7㎥)"/>
      <sheetName val="Breaker(0.7㎥)"/>
      <sheetName val="D.T(15ton)"/>
      <sheetName val="물탱크(5,500ℓ)"/>
      <sheetName val="크레인(트럭)10ton"/>
      <sheetName val="물량집계표"/>
      <sheetName val="조경내"/>
      <sheetName val="관급"/>
      <sheetName val="퍼스트"/>
      <sheetName val="재료비"/>
      <sheetName val="단위단가"/>
      <sheetName val="노임단가"/>
      <sheetName val="실행"/>
      <sheetName val="냉천부속동"/>
      <sheetName val="N賃率-職"/>
      <sheetName val="자료"/>
      <sheetName val="내역"/>
      <sheetName val="집계표"/>
      <sheetName val="건축2"/>
      <sheetName val="단가조사"/>
      <sheetName val="MATERIAL"/>
      <sheetName val="신리"/>
      <sheetName val="재료단가"/>
      <sheetName val="직재"/>
      <sheetName val="재집"/>
      <sheetName val="관리비비계상"/>
      <sheetName val="요율"/>
      <sheetName val="EP0618"/>
      <sheetName val="2000년1차"/>
      <sheetName val="표지 (2)"/>
      <sheetName val="자재일람"/>
      <sheetName val="공정표"/>
      <sheetName val="9GNG운반"/>
      <sheetName val="운반"/>
      <sheetName val="재료집계표"/>
      <sheetName val="공사명입력"/>
      <sheetName val="근로자자료입력"/>
      <sheetName val="참고자료"/>
      <sheetName val="96노임기준"/>
      <sheetName val="재료"/>
      <sheetName val="양식_자재단가조사표"/>
      <sheetName val="품셈총괄"/>
      <sheetName val="NYS"/>
      <sheetName val="변수목록"/>
      <sheetName val="Sheet15"/>
      <sheetName val="경산"/>
      <sheetName val="D-623D"/>
      <sheetName val="파일의이용"/>
      <sheetName val="도급"/>
      <sheetName val="자재단가비교표"/>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O"/>
      <sheetName val="WON"/>
      <sheetName val="NAI-T (2)"/>
      <sheetName val="NAI-T"/>
      <sheetName val="NAI"/>
      <sheetName val="IL-L"/>
      <sheetName val="일위"/>
      <sheetName val="기초일위-L"/>
      <sheetName val="기초일위"/>
      <sheetName val="EQ-R1"/>
      <sheetName val="EQ-L"/>
      <sheetName val="EQ-기"/>
      <sheetName val="기계손료산출서"/>
      <sheetName val="BU-L"/>
      <sheetName val="BU"/>
      <sheetName val="BU-손"/>
      <sheetName val="DAN"/>
      <sheetName val="요율표"/>
      <sheetName val="백호우계수"/>
      <sheetName val="덤프트럭계수"/>
      <sheetName val="단가"/>
      <sheetName val="노무비"/>
      <sheetName val="물가자료"/>
      <sheetName val="관급"/>
      <sheetName val="건축내역"/>
      <sheetName val="예산명세서"/>
      <sheetName val="설계명세서"/>
      <sheetName val="자료입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예산서"/>
      <sheetName val="노무비"/>
    </sheetNames>
    <sheetDataSet>
      <sheetData sheetId="0" refreshError="1"/>
      <sheetData sheetId="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
      <sheetName val="원가계산서"/>
      <sheetName val="내역서"/>
      <sheetName val="직영비"/>
      <sheetName val="12일위목록(전기)"/>
      <sheetName val="12일위(최종전기)"/>
      <sheetName val="12단가(전기)"/>
      <sheetName val="12노무비(전기)"/>
      <sheetName val="일위(전기기타X)"/>
      <sheetName val="7단가"/>
      <sheetName val="7인건비"/>
      <sheetName val="7산근"/>
      <sheetName val="7기계경비1"/>
      <sheetName val="7일위(발전)"/>
      <sheetName val="7단가(발전)"/>
      <sheetName val="EQ-R1"/>
      <sheetName val="건축내역"/>
      <sheetName val="노무비"/>
    </sheetNames>
    <sheetDataSet>
      <sheetData sheetId="0"/>
      <sheetData sheetId="1"/>
      <sheetData sheetId="2"/>
      <sheetData sheetId="3"/>
      <sheetData sheetId="4"/>
      <sheetData sheetId="5"/>
      <sheetData sheetId="6"/>
      <sheetData sheetId="7"/>
      <sheetData sheetId="8"/>
      <sheetData sheetId="9">
        <row r="15">
          <cell r="B15" t="str">
            <v>저 압 케 이 블 공</v>
          </cell>
        </row>
      </sheetData>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견적갑지"/>
      <sheetName val="견적을지"/>
      <sheetName val="수수료"/>
      <sheetName val="일대"/>
      <sheetName val="노임"/>
      <sheetName val="산출"/>
      <sheetName val="단가"/>
      <sheetName val="단가 (2)"/>
      <sheetName val="조도"/>
      <sheetName val="부하"/>
      <sheetName val="전압강하"/>
      <sheetName val="예산명세서"/>
      <sheetName val="설계명세서"/>
      <sheetName val="자료입력"/>
      <sheetName val="표지"/>
      <sheetName val="3,4기하도입찰LIST1"/>
      <sheetName val="1,2기실적대비LIST"/>
      <sheetName val="산출근거(posco)"/>
      <sheetName val="설비별총괄표"/>
      <sheetName val="최종재료비내역(PLC-S7)"/>
      <sheetName val="재료비내역(제출적용PLC-S7)"/>
      <sheetName val="PC HW"/>
      <sheetName val="PC응용SW"/>
      <sheetName val="공사원가계산서"/>
      <sheetName val="공사비내역서"/>
      <sheetName val="운전실통합공사"/>
      <sheetName val="파워팩판넬"/>
      <sheetName val="IO총괄표"/>
      <sheetName val="3물량(12대)"/>
      <sheetName val="4물량(9대)"/>
      <sheetName val="계측재료비"/>
      <sheetName val="PCS-7-LP"/>
      <sheetName val="PLC-S7-LP"/>
      <sheetName val="재료비(PCS7)"/>
      <sheetName val="외주비산출근거(PC)"/>
      <sheetName val="외주비산출근거(PLC)"/>
      <sheetName val="직접경비"/>
      <sheetName val="출장비"/>
      <sheetName val="공사설계근거"/>
      <sheetName val="7단가"/>
      <sheetName val="EQ-R1"/>
      <sheetName val="환율"/>
      <sheetName val="Macro1"/>
      <sheetName val="SLAB수량"/>
      <sheetName val="ABUT수량-A1"/>
      <sheetName val="ABUT수량-A2"/>
      <sheetName val="PIER수량-1"/>
      <sheetName val="PIER수량-2"/>
      <sheetName val="토ABUT수량-1"/>
      <sheetName val="토ABUT수량-2"/>
      <sheetName val="Sheet6"/>
      <sheetName val="Sheet7"/>
      <sheetName val="Sheet8"/>
      <sheetName val="Sheet9"/>
      <sheetName val="Sheet10"/>
      <sheetName val="Sheet11"/>
      <sheetName val="Sheet12"/>
      <sheetName val="Sheet13"/>
      <sheetName val="Sheet14"/>
      <sheetName val="Sheet15"/>
      <sheetName val="Sheet16"/>
      <sheetName val="XXXXXX"/>
      <sheetName val="가정관로집계 "/>
      <sheetName val="토적(인력)"/>
      <sheetName val="토적(인력) (2)"/>
      <sheetName val="토적(인력) (3)"/>
      <sheetName val="토적(기계,인력)"/>
      <sheetName val="단위수량 (쇄석무)"/>
      <sheetName val="단위수량 (쇄석무,직고)"/>
      <sheetName val="tranch맨홀 (300)"/>
      <sheetName val="tranch맨홀 (450)"/>
      <sheetName val="Sheet1"/>
      <sheetName val="Sheet2"/>
      <sheetName val="Sheet3"/>
      <sheetName val="일위목록"/>
      <sheetName val="목차"/>
      <sheetName val="견적서"/>
      <sheetName val="부하계산서"/>
      <sheetName val="건축내역"/>
      <sheetName val="일위대가목차"/>
      <sheetName val="경산"/>
      <sheetName val="일위산출"/>
      <sheetName val="총괄표"/>
      <sheetName val="QandAJuni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단"/>
      <sheetName val="관대"/>
      <sheetName val="갑"/>
      <sheetName val="자단"/>
      <sheetName val="일"/>
      <sheetName val="일목"/>
      <sheetName val="단산목"/>
      <sheetName val="을"/>
      <sheetName val="을 (1년차)"/>
      <sheetName val="수량"/>
      <sheetName val="토공계산"/>
      <sheetName val="단가산"/>
      <sheetName val="중기목"/>
      <sheetName val="중기사용"/>
      <sheetName val="환,노임"/>
      <sheetName val="중기운"/>
      <sheetName val="Mc1"/>
      <sheetName val="Mc2"/>
      <sheetName val="Module1"/>
      <sheetName val="Mc3"/>
      <sheetName val="Sheet6"/>
      <sheetName val="7단가"/>
      <sheetName val="횡배수관집현황(2공구)"/>
      <sheetName val="단가산출"/>
      <sheetName val="EQ-R1"/>
      <sheetName val="토목내역서"/>
      <sheetName val="노임단가"/>
      <sheetName val="날개벽수량표"/>
      <sheetName val="문막중(교육청작성)"/>
      <sheetName val="Macro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데이타"/>
      <sheetName val="일위대가(가설)"/>
      <sheetName val="간접1"/>
      <sheetName val="1,2공구원가계산서"/>
      <sheetName val="1공구산출내역서"/>
      <sheetName val="설계서"/>
      <sheetName val="분전반"/>
      <sheetName val="2000년1차"/>
      <sheetName val="2000전체분"/>
      <sheetName val="계산서4"/>
      <sheetName val="공사비증감"/>
      <sheetName val="sheet1"/>
      <sheetName val="약품공급2"/>
      <sheetName val="BID"/>
      <sheetName val="99총공사내역서"/>
      <sheetName val="조명일위"/>
      <sheetName val="단가일람"/>
      <sheetName val="조경일람"/>
      <sheetName val="전체제잡비"/>
      <sheetName val="#REF"/>
      <sheetName val="내역서(전기)"/>
      <sheetName val="접지수량"/>
      <sheetName val="산근"/>
      <sheetName val="산출근거"/>
      <sheetName val="DATE"/>
      <sheetName val="내역"/>
      <sheetName val="표  지"/>
      <sheetName val="기성내역"/>
      <sheetName val="13LPMCC"/>
      <sheetName val="도담구내 개소별 명세"/>
      <sheetName val="문학간접"/>
      <sheetName val="원가계산서"/>
      <sheetName val="DB"/>
      <sheetName val="조경"/>
      <sheetName val="내역서"/>
      <sheetName val="견적조건"/>
      <sheetName val="앉음벽 (2)"/>
      <sheetName val="갑지"/>
      <sheetName val="수목표준대가"/>
      <sheetName val="주안3차A-A"/>
      <sheetName val="전체"/>
      <sheetName val="상-교대(A1-A2)"/>
      <sheetName val="노임"/>
      <sheetName val="Macro(차단기)"/>
      <sheetName val="일위대가"/>
      <sheetName val="전기일위대가"/>
      <sheetName val="b_balju"/>
      <sheetName val="건축2"/>
      <sheetName val="자재일람"/>
      <sheetName val="건축내역"/>
      <sheetName val="2.1  노무비 평균단가산출"/>
      <sheetName val="N賃率-職"/>
      <sheetName val="SILICATE"/>
      <sheetName val="교통대책내역"/>
      <sheetName val="신호등일위대가"/>
      <sheetName val="기준정보"/>
      <sheetName val="노임단가"/>
      <sheetName val="단가조사"/>
      <sheetName val="전체항목"/>
      <sheetName val="준검 내역서"/>
      <sheetName val="시중노임(공사)"/>
      <sheetName val="7단가"/>
      <sheetName val="총괄내역서"/>
      <sheetName val="옥내소화전계산서"/>
      <sheetName val="현장경비"/>
      <sheetName val="G.R300경비"/>
      <sheetName val="BH-1 (2)"/>
      <sheetName val="교각1"/>
      <sheetName val="단위단가"/>
      <sheetName val="공사비총괄"/>
      <sheetName val="9GNG운반"/>
      <sheetName val="기본단가표"/>
      <sheetName val="제조노임"/>
      <sheetName val="수량(금호)"/>
      <sheetName val="단가조사-2"/>
      <sheetName val="4.전기"/>
      <sheetName val="당진1,2호기전선관설치및접지4차공사내역서-을지"/>
      <sheetName val="점검총괄"/>
      <sheetName val="2공구산출내역"/>
      <sheetName val="Total"/>
      <sheetName val="LD"/>
      <sheetName val="토목주소"/>
      <sheetName val="전기"/>
      <sheetName val="코드표"/>
      <sheetName val="EBSDATA"/>
      <sheetName val="일위목록"/>
      <sheetName val="요율"/>
      <sheetName val="현장설명"/>
      <sheetName val="인부노임"/>
      <sheetName val="비탈면보호공수량산출"/>
      <sheetName val="Sheet1 (2)"/>
      <sheetName val="전체_1설계"/>
      <sheetName val="실행철강하도"/>
      <sheetName val="Data &amp; Result"/>
      <sheetName val="조명시설"/>
      <sheetName val="터파기및재료"/>
      <sheetName val="실행대비"/>
      <sheetName val="S0"/>
      <sheetName val="공통가설"/>
      <sheetName val="내역서을"/>
      <sheetName val="실행내역서 "/>
      <sheetName val="식재가격"/>
      <sheetName val="식재총괄"/>
      <sheetName val="검암내역"/>
      <sheetName val="노무비"/>
      <sheetName val="산수배수"/>
      <sheetName val="수량산출서"/>
      <sheetName val="자재단가"/>
      <sheetName val="적용토목"/>
      <sheetName val="산출내역서"/>
      <sheetName val="설계예산서"/>
      <sheetName val="예산내역서"/>
      <sheetName val="49단가"/>
      <sheetName val="자재단가비교표"/>
      <sheetName val="총괄표"/>
      <sheetName val="봉양~조차장간고하개명(신설)"/>
      <sheetName val="ELEC"/>
      <sheetName val="4)유동표"/>
      <sheetName val="실행기초"/>
      <sheetName val="품셈TABLE"/>
      <sheetName val="Sheet16"/>
      <sheetName val="실행내역"/>
      <sheetName val="JUCKEYK"/>
      <sheetName val="도급"/>
      <sheetName val="인원계획"/>
      <sheetName val="401"/>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건축)"/>
      <sheetName val="갑지(합계)"/>
      <sheetName val="설계서용지"/>
      <sheetName val="원가"/>
      <sheetName val="집계표 (2)"/>
      <sheetName val="집계표"/>
      <sheetName val="내역명세서"/>
      <sheetName val="운반비"/>
      <sheetName val="설계용역비"/>
      <sheetName val="도교육청설계요율 "/>
      <sheetName val="7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REV.1 (시스템)"/>
      <sheetName val="DAN"/>
      <sheetName val="실행예산서"/>
    </sheetNames>
    <sheetDataSet>
      <sheetData sheetId="0" refreshError="1"/>
      <sheetData sheetId="1" refreshError="1"/>
      <sheetData sheetId="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갑지(건축"/>
      <sheetName val="원가"/>
      <sheetName val="집계표"/>
      <sheetName val="내역명세서"/>
      <sheetName val="일위대가목록"/>
      <sheetName val="일위대가표"/>
      <sheetName val="중기경비목록"/>
      <sheetName val="중기경비"/>
      <sheetName val="단가산출서목록"/>
      <sheetName val="단가산출서"/>
      <sheetName val="자재단가대비표"/>
      <sheetName val="노무리스트"/>
      <sheetName val="산출기초"/>
      <sheetName val="Mc1"/>
      <sheetName val="실행예산서"/>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예산서"/>
    </sheetNames>
    <sheetDataSet>
      <sheetData sheetId="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INPUT"/>
      <sheetName val="단가대비"/>
      <sheetName val="DATA"/>
      <sheetName val="데이타"/>
      <sheetName val="내역서"/>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이전비"/>
      <sheetName val="내역서 집계"/>
      <sheetName val="내역서"/>
      <sheetName val="일위대가 "/>
      <sheetName val="가격조사서"/>
      <sheetName val="공량"/>
      <sheetName val="수량집계표"/>
      <sheetName val="수량산출서"/>
      <sheetName val="기초산출"/>
      <sheetName val="Sheet16"/>
      <sheetName val="Mc1"/>
      <sheetName val="DAN"/>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y일위대가"/>
      <sheetName val="Mc1"/>
      <sheetName val="sw1"/>
      <sheetName val="NOMUBI"/>
      <sheetName val="기계경비(시간당)"/>
      <sheetName val="램머"/>
      <sheetName val="Sheet1"/>
      <sheetName val="단가대비"/>
      <sheetName val="단가조사"/>
      <sheetName val="차액보증"/>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공량산출서"/>
      <sheetName val="조서집계표"/>
      <sheetName val="단가조사"/>
      <sheetName val="Mc1"/>
    </sheetNames>
    <sheetDataSet>
      <sheetData sheetId="0"/>
      <sheetData sheetId="1"/>
      <sheetData sheetId="2"/>
      <sheetData sheetId="3"/>
      <sheetData sheetId="4" refreshError="1"/>
      <sheetData sheetId="5"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비교표"/>
      <sheetName val="직접인건비집계표"/>
      <sheetName val="도급액"/>
      <sheetName val="실행작성개요"/>
      <sheetName val="개요"/>
      <sheetName val="견적기준(최종)"/>
      <sheetName val="금액비교(개산)"/>
      <sheetName val="원가계산서"/>
      <sheetName val="건축집계표"/>
      <sheetName val="건축내역"/>
      <sheetName val="부자재"/>
      <sheetName val="적용업체"/>
      <sheetName val="작성자"/>
      <sheetName val="Sheet1"/>
      <sheetName val="Sheet2"/>
      <sheetName val="Sheet3"/>
      <sheetName val="실행갑지-변경"/>
      <sheetName val="별첨#1"/>
      <sheetName val="별첨#2"/>
      <sheetName val="토공사"/>
      <sheetName val="별첨#3"/>
      <sheetName val="ESC"/>
      <sheetName val="별첨#4"/>
      <sheetName val="별첨#5"/>
      <sheetName val="별첨#3XX"/>
      <sheetName val="외주비초과분X"/>
      <sheetName val="별첨#4XX"/>
      <sheetName val="별첨4-도급추가 예상금액X"/>
      <sheetName val="별첨#1X"/>
      <sheetName val="별첨#2X"/>
      <sheetName val="별첨#2XX"/>
      <sheetName val="별첨#3X"/>
      <sheetName val="별첨#4X"/>
      <sheetName val="별첨#5X"/>
      <sheetName val="별첨#6X"/>
      <sheetName val="별첨#7X"/>
      <sheetName val="공문x"/>
      <sheetName val="액션플랜"/>
      <sheetName val="석영수상무"/>
      <sheetName val="석영수상무(내역)"/>
      <sheetName val="면적구성"/>
      <sheetName val="면적표1"/>
      <sheetName val="부가세 안분(최초잘못)"/>
      <sheetName val="부가세 안분 (정정)"/>
      <sheetName val="가격표"/>
      <sheetName val="대구팔달가격할인"/>
      <sheetName val="가격table"/>
      <sheetName val="변경면적표1"/>
      <sheetName val="실제분양현황"/>
      <sheetName val="실제분양현황 (2)"/>
      <sheetName val="Sheet4"/>
      <sheetName val="부가세 안분"/>
      <sheetName val="가산동 가격할인"/>
      <sheetName val="가격표(VAT)"/>
      <sheetName val="호별면적(층공유 별도 추가) "/>
      <sheetName val="분양현황"/>
      <sheetName val="콘도손익"/>
      <sheetName val="장림"/>
      <sheetName val="장림전제"/>
      <sheetName val="Chart2"/>
      <sheetName val="표지"/>
      <sheetName val="목차"/>
      <sheetName val="3월말"/>
      <sheetName val="인원추이-직종별"/>
      <sheetName val="인원추이-직급별"/>
      <sheetName val="3월말(직종별)"/>
      <sheetName val="3월말(직급별)"/>
      <sheetName val="인원추이-직종별 (2)"/>
      <sheetName val="인원추이-직급별 (3)"/>
      <sheetName val="인원추이-직급별 (4)"/>
      <sheetName val="인원현황"/>
      <sheetName val="인원현황 (2)"/>
      <sheetName val="Chart1"/>
      <sheetName val="조사개요"/>
      <sheetName val="종합"/>
      <sheetName val="경쟁력"/>
      <sheetName val="구성요소별"/>
      <sheetName val="전년대비"/>
      <sheetName val="차별화전략"/>
      <sheetName val="전략적의미"/>
      <sheetName val="결론"/>
      <sheetName val="Sheet1 (2)"/>
      <sheetName val="손익"/>
      <sheetName val="찬재♥정희2"/>
      <sheetName val="찬재♥정희3"/>
      <sheetName val="공사개요"/>
      <sheetName val="견적보고서"/>
      <sheetName val="내역서"/>
      <sheetName val="별표"/>
      <sheetName val="품셈1"/>
      <sheetName val="품셈총괄"/>
      <sheetName val="기초공"/>
      <sheetName val="기타공사"/>
      <sheetName val="진입도로"/>
      <sheetName val="사용허가지 보완"/>
      <sheetName val="자재.운반.임대"/>
      <sheetName val="VXXXXXX"/>
      <sheetName val="공사설명서"/>
      <sheetName val="공사계획서"/>
      <sheetName val="공사비총괄표"/>
      <sheetName val="공사비예산서총괄"/>
      <sheetName val="예산서(설치)"/>
      <sheetName val="예산서 (철거)"/>
      <sheetName val="예정공정표"/>
      <sheetName val="관련계통도"/>
      <sheetName val="기초물량"/>
      <sheetName val="공종단가"/>
      <sheetName val="경비산출"/>
      <sheetName val="설계명세서"/>
      <sheetName val="재료비"/>
      <sheetName val="수량총괄표"/>
      <sheetName val="지세별구분"/>
      <sheetName val="기별"/>
      <sheetName val="재료비단가,단위중량"/>
      <sheetName val="지세별 기초물량"/>
      <sheetName val="지세별굴착량"/>
      <sheetName val="기별훼손지복구방법집계표"/>
      <sheetName val="매설지선"/>
      <sheetName val="굴착량"/>
      <sheetName val="벌목수량"/>
      <sheetName val="발받침개소"/>
      <sheetName val="발받칩면적산출"/>
      <sheetName val="항공CABLE"/>
      <sheetName val="철탑중량"/>
      <sheetName val="지세별조립중량"/>
      <sheetName val="운반거리"/>
      <sheetName val="돌망태"/>
      <sheetName val="복구계획도"/>
      <sheetName val="철탑기초규격"/>
      <sheetName val="철탑면적"/>
      <sheetName val="가선장비"/>
      <sheetName val="전선소요량"/>
      <sheetName val="공드럼"/>
      <sheetName val="중운반거리"/>
      <sheetName val="경운기운반"/>
      <sheetName val="진입로측량 "/>
      <sheetName val="삭도내역서"/>
      <sheetName val="품셈"/>
      <sheetName val="삭도기계손료"/>
      <sheetName val="삭도운반중량"/>
      <sheetName val="가공송전산출서"/>
      <sheetName val="운반비단가"/>
      <sheetName val="토목분야산출서"/>
      <sheetName val="노임변동률"/>
      <sheetName val="직종별노임"/>
      <sheetName val="설계명세서 (철거)"/>
      <sheetName val="수량(철거)"/>
      <sheetName val="지세별(철거)"/>
      <sheetName val="지세(철거)"/>
      <sheetName val="기초물량(철거)"/>
      <sheetName val="운반(철거)"/>
      <sheetName val="단위중량(철거)"/>
      <sheetName val="기별 (철거)"/>
      <sheetName val="공사시방서"/>
      <sheetName val="TW List"/>
      <sheetName val="골조공사"/>
      <sheetName val="견출"/>
      <sheetName val="트렌스거더"/>
      <sheetName val="외벽형틀면적"/>
      <sheetName val="원가계산서 (2)"/>
      <sheetName val="조경원가계산서(10.9)"/>
      <sheetName val="전체원가계산서(10.20)"/>
      <sheetName val="전체원가계산서(11.17)"/>
      <sheetName val="발주내역 (변경)"/>
      <sheetName val="      "/>
      <sheetName val="현황보고 갑지"/>
      <sheetName val="1공사개요 "/>
      <sheetName val="34조직도"/>
      <sheetName val="5공사연혁"/>
      <sheetName val="6도급및 원가투입현황"/>
      <sheetName val="7실적및 추정"/>
      <sheetName val="8도급원가율현황"/>
      <sheetName val="9수금 현황"/>
      <sheetName val="10공정현황"/>
      <sheetName val="11공정표"/>
      <sheetName val="12SHOP DWG. SCHEDULE"/>
      <sheetName val="중곡성당"/>
      <sheetName val="13발주현황"/>
      <sheetName val="14인허가"/>
      <sheetName val="18인력계획"/>
      <sheetName val="17 폐기물처리현황"/>
      <sheetName val="15문제점 및 대책"/>
      <sheetName val="16대본사 조치사항"/>
      <sheetName val="19월별공사전경사진"/>
      <sheetName val="2배치도"/>
      <sheetName val="VXXX"/>
      <sheetName val="VXXXXX"/>
      <sheetName val="II손익관리"/>
      <sheetName val="1.종합손익(도급)"/>
      <sheetName val="2.실행예산"/>
      <sheetName val="2.2과부족"/>
      <sheetName val="2.3원가절감"/>
      <sheetName val="3.추가원가"/>
      <sheetName val="4.사전공사"/>
      <sheetName val="5.추정공사비"/>
      <sheetName val="6.금융비용"/>
      <sheetName val="7.공사비집행현황(총괄)"/>
      <sheetName val="8.외주비집행현황"/>
      <sheetName val="9.자재비"/>
      <sheetName val="10.현장집행"/>
      <sheetName val="11.1생산성"/>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상세내역"/>
      <sheetName val="갑지"/>
      <sheetName val="집계표"/>
      <sheetName val="MLS#5원가"/>
      <sheetName val="MLS#5내역서"/>
      <sheetName val="MLS#8원가 "/>
      <sheetName val="MLS#8내역서"/>
      <sheetName val="MARSHING원가"/>
      <sheetName val="MARSHING 내역서"/>
      <sheetName val="UPS#3원가계산서"/>
      <sheetName val="UPS#3내역"/>
      <sheetName val="UPS#5원가계산서"/>
      <sheetName val="UPS#5내역"/>
      <sheetName val="시운전"/>
      <sheetName val="제조노무공수"/>
      <sheetName val="설치노무공수"/>
      <sheetName val="VXXXXXXX"/>
      <sheetName val="영업실행갑지"/>
      <sheetName val="변동비산출내역서"/>
      <sheetName val="원   가"/>
      <sheetName val="을지"/>
      <sheetName val="FY03 TPC OF"/>
      <sheetName val="OF by seg"/>
      <sheetName val="options"/>
      <sheetName val="pricing(1)"/>
      <sheetName val="pricing(3)"/>
      <sheetName val="ref Portable"/>
      <sheetName val="ref Options"/>
      <sheetName val="GM%"/>
      <sheetName val="FY03 TPC(0GM) "/>
      <sheetName val="options(0GM)"/>
      <sheetName val="pldt"/>
      <sheetName val="표지 (3)"/>
      <sheetName val="표지 (2)"/>
      <sheetName val="설계갑지"/>
      <sheetName val="공종별집계표"/>
      <sheetName val="공종별내역서"/>
      <sheetName val="일위대가목록"/>
      <sheetName val="일위대가"/>
      <sheetName val="중기단가목록"/>
      <sheetName val="중기단가산출서"/>
      <sheetName val="단가대비표"/>
      <sheetName val="시멘트모래"/>
      <sheetName val="노임조정율"/>
      <sheetName val="공사설정"/>
      <sheetName val="sw1"/>
      <sheetName val="NOMUBI"/>
      <sheetName val="우수공자재집계표"/>
      <sheetName val="표지-1"/>
      <sheetName val="시중노임단가"/>
      <sheetName val="99년 시행물량"/>
      <sheetName val="외주기성지불조서(실내역)"/>
      <sheetName val="기성고조서(실내역)"/>
      <sheetName val="외주기성지불조서(관통보)"/>
      <sheetName val="기성고조서(관통보)"/>
      <sheetName val="Sheet5"/>
      <sheetName val="Sheet6"/>
      <sheetName val="Sheet7"/>
      <sheetName val="Sheet8"/>
      <sheetName val="Sheet9"/>
      <sheetName val="Sheet10"/>
      <sheetName val="RTU1"/>
      <sheetName val="RTU2"/>
      <sheetName val="자료사전"/>
      <sheetName val="내역서(을지)"/>
      <sheetName val="노임"/>
      <sheetName val="양식-1"/>
      <sheetName val="견적범위"/>
      <sheetName val="내역서(엠코 견적팀)"/>
      <sheetName val="일위대가목록(엠코견적팀)"/>
      <sheetName val="단가대비표(엠코견적팀)"/>
      <sheetName val="인건비 계산(엠코공사)"/>
      <sheetName val="공종체크리스트"/>
      <sheetName val="자료사전(당진)"/>
      <sheetName val="내역서(EMS)"/>
      <sheetName val="갑 (전기공사)"/>
      <sheetName val="단가"/>
      <sheetName val="노임단가"/>
      <sheetName val="입찰서"/>
      <sheetName val="서약서"/>
      <sheetName val="위임장"/>
      <sheetName val="10.입찰자재요율표"/>
      <sheetName val="일위대가 (2)"/>
      <sheetName val="일위대가(50x50x4T)"/>
      <sheetName val="일위대가(75x40x5T)"/>
      <sheetName val="일위대가(100x50x5T)"/>
      <sheetName val="총갑지"/>
      <sheetName val="변경내역"/>
      <sheetName val="상가분갑지"/>
      <sheetName val="견적조건"/>
      <sheetName val="견적조건 (2)"/>
      <sheetName val="내역서(갑지-성균관대)"/>
      <sheetName val="내역서(SUMMARY-성균관대)"/>
      <sheetName val="내역서(을지-성균관대)"/>
      <sheetName val="ELECCODE"/>
      <sheetName val="위치도"/>
      <sheetName val="사업개요"/>
      <sheetName val="개략손익"/>
      <sheetName val="시장분석"/>
      <sheetName val="손익분석1"/>
      <sheetName val="매출산출"/>
      <sheetName val="월별수입"/>
      <sheetName val="세목별비용"/>
      <sheetName val="시행사손익"/>
      <sheetName val="시공사손익"/>
      <sheetName val="손익분석1 (2)"/>
      <sheetName val="기숙사"/>
      <sheetName val="부품고"/>
      <sheetName val="일정표"/>
      <sheetName val="일정표 (2)"/>
      <sheetName val="견적서"/>
      <sheetName val="전체집계표"/>
      <sheetName val="건축내역서"/>
      <sheetName val="조경공사"/>
      <sheetName val="조경공사일위대가"/>
      <sheetName val="인터리어집계"/>
      <sheetName val="인터리어공사"/>
      <sheetName val="전기집계표"/>
      <sheetName val="전기내역서"/>
      <sheetName val="설비집계표"/>
      <sheetName val="설비 내역서"/>
      <sheetName val="계속비(3월)"/>
      <sheetName val="공사진도(3월)"/>
      <sheetName val="산출근거99년3월(계속비)"/>
      <sheetName val="총체공정(계속비3월)"/>
      <sheetName val="99년5월예정공정(계속비3월)"/>
      <sheetName val="개략산출4월(계속비2차)"/>
      <sheetName val="부진사유 (2)"/>
      <sheetName val="찬재♥정희8"/>
      <sheetName val="찬재♥정희9"/>
      <sheetName val="찬재♥정희10"/>
      <sheetName val="출하가"/>
      <sheetName val="출하가1Q"/>
      <sheetName val="Announce"/>
      <sheetName val="P866"/>
      <sheetName val="P800"/>
      <sheetName val="P733"/>
      <sheetName val="HW (54)"/>
      <sheetName val="4차손익 (2)"/>
      <sheetName val="4차손익 (3)"/>
      <sheetName val="4차손익 (4)"/>
      <sheetName val="요약 (7)"/>
      <sheetName val="Oracle"/>
      <sheetName val="HW (53)"/>
      <sheetName val="SW (7)"/>
      <sheetName val="training (7)"/>
      <sheetName val="consult (7)"/>
      <sheetName val="요약 (6)"/>
      <sheetName val="HW (52)"/>
      <sheetName val="SW (6)"/>
      <sheetName val="training (6)"/>
      <sheetName val="consult (6)"/>
      <sheetName val="비교"/>
      <sheetName val="hp8500"/>
      <sheetName val="hp"/>
      <sheetName val="compaq"/>
      <sheetName val="비교 (2)"/>
      <sheetName val="AS-PE2550"/>
      <sheetName val="AS-PIII-8450  (2)"/>
      <sheetName val="AS-SPV210-211S"/>
      <sheetName val="AS-PEDGE-RACK2K"/>
      <sheetName val="AS-PIII-6450"/>
      <sheetName val="itcen (2)"/>
      <sheetName val="공정계획"/>
      <sheetName val="협조사항"/>
      <sheetName val="공정계획 (2)"/>
      <sheetName val="검토보고서"/>
      <sheetName val="집행변경사유"/>
      <sheetName val="특수조건"/>
      <sheetName val="하도신청서"/>
      <sheetName val="수의사유서"/>
      <sheetName val="대비내역(TAB)"/>
      <sheetName val="특수조건(TAB)"/>
      <sheetName val="하도급신청서"/>
      <sheetName val="하도급내역(철골공사)"/>
      <sheetName val="철골공사"/>
      <sheetName val="하도급내역(인테리어공사)"/>
      <sheetName val="대비내역서"/>
      <sheetName val="추천서"/>
      <sheetName val="대구하도급"/>
      <sheetName val="입찰대비표"/>
      <sheetName val="철골단가대비"/>
      <sheetName val="직접공사비"/>
      <sheetName val="집갑"/>
      <sheetName val="집행(간)"/>
      <sheetName val="대비내역"/>
      <sheetName val="총괄"/>
      <sheetName val="간지"/>
      <sheetName val="갑지(토목)"/>
      <sheetName val="토목"/>
      <sheetName val="갑지 (건축)"/>
      <sheetName val="건축"/>
      <sheetName val="갑지 (기계)"/>
      <sheetName val="기계"/>
      <sheetName val="갑지 (전기)"/>
      <sheetName val="전기"/>
      <sheetName val="월례업무보고"/>
      <sheetName val="입찰및현설참여현황"/>
      <sheetName val="공동도급협의"/>
      <sheetName val="목표대비"/>
      <sheetName val="00사업목표"/>
      <sheetName val="00 신규수주 "/>
      <sheetName val="검토보고"/>
      <sheetName val="대비표"/>
      <sheetName val="사전공사내역서"/>
      <sheetName val="관련공문"/>
      <sheetName val="0000"/>
      <sheetName val="1000"/>
      <sheetName val="2000"/>
      <sheetName val="3000"/>
      <sheetName val="4000"/>
      <sheetName val="5000"/>
      <sheetName val="6000"/>
      <sheetName val="7000"/>
      <sheetName val="8000"/>
      <sheetName val="9000"/>
      <sheetName val="a000"/>
      <sheetName val="b000"/>
      <sheetName val="c000"/>
      <sheetName val="d000"/>
      <sheetName val="e000"/>
      <sheetName val="f000"/>
      <sheetName val="g000"/>
      <sheetName val="내역"/>
      <sheetName val="하도승인신청"/>
      <sheetName val="부대조건 "/>
      <sheetName val="견적용"/>
      <sheetName val="차량일정"/>
      <sheetName val="시험현황"/>
      <sheetName val="첨부list"/>
      <sheetName val="cool성능"/>
      <sheetName val="연비"/>
      <sheetName val="JAKE"/>
      <sheetName val="전장-1"/>
      <sheetName val="전장-1 (2)"/>
      <sheetName val="전장-1 (3)"/>
      <sheetName val="NVH-1"/>
      <sheetName val="NVH-1 (2)"/>
      <sheetName val="NVH-1 (3)"/>
      <sheetName val="내구현황"/>
      <sheetName val="목표거리"/>
      <sheetName val="내구계획"/>
      <sheetName val="문제점"/>
      <sheetName val="첨부"/>
      <sheetName val="KK-TRK일정"/>
      <sheetName val="KK-개발현황"/>
      <sheetName val="KK-TCI문제점"/>
      <sheetName val="KK-주요부품개발"/>
      <sheetName val="주요부품개발"/>
      <sheetName val="P1생기MASTER"/>
      <sheetName val="P1MASTER"/>
      <sheetName val="기아공용"/>
      <sheetName val="MASTER"/>
      <sheetName val="기안용지-갑"/>
      <sheetName val="첨부 (2)"/>
      <sheetName val="중간보고"/>
      <sheetName val="CAMERA1"/>
      <sheetName val="ACMERA2"/>
      <sheetName val="개발일정"/>
      <sheetName val="00MYATOWN"/>
      <sheetName val="편성표"/>
      <sheetName val="ADD-DEL"/>
      <sheetName val="1장(일정,현수준)"/>
      <sheetName val="중형AIRCAB"/>
      <sheetName val="대형신CABMTG"/>
      <sheetName val="대형신CABMTG (2)"/>
      <sheetName val="설명FR"/>
      <sheetName val="FRMTG"/>
      <sheetName val="RRMTG유첨"/>
      <sheetName val="중대형적용항목1"/>
      <sheetName val="중대형적용항목2"/>
      <sheetName val="차체SLP"/>
      <sheetName val="STR구상"/>
      <sheetName val="TRIM(SLE)"/>
      <sheetName val="투자상세"/>
      <sheetName val="투자상세(DAY)"/>
      <sheetName val="구상 (2)"/>
      <sheetName val="1"/>
      <sheetName val="2 "/>
      <sheetName val="3"/>
      <sheetName val="4"/>
      <sheetName val="5"/>
      <sheetName val="FR LID"/>
      <sheetName val="BUMP"/>
      <sheetName val="BPR유첨"/>
      <sheetName val="FLR CONSOLE"/>
      <sheetName val="FRMTG유첨"/>
      <sheetName val="RR CAB MTG"/>
      <sheetName val="N COVER"/>
      <sheetName val="DECK"/>
      <sheetName val="DECK유첨"/>
      <sheetName val="DECKFENDER"/>
      <sheetName val="LAMP"/>
      <sheetName val="LAMP유첨"/>
      <sheetName val="공조"/>
      <sheetName val="순회전시"/>
      <sheetName val="선양산"/>
      <sheetName val="운영방향"/>
      <sheetName val="trk"/>
      <sheetName val="bus"/>
      <sheetName val="신상품개발"/>
      <sheetName val="진도보고"/>
      <sheetName val="진도보고 (2)"/>
      <sheetName val="검토theme"/>
      <sheetName val="검토theme (2)"/>
      <sheetName val="4D3"/>
      <sheetName val="4D3 (2)"/>
      <sheetName val="4D3 (조립)"/>
      <sheetName val="4D3 (조립) (2)"/>
      <sheetName val="주요변경"/>
      <sheetName val="CAMERA"/>
      <sheetName val="판매계획"/>
      <sheetName val="CONCEPT"/>
      <sheetName val="목표"/>
      <sheetName val="회의록1"/>
      <sheetName val="2"/>
      <sheetName val="명단"/>
      <sheetName val="일정"/>
      <sheetName val="차종별"/>
      <sheetName val="차종별추가"/>
      <sheetName val="순서"/>
      <sheetName val="정리1"/>
      <sheetName val="정리2"/>
      <sheetName val="KK"/>
      <sheetName val="Q2000"/>
      <sheetName val="AERO(최종)"/>
      <sheetName val="MA_부품입고"/>
      <sheetName val="투자비"/>
      <sheetName val="양산일정"/>
      <sheetName val="설계구상서2"/>
      <sheetName val="엔진3D(1)"/>
      <sheetName val="마이티3D"/>
      <sheetName val="카메라"/>
      <sheetName val="소음일정(원본)"/>
      <sheetName val="소음일정(보고용)"/>
      <sheetName val="일정(mld)"/>
      <sheetName val="목차 "/>
      <sheetName val="판매실적"/>
      <sheetName val="판매실적 (2)"/>
      <sheetName val="판매가격"/>
      <sheetName val="cab"/>
      <sheetName val="제원"/>
      <sheetName val="사양"/>
      <sheetName val="첨1-1"/>
      <sheetName val="첨2"/>
      <sheetName val="첨3-1"/>
      <sheetName val="첨3-2"/>
      <sheetName val="첨3-3"/>
      <sheetName val="첨4"/>
      <sheetName val="첨5"/>
      <sheetName val="검토배경"/>
      <sheetName val="2 (2)"/>
      <sheetName val="그래프(최종)) (2)"/>
      <sheetName val="전체투자비(현대기아)"/>
      <sheetName val="1ROD_초안"/>
      <sheetName val="1ROD_초안 2"/>
      <sheetName val="1ROD_초안 (2)"/>
      <sheetName val="대형CAB MTG"/>
      <sheetName val="PROTO(버스)"/>
      <sheetName val="PROTO(트럭)"/>
      <sheetName val="PPR-BUS"/>
      <sheetName val="시험"/>
      <sheetName val="시작"/>
      <sheetName val="구조"/>
      <sheetName val="시험(트럭)"/>
      <sheetName val="시작(트럭)"/>
      <sheetName val="구조(트럭)"/>
      <sheetName val="일정-진도"/>
      <sheetName val="성능요약_1"/>
      <sheetName val="목표성능(버스)"/>
      <sheetName val="목표성능(트럭)"/>
      <sheetName val="KK_BUS동력결과"/>
      <sheetName val="KK_TRK동력결과"/>
      <sheetName val="버스"/>
      <sheetName val="트럭"/>
      <sheetName val="샤시"/>
      <sheetName val="엔진"/>
      <sheetName val="3 (2)"/>
      <sheetName val="2-1"/>
      <sheetName val="6"/>
      <sheetName val="7"/>
      <sheetName val="8"/>
      <sheetName val="9"/>
      <sheetName val="10"/>
      <sheetName val="11"/>
      <sheetName val="96"/>
      <sheetName val="97"/>
      <sheetName val="98"/>
      <sheetName val="99"/>
      <sheetName val="1 (2)"/>
      <sheetName val="1 (5)"/>
      <sheetName val="1 (6)"/>
      <sheetName val="1 (7)"/>
      <sheetName val="계획 (2)"/>
      <sheetName val="용도차상내"/>
      <sheetName val="엔진 (2)"/>
      <sheetName val="엔진 (3)"/>
      <sheetName val="외관"/>
      <sheetName val="실내"/>
      <sheetName val="안전성"/>
      <sheetName val="Mc1"/>
      <sheetName val="설명"/>
      <sheetName val="기존기초규격"/>
      <sheetName val="보강후규격"/>
      <sheetName val="기초도면"/>
      <sheetName val="가공"/>
      <sheetName val="예정공정"/>
      <sheetName val="공사예산서"/>
      <sheetName val="설계서"/>
      <sheetName val="수량집계"/>
      <sheetName val="되메움잔토"/>
      <sheetName val="기초수량산출근거"/>
      <sheetName val="치핑구멍"/>
      <sheetName val="콘크리트"/>
      <sheetName val="철근"/>
      <sheetName val="보강중량"/>
      <sheetName val="진입측량"/>
      <sheetName val="진입로"/>
      <sheetName val="긴선애자"/>
      <sheetName val="안전관리비"/>
      <sheetName val="기타경비"/>
      <sheetName val="자재집결"/>
      <sheetName val="거푸집"/>
      <sheetName val="수목보상"/>
      <sheetName val="적지복구"/>
      <sheetName val="지선물량"/>
      <sheetName val="용역기별"/>
      <sheetName val="기계공구손료"/>
      <sheetName val="중기운반"/>
      <sheetName val="화물거리"/>
      <sheetName val="경운운반"/>
      <sheetName val="인력운반거리"/>
      <sheetName val="운반비산출"/>
      <sheetName val="단위중량"/>
      <sheetName val="자재단가"/>
      <sheetName val="매설"/>
      <sheetName val="침상봉"/>
      <sheetName val="간접비총괄표"/>
      <sheetName val="간접비 "/>
      <sheetName val="DAT"/>
      <sheetName val="토공1m"/>
      <sheetName val="굴착량1m"/>
      <sheetName val="잔토"/>
      <sheetName val="강관비계"/>
      <sheetName val="조약돌"/>
      <sheetName val="각당콘"/>
      <sheetName val="기당콘"/>
      <sheetName val="각당철근"/>
      <sheetName val="기당철근"/>
      <sheetName val="훼손"/>
      <sheetName val="임대"/>
      <sheetName val="차폐"/>
      <sheetName val="제각수량"/>
      <sheetName val="제각일반도"/>
      <sheetName val="제각주요"/>
      <sheetName val="산근"/>
      <sheetName val="주요자재"/>
      <sheetName val="별표총"/>
      <sheetName val="부표"/>
      <sheetName val="부표총"/>
      <sheetName val="공종총"/>
      <sheetName val="설명서"/>
      <sheetName val="예산서"/>
      <sheetName val="부총"/>
      <sheetName val="주요자재 (2)"/>
      <sheetName val="기초단면도"/>
      <sheetName val="도면치수"/>
      <sheetName val="터파기표준도"/>
      <sheetName val="터파기량"/>
      <sheetName val="비계일반도"/>
      <sheetName val="L.S산출 (2)"/>
      <sheetName val="임대면적"/>
      <sheetName val="진입로개설"/>
      <sheetName val="진입축조량"/>
      <sheetName val="축조평면 (2)"/>
      <sheetName val="지장수목"/>
      <sheetName val="파일일반"/>
      <sheetName val="파일규격"/>
      <sheetName val="파일물량"/>
      <sheetName val="03상노임"/>
      <sheetName val="공사현황 (2)"/>
      <sheetName val="공사현황(우물통 원내역"/>
      <sheetName val="갑지(우물통원내역)"/>
      <sheetName val="연습"/>
      <sheetName val="99수주"/>
      <sheetName val="00수주"/>
      <sheetName val="00수주 (2)"/>
      <sheetName val="수주"/>
      <sheetName val="수주내역"/>
      <sheetName val="수주추세"/>
      <sheetName val="경상이익"/>
      <sheetName val="추정(전자포함)"/>
      <sheetName val="추정(전자제외)"/>
      <sheetName val="미수금"/>
      <sheetName val="미수금추이"/>
      <sheetName val="onhand"/>
      <sheetName val="일반관리비"/>
      <sheetName val="영업외수익"/>
      <sheetName val="영업외비용"/>
      <sheetName val="예차입금"/>
      <sheetName val="주택자금운용"/>
      <sheetName val="아파트"/>
      <sheetName val="상가"/>
      <sheetName val="수금현황"/>
      <sheetName val="대여금"/>
      <sheetName val="전사손익각1"/>
      <sheetName val="전사손익각각"/>
      <sheetName val="전사손익"/>
      <sheetName val="동업수주"/>
      <sheetName val="동업매출"/>
      <sheetName val="예차입금 (2)"/>
      <sheetName val="무수익건설"/>
      <sheetName val="무수익산업"/>
      <sheetName val="ON-HAND"/>
      <sheetName val="자금운용"/>
      <sheetName val="99분양"/>
      <sheetName val="제목"/>
      <sheetName val="영수"/>
      <sheetName val="영비"/>
      <sheetName val="예산기초"/>
      <sheetName val="공비예을"/>
      <sheetName val="수량집계(1)"/>
      <sheetName val="기타수량(1)"/>
      <sheetName val="자재수량(1)"/>
      <sheetName val="철탑토공(1)"/>
      <sheetName val="NO39"/>
      <sheetName val="거푸집(1)"/>
      <sheetName val="철근수량(1)"/>
      <sheetName val="공단가집0"/>
      <sheetName val="콘크리트(1)"/>
      <sheetName val="암면고르기"/>
      <sheetName val="기초규격(1)"/>
      <sheetName val="가설비"/>
      <sheetName val="산출공종노무비"/>
      <sheetName val="노무비"/>
      <sheetName val="공단재,경"/>
      <sheetName val="중기부표(공이상)"/>
      <sheetName val="품셈 (2)"/>
      <sheetName val="별총"/>
      <sheetName val="사방별표 (2)"/>
      <sheetName val="측량X"/>
      <sheetName val="P_RPTE02_01"/>
      <sheetName val="04노임"/>
      <sheetName val="노임2004하(참고)"/>
      <sheetName val="유현물동"/>
      <sheetName val="도장"/>
      <sheetName val="검토의견"/>
      <sheetName val="사전공사검토"/>
      <sheetName val="품의서"/>
      <sheetName val="●요청내역(기초분설변)"/>
      <sheetName val="기초-1.파일내역"/>
      <sheetName val="기초-2.잡석치환"/>
      <sheetName val="기초-3.재하시험"/>
      <sheetName val="기초-4.타워"/>
      <sheetName val="◆요청내역(마감1차설변)"/>
      <sheetName val="마감1차-1.VE"/>
      <sheetName val="마감1차-2.품질시험"/>
      <sheetName val="마감1차-3.유리두께"/>
      <sheetName val="마감1차-4.줄눈외"/>
      <sheetName val="가설전기"/>
      <sheetName val="공통가설"/>
      <sheetName val="현장관리비집계"/>
      <sheetName val="현장관리비"/>
      <sheetName val="사후관리비"/>
      <sheetName val="현장조직도"/>
      <sheetName val="인원투입"/>
      <sheetName val="계약보증수수료"/>
      <sheetName val="하자보증수수료"/>
      <sheetName val="하도대금보증"/>
      <sheetName val="중운반"/>
      <sheetName val="소운반"/>
      <sheetName val="가설건물"/>
      <sheetName val="운반비"/>
      <sheetName val="본체"/>
      <sheetName val="부품"/>
      <sheetName val="확정서"/>
      <sheetName val="지중토목내역"/>
      <sheetName val="가공송전내역"/>
      <sheetName val="3월"/>
      <sheetName val="성과모형"/>
      <sheetName val="BSC"/>
      <sheetName val="세부실천계획"/>
      <sheetName val="여직원예절교육"/>
      <sheetName val="예절교육자료"/>
      <sheetName val="고객응대기법"/>
      <sheetName val="이음정착비교"/>
      <sheetName val="예산증감내역서 (2)"/>
      <sheetName val="배점기준"/>
      <sheetName val="기준척도"/>
      <sheetName val="점거조편성"/>
      <sheetName val="역량이해도"/>
      <sheetName val="실행도"/>
      <sheetName val="B평가표"/>
      <sheetName val="기준"/>
      <sheetName val="추진계획"/>
      <sheetName val="종합게시판(플랜트)"/>
      <sheetName val="주간보고양식"/>
      <sheetName val="추진현황보고서양식"/>
      <sheetName val="목  차"/>
      <sheetName val="수주변경"/>
      <sheetName val="건설손익"/>
      <sheetName val="ONHAND변경"/>
      <sheetName val="준공손익 (2)"/>
      <sheetName val="준공손익"/>
      <sheetName val="물류손익"/>
      <sheetName val="재무현황"/>
      <sheetName val="인력계획"/>
      <sheetName val="eng수주"/>
      <sheetName val="DPCT"/>
      <sheetName val="건설수주"/>
      <sheetName val="중기수주"/>
      <sheetName val="중기손익"/>
      <sheetName val="차질내역"/>
      <sheetName val="수주요약"/>
      <sheetName val="회의순서"/>
      <sheetName val="실적보고"/>
      <sheetName val="1수주7"/>
      <sheetName val="2내역7"/>
      <sheetName val="1추정"/>
      <sheetName val="3추세7"/>
      <sheetName val="4손익7"/>
      <sheetName val="4-1기타손익"/>
      <sheetName val="4-3현장분석(토목)"/>
      <sheetName val="4-2현장분석(건축)"/>
      <sheetName val="4-2현장분석(건축) (2)"/>
      <sheetName val="4-4현장분석(주택)"/>
      <sheetName val="5경상이익7"/>
      <sheetName val="6전년대비7"/>
      <sheetName val="7ON-HAND7"/>
      <sheetName val="7-1일반7"/>
      <sheetName val="7-2영업외7"/>
      <sheetName val="추정손익_건설"/>
      <sheetName val="7-3미수금7"/>
      <sheetName val="7-4미수추이7"/>
      <sheetName val="7-5예차입7"/>
      <sheetName val="8손익전사7"/>
      <sheetName val="추정손익_전사"/>
      <sheetName val="9분양apt7"/>
      <sheetName val="10자금운용7"/>
      <sheetName val="11자체7"/>
      <sheetName val="12도급7"/>
      <sheetName val="월별일반비"/>
      <sheetName val="2002월별수주계획"/>
      <sheetName val="2002월별손익계획"/>
      <sheetName val="2002월별영업외수지"/>
      <sheetName val="2002기타손익계획"/>
      <sheetName val="과제"/>
      <sheetName val="회의목차"/>
      <sheetName val="01월별수주계획01"/>
      <sheetName val="02수주그래프01"/>
      <sheetName val="03월별손익계획"/>
      <sheetName val="04경상이익그래프01"/>
      <sheetName val="05수주01"/>
      <sheetName val="06손익01"/>
      <sheetName val="07전년대비01"/>
      <sheetName val="08ON-HAND01"/>
      <sheetName val="08-1일반관리비01"/>
      <sheetName val="08-2영업외"/>
      <sheetName val="08-3미수금"/>
      <sheetName val="08-4미수금추이01"/>
      <sheetName val="09손익전사01"/>
      <sheetName val="09-1예차입금(전사)01"/>
      <sheetName val="10분양(아파트)01"/>
      <sheetName val="10-1자금운용01"/>
      <sheetName val="10-2자체수금01"/>
      <sheetName val="10-3도급대여금01"/>
      <sheetName val="2001월별영업외수지"/>
      <sheetName val="1수주6"/>
      <sheetName val="2내역6"/>
      <sheetName val="3추세6"/>
      <sheetName val="경쟁사실적"/>
      <sheetName val="4손익"/>
      <sheetName val="4기타손익"/>
      <sheetName val="6현장분석"/>
      <sheetName val="5경상이익"/>
      <sheetName val="6전년대비6"/>
      <sheetName val="7ON-HAND6"/>
      <sheetName val="7-1일반"/>
      <sheetName val="7-2영업외6"/>
      <sheetName val="7-3미수금6"/>
      <sheetName val="7-4미수추이6"/>
      <sheetName val="7-5예차입6"/>
      <sheetName val="8손익전사6"/>
      <sheetName val="9분양apt6"/>
      <sheetName val="10자금운용6"/>
      <sheetName val="11자체6"/>
      <sheetName val="12도급6"/>
      <sheetName val="1수주3"/>
      <sheetName val="2내역3"/>
      <sheetName val="3추세3"/>
      <sheetName val="6전년대비3"/>
      <sheetName val="7ON-HAND3"/>
      <sheetName val="7-1일반3"/>
      <sheetName val="7-2영업외2"/>
      <sheetName val="7-3미수금3"/>
      <sheetName val="7-4미수추이3"/>
      <sheetName val="7-5예차입3"/>
      <sheetName val="8손익전사3"/>
      <sheetName val="9분양apt3"/>
      <sheetName val="10자금운용3"/>
      <sheetName val="11자체3"/>
      <sheetName val="12도급3"/>
      <sheetName val="1수주"/>
      <sheetName val="추세"/>
      <sheetName val="2손익"/>
      <sheetName val="3경상이익2"/>
      <sheetName val="4전년대비2"/>
      <sheetName val="5ON-HAND2"/>
      <sheetName val="5-1일반2"/>
      <sheetName val="5-2영업외2"/>
      <sheetName val="5-3미수금2"/>
      <sheetName val="5-4미수추이2"/>
      <sheetName val="5-5예차입2"/>
      <sheetName val="6손익전사"/>
      <sheetName val="7분양apt2"/>
      <sheetName val="8자금운용2"/>
      <sheetName val="9자체2"/>
      <sheetName val="10도급3"/>
      <sheetName val="수주3"/>
      <sheetName val="수주내역3"/>
      <sheetName val="수주추세3"/>
      <sheetName val="손익3"/>
      <sheetName val="손익(기타)3"/>
      <sheetName val="전년대비3"/>
      <sheetName val="경상이익3"/>
      <sheetName val="ON-HAND3"/>
      <sheetName val="미수금3"/>
      <sheetName val="미수금추이3"/>
      <sheetName val="일반관리비3"/>
      <sheetName val="영업외수익3"/>
      <sheetName val="영업외비용3"/>
      <sheetName val="손익전사3"/>
      <sheetName val="예차입금(전사)3"/>
      <sheetName val="자금운용3"/>
      <sheetName val="분양(아파트)3"/>
      <sheetName val="분양(상가)3"/>
      <sheetName val="자체수금3"/>
      <sheetName val="도급대여금3"/>
      <sheetName val="예차입금3"/>
      <sheetName val="참고자료(2001월별수주)"/>
      <sheetName val="참고자료(2001월별손익)"/>
      <sheetName val="참고자료(2001월별영업외수지)"/>
      <sheetName val="참고자료(2001일반관리비)"/>
      <sheetName val="2000잡수잡손"/>
      <sheetName val="연간추정"/>
      <sheetName val="영업외수익11"/>
      <sheetName val="영업외비용11"/>
      <sheetName val="손익(전사)"/>
      <sheetName val="예차입금11"/>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sheetData sheetId="798"/>
      <sheetData sheetId="799"/>
      <sheetData sheetId="800"/>
      <sheetData sheetId="801"/>
      <sheetData sheetId="802"/>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가자료"/>
      <sheetName val="일위대가표(평택)"/>
      <sheetName val="laroux"/>
      <sheetName val="운전경비"/>
      <sheetName val="중기조종원인건비"/>
      <sheetName val="7단가"/>
      <sheetName val="Mc1"/>
      <sheetName val="단가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갑지(건축"/>
      <sheetName val="원가"/>
      <sheetName val="집계표"/>
      <sheetName val="내역명세서"/>
      <sheetName val="일위대가목록"/>
      <sheetName val="일위대가표"/>
      <sheetName val="중기경비목록"/>
      <sheetName val="중기경비"/>
      <sheetName val="단가산출서목록"/>
      <sheetName val="단가산출서"/>
      <sheetName val="자재단가대비표"/>
      <sheetName val="노무리스트"/>
      <sheetName val="산출기초"/>
      <sheetName val="Mc1"/>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0226 패션MESA빌딩"/>
      <sheetName val="공량산출서"/>
      <sheetName val="단가조사"/>
    </sheetNames>
    <sheetDataSet>
      <sheetData sheetId="0" refreshError="1"/>
      <sheetData sheetId="1" refreshError="1"/>
      <sheetData sheetId="2"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량산출서"/>
      <sheetName val="980226 패션MESA빌딩"/>
      <sheetName val="단가조사"/>
    </sheetNames>
    <sheetDataSet>
      <sheetData sheetId="0" refreshError="1"/>
      <sheetData sheetId="1" refreshError="1"/>
      <sheetData sheetId="2"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근거"/>
      <sheetName val="전기단가조사서"/>
      <sheetName val="공량산출서"/>
    </sheetNames>
    <definedNames>
      <definedName name="han_code"/>
    </definedNames>
    <sheetDataSet>
      <sheetData sheetId="0" refreshError="1"/>
      <sheetData sheetId="1" refreshError="1"/>
      <sheetData sheetId="2"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원가계산서"/>
      <sheetName val="집계표"/>
      <sheetName val="상세내역"/>
      <sheetName val="원가계산서(금회분)"/>
      <sheetName val="상세내역(금회분)"/>
      <sheetName val="일위(설)"/>
      <sheetName val="조서집계표"/>
      <sheetName val="산출조서"/>
      <sheetName val="E01009 경대치대설비자동제어시스템"/>
      <sheetName val="공량산출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일위(설)"/>
      <sheetName val="수원민자역사견적서"/>
      <sheetName val="전기공사일위대가"/>
      <sheetName val="요율"/>
      <sheetName val="집계표"/>
      <sheetName val="일위대가(가설)"/>
      <sheetName val="직노"/>
      <sheetName val="수량산출서"/>
      <sheetName val="전선관토공"/>
      <sheetName val="일위대가"/>
      <sheetName val="기계내역"/>
      <sheetName val="일위목록"/>
      <sheetName val="공사예산하조서"/>
      <sheetName val="내역서"/>
      <sheetName val="표지 (2)"/>
      <sheetName val="ABUT수량-A1"/>
      <sheetName val="Baby일위대가"/>
      <sheetName val="EACT10"/>
      <sheetName val="프로젝트"/>
      <sheetName val="단가 "/>
      <sheetName val="노임"/>
      <sheetName val="철거산출근거"/>
      <sheetName val="방송(체육관)"/>
      <sheetName val="unit 4"/>
      <sheetName val="내역"/>
      <sheetName val="빌딩 안내"/>
      <sheetName val="원가계산서 "/>
      <sheetName val="내역표지"/>
      <sheetName val="일위"/>
      <sheetName val="물가조사"/>
      <sheetName val="Sheet2"/>
      <sheetName val="Sheet3"/>
      <sheetName val="단가산출"/>
      <sheetName val="J直材4"/>
      <sheetName val="차액보증"/>
      <sheetName val="가락화장을지"/>
      <sheetName val="설계명세서"/>
      <sheetName val="일반공사"/>
      <sheetName val="갑지1"/>
      <sheetName val="L1"/>
      <sheetName val="건축공사실행"/>
      <sheetName val="건축원가"/>
      <sheetName val="DATA(BAC)"/>
      <sheetName val="구리토평1전기"/>
      <sheetName val="기계설비"/>
      <sheetName val="EP0618"/>
      <sheetName val="단가대비"/>
      <sheetName val="연부97-1"/>
      <sheetName val="견적서"/>
      <sheetName val="노무비단가"/>
      <sheetName val="공량산출서"/>
      <sheetName val="기자재비"/>
      <sheetName val="주소"/>
      <sheetName val="일위대가표"/>
      <sheetName val="원내역서3"/>
      <sheetName val="입찰안"/>
      <sheetName val="분전반"/>
      <sheetName val="물가자료"/>
      <sheetName val="암거날개벽재료집계"/>
      <sheetName val="공사예산하조서(O.K)"/>
      <sheetName val="인건-측정"/>
      <sheetName val="9GNG운반"/>
      <sheetName val="2공구산출내역"/>
      <sheetName val="신공덕"/>
      <sheetName val="코드표"/>
      <sheetName val="Sheet1"/>
      <sheetName val="ELECTRIC"/>
      <sheetName val="부하계산서"/>
      <sheetName val="원내역"/>
      <sheetName val="96작생능"/>
      <sheetName val="1.수인터널"/>
      <sheetName val="1차 내역서"/>
      <sheetName val="개요"/>
      <sheetName val="일위산출"/>
      <sheetName val="건축내역서"/>
      <sheetName val="합천내역"/>
      <sheetName val="층별_물량표"/>
      <sheetName val="0_6-1KV_FCV"/>
      <sheetName val="표지_(2)"/>
      <sheetName val="unit_4"/>
      <sheetName val="1_수인터널"/>
      <sheetName val="1차_내역서"/>
      <sheetName val="원가계산서_"/>
      <sheetName val="단가_"/>
      <sheetName val="빌딩_안내"/>
      <sheetName val="재집"/>
      <sheetName val="직재"/>
      <sheetName val="일위목록-기"/>
      <sheetName val="#REF"/>
      <sheetName val="김포IO"/>
      <sheetName val="FD"/>
      <sheetName val="약전닥트"/>
      <sheetName val="건축부하"/>
      <sheetName val="처리단락"/>
      <sheetName val="99관저"/>
      <sheetName val="일지-H"/>
      <sheetName val="LD"/>
      <sheetName val="FA설치명세"/>
      <sheetName val="아파트건축"/>
      <sheetName val="OPGW기별"/>
      <sheetName val="단중표"/>
      <sheetName val="일위대가목록"/>
    </sheetNames>
    <definedNames>
      <definedName name="han_code"/>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000000"/>
      <sheetName val="세훈 (2)"/>
      <sheetName val="산출내역서집계표"/>
      <sheetName val="일위(설)"/>
      <sheetName val="NEAYUK"/>
    </sheetNames>
    <definedNames>
      <definedName name="han_code"/>
    </definedNames>
    <sheetDataSet>
      <sheetData sheetId="0"/>
      <sheetData sheetId="1"/>
      <sheetData sheetId="2"/>
      <sheetData sheetId="3" refreshError="1"/>
      <sheetData sheetId="4"/>
      <sheetData sheetId="5"/>
      <sheetData sheetId="6" refreshError="1"/>
      <sheetData sheetId="7" refreshError="1"/>
      <sheetData sheetId="8"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단가산출"/>
      <sheetName val="단가"/>
      <sheetName val="차액보증"/>
      <sheetName val="내역"/>
      <sheetName val="일위대가(가설)"/>
      <sheetName val="간접"/>
      <sheetName val="Total"/>
      <sheetName val="일위(설)"/>
      <sheetName val="총괄"/>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지"/>
      <sheetName val="YES"/>
      <sheetName val="Baby일위대가"/>
      <sheetName val="단중표"/>
      <sheetName val="철거산출근거"/>
      <sheetName val="위치조서"/>
      <sheetName val="설계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단가"/>
      <sheetName val="집계"/>
      <sheetName val="일위대가"/>
      <sheetName val="집계표"/>
      <sheetName val="중기 부표"/>
      <sheetName val="토목주소"/>
      <sheetName val="Baby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만경견적"/>
      <sheetName val="만경계측기"/>
      <sheetName val="만경시스템"/>
      <sheetName val="만경산근"/>
      <sheetName val="문화중계산근"/>
      <sheetName val="몽산중계산근"/>
      <sheetName val="대문내중계산근"/>
      <sheetName val="남리중계산근"/>
      <sheetName val="만경내역"/>
      <sheetName val="일위대가(가설)"/>
      <sheetName val="요율"/>
      <sheetName val="2000년1차"/>
      <sheetName val="2000전체분"/>
      <sheetName val="Baby일위대가"/>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단가표"/>
      <sheetName val="Baby일위대가"/>
    </sheetNames>
    <sheetDataSet>
      <sheetData sheetId="0" refreshError="1"/>
      <sheetData sheetId="1"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등급별"/>
      <sheetName val="통리지구"/>
      <sheetName val="적현로"/>
      <sheetName val="디스켁표지"/>
      <sheetName val="Sheet3"/>
      <sheetName val="갑지"/>
      <sheetName val="Baby일위대가"/>
      <sheetName val="을지"/>
      <sheetName val="관급"/>
      <sheetName val="노무비"/>
      <sheetName val="일위대가(가설)"/>
    </sheetNames>
    <definedNames>
      <definedName name="Macro13"/>
    </defined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적현로"/>
      <sheetName val="일위"/>
    </sheetNames>
    <definedNames>
      <definedName name="Macro13"/>
    </definedNames>
    <sheetDataSet>
      <sheetData sheetId="0">
        <row r="4">
          <cell r="B4">
            <v>67900</v>
          </cell>
        </row>
      </sheetData>
      <sheetData sheetId="1" refreshError="1"/>
      <sheetData sheetId="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칠곡다부)"/>
      <sheetName val="집계표"/>
      <sheetName val="다부IC내역"/>
      <sheetName val="다부내역"/>
      <sheetName val="읍내터널"/>
      <sheetName val="칠곡IC내역"/>
      <sheetName val="계수시트"/>
      <sheetName val="칠곡-다부"/>
      <sheetName val="전체"/>
      <sheetName val="일위대가"/>
    </sheetNames>
    <definedNames>
      <definedName name="Macro13"/>
    </definedNames>
    <sheetDataSet>
      <sheetData sheetId="0"/>
      <sheetData sheetId="1"/>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노임"/>
      <sheetName val="DOHWA03"/>
      <sheetName val="적현로"/>
    </sheetNames>
    <sheetDataSet>
      <sheetData sheetId="0"/>
      <sheetData sheetId="1" refreshError="1"/>
      <sheetData sheetId="2" refreshError="1"/>
      <sheetData sheetId="3"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Sheet1 (2)"/>
      <sheetName val="노임"/>
      <sheetName val="빗물받이(910-510-410)"/>
      <sheetName val="설계서"/>
      <sheetName val="전체"/>
      <sheetName val="서울대규장각(가시설흙막이)"/>
    </sheetNames>
    <sheetDataSet>
      <sheetData sheetId="0"/>
      <sheetData sheetId="1"/>
      <sheetData sheetId="2"/>
      <sheetData sheetId="3"/>
      <sheetData sheetId="4"/>
      <sheetData sheetId="5">
        <row r="2">
          <cell r="AB2" t="str">
            <v>공사명 : 한국애니메이션고등학교 신축공사</v>
          </cell>
        </row>
      </sheetData>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적현로"/>
      <sheetName val="97집계"/>
    </sheetNames>
    <definedNames>
      <definedName name="Macro10"/>
    </definedNames>
    <sheetDataSet>
      <sheetData sheetId="0"/>
      <sheetData sheetId="1" refreshError="1"/>
      <sheetData sheetId="2"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Sheet1 (2)"/>
      <sheetName val="서문"/>
      <sheetName val="날개수량1.5"/>
      <sheetName val="내역서"/>
      <sheetName val="4차원가계산서"/>
    </sheetNames>
    <sheetDataSet>
      <sheetData sheetId="0"/>
      <sheetData sheetId="1"/>
      <sheetData sheetId="2"/>
      <sheetData sheetId="3"/>
      <sheetData sheetId="4"/>
      <sheetData sheetId="5" refreshError="1"/>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집계표"/>
      <sheetName val="Sheet1 (2)"/>
    </sheetNames>
    <sheetDataSet>
      <sheetData sheetId="0" refreshError="1"/>
      <sheetData sheetId="1"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설계서용"/>
      <sheetName val="내역서단가산출용"/>
      <sheetName val="산출내역서집계표"/>
      <sheetName val="001_율지지구내역서"/>
      <sheetName val="투찰"/>
    </sheetNames>
    <sheetDataSet>
      <sheetData sheetId="0" refreshError="1"/>
      <sheetData sheetId="1">
        <row r="1">
          <cell r="A1" t="str">
            <v>공종명</v>
          </cell>
        </row>
      </sheetData>
      <sheetData sheetId="2" refreshError="1"/>
      <sheetData sheetId="3" refreshError="1"/>
      <sheetData sheetId="4"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전기단가조사서"/>
      <sheetName val="내역서단가산출용"/>
      <sheetName val="서문"/>
      <sheetName val="여과지동"/>
      <sheetName val="기초자료"/>
      <sheetName val="공사기본내용입력"/>
      <sheetName val="실행철강하도"/>
      <sheetName val="위치"/>
      <sheetName val="단가"/>
      <sheetName val="자재단가"/>
      <sheetName val="조명시설"/>
    </sheetNames>
    <sheetDataSet>
      <sheetData sheetId="0"/>
      <sheetData sheetId="1"/>
      <sheetData sheetId="2"/>
      <sheetData sheetId="3"/>
      <sheetData sheetId="4"/>
      <sheetData sheetId="5">
        <row r="2">
          <cell r="AB2" t="str">
            <v>공사명 : 한국애니메이션고등학교 신축공사</v>
          </cell>
          <cell r="AR2" t="str">
            <v>(단위:원)</v>
          </cell>
        </row>
        <row r="3">
          <cell r="D3" t="str">
            <v>항  목  별</v>
          </cell>
          <cell r="F3" t="str">
            <v xml:space="preserve">자   재   비 </v>
          </cell>
          <cell r="G3" t="str">
            <v>노    무    비</v>
          </cell>
          <cell r="H3" t="str">
            <v>경         비</v>
          </cell>
          <cell r="I3" t="str">
            <v>합         계</v>
          </cell>
          <cell r="J3" t="str">
            <v>금    액</v>
          </cell>
          <cell r="L3" t="str">
            <v>비    고</v>
          </cell>
          <cell r="AB3" t="str">
            <v>항  목  별</v>
          </cell>
          <cell r="AD3" t="str">
            <v>교사동</v>
          </cell>
          <cell r="AE3" t="str">
            <v>교사동</v>
          </cell>
          <cell r="AF3" t="str">
            <v>교사동</v>
          </cell>
          <cell r="AG3" t="str">
            <v>교사동</v>
          </cell>
          <cell r="AH3" t="str">
            <v>다목적실</v>
          </cell>
          <cell r="AI3" t="str">
            <v>다목적실</v>
          </cell>
          <cell r="AJ3" t="str">
            <v>다목적실</v>
          </cell>
          <cell r="AK3" t="str">
            <v>다목적실</v>
          </cell>
          <cell r="AL3" t="str">
            <v>본관개축</v>
          </cell>
          <cell r="AM3" t="str">
            <v>본관개축</v>
          </cell>
          <cell r="AN3" t="str">
            <v>본관개축</v>
          </cell>
          <cell r="AO3" t="str">
            <v>본관개축</v>
          </cell>
          <cell r="AP3" t="str">
            <v>금  액</v>
          </cell>
          <cell r="AQ3" t="str">
            <v>단위</v>
          </cell>
          <cell r="AR3" t="str">
            <v>비    고</v>
          </cell>
        </row>
        <row r="4">
          <cell r="F4" t="str">
            <v>금    액</v>
          </cell>
          <cell r="G4" t="str">
            <v>금    액</v>
          </cell>
          <cell r="H4" t="str">
            <v>금    액</v>
          </cell>
          <cell r="I4" t="str">
            <v>단 가</v>
          </cell>
          <cell r="AD4" t="str">
            <v>재료비</v>
          </cell>
          <cell r="AE4" t="str">
            <v>노무비</v>
          </cell>
          <cell r="AF4" t="str">
            <v>경비</v>
          </cell>
          <cell r="AG4" t="str">
            <v>금    액</v>
          </cell>
          <cell r="AH4" t="str">
            <v>재료비</v>
          </cell>
          <cell r="AI4" t="str">
            <v>노무비</v>
          </cell>
          <cell r="AJ4" t="str">
            <v>경비</v>
          </cell>
          <cell r="AK4" t="str">
            <v>금    액</v>
          </cell>
          <cell r="AL4" t="str">
            <v>재료비</v>
          </cell>
          <cell r="AM4" t="str">
            <v>노무비</v>
          </cell>
          <cell r="AN4" t="str">
            <v>경비</v>
          </cell>
          <cell r="AO4" t="str">
            <v>금    액</v>
          </cell>
        </row>
        <row r="6">
          <cell r="D6" t="str">
            <v xml:space="preserve">  1.공종별합계</v>
          </cell>
          <cell r="F6">
            <v>0</v>
          </cell>
          <cell r="G6">
            <v>0</v>
          </cell>
          <cell r="H6">
            <v>0</v>
          </cell>
          <cell r="J6">
            <v>0</v>
          </cell>
          <cell r="K6" t="str">
            <v>원</v>
          </cell>
          <cell r="L6" t="str">
            <v xml:space="preserve">※ 좌측란의 금액은 재료비+직접노무비+산출경비를 </v>
          </cell>
          <cell r="AB6" t="str">
            <v xml:space="preserve">  1.공종별합계</v>
          </cell>
          <cell r="AP6">
            <v>5700349443</v>
          </cell>
          <cell r="AQ6" t="str">
            <v>원</v>
          </cell>
          <cell r="AR6" t="str">
            <v xml:space="preserve">※ 좌측란의 금액은 재료비+직접노무비+산출경비를 </v>
          </cell>
        </row>
        <row r="7">
          <cell r="E7" t="str">
            <v>가.건축공사</v>
          </cell>
          <cell r="L7" t="str">
            <v xml:space="preserve">     합산한 금액임.</v>
          </cell>
          <cell r="AC7" t="str">
            <v>가.건축공사</v>
          </cell>
          <cell r="AR7" t="str">
            <v xml:space="preserve">     합산한 금액임.</v>
          </cell>
        </row>
        <row r="8">
          <cell r="E8" t="str">
            <v>01 공 통 가 설 공 사</v>
          </cell>
          <cell r="J8">
            <v>0</v>
          </cell>
          <cell r="AC8" t="str">
            <v>01 공통가설공사</v>
          </cell>
          <cell r="AD8">
            <v>2731827</v>
          </cell>
          <cell r="AE8">
            <v>6389541</v>
          </cell>
          <cell r="AF8">
            <v>20590751</v>
          </cell>
          <cell r="AG8">
            <v>29712119</v>
          </cell>
          <cell r="AP8">
            <v>29712119</v>
          </cell>
          <cell r="AQ8" t="str">
            <v>원</v>
          </cell>
        </row>
        <row r="9">
          <cell r="E9" t="str">
            <v>02 가  설  공  사</v>
          </cell>
          <cell r="J9">
            <v>0</v>
          </cell>
          <cell r="K9" t="str">
            <v>원</v>
          </cell>
          <cell r="L9" t="str">
            <v>※ 각동별 공종별 합계금액을 표시.</v>
          </cell>
          <cell r="AC9" t="str">
            <v>02 가설공사</v>
          </cell>
          <cell r="AD9">
            <v>23570253</v>
          </cell>
          <cell r="AE9">
            <v>169770133</v>
          </cell>
          <cell r="AF9">
            <v>0</v>
          </cell>
          <cell r="AG9">
            <v>193340386</v>
          </cell>
          <cell r="AH9">
            <v>4580504</v>
          </cell>
          <cell r="AI9">
            <v>31737335</v>
          </cell>
          <cell r="AJ9">
            <v>0</v>
          </cell>
          <cell r="AK9">
            <v>36317839</v>
          </cell>
          <cell r="AP9">
            <v>229658225</v>
          </cell>
          <cell r="AQ9" t="str">
            <v>원</v>
          </cell>
          <cell r="AR9" t="str">
            <v>※ 각동별 공종별 합계금액을 표시.</v>
          </cell>
        </row>
        <row r="10">
          <cell r="E10" t="str">
            <v xml:space="preserve">03 토   공   사 </v>
          </cell>
          <cell r="J10">
            <v>0</v>
          </cell>
          <cell r="K10" t="str">
            <v>원</v>
          </cell>
          <cell r="AC10" t="str">
            <v>03 토공사</v>
          </cell>
          <cell r="AD10">
            <v>7362273</v>
          </cell>
          <cell r="AE10">
            <v>11004026</v>
          </cell>
          <cell r="AF10">
            <v>12528209</v>
          </cell>
          <cell r="AG10">
            <v>30894508</v>
          </cell>
          <cell r="AH10">
            <v>0</v>
          </cell>
          <cell r="AI10">
            <v>0</v>
          </cell>
          <cell r="AJ10">
            <v>0</v>
          </cell>
          <cell r="AK10">
            <v>0</v>
          </cell>
          <cell r="AL10">
            <v>34596</v>
          </cell>
          <cell r="AM10">
            <v>81141</v>
          </cell>
          <cell r="AN10">
            <v>67311</v>
          </cell>
          <cell r="AO10">
            <v>183048</v>
          </cell>
          <cell r="AP10">
            <v>31077556</v>
          </cell>
          <cell r="AQ10" t="str">
            <v>원</v>
          </cell>
        </row>
        <row r="11">
          <cell r="E11" t="str">
            <v>04 철근콘크리트공사</v>
          </cell>
          <cell r="J11">
            <v>0</v>
          </cell>
          <cell r="K11" t="str">
            <v>원</v>
          </cell>
          <cell r="AC11" t="str">
            <v>04 흙막이및 토공사</v>
          </cell>
          <cell r="AH11">
            <v>11636379</v>
          </cell>
          <cell r="AI11">
            <v>20237015</v>
          </cell>
          <cell r="AJ11">
            <v>14333004</v>
          </cell>
          <cell r="AK11">
            <v>46206398</v>
          </cell>
          <cell r="AP11">
            <v>46206398</v>
          </cell>
          <cell r="AQ11" t="str">
            <v>원</v>
          </cell>
        </row>
        <row r="12">
          <cell r="E12" t="str">
            <v>05 조  적  공  사</v>
          </cell>
          <cell r="J12">
            <v>0</v>
          </cell>
          <cell r="K12" t="str">
            <v>원</v>
          </cell>
          <cell r="AC12" t="str">
            <v>05 철근콘크리트공사</v>
          </cell>
          <cell r="AD12">
            <v>78807364</v>
          </cell>
          <cell r="AE12">
            <v>452181675</v>
          </cell>
          <cell r="AF12">
            <v>23855486</v>
          </cell>
          <cell r="AG12">
            <v>554844525</v>
          </cell>
          <cell r="AH12">
            <v>34890901</v>
          </cell>
          <cell r="AI12">
            <v>188940786</v>
          </cell>
          <cell r="AJ12">
            <v>7347816</v>
          </cell>
          <cell r="AK12">
            <v>231179503</v>
          </cell>
          <cell r="AL12">
            <v>607710</v>
          </cell>
          <cell r="AM12">
            <v>2118294</v>
          </cell>
          <cell r="AN12">
            <v>113188</v>
          </cell>
          <cell r="AO12">
            <v>2839192</v>
          </cell>
          <cell r="AP12">
            <v>788863220</v>
          </cell>
          <cell r="AQ12" t="str">
            <v>원</v>
          </cell>
        </row>
        <row r="13">
          <cell r="E13" t="str">
            <v>06 철 골 공 사</v>
          </cell>
          <cell r="J13">
            <v>0</v>
          </cell>
          <cell r="K13" t="str">
            <v>원</v>
          </cell>
          <cell r="AC13" t="str">
            <v>06 철골공사</v>
          </cell>
          <cell r="AD13">
            <v>85988808</v>
          </cell>
          <cell r="AE13">
            <v>38048970</v>
          </cell>
          <cell r="AF13">
            <v>2650080</v>
          </cell>
          <cell r="AG13">
            <v>126687858</v>
          </cell>
          <cell r="AH13">
            <v>4059510</v>
          </cell>
          <cell r="AI13">
            <v>4681598</v>
          </cell>
          <cell r="AJ13">
            <v>425596</v>
          </cell>
          <cell r="AK13">
            <v>9166704</v>
          </cell>
          <cell r="AP13">
            <v>135854562</v>
          </cell>
          <cell r="AQ13" t="str">
            <v>원</v>
          </cell>
        </row>
        <row r="14">
          <cell r="E14" t="str">
            <v>07 방  수  공  사</v>
          </cell>
          <cell r="J14">
            <v>0</v>
          </cell>
          <cell r="K14" t="str">
            <v>원</v>
          </cell>
          <cell r="AC14" t="str">
            <v>07 조적공사</v>
          </cell>
          <cell r="AD14">
            <v>97761353</v>
          </cell>
          <cell r="AE14">
            <v>128658792</v>
          </cell>
          <cell r="AF14">
            <v>0</v>
          </cell>
          <cell r="AG14">
            <v>226420145</v>
          </cell>
          <cell r="AH14">
            <v>4837032</v>
          </cell>
          <cell r="AI14">
            <v>16251228</v>
          </cell>
          <cell r="AJ14">
            <v>0</v>
          </cell>
          <cell r="AK14">
            <v>21088260</v>
          </cell>
          <cell r="AP14">
            <v>247508405</v>
          </cell>
          <cell r="AQ14" t="str">
            <v>원</v>
          </cell>
        </row>
        <row r="15">
          <cell r="E15" t="str">
            <v>08 타  일  공  사</v>
          </cell>
          <cell r="J15">
            <v>0</v>
          </cell>
          <cell r="K15" t="str">
            <v>원</v>
          </cell>
          <cell r="AC15" t="str">
            <v>08 방수공사</v>
          </cell>
          <cell r="AD15">
            <v>19407277</v>
          </cell>
          <cell r="AE15">
            <v>70581909</v>
          </cell>
          <cell r="AF15">
            <v>0</v>
          </cell>
          <cell r="AG15">
            <v>89989186</v>
          </cell>
          <cell r="AH15">
            <v>7924562</v>
          </cell>
          <cell r="AI15">
            <v>35492672</v>
          </cell>
          <cell r="AJ15">
            <v>0</v>
          </cell>
          <cell r="AK15">
            <v>43417234</v>
          </cell>
          <cell r="AP15">
            <v>133406420</v>
          </cell>
          <cell r="AQ15" t="str">
            <v>원</v>
          </cell>
        </row>
        <row r="16">
          <cell r="E16" t="str">
            <v xml:space="preserve">09 석   공   사 </v>
          </cell>
          <cell r="J16">
            <v>0</v>
          </cell>
          <cell r="K16" t="str">
            <v>원</v>
          </cell>
          <cell r="AC16" t="str">
            <v xml:space="preserve">09 타일공사 </v>
          </cell>
          <cell r="AD16">
            <v>16066959</v>
          </cell>
          <cell r="AE16">
            <v>12595675</v>
          </cell>
          <cell r="AF16">
            <v>0</v>
          </cell>
          <cell r="AG16">
            <v>28662634</v>
          </cell>
          <cell r="AH16">
            <v>10984933</v>
          </cell>
          <cell r="AI16">
            <v>8914421</v>
          </cell>
          <cell r="AJ16">
            <v>0</v>
          </cell>
          <cell r="AK16">
            <v>19899354</v>
          </cell>
          <cell r="AP16">
            <v>48561988</v>
          </cell>
          <cell r="AQ16" t="str">
            <v>원</v>
          </cell>
        </row>
        <row r="17">
          <cell r="E17" t="str">
            <v>10 금  속  공  사</v>
          </cell>
          <cell r="J17">
            <v>0</v>
          </cell>
          <cell r="K17" t="str">
            <v>원</v>
          </cell>
          <cell r="AC17" t="str">
            <v>10 석공사</v>
          </cell>
          <cell r="AD17">
            <v>49053357</v>
          </cell>
          <cell r="AE17">
            <v>50919676</v>
          </cell>
          <cell r="AF17">
            <v>0</v>
          </cell>
          <cell r="AG17">
            <v>99973033</v>
          </cell>
          <cell r="AH17">
            <v>7417414</v>
          </cell>
          <cell r="AI17">
            <v>5123054</v>
          </cell>
          <cell r="AJ17">
            <v>0</v>
          </cell>
          <cell r="AK17">
            <v>12540468</v>
          </cell>
          <cell r="AP17">
            <v>112513501</v>
          </cell>
          <cell r="AQ17" t="str">
            <v>원</v>
          </cell>
        </row>
        <row r="18">
          <cell r="E18" t="str">
            <v xml:space="preserve">11 목   공   사 </v>
          </cell>
          <cell r="J18">
            <v>0</v>
          </cell>
          <cell r="K18" t="str">
            <v>원</v>
          </cell>
          <cell r="AC18" t="str">
            <v>11 목공사</v>
          </cell>
          <cell r="AD18">
            <v>105000687</v>
          </cell>
          <cell r="AE18">
            <v>6474028</v>
          </cell>
          <cell r="AF18">
            <v>0</v>
          </cell>
          <cell r="AG18">
            <v>111474715</v>
          </cell>
          <cell r="AH18">
            <v>3191759</v>
          </cell>
          <cell r="AI18">
            <v>6988896</v>
          </cell>
          <cell r="AJ18">
            <v>0</v>
          </cell>
          <cell r="AK18">
            <v>10180655</v>
          </cell>
          <cell r="AP18">
            <v>121655370</v>
          </cell>
          <cell r="AQ18" t="str">
            <v>원</v>
          </cell>
        </row>
        <row r="19">
          <cell r="E19" t="str">
            <v>12 미  장  공  사</v>
          </cell>
          <cell r="J19">
            <v>0</v>
          </cell>
          <cell r="K19" t="str">
            <v>원</v>
          </cell>
          <cell r="AC19" t="str">
            <v>12 건축음향내장공사</v>
          </cell>
          <cell r="AD19">
            <v>136055675</v>
          </cell>
          <cell r="AE19">
            <v>52735601</v>
          </cell>
          <cell r="AF19">
            <v>0</v>
          </cell>
          <cell r="AG19">
            <v>188791276</v>
          </cell>
          <cell r="AP19">
            <v>188791276</v>
          </cell>
          <cell r="AQ19" t="str">
            <v>원</v>
          </cell>
        </row>
        <row r="20">
          <cell r="E20" t="str">
            <v>13 창  호  공  사</v>
          </cell>
          <cell r="J20">
            <v>0</v>
          </cell>
          <cell r="K20" t="str">
            <v>원</v>
          </cell>
          <cell r="AC20" t="str">
            <v>13 금속공사</v>
          </cell>
          <cell r="AD20">
            <v>455543338</v>
          </cell>
          <cell r="AE20">
            <v>165367718</v>
          </cell>
          <cell r="AF20">
            <v>33723</v>
          </cell>
          <cell r="AG20">
            <v>620944779</v>
          </cell>
          <cell r="AH20">
            <v>24317084</v>
          </cell>
          <cell r="AI20">
            <v>16121617</v>
          </cell>
          <cell r="AJ20">
            <v>12863</v>
          </cell>
          <cell r="AK20">
            <v>40451564</v>
          </cell>
          <cell r="AP20">
            <v>661396343</v>
          </cell>
          <cell r="AQ20" t="str">
            <v>원</v>
          </cell>
        </row>
        <row r="21">
          <cell r="E21" t="str">
            <v>14 유  리   공  사</v>
          </cell>
          <cell r="J21">
            <v>0</v>
          </cell>
          <cell r="K21" t="str">
            <v>원</v>
          </cell>
          <cell r="AC21" t="str">
            <v>14 미장공사</v>
          </cell>
          <cell r="AD21">
            <v>3142023</v>
          </cell>
          <cell r="AE21">
            <v>73205710</v>
          </cell>
          <cell r="AF21">
            <v>295113</v>
          </cell>
          <cell r="AG21">
            <v>76642846</v>
          </cell>
          <cell r="AH21">
            <v>3366649</v>
          </cell>
          <cell r="AI21">
            <v>44505470</v>
          </cell>
          <cell r="AJ21">
            <v>15180</v>
          </cell>
          <cell r="AK21">
            <v>47887299</v>
          </cell>
          <cell r="AP21">
            <v>124530145</v>
          </cell>
          <cell r="AQ21" t="str">
            <v>원</v>
          </cell>
        </row>
        <row r="22">
          <cell r="E22" t="str">
            <v>15 도  장  공  사</v>
          </cell>
          <cell r="J22">
            <v>0</v>
          </cell>
          <cell r="K22" t="str">
            <v>원</v>
          </cell>
          <cell r="AC22" t="str">
            <v>15 창호공사</v>
          </cell>
          <cell r="AD22">
            <v>245767374</v>
          </cell>
          <cell r="AE22">
            <v>357966</v>
          </cell>
          <cell r="AF22">
            <v>0</v>
          </cell>
          <cell r="AG22">
            <v>246125340</v>
          </cell>
          <cell r="AH22">
            <v>49886199</v>
          </cell>
          <cell r="AI22">
            <v>160029</v>
          </cell>
          <cell r="AJ22">
            <v>0</v>
          </cell>
          <cell r="AK22">
            <v>50046228</v>
          </cell>
          <cell r="AP22">
            <v>296171568</v>
          </cell>
          <cell r="AQ22" t="str">
            <v>원</v>
          </cell>
        </row>
        <row r="23">
          <cell r="E23" t="str">
            <v>16 수  장  공  사</v>
          </cell>
          <cell r="J23">
            <v>0</v>
          </cell>
          <cell r="K23" t="str">
            <v>원</v>
          </cell>
          <cell r="AC23" t="str">
            <v>16 유리공사</v>
          </cell>
          <cell r="AD23">
            <v>58095273</v>
          </cell>
          <cell r="AE23">
            <v>30437764</v>
          </cell>
          <cell r="AF23">
            <v>0</v>
          </cell>
          <cell r="AG23">
            <v>88533037</v>
          </cell>
          <cell r="AH23">
            <v>10930609</v>
          </cell>
          <cell r="AI23">
            <v>5272278</v>
          </cell>
          <cell r="AJ23">
            <v>0</v>
          </cell>
          <cell r="AK23">
            <v>16202887</v>
          </cell>
          <cell r="AP23">
            <v>104735924</v>
          </cell>
          <cell r="AQ23" t="str">
            <v>원</v>
          </cell>
        </row>
        <row r="24">
          <cell r="E24" t="str">
            <v>17 지붕 및 홈통공사</v>
          </cell>
          <cell r="J24">
            <v>0</v>
          </cell>
          <cell r="K24" t="str">
            <v>원</v>
          </cell>
          <cell r="AC24" t="str">
            <v>17 도장공사</v>
          </cell>
          <cell r="AD24">
            <v>62737936</v>
          </cell>
          <cell r="AE24">
            <v>56061324</v>
          </cell>
          <cell r="AF24">
            <v>0</v>
          </cell>
          <cell r="AG24">
            <v>118799260</v>
          </cell>
          <cell r="AH24">
            <v>8406686</v>
          </cell>
          <cell r="AI24">
            <v>4376616</v>
          </cell>
          <cell r="AJ24">
            <v>0</v>
          </cell>
          <cell r="AK24">
            <v>12783302</v>
          </cell>
          <cell r="AP24">
            <v>131582562</v>
          </cell>
          <cell r="AQ24" t="str">
            <v>원</v>
          </cell>
        </row>
        <row r="25">
          <cell r="E25" t="str">
            <v xml:space="preserve">18 잡   공   사 </v>
          </cell>
          <cell r="J25">
            <v>0</v>
          </cell>
          <cell r="K25" t="str">
            <v>원</v>
          </cell>
          <cell r="AC25" t="str">
            <v>18 스페이스 후렘공사</v>
          </cell>
          <cell r="AD25">
            <v>38125162</v>
          </cell>
          <cell r="AE25">
            <v>10077600</v>
          </cell>
          <cell r="AF25">
            <v>1000000</v>
          </cell>
          <cell r="AG25">
            <v>49202762</v>
          </cell>
          <cell r="AP25">
            <v>49202762</v>
          </cell>
          <cell r="AQ25" t="str">
            <v>원</v>
          </cell>
        </row>
        <row r="26">
          <cell r="E26" t="str">
            <v>19 정화조설치공사</v>
          </cell>
          <cell r="J26">
            <v>0</v>
          </cell>
          <cell r="K26" t="str">
            <v>원</v>
          </cell>
          <cell r="AC26" t="str">
            <v>19 수장공사</v>
          </cell>
          <cell r="AD26">
            <v>468931584</v>
          </cell>
          <cell r="AE26">
            <v>35634265</v>
          </cell>
          <cell r="AF26">
            <v>34365</v>
          </cell>
          <cell r="AG26">
            <v>504600214</v>
          </cell>
          <cell r="AH26">
            <v>115579610</v>
          </cell>
          <cell r="AI26">
            <v>26787573</v>
          </cell>
          <cell r="AJ26">
            <v>0</v>
          </cell>
          <cell r="AK26">
            <v>142367183</v>
          </cell>
          <cell r="AP26">
            <v>646967397</v>
          </cell>
          <cell r="AQ26" t="str">
            <v>원</v>
          </cell>
        </row>
        <row r="27">
          <cell r="E27" t="str">
            <v>20 철  거  공  사</v>
          </cell>
          <cell r="J27">
            <v>0</v>
          </cell>
          <cell r="K27" t="str">
            <v>원</v>
          </cell>
          <cell r="AC27" t="str">
            <v>20 잡공사</v>
          </cell>
          <cell r="AD27">
            <v>84543386</v>
          </cell>
          <cell r="AE27">
            <v>21886475</v>
          </cell>
          <cell r="AF27">
            <v>0</v>
          </cell>
          <cell r="AG27">
            <v>106429861</v>
          </cell>
          <cell r="AH27">
            <v>32379202</v>
          </cell>
          <cell r="AI27">
            <v>1715030</v>
          </cell>
          <cell r="AJ27">
            <v>0</v>
          </cell>
          <cell r="AK27">
            <v>34094232</v>
          </cell>
          <cell r="AP27">
            <v>140524093</v>
          </cell>
          <cell r="AQ27" t="str">
            <v>원</v>
          </cell>
        </row>
        <row r="28">
          <cell r="E28" t="str">
            <v>21 골  재  비</v>
          </cell>
          <cell r="J28">
            <v>0</v>
          </cell>
          <cell r="K28" t="str">
            <v>원</v>
          </cell>
          <cell r="AC28" t="str">
            <v>21 마감공사</v>
          </cell>
          <cell r="AD28">
            <v>0</v>
          </cell>
          <cell r="AE28">
            <v>0</v>
          </cell>
          <cell r="AF28">
            <v>0</v>
          </cell>
          <cell r="AG28">
            <v>0</v>
          </cell>
          <cell r="AL28">
            <v>31197675</v>
          </cell>
          <cell r="AM28">
            <v>12684885</v>
          </cell>
          <cell r="AN28">
            <v>4278</v>
          </cell>
          <cell r="AO28">
            <v>43886838</v>
          </cell>
          <cell r="AP28">
            <v>43886838</v>
          </cell>
          <cell r="AQ28" t="str">
            <v>원</v>
          </cell>
        </row>
        <row r="29">
          <cell r="E29" t="str">
            <v>22 운  반  비</v>
          </cell>
          <cell r="J29">
            <v>0</v>
          </cell>
          <cell r="K29" t="str">
            <v>원</v>
          </cell>
          <cell r="AC29" t="str">
            <v>22 골재및운반비</v>
          </cell>
          <cell r="AD29">
            <v>9804150</v>
          </cell>
          <cell r="AE29">
            <v>4722045</v>
          </cell>
          <cell r="AF29">
            <v>2221380</v>
          </cell>
          <cell r="AG29">
            <v>16747575</v>
          </cell>
          <cell r="AH29">
            <v>4582934</v>
          </cell>
          <cell r="AI29">
            <v>2237810</v>
          </cell>
          <cell r="AJ29">
            <v>921434</v>
          </cell>
          <cell r="AK29">
            <v>7742178</v>
          </cell>
          <cell r="AL29">
            <v>59680</v>
          </cell>
          <cell r="AM29">
            <v>14642</v>
          </cell>
          <cell r="AN29">
            <v>6888</v>
          </cell>
          <cell r="AO29">
            <v>81210</v>
          </cell>
          <cell r="AP29">
            <v>24570963</v>
          </cell>
          <cell r="AQ29" t="str">
            <v>원</v>
          </cell>
        </row>
        <row r="30">
          <cell r="E30" t="str">
            <v>23 작 업 부 산 물</v>
          </cell>
          <cell r="J30">
            <v>0</v>
          </cell>
          <cell r="K30" t="str">
            <v>원</v>
          </cell>
          <cell r="AC30" t="str">
            <v>23 작업부산물</v>
          </cell>
          <cell r="AD30">
            <v>-2080800</v>
          </cell>
          <cell r="AE30">
            <v>0</v>
          </cell>
          <cell r="AF30">
            <v>0</v>
          </cell>
          <cell r="AG30">
            <v>-2080800</v>
          </cell>
          <cell r="AH30">
            <v>-520200</v>
          </cell>
          <cell r="AI30">
            <v>0</v>
          </cell>
          <cell r="AJ30">
            <v>0</v>
          </cell>
          <cell r="AK30">
            <v>-520200</v>
          </cell>
          <cell r="AL30">
            <v>-86700</v>
          </cell>
          <cell r="AM30">
            <v>0</v>
          </cell>
          <cell r="AN30">
            <v>0</v>
          </cell>
          <cell r="AO30">
            <v>-86700</v>
          </cell>
          <cell r="AP30">
            <v>-2687700</v>
          </cell>
          <cell r="AQ30" t="str">
            <v>원</v>
          </cell>
        </row>
        <row r="31">
          <cell r="AC31" t="str">
            <v>24 관급자재비</v>
          </cell>
          <cell r="AD31">
            <v>0</v>
          </cell>
          <cell r="AE31">
            <v>0</v>
          </cell>
          <cell r="AF31">
            <v>0</v>
          </cell>
          <cell r="AG31">
            <v>0</v>
          </cell>
          <cell r="AL31">
            <v>0</v>
          </cell>
          <cell r="AM31">
            <v>0</v>
          </cell>
          <cell r="AN31">
            <v>0</v>
          </cell>
          <cell r="AO31">
            <v>0</v>
          </cell>
          <cell r="AQ31" t="str">
            <v>원</v>
          </cell>
        </row>
        <row r="32">
          <cell r="E32" t="str">
            <v>합 계</v>
          </cell>
          <cell r="F32">
            <v>0</v>
          </cell>
          <cell r="G32">
            <v>0</v>
          </cell>
          <cell r="H32">
            <v>0</v>
          </cell>
          <cell r="J32">
            <v>0</v>
          </cell>
          <cell r="K32" t="str">
            <v>원</v>
          </cell>
          <cell r="AC32" t="str">
            <v>합 계</v>
          </cell>
          <cell r="AD32">
            <v>2046415259</v>
          </cell>
          <cell r="AE32">
            <v>1397110893</v>
          </cell>
          <cell r="AF32">
            <v>63209107</v>
          </cell>
          <cell r="AG32">
            <v>3506735259</v>
          </cell>
          <cell r="AH32">
            <v>338451767</v>
          </cell>
          <cell r="AI32">
            <v>419543428</v>
          </cell>
          <cell r="AJ32">
            <v>23055893</v>
          </cell>
          <cell r="AK32">
            <v>781051088</v>
          </cell>
          <cell r="AL32">
            <v>31812961</v>
          </cell>
          <cell r="AM32">
            <v>14898962</v>
          </cell>
          <cell r="AN32">
            <v>191665</v>
          </cell>
          <cell r="AO32">
            <v>46903588</v>
          </cell>
          <cell r="AP32">
            <v>4334689935</v>
          </cell>
          <cell r="AQ32" t="str">
            <v>원</v>
          </cell>
        </row>
        <row r="33">
          <cell r="E33" t="str">
            <v>나.토목공사</v>
          </cell>
          <cell r="AC33" t="str">
            <v>나.토목공사</v>
          </cell>
        </row>
        <row r="35">
          <cell r="E35" t="str">
            <v>01 토공사</v>
          </cell>
          <cell r="J35">
            <v>0</v>
          </cell>
          <cell r="K35" t="str">
            <v>원</v>
          </cell>
          <cell r="AC35" t="str">
            <v>01 토공사</v>
          </cell>
          <cell r="AD35">
            <v>492257</v>
          </cell>
          <cell r="AE35">
            <v>590533</v>
          </cell>
          <cell r="AF35">
            <v>823870</v>
          </cell>
          <cell r="AG35">
            <v>1906660</v>
          </cell>
          <cell r="AP35">
            <v>1906660</v>
          </cell>
          <cell r="AQ35" t="str">
            <v>원</v>
          </cell>
        </row>
        <row r="36">
          <cell r="E36" t="str">
            <v>02 하수도공사</v>
          </cell>
          <cell r="J36">
            <v>0</v>
          </cell>
          <cell r="K36" t="str">
            <v>원</v>
          </cell>
          <cell r="AC36" t="str">
            <v>02 구조물공사</v>
          </cell>
          <cell r="AD36">
            <v>4633590</v>
          </cell>
          <cell r="AE36">
            <v>42718344</v>
          </cell>
          <cell r="AF36">
            <v>131084</v>
          </cell>
          <cell r="AG36">
            <v>47483018</v>
          </cell>
          <cell r="AP36">
            <v>47483018</v>
          </cell>
          <cell r="AQ36" t="str">
            <v>원</v>
          </cell>
        </row>
        <row r="37">
          <cell r="E37" t="str">
            <v>03 포장공사</v>
          </cell>
          <cell r="J37">
            <v>0</v>
          </cell>
          <cell r="K37" t="str">
            <v>원</v>
          </cell>
          <cell r="AC37" t="str">
            <v>03 배수시설공사</v>
          </cell>
          <cell r="AD37">
            <v>13685630</v>
          </cell>
          <cell r="AE37">
            <v>17702877</v>
          </cell>
          <cell r="AF37">
            <v>795421</v>
          </cell>
          <cell r="AG37">
            <v>32183928</v>
          </cell>
          <cell r="AP37">
            <v>32183928</v>
          </cell>
          <cell r="AQ37" t="str">
            <v>원</v>
          </cell>
        </row>
        <row r="38">
          <cell r="E38" t="str">
            <v>04 옹벽공사</v>
          </cell>
          <cell r="J38">
            <v>0</v>
          </cell>
          <cell r="K38" t="str">
            <v>원</v>
          </cell>
          <cell r="AC38" t="str">
            <v>04 포장공사</v>
          </cell>
          <cell r="AD38">
            <v>23098180</v>
          </cell>
          <cell r="AE38">
            <v>39510964</v>
          </cell>
          <cell r="AF38">
            <v>720108</v>
          </cell>
          <cell r="AG38">
            <v>63329252</v>
          </cell>
          <cell r="AP38">
            <v>63329252</v>
          </cell>
          <cell r="AQ38" t="str">
            <v>원</v>
          </cell>
        </row>
        <row r="39">
          <cell r="E39" t="str">
            <v>05 화단박스공사</v>
          </cell>
          <cell r="J39">
            <v>0</v>
          </cell>
          <cell r="K39" t="str">
            <v>원</v>
          </cell>
          <cell r="AC39" t="str">
            <v>05 정문,후문및담장공사</v>
          </cell>
          <cell r="AD39">
            <v>39820550</v>
          </cell>
          <cell r="AE39">
            <v>12877260</v>
          </cell>
          <cell r="AF39">
            <v>684000</v>
          </cell>
          <cell r="AG39">
            <v>53381810</v>
          </cell>
          <cell r="AP39">
            <v>53381810</v>
          </cell>
          <cell r="AQ39" t="str">
            <v>원</v>
          </cell>
        </row>
        <row r="40">
          <cell r="E40" t="str">
            <v>06 구조물공사</v>
          </cell>
          <cell r="J40">
            <v>0</v>
          </cell>
          <cell r="K40" t="str">
            <v>원</v>
          </cell>
          <cell r="AC40" t="str">
            <v>06 체육장마사토포설공사</v>
          </cell>
          <cell r="AD40">
            <v>634900</v>
          </cell>
          <cell r="AE40">
            <v>236100</v>
          </cell>
          <cell r="AF40">
            <v>201635</v>
          </cell>
          <cell r="AG40">
            <v>1072635</v>
          </cell>
          <cell r="AP40">
            <v>1072635</v>
          </cell>
          <cell r="AQ40" t="str">
            <v>원</v>
          </cell>
        </row>
        <row r="41">
          <cell r="E41" t="str">
            <v>07 철거공사</v>
          </cell>
          <cell r="J41">
            <v>0</v>
          </cell>
          <cell r="K41" t="str">
            <v>원</v>
          </cell>
          <cell r="AC41" t="str">
            <v>07 철거및복구공사</v>
          </cell>
          <cell r="AD41">
            <v>148214</v>
          </cell>
          <cell r="AE41">
            <v>381226</v>
          </cell>
          <cell r="AF41">
            <v>149405</v>
          </cell>
          <cell r="AG41">
            <v>678845</v>
          </cell>
          <cell r="AP41">
            <v>678845</v>
          </cell>
          <cell r="AQ41" t="str">
            <v>원</v>
          </cell>
        </row>
        <row r="42">
          <cell r="E42" t="str">
            <v>08 사급자재비공사</v>
          </cell>
          <cell r="J42">
            <v>0</v>
          </cell>
          <cell r="K42" t="str">
            <v>원</v>
          </cell>
          <cell r="AC42" t="str">
            <v>소계</v>
          </cell>
          <cell r="AD42">
            <v>82513321</v>
          </cell>
          <cell r="AE42">
            <v>114017304</v>
          </cell>
          <cell r="AF42">
            <v>3505523</v>
          </cell>
          <cell r="AG42">
            <v>200036148</v>
          </cell>
          <cell r="AP42">
            <v>200036148</v>
          </cell>
          <cell r="AQ42" t="str">
            <v>원</v>
          </cell>
        </row>
        <row r="43">
          <cell r="E43" t="str">
            <v>09 운반비</v>
          </cell>
          <cell r="J43">
            <v>0</v>
          </cell>
          <cell r="K43" t="str">
            <v>원</v>
          </cell>
          <cell r="AC43" t="str">
            <v>08 운반비</v>
          </cell>
          <cell r="AD43">
            <v>0</v>
          </cell>
          <cell r="AE43">
            <v>0</v>
          </cell>
          <cell r="AF43">
            <v>1446095</v>
          </cell>
          <cell r="AG43">
            <v>1446095</v>
          </cell>
          <cell r="AP43">
            <v>1446095</v>
          </cell>
          <cell r="AQ43" t="str">
            <v>원</v>
          </cell>
        </row>
        <row r="44">
          <cell r="E44" t="str">
            <v>10 작업 부산물</v>
          </cell>
          <cell r="J44">
            <v>0</v>
          </cell>
          <cell r="K44" t="str">
            <v>원</v>
          </cell>
          <cell r="AC44" t="str">
            <v>09 작업 부산물</v>
          </cell>
          <cell r="AD44">
            <v>-84150</v>
          </cell>
          <cell r="AE44">
            <v>0</v>
          </cell>
          <cell r="AF44">
            <v>0</v>
          </cell>
          <cell r="AG44">
            <v>-84150</v>
          </cell>
          <cell r="AP44">
            <v>-84150</v>
          </cell>
          <cell r="AQ44" t="str">
            <v>원</v>
          </cell>
        </row>
        <row r="45">
          <cell r="E45" t="str">
            <v xml:space="preserve"> 11 폐기물처리수수료</v>
          </cell>
          <cell r="J45">
            <v>0</v>
          </cell>
          <cell r="K45" t="str">
            <v>원</v>
          </cell>
          <cell r="AC45" t="str">
            <v xml:space="preserve"> 10 관급자재비</v>
          </cell>
          <cell r="AD45">
            <v>0</v>
          </cell>
          <cell r="AE45">
            <v>0</v>
          </cell>
          <cell r="AF45">
            <v>0</v>
          </cell>
          <cell r="AG45">
            <v>0</v>
          </cell>
          <cell r="AP45">
            <v>0</v>
          </cell>
          <cell r="AQ45" t="str">
            <v>원</v>
          </cell>
        </row>
        <row r="46">
          <cell r="E46" t="str">
            <v>합계</v>
          </cell>
          <cell r="F46">
            <v>0</v>
          </cell>
          <cell r="G46">
            <v>0</v>
          </cell>
          <cell r="H46">
            <v>0</v>
          </cell>
          <cell r="J46">
            <v>0</v>
          </cell>
          <cell r="K46" t="str">
            <v>원</v>
          </cell>
          <cell r="AC46" t="str">
            <v>합계</v>
          </cell>
          <cell r="AD46">
            <v>82429171</v>
          </cell>
          <cell r="AE46">
            <v>114017304</v>
          </cell>
          <cell r="AF46">
            <v>3505523</v>
          </cell>
          <cell r="AG46">
            <v>199951998</v>
          </cell>
          <cell r="AP46">
            <v>199951998</v>
          </cell>
          <cell r="AQ46" t="str">
            <v>원</v>
          </cell>
        </row>
        <row r="61">
          <cell r="E61" t="str">
            <v>다.기계설비공사</v>
          </cell>
          <cell r="AC61" t="str">
            <v>다.기계설비공사</v>
          </cell>
          <cell r="AG61" t="str">
            <v>신축동</v>
          </cell>
          <cell r="AH61" t="str">
            <v>본관동</v>
          </cell>
          <cell r="AI61" t="str">
            <v>본관동</v>
          </cell>
          <cell r="AJ61" t="str">
            <v>본관동</v>
          </cell>
          <cell r="AK61" t="str">
            <v>본관동</v>
          </cell>
          <cell r="AL61" t="str">
            <v>본관동증축</v>
          </cell>
          <cell r="AM61" t="str">
            <v>본관동증축</v>
          </cell>
          <cell r="AN61" t="str">
            <v>본관동증축</v>
          </cell>
          <cell r="AO61" t="str">
            <v>본관동증축</v>
          </cell>
        </row>
        <row r="62">
          <cell r="AG62" t="str">
            <v>합계</v>
          </cell>
          <cell r="AH62" t="str">
            <v>재료비</v>
          </cell>
          <cell r="AI62" t="str">
            <v>노무비</v>
          </cell>
          <cell r="AJ62" t="str">
            <v>경비</v>
          </cell>
          <cell r="AK62" t="str">
            <v>합계</v>
          </cell>
          <cell r="AL62" t="str">
            <v>재료비</v>
          </cell>
          <cell r="AM62" t="str">
            <v>노무비</v>
          </cell>
          <cell r="AN62" t="str">
            <v>경비</v>
          </cell>
          <cell r="AO62" t="str">
            <v>합계</v>
          </cell>
        </row>
        <row r="63">
          <cell r="E63" t="str">
            <v>01 옥외배관공사</v>
          </cell>
          <cell r="J63">
            <v>0</v>
          </cell>
          <cell r="K63" t="str">
            <v>원</v>
          </cell>
          <cell r="AC63" t="str">
            <v>01 장비설치공사</v>
          </cell>
          <cell r="AD63">
            <v>37696528</v>
          </cell>
          <cell r="AE63">
            <v>23950965</v>
          </cell>
          <cell r="AF63">
            <v>0</v>
          </cell>
          <cell r="AG63">
            <v>61647493</v>
          </cell>
          <cell r="AH63">
            <v>6782360</v>
          </cell>
          <cell r="AI63">
            <v>2412020</v>
          </cell>
          <cell r="AJ63">
            <v>0</v>
          </cell>
          <cell r="AK63">
            <v>9194380</v>
          </cell>
          <cell r="AP63">
            <v>70841873</v>
          </cell>
          <cell r="AQ63" t="str">
            <v>원</v>
          </cell>
        </row>
        <row r="64">
          <cell r="E64" t="str">
            <v>02 기계실배관공사</v>
          </cell>
          <cell r="J64">
            <v>0</v>
          </cell>
          <cell r="K64" t="str">
            <v>원</v>
          </cell>
          <cell r="AC64" t="str">
            <v>02 기계실배관공사</v>
          </cell>
          <cell r="AD64">
            <v>131491383</v>
          </cell>
          <cell r="AE64">
            <v>49145503</v>
          </cell>
          <cell r="AF64">
            <v>0</v>
          </cell>
          <cell r="AG64">
            <v>180636886</v>
          </cell>
          <cell r="AP64">
            <v>180636886</v>
          </cell>
          <cell r="AQ64" t="str">
            <v>원</v>
          </cell>
        </row>
        <row r="65">
          <cell r="E65" t="str">
            <v>03 난방배관공사</v>
          </cell>
          <cell r="J65">
            <v>0</v>
          </cell>
          <cell r="K65" t="str">
            <v>원</v>
          </cell>
          <cell r="AC65" t="str">
            <v>03 난방배관공사</v>
          </cell>
          <cell r="AH65">
            <v>28380365</v>
          </cell>
          <cell r="AI65">
            <v>47108338</v>
          </cell>
          <cell r="AJ65">
            <v>0</v>
          </cell>
          <cell r="AK65">
            <v>75488703</v>
          </cell>
          <cell r="AP65">
            <v>75488703</v>
          </cell>
          <cell r="AQ65" t="str">
            <v>원</v>
          </cell>
        </row>
        <row r="66">
          <cell r="E66" t="str">
            <v>04 위생배관공사</v>
          </cell>
          <cell r="J66">
            <v>0</v>
          </cell>
          <cell r="K66" t="str">
            <v>원</v>
          </cell>
          <cell r="AC66" t="str">
            <v>04 냉난방배관공사</v>
          </cell>
          <cell r="AD66">
            <v>234172219</v>
          </cell>
          <cell r="AE66">
            <v>153473404</v>
          </cell>
          <cell r="AF66">
            <v>0</v>
          </cell>
          <cell r="AG66">
            <v>387645623</v>
          </cell>
          <cell r="AP66">
            <v>387645623</v>
          </cell>
          <cell r="AQ66" t="str">
            <v>원</v>
          </cell>
        </row>
        <row r="67">
          <cell r="E67" t="str">
            <v>05 배기닥트설치공사</v>
          </cell>
          <cell r="J67">
            <v>0</v>
          </cell>
          <cell r="K67" t="str">
            <v>원</v>
          </cell>
          <cell r="AC67" t="str">
            <v>05 공조닥트설치공사</v>
          </cell>
          <cell r="AD67">
            <v>16918675</v>
          </cell>
          <cell r="AE67">
            <v>38126660</v>
          </cell>
          <cell r="AF67">
            <v>0</v>
          </cell>
          <cell r="AG67">
            <v>55045335</v>
          </cell>
          <cell r="AP67">
            <v>55045335</v>
          </cell>
          <cell r="AQ67" t="str">
            <v>원</v>
          </cell>
        </row>
        <row r="68">
          <cell r="E68" t="str">
            <v>06 가스배관공사</v>
          </cell>
          <cell r="J68">
            <v>0</v>
          </cell>
          <cell r="K68" t="str">
            <v>원</v>
          </cell>
          <cell r="AC68" t="str">
            <v>06 위생기구설치공사</v>
          </cell>
          <cell r="AD68">
            <v>28581934</v>
          </cell>
          <cell r="AE68">
            <v>14731155</v>
          </cell>
          <cell r="AF68">
            <v>0</v>
          </cell>
          <cell r="AG68">
            <v>43313089</v>
          </cell>
          <cell r="AH68">
            <v>2323379</v>
          </cell>
          <cell r="AI68">
            <v>6970913</v>
          </cell>
          <cell r="AJ68">
            <v>0</v>
          </cell>
          <cell r="AK68">
            <v>9294292</v>
          </cell>
          <cell r="AP68">
            <v>52607381</v>
          </cell>
          <cell r="AQ68" t="str">
            <v>원</v>
          </cell>
        </row>
        <row r="69">
          <cell r="AC69" t="str">
            <v>07 위생배관공사</v>
          </cell>
          <cell r="AD69">
            <v>54966551</v>
          </cell>
          <cell r="AE69">
            <v>57083740</v>
          </cell>
          <cell r="AF69">
            <v>0</v>
          </cell>
          <cell r="AG69">
            <v>112050291</v>
          </cell>
          <cell r="AP69">
            <v>112050291</v>
          </cell>
          <cell r="AQ69" t="str">
            <v>원</v>
          </cell>
        </row>
        <row r="70">
          <cell r="E70" t="str">
            <v>07 자동제어공사</v>
          </cell>
          <cell r="J70">
            <v>0</v>
          </cell>
          <cell r="K70" t="str">
            <v>원</v>
          </cell>
          <cell r="AC70" t="str">
            <v>08 도시가스배관공사</v>
          </cell>
          <cell r="AD70">
            <v>22420315</v>
          </cell>
          <cell r="AE70">
            <v>12539215</v>
          </cell>
          <cell r="AF70">
            <v>0</v>
          </cell>
          <cell r="AG70">
            <v>34959530</v>
          </cell>
          <cell r="AP70">
            <v>34959530</v>
          </cell>
          <cell r="AQ70" t="str">
            <v>원</v>
          </cell>
        </row>
        <row r="71">
          <cell r="E71" t="str">
            <v>08 소화배관공사</v>
          </cell>
          <cell r="J71">
            <v>0</v>
          </cell>
          <cell r="K71" t="str">
            <v>원</v>
          </cell>
          <cell r="AC71" t="str">
            <v>09 자동제어서치공사</v>
          </cell>
          <cell r="AD71">
            <v>31132209</v>
          </cell>
          <cell r="AE71">
            <v>4086978</v>
          </cell>
          <cell r="AF71">
            <v>0</v>
          </cell>
          <cell r="AG71">
            <v>35219187</v>
          </cell>
          <cell r="AP71">
            <v>35219187</v>
          </cell>
          <cell r="AQ71" t="str">
            <v>원</v>
          </cell>
        </row>
        <row r="72">
          <cell r="E72" t="str">
            <v>09 위생기구설치공사</v>
          </cell>
          <cell r="J72">
            <v>0</v>
          </cell>
          <cell r="K72" t="str">
            <v>원</v>
          </cell>
          <cell r="AC72" t="str">
            <v>10 연도설치공사</v>
          </cell>
          <cell r="AD72">
            <v>43364264</v>
          </cell>
          <cell r="AE72">
            <v>6692154</v>
          </cell>
          <cell r="AF72">
            <v>0</v>
          </cell>
          <cell r="AG72">
            <v>50056418</v>
          </cell>
          <cell r="AP72">
            <v>50056418</v>
          </cell>
          <cell r="AQ72" t="str">
            <v>원</v>
          </cell>
        </row>
        <row r="73">
          <cell r="E73" t="str">
            <v>10 급수급탕배관공사</v>
          </cell>
          <cell r="J73">
            <v>0</v>
          </cell>
          <cell r="K73" t="str">
            <v>원</v>
          </cell>
          <cell r="AC73" t="str">
            <v>11 방진설치공사</v>
          </cell>
          <cell r="AD73">
            <v>14923805</v>
          </cell>
          <cell r="AE73">
            <v>4324093</v>
          </cell>
          <cell r="AF73">
            <v>0</v>
          </cell>
          <cell r="AG73">
            <v>19247898</v>
          </cell>
          <cell r="AP73">
            <v>19247898</v>
          </cell>
          <cell r="AQ73" t="str">
            <v>원</v>
          </cell>
        </row>
        <row r="74">
          <cell r="E74" t="str">
            <v>11 오배수통기배관공사</v>
          </cell>
          <cell r="J74">
            <v>0</v>
          </cell>
          <cell r="K74" t="str">
            <v>원</v>
          </cell>
          <cell r="AC74" t="str">
            <v>12 환기닥트설치공사</v>
          </cell>
          <cell r="AH74">
            <v>15865991</v>
          </cell>
          <cell r="AI74">
            <v>7499700</v>
          </cell>
          <cell r="AJ74">
            <v>0</v>
          </cell>
          <cell r="AK74">
            <v>23365691</v>
          </cell>
          <cell r="AL74">
            <v>1566495</v>
          </cell>
          <cell r="AM74">
            <v>4088287</v>
          </cell>
          <cell r="AN74">
            <v>0</v>
          </cell>
          <cell r="AO74">
            <v>5654782</v>
          </cell>
          <cell r="AP74">
            <v>29020473</v>
          </cell>
          <cell r="AQ74" t="str">
            <v>원</v>
          </cell>
        </row>
        <row r="75">
          <cell r="E75" t="str">
            <v>합계</v>
          </cell>
          <cell r="F75">
            <v>0</v>
          </cell>
          <cell r="G75">
            <v>0</v>
          </cell>
          <cell r="H75">
            <v>0</v>
          </cell>
          <cell r="I75">
            <v>0</v>
          </cell>
          <cell r="J75">
            <v>0</v>
          </cell>
          <cell r="K75" t="str">
            <v>원</v>
          </cell>
          <cell r="AC75" t="str">
            <v>13 위생설비공사</v>
          </cell>
          <cell r="AH75">
            <v>27036309</v>
          </cell>
          <cell r="AI75">
            <v>31424526</v>
          </cell>
          <cell r="AJ75">
            <v>0</v>
          </cell>
          <cell r="AK75">
            <v>58460835</v>
          </cell>
          <cell r="AL75">
            <v>682861</v>
          </cell>
          <cell r="AM75">
            <v>1285389</v>
          </cell>
          <cell r="AN75">
            <v>0</v>
          </cell>
          <cell r="AO75">
            <v>1968250</v>
          </cell>
          <cell r="AP75">
            <v>60429085</v>
          </cell>
          <cell r="AQ75" t="str">
            <v>원</v>
          </cell>
        </row>
        <row r="76">
          <cell r="AC76" t="str">
            <v>14 가스설비공사</v>
          </cell>
          <cell r="AL76">
            <v>1286720</v>
          </cell>
          <cell r="AM76">
            <v>1172107</v>
          </cell>
          <cell r="AN76">
            <v>0</v>
          </cell>
          <cell r="AO76">
            <v>2458827</v>
          </cell>
          <cell r="AP76">
            <v>2458827</v>
          </cell>
          <cell r="AQ76" t="str">
            <v>원</v>
          </cell>
        </row>
        <row r="77">
          <cell r="AC77" t="str">
            <v>12 관급장비설치공사</v>
          </cell>
          <cell r="AD77">
            <v>0</v>
          </cell>
          <cell r="AE77">
            <v>0</v>
          </cell>
          <cell r="AF77">
            <v>0</v>
          </cell>
          <cell r="AG77">
            <v>0</v>
          </cell>
          <cell r="AP77">
            <v>0</v>
          </cell>
        </row>
        <row r="78">
          <cell r="AC78" t="str">
            <v>합계</v>
          </cell>
          <cell r="AD78">
            <v>615667883</v>
          </cell>
          <cell r="AE78">
            <v>364153867</v>
          </cell>
          <cell r="AF78">
            <v>0</v>
          </cell>
          <cell r="AG78">
            <v>979821750</v>
          </cell>
          <cell r="AH78">
            <v>80388404</v>
          </cell>
          <cell r="AI78">
            <v>95415497</v>
          </cell>
          <cell r="AJ78">
            <v>0</v>
          </cell>
          <cell r="AK78">
            <v>175803901</v>
          </cell>
          <cell r="AL78">
            <v>3536076</v>
          </cell>
          <cell r="AM78">
            <v>6545783</v>
          </cell>
          <cell r="AN78">
            <v>0</v>
          </cell>
          <cell r="AO78">
            <v>10081859</v>
          </cell>
          <cell r="AP78">
            <v>1165707510</v>
          </cell>
          <cell r="AQ78" t="str">
            <v>원</v>
          </cell>
        </row>
        <row r="90">
          <cell r="D90" t="str">
            <v xml:space="preserve">  2.간접노무비</v>
          </cell>
          <cell r="J90">
            <v>0</v>
          </cell>
          <cell r="K90" t="str">
            <v>원</v>
          </cell>
          <cell r="AB90" t="str">
            <v xml:space="preserve">  2.간접노무비</v>
          </cell>
          <cell r="AI90" t="str">
            <v>원</v>
          </cell>
          <cell r="AP90">
            <v>223949137</v>
          </cell>
          <cell r="AQ90" t="str">
            <v>원</v>
          </cell>
        </row>
        <row r="91">
          <cell r="D91" t="str">
            <v xml:space="preserve">  3.경   비</v>
          </cell>
          <cell r="AB91" t="str">
            <v xml:space="preserve">  3.경   비</v>
          </cell>
          <cell r="AQ91" t="str">
            <v>원</v>
          </cell>
        </row>
        <row r="92">
          <cell r="E92" t="str">
            <v>(1) 산재보험료</v>
          </cell>
          <cell r="J92">
            <v>0</v>
          </cell>
          <cell r="K92" t="str">
            <v>원</v>
          </cell>
          <cell r="AC92" t="str">
            <v>(1) 산재보험료</v>
          </cell>
          <cell r="AI92" t="str">
            <v>원</v>
          </cell>
          <cell r="AP92">
            <v>94882855</v>
          </cell>
          <cell r="AQ92" t="str">
            <v>원</v>
          </cell>
        </row>
        <row r="93">
          <cell r="E93" t="str">
            <v>(2) 안전관리비</v>
          </cell>
          <cell r="J93">
            <v>21630302</v>
          </cell>
          <cell r="K93" t="str">
            <v>원</v>
          </cell>
          <cell r="AC93" t="str">
            <v>(2) 안전관리비</v>
          </cell>
          <cell r="AI93" t="str">
            <v>원</v>
          </cell>
          <cell r="AP93">
            <v>127105582</v>
          </cell>
          <cell r="AQ93" t="str">
            <v>원</v>
          </cell>
        </row>
        <row r="94">
          <cell r="E94" t="str">
            <v>(3) 고용보험료</v>
          </cell>
          <cell r="K94" t="str">
            <v>원</v>
          </cell>
          <cell r="AC94" t="str">
            <v>(3) 고용보험료</v>
          </cell>
          <cell r="AI94" t="str">
            <v>원</v>
          </cell>
          <cell r="AP94">
            <v>12774584</v>
          </cell>
          <cell r="AQ94" t="str">
            <v>원</v>
          </cell>
        </row>
        <row r="95">
          <cell r="E95" t="str">
            <v>(4) 기타경비</v>
          </cell>
          <cell r="J95">
            <v>0</v>
          </cell>
          <cell r="K95" t="str">
            <v>원</v>
          </cell>
          <cell r="AC95" t="str">
            <v>(4) 기타경비</v>
          </cell>
          <cell r="AI95" t="str">
            <v>원</v>
          </cell>
          <cell r="AP95">
            <v>266077649.27272728</v>
          </cell>
          <cell r="AQ95" t="str">
            <v>원</v>
          </cell>
        </row>
        <row r="96">
          <cell r="E96" t="str">
            <v>(5) 퇴직공제부금비</v>
          </cell>
          <cell r="J96">
            <v>0</v>
          </cell>
          <cell r="K96" t="str">
            <v>원</v>
          </cell>
          <cell r="AC96" t="str">
            <v>(5) 퇴직공제부금비</v>
          </cell>
          <cell r="AI96" t="str">
            <v>원</v>
          </cell>
          <cell r="AJ96" t="str">
            <v xml:space="preserve">해  당  없  음 </v>
          </cell>
          <cell r="AQ96" t="str">
            <v>원</v>
          </cell>
          <cell r="AR96" t="str">
            <v xml:space="preserve"> 해당없음</v>
          </cell>
        </row>
        <row r="97">
          <cell r="D97" t="str">
            <v xml:space="preserve">  4.일반관리비</v>
          </cell>
          <cell r="J97">
            <v>0</v>
          </cell>
          <cell r="K97" t="str">
            <v>원</v>
          </cell>
          <cell r="AB97" t="str">
            <v xml:space="preserve">  4.일반관리비</v>
          </cell>
          <cell r="AI97" t="str">
            <v>원</v>
          </cell>
          <cell r="AP97">
            <v>0</v>
          </cell>
          <cell r="AQ97" t="str">
            <v>원</v>
          </cell>
        </row>
        <row r="98">
          <cell r="D98" t="str">
            <v xml:space="preserve">  5.이   윤</v>
          </cell>
          <cell r="J98">
            <v>0</v>
          </cell>
          <cell r="K98" t="str">
            <v>원</v>
          </cell>
          <cell r="AB98" t="str">
            <v xml:space="preserve">  5.이   윤</v>
          </cell>
          <cell r="AI98" t="str">
            <v>원</v>
          </cell>
          <cell r="AP98">
            <v>0</v>
          </cell>
          <cell r="AQ98" t="str">
            <v>원</v>
          </cell>
        </row>
        <row r="99">
          <cell r="D99" t="str">
            <v xml:space="preserve">  6.공사손해보험료</v>
          </cell>
          <cell r="J99">
            <v>0</v>
          </cell>
          <cell r="K99" t="str">
            <v>원</v>
          </cell>
          <cell r="L99" t="str">
            <v xml:space="preserve">해  당  없  음 </v>
          </cell>
          <cell r="AB99" t="str">
            <v xml:space="preserve">  6.공사손해보험료</v>
          </cell>
          <cell r="AI99" t="str">
            <v>원</v>
          </cell>
          <cell r="AJ99" t="str">
            <v xml:space="preserve">해  당  없  음 </v>
          </cell>
          <cell r="AP99">
            <v>0</v>
          </cell>
          <cell r="AQ99" t="str">
            <v>원</v>
          </cell>
          <cell r="AR99" t="str">
            <v xml:space="preserve"> 해당없음</v>
          </cell>
        </row>
        <row r="100">
          <cell r="D100" t="str">
            <v xml:space="preserve">  7.부가가치세</v>
          </cell>
          <cell r="J100">
            <v>2163030</v>
          </cell>
          <cell r="K100" t="str">
            <v>원</v>
          </cell>
          <cell r="AB100" t="str">
            <v xml:space="preserve">  7.부가가치세</v>
          </cell>
          <cell r="AI100" t="str">
            <v>원</v>
          </cell>
          <cell r="AP100">
            <v>642513925</v>
          </cell>
          <cell r="AQ100" t="str">
            <v>원</v>
          </cell>
        </row>
        <row r="102">
          <cell r="D102" t="str">
            <v xml:space="preserve"> 8.총   계</v>
          </cell>
          <cell r="J102">
            <v>23793332</v>
          </cell>
          <cell r="K102" t="str">
            <v>원</v>
          </cell>
          <cell r="AB102" t="str">
            <v xml:space="preserve"> 8.총   계</v>
          </cell>
          <cell r="AI102" t="str">
            <v>원</v>
          </cell>
          <cell r="AP102">
            <v>7067653175.272727</v>
          </cell>
          <cell r="AQ102" t="str">
            <v>원</v>
          </cell>
        </row>
        <row r="105">
          <cell r="AP105">
            <v>0</v>
          </cell>
        </row>
        <row r="107">
          <cell r="AP107">
            <v>0</v>
          </cell>
        </row>
        <row r="118">
          <cell r="AB118" t="str">
            <v xml:space="preserve">  2.간접노무비</v>
          </cell>
          <cell r="AI118" t="str">
            <v>원</v>
          </cell>
          <cell r="AQ118" t="str">
            <v>원</v>
          </cell>
        </row>
        <row r="119">
          <cell r="AB119" t="str">
            <v xml:space="preserve">  3.경   비</v>
          </cell>
          <cell r="AQ119" t="str">
            <v>원</v>
          </cell>
        </row>
        <row r="120">
          <cell r="AC120" t="str">
            <v>(1) 산재보험료</v>
          </cell>
          <cell r="AI120" t="str">
            <v>원</v>
          </cell>
          <cell r="AP120">
            <v>94882855</v>
          </cell>
          <cell r="AQ120" t="str">
            <v>원</v>
          </cell>
        </row>
        <row r="121">
          <cell r="AC121" t="str">
            <v>(2) 안전관리비</v>
          </cell>
          <cell r="AI121" t="str">
            <v>원</v>
          </cell>
          <cell r="AP121">
            <v>127105582</v>
          </cell>
          <cell r="AQ121" t="str">
            <v>원</v>
          </cell>
        </row>
        <row r="122">
          <cell r="AC122" t="str">
            <v>(3) 고용보험료</v>
          </cell>
          <cell r="AI122" t="str">
            <v>원</v>
          </cell>
          <cell r="AP122">
            <v>12774584</v>
          </cell>
          <cell r="AQ122" t="str">
            <v>원</v>
          </cell>
        </row>
        <row r="123">
          <cell r="AC123" t="str">
            <v>(4) 기타경비</v>
          </cell>
          <cell r="AI123" t="str">
            <v>원</v>
          </cell>
          <cell r="AQ123" t="str">
            <v>원</v>
          </cell>
        </row>
        <row r="124">
          <cell r="AC124" t="str">
            <v>(5) 퇴직공제부금비</v>
          </cell>
          <cell r="AI124" t="str">
            <v>원</v>
          </cell>
          <cell r="AJ124" t="str">
            <v xml:space="preserve">해  당  없  음 </v>
          </cell>
          <cell r="AQ124" t="str">
            <v>원</v>
          </cell>
          <cell r="AR124" t="str">
            <v xml:space="preserve"> 해당없음</v>
          </cell>
        </row>
        <row r="125">
          <cell r="AB125" t="str">
            <v xml:space="preserve">  4.일반관리비</v>
          </cell>
          <cell r="AI125" t="str">
            <v>원</v>
          </cell>
          <cell r="AQ125" t="str">
            <v>원</v>
          </cell>
        </row>
        <row r="126">
          <cell r="AB126" t="str">
            <v xml:space="preserve">  5.이   윤</v>
          </cell>
          <cell r="AI126" t="str">
            <v>원</v>
          </cell>
          <cell r="AQ126" t="str">
            <v>원</v>
          </cell>
        </row>
        <row r="127">
          <cell r="AB127" t="str">
            <v xml:space="preserve">  6.공사손해보험료</v>
          </cell>
          <cell r="AI127" t="str">
            <v>원</v>
          </cell>
          <cell r="AJ127" t="str">
            <v xml:space="preserve">해  당  없  음 </v>
          </cell>
          <cell r="AQ127" t="str">
            <v>원</v>
          </cell>
          <cell r="AR127" t="str">
            <v xml:space="preserve"> 해당없음</v>
          </cell>
        </row>
        <row r="128">
          <cell r="AB128" t="str">
            <v xml:space="preserve">  7.부가가치세</v>
          </cell>
          <cell r="AI128" t="str">
            <v>원</v>
          </cell>
          <cell r="AQ128" t="str">
            <v>원</v>
          </cell>
        </row>
        <row r="130">
          <cell r="AB130" t="str">
            <v xml:space="preserve"> 8.총   계</v>
          </cell>
          <cell r="AI130" t="str">
            <v>원</v>
          </cell>
          <cell r="AQ130" t="str">
            <v>원</v>
          </cell>
        </row>
      </sheetData>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
      <sheetName val="원가계산서"/>
      <sheetName val="내역서"/>
      <sheetName val="일위(전기)"/>
      <sheetName val="단가"/>
      <sheetName val="목록"/>
      <sheetName val="기계경비2"/>
      <sheetName val="직영비"/>
      <sheetName val="인건비"/>
      <sheetName val="산근"/>
      <sheetName val="기계경비1"/>
      <sheetName val="일위(발전)"/>
      <sheetName val="단가(발전)"/>
      <sheetName val="집계"/>
      <sheetName val="산출내역서집계표"/>
      <sheetName val="안동댐-발전설비"/>
    </sheetNames>
    <sheetDataSet>
      <sheetData sheetId="0" refreshError="1"/>
      <sheetData sheetId="1" refreshError="1"/>
      <sheetData sheetId="2"/>
      <sheetData sheetId="3" refreshError="1"/>
      <sheetData sheetId="4"/>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부하계산서"/>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노무비"/>
      <sheetName val="우배수"/>
      <sheetName val="맨홀"/>
      <sheetName val="일반공사"/>
      <sheetName val="일위대가"/>
      <sheetName val="을"/>
      <sheetName val="을지"/>
      <sheetName val="Baby일위대가"/>
      <sheetName val="단가산출"/>
      <sheetName val="3.공통공사대비"/>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STORAGE"/>
      <sheetName val="Y-WORK"/>
      <sheetName val="DATA"/>
      <sheetName val="설계예산서"/>
      <sheetName val="수량집계"/>
      <sheetName val="MOTOR"/>
      <sheetName val="적현로"/>
      <sheetName val="설계"/>
      <sheetName val="BID"/>
      <sheetName val="설 계"/>
      <sheetName val="JJ"/>
      <sheetName val="산출내역서집계표"/>
      <sheetName val="원가계산서 (총괄)"/>
      <sheetName val="원가계산서 (건축)"/>
      <sheetName val="(총괄집계)"/>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일위대가목차"/>
      <sheetName val="인건비"/>
      <sheetName val="표지 (2)"/>
      <sheetName val="unit 4"/>
      <sheetName val="N賃率-職"/>
      <sheetName val="간선계산"/>
      <sheetName val="98지급계획"/>
      <sheetName val="남양시작동자105노65기1.3화1.2"/>
      <sheetName val="FILE1"/>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제-노임"/>
      <sheetName val="제직재"/>
      <sheetName val="200"/>
      <sheetName val="대구실행"/>
      <sheetName val="0.집계"/>
      <sheetName val="입찰안"/>
      <sheetName val="I一般比"/>
      <sheetName val="직노"/>
      <sheetName val="매립"/>
      <sheetName val="조도계산서 (도서)"/>
      <sheetName val="49-119"/>
      <sheetName val="2F 회의실견적(5_14 일대)"/>
      <sheetName val="일위대가(가설)"/>
      <sheetName val="조명율표"/>
      <sheetName val="기계경비(시간당)"/>
      <sheetName val="램머"/>
      <sheetName val="중기일위대가"/>
      <sheetName val="단위단가"/>
      <sheetName val="ITEM"/>
      <sheetName val="실행내역"/>
      <sheetName val="기초단가"/>
      <sheetName val="XL4Poppy"/>
      <sheetName val="가로등부표"/>
      <sheetName val="내역(설계)"/>
      <sheetName val="내역"/>
      <sheetName val="LOPCALC"/>
      <sheetName val="3-1.CB"/>
      <sheetName val="재료"/>
      <sheetName val="식생블럭단위수량"/>
      <sheetName val="말뚝지지력산정"/>
      <sheetName val="MAIN_TABLE"/>
      <sheetName val="1.설계조건"/>
      <sheetName val="제경비율"/>
      <sheetName val="1.수인터널"/>
      <sheetName val="토량산출서"/>
      <sheetName val="토공"/>
      <sheetName val="기계경비"/>
      <sheetName val="구역화물"/>
      <sheetName val="단가일람"/>
      <sheetName val="입찰보고"/>
      <sheetName val="Macro1"/>
      <sheetName val="#REF"/>
      <sheetName val="아산추가1220"/>
      <sheetName val="당초"/>
      <sheetName val="금호"/>
      <sheetName val="C3"/>
      <sheetName val="전선 및 전선관"/>
      <sheetName val="손익분석"/>
      <sheetName val="경상직원"/>
      <sheetName val="부대공Ⅱ"/>
      <sheetName val="설계내역서"/>
      <sheetName val="노임"/>
      <sheetName val="자재단가"/>
      <sheetName val="대치판정"/>
      <sheetName val="Macro(전선)"/>
      <sheetName val="재집"/>
      <sheetName val="직재"/>
      <sheetName val="부하(성남)"/>
      <sheetName val="J直材4"/>
      <sheetName val="연부97-1"/>
      <sheetName val="갑지1"/>
      <sheetName val="공사원가계산서)"/>
      <sheetName val="내역집계표"/>
      <sheetName val="전기내역"/>
      <sheetName val="대가집계표"/>
      <sheetName val="대가전기"/>
      <sheetName val="자료"/>
      <sheetName val="집계표(관급)"/>
      <sheetName val="전기내역관급"/>
      <sheetName val="단"/>
      <sheetName val="TABLE"/>
      <sheetName val="발신정보"/>
      <sheetName val="준검 내역서"/>
      <sheetName val="보차도경계석"/>
      <sheetName val="부대내역"/>
      <sheetName val="AIR SHOWER(3인용)"/>
      <sheetName val="연습"/>
      <sheetName val="신우"/>
      <sheetName val="ITB COST"/>
      <sheetName val="CTEMCOST"/>
      <sheetName val="타공종이기"/>
      <sheetName val="철거집계"/>
      <sheetName val="인건-측정"/>
      <sheetName val="데이타"/>
      <sheetName val="90.03실행 "/>
      <sheetName val="가시설흙막이"/>
      <sheetName val="노무비단가"/>
      <sheetName val="Sheet17"/>
      <sheetName val="12월31일"/>
      <sheetName val="DANGA"/>
      <sheetName val="48전력선로일위"/>
      <sheetName val="96보완계획7.12"/>
      <sheetName val="지주목시비량산출서"/>
      <sheetName val="단가조사"/>
      <sheetName val="토목"/>
      <sheetName val="가로등내역서"/>
      <sheetName val="수량산출서"/>
      <sheetName val="2000.11월설계내역"/>
      <sheetName val="터파기및재료"/>
      <sheetName val="점수계산1-2"/>
      <sheetName val="부대공사비"/>
      <sheetName val="현장관리비집계표"/>
      <sheetName val="본공사"/>
      <sheetName val="BQ"/>
      <sheetName val="1차설계변경내역"/>
      <sheetName val="율촌법률사무소2내역"/>
      <sheetName val="실행내역서"/>
      <sheetName val="INPUT"/>
      <sheetName val="적용공정"/>
      <sheetName val="L_RPTB02_01"/>
      <sheetName val="정부노임단가"/>
      <sheetName val="원가계산서"/>
      <sheetName val="금리계산"/>
      <sheetName val="대비"/>
      <sheetName val="전차선로 물량표"/>
      <sheetName val="가설건물"/>
      <sheetName val="ABUT수량-A1"/>
      <sheetName val="자료입력"/>
      <sheetName val="BID-도로"/>
      <sheetName val="001"/>
      <sheetName val="총계"/>
      <sheetName val="내력서"/>
      <sheetName val="집계표"/>
      <sheetName val="단가"/>
      <sheetName val="총괄표"/>
      <sheetName val="실행철강하도"/>
      <sheetName val="내역서2안"/>
      <sheetName val="소야공정계획표"/>
      <sheetName val="Total"/>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본선차로수량집계표"/>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조명시설"/>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예산명세서"/>
      <sheetName val="Macro2"/>
      <sheetName val="수량"/>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목차"/>
      <sheetName val="Summary Sheets"/>
      <sheetName val="요율"/>
      <sheetName val="일위목록-기"/>
      <sheetName val="Module11"/>
      <sheetName val="6동"/>
      <sheetName val="Chart1"/>
      <sheetName val="단위내역목록"/>
      <sheetName val="단위내역서"/>
      <sheetName val="원가(1)"/>
      <sheetName val="원가(2)"/>
      <sheetName val="공량산출서"/>
      <sheetName val="계수시트"/>
      <sheetName val="BOQ"/>
      <sheetName val="포장공"/>
      <sheetName val="본부소개"/>
      <sheetName val="주사무실종합"/>
      <sheetName val="설비내역서"/>
      <sheetName val="건축내역서"/>
      <sheetName val="전기내역서"/>
      <sheetName val="기초자료"/>
      <sheetName val="여과지동"/>
      <sheetName val="내역표지"/>
      <sheetName val="예산변경사항"/>
      <sheetName val="98NS-N"/>
      <sheetName val="L_RPTA05_목록"/>
      <sheetName val="원가"/>
      <sheetName val="지진시"/>
      <sheetName val="6PILE  (돌출)"/>
      <sheetName val="연결임시"/>
      <sheetName val="계산식"/>
      <sheetName val="가도공"/>
      <sheetName val="SG"/>
      <sheetName val="DATE"/>
      <sheetName val="JUCKEYK"/>
      <sheetName val="지급자재"/>
      <sheetName val="한강운반비"/>
      <sheetName val="자재"/>
      <sheetName val="공통(20-91)"/>
      <sheetName val="수주현황2월"/>
      <sheetName val="단면 (2)"/>
      <sheetName val="토공유동표"/>
      <sheetName val="교각계산"/>
      <sheetName val="설계명세서"/>
      <sheetName val="말뚝물량"/>
      <sheetName val="99총공사내역서"/>
      <sheetName val="48평단가"/>
      <sheetName val="57단가"/>
      <sheetName val="54평단가"/>
      <sheetName val="66평단가"/>
      <sheetName val="61단가"/>
      <sheetName val="89평단가"/>
      <sheetName val="84평단가"/>
      <sheetName val="유첨#2"/>
      <sheetName val="펌프장수량산출(토)"/>
      <sheetName val="차액보증"/>
      <sheetName val="고등학교"/>
      <sheetName val="내역서(토목)"/>
      <sheetName val="부대시설"/>
      <sheetName val="Apt내역"/>
      <sheetName val="대외공문"/>
      <sheetName val="단가 및 재료비"/>
      <sheetName val="봉양~조차장간고하개명(신설)"/>
      <sheetName val="주상도"/>
      <sheetName val="6호기"/>
      <sheetName val="하조서"/>
      <sheetName val="보증수수료산출"/>
      <sheetName val="가로등"/>
      <sheetName val="공사비예산서(토목분)"/>
      <sheetName val="수목데이타 "/>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수입"/>
      <sheetName val="조건표"/>
      <sheetName val="ASP포장"/>
      <sheetName val="내역서(전기)"/>
      <sheetName val="3BL공동구 수량"/>
      <sheetName val="일위대가표"/>
      <sheetName val="단가산출서(기계)"/>
      <sheetName val="에너지동"/>
      <sheetName val="코드표"/>
      <sheetName val="Sheet1 (2)"/>
      <sheetName val="철거산출근거"/>
      <sheetName val="ELECTRIC"/>
      <sheetName val="SCHEDULE"/>
      <sheetName val="CA지입"/>
      <sheetName val="U-TYPE(1)"/>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EP0618"/>
      <sheetName val="금액내역서"/>
      <sheetName val="품의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고분전시관"/>
      <sheetName val="설비"/>
      <sheetName val="설직재-1"/>
      <sheetName val="공종별내역서"/>
      <sheetName val="단  가  대  비  표"/>
      <sheetName val="일  위  대  가  목  록"/>
      <sheetName val="접지수량"/>
      <sheetName val="노원열병합  건축공사기성내역서"/>
      <sheetName val="골재산출"/>
      <sheetName val="현관"/>
      <sheetName val="관접합및부설"/>
      <sheetName val="시설물일위"/>
      <sheetName val="실행간접비용"/>
      <sheetName val="2002하반기노임기준"/>
      <sheetName val="본부장"/>
      <sheetName val="건축공사"/>
      <sheetName val="자동 철거"/>
      <sheetName val="자동 설치"/>
      <sheetName val="토목 철주"/>
      <sheetName val="철거 일위대가(1-19)"/>
      <sheetName val="철거 일위대가(20-22)"/>
      <sheetName val="설치 일위대가(23-45호)"/>
      <sheetName val="설치 일위대가(46~78호)"/>
      <sheetName val="연령현황"/>
      <sheetName val="구리토평1전기"/>
      <sheetName val="세부내역"/>
      <sheetName val="품셈"/>
      <sheetName val="SLAB&quot;1&quot;"/>
      <sheetName val="총괄내역서"/>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돌망태단위수량"/>
      <sheetName val="전기일위대가"/>
      <sheetName val="단면(RW1)"/>
      <sheetName val="WORK"/>
      <sheetName val="비교표"/>
      <sheetName val="소비자가"/>
      <sheetName val="ilch"/>
      <sheetName val="A-4"/>
      <sheetName val="IMP(MAIN)"/>
      <sheetName val="IMP (REACTOR)"/>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현황CODE"/>
      <sheetName val="손익현황"/>
      <sheetName val="기둥(원형)"/>
      <sheetName val="밸브설치"/>
      <sheetName val="3.바닥판설계"/>
      <sheetName val="220 (2)"/>
      <sheetName val="NYS"/>
      <sheetName val="플랜트 설치"/>
      <sheetName val="총수량집계표"/>
      <sheetName val="기계경비일람"/>
      <sheetName val="집수정(600-700)"/>
      <sheetName val="맨홀수량산출"/>
      <sheetName val="1공구 건정토건 토공"/>
      <sheetName val="역T형교대(말뚝기초)"/>
      <sheetName val="기자재비"/>
      <sheetName val="현장관리비내역서"/>
      <sheetName val="포장복구집계"/>
      <sheetName val="세목전체"/>
      <sheetName val="간접비"/>
      <sheetName val="직공비"/>
      <sheetName val="주관사업"/>
      <sheetName val="수문일1"/>
      <sheetName val="발주설계서(당초)"/>
      <sheetName val="진우+대광"/>
      <sheetName val="01AC"/>
      <sheetName val="입찰결과(DATA)"/>
      <sheetName val="일위대가표(유단가)"/>
      <sheetName val="기계경비시간당손료목록"/>
      <sheetName val="동력부하(도산)"/>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¼Ò¾ß°øÁ¤°èÈ¹Ç¥"/>
      <sheetName val="ÇÏÁ¶¼­"/>
      <sheetName val="³»¿ª"/>
      <sheetName val="º¸Áõ¼ö¼ö·á»êÃâ"/>
      <sheetName val="ÁØ°Ë ³»¿ª¼­"/>
      <sheetName val="총괄집계표"/>
      <sheetName val="고창터널(고창방향)"/>
      <sheetName val="사전공사"/>
      <sheetName val=" 견적서"/>
      <sheetName val="전선"/>
      <sheetName val="CABLE"/>
      <sheetName val="보할공정"/>
      <sheetName val="일반수량"/>
      <sheetName val="BOQ(전체)"/>
      <sheetName val="보합"/>
      <sheetName val="교통대책내역"/>
      <sheetName val="개요"/>
      <sheetName val="인사자료총집계"/>
      <sheetName val="물가시세"/>
      <sheetName val="적상기초자료"/>
      <sheetName val="노임변동률"/>
      <sheetName val="조건"/>
      <sheetName val="COMPRESSOR"/>
      <sheetName val="ºÀ¾ç~Á¶Â÷Àå°£°íÇÏ°³¸í(½Å¼³)"/>
      <sheetName val="¼ö¸ñµ¥ÀÌÅ¸ "/>
      <sheetName val="º¯¾Ð±â ¹× ¹ßÀü±â ¿ë·®"/>
      <sheetName val="ASPÆ÷Àå"/>
      <sheetName val="±â°è°æºñ"/>
      <sheetName val="1.¼öÀÎÅÍ³Î"/>
      <sheetName val="¿¹»êº¯°æ»çÇ×"/>
      <sheetName val="본선토량운반계산서(1)0"/>
      <sheetName val="구조물공"/>
      <sheetName val="부대공"/>
      <sheetName val="배수공"/>
      <sheetName val="AS포장복구 "/>
      <sheetName val="일위집계표"/>
      <sheetName val="PO-BOQ"/>
      <sheetName val="신공항A-9(원가수정)"/>
      <sheetName val="부하LOAD"/>
      <sheetName val="TOT"/>
      <sheetName val="BJJIN"/>
      <sheetName val="DWPM"/>
      <sheetName val="골재丵〒"/>
      <sheetName val="건설장비기초단가"/>
      <sheetName val="내역서 (2)"/>
      <sheetName val="시중노임단가"/>
      <sheetName val="건축내역"/>
      <sheetName val="기본DATA"/>
      <sheetName val="합천내역"/>
      <sheetName val="노무비산출"/>
      <sheetName val="2000년 공정표"/>
      <sheetName val="1공구(을)"/>
      <sheetName val="대공종"/>
      <sheetName val="변경내역을"/>
      <sheetName val="전기2005"/>
      <sheetName val="통신2005"/>
      <sheetName val="내역총괄"/>
      <sheetName val="내역총괄2"/>
      <sheetName val="내역총괄3"/>
      <sheetName val="암거날개벽재료집계"/>
      <sheetName val="3련 BOX"/>
      <sheetName val="토목주소"/>
      <sheetName val="프랜트면허"/>
      <sheetName val="점검총괄"/>
      <sheetName val="CABLE SIZE-3"/>
      <sheetName val="공구원가계산"/>
      <sheetName val="1차증가원가계산"/>
      <sheetName val="경산"/>
      <sheetName val="EQUIP-H"/>
      <sheetName val="경비_원본"/>
      <sheetName val=" 상부공통집계(총괄)"/>
      <sheetName val="간접1"/>
      <sheetName val="2000전체분"/>
      <sheetName val="VA_code"/>
      <sheetName val="20관리비율"/>
      <sheetName val="공종별원가계산"/>
      <sheetName val="말고개터널조명전압강하"/>
      <sheetName val="물가자료"/>
      <sheetName val="전신환매도율"/>
      <sheetName val="EACT10"/>
      <sheetName val="방음벽기초(H=4m)"/>
      <sheetName val="가감수량"/>
      <sheetName val="외주"/>
      <sheetName val="구조물철거타공정이월"/>
      <sheetName val="Macro(차단기)"/>
      <sheetName val="상수도토공집계표"/>
      <sheetName val="자재목록"/>
      <sheetName val="연결관산출조서"/>
      <sheetName val="통장출금액"/>
      <sheetName val="부속동"/>
      <sheetName val="예산갑지"/>
      <sheetName val="조경일람"/>
      <sheetName val="일위대가목록"/>
      <sheetName val="빌딩 안내"/>
      <sheetName val="데리네이타현황"/>
      <sheetName val="경비2내역"/>
      <sheetName val="일위대가표 (2)"/>
      <sheetName val="REACTION(USD지진시)"/>
      <sheetName val="안정검토"/>
      <sheetName val="REACTION(USE평시)"/>
      <sheetName val="DATA1"/>
      <sheetName val="단가대비표"/>
      <sheetName val="Testing"/>
      <sheetName val="계화배수"/>
      <sheetName val="방음벽 기초 일반수량"/>
      <sheetName val="I.설계조건"/>
      <sheetName val="단면가정"/>
      <sheetName val="부재력정리"/>
      <sheetName val="BLOCK(1)"/>
      <sheetName val="단면치수"/>
      <sheetName val="NEYOK"/>
      <sheetName val="토목내역"/>
      <sheetName val="참조-(1)"/>
      <sheetName val="관급총괄"/>
      <sheetName val="2007일위 "/>
      <sheetName val="토목일위 (83~)"/>
      <sheetName val="표지판일위(105~"/>
      <sheetName val="장비일위"/>
      <sheetName val="재료1월호"/>
      <sheetName val="노무비 "/>
      <sheetName val="00000000"/>
      <sheetName val="BOX전기내역"/>
      <sheetName val="하수급견적대비"/>
      <sheetName val="9-1차이내역"/>
      <sheetName val="물량표"/>
      <sheetName val="수안보-MBR1"/>
      <sheetName val="입력DATA"/>
      <sheetName val="°ø»ç¿ø°¡°è»ê¼­"/>
      <sheetName val="ÃÑ³»¿ª¼­"/>
      <sheetName val="°ü±Þ³»¿ª¼­"/>
      <sheetName val="ÀÌÀüºñ³»¿ª¼­"/>
      <sheetName val="¹°·®"/>
      <sheetName val="¹è¼±¼³°è"/>
      <sheetName val="ºÎÇÏ°è»ê"/>
      <sheetName val="±âÃÊ»êÃâ¼­"/>
      <sheetName val="2006기계경비산출표"/>
      <sheetName val="입적표"/>
      <sheetName val="일위1"/>
      <sheetName val="단가산출서"/>
      <sheetName val="s"/>
      <sheetName val="³ëÀÓ"/>
      <sheetName val="전체"/>
      <sheetName val="9GNG운반"/>
      <sheetName val="공비대비"/>
      <sheetName val="EQUIPMENT -2"/>
      <sheetName val="MBR9"/>
      <sheetName val="36신설수량"/>
      <sheetName val="단가목록"/>
      <sheetName val="1단계"/>
      <sheetName val="기초코드"/>
      <sheetName val="내역서(전체)"/>
      <sheetName val="TRE TABLE"/>
      <sheetName val="세부견적서(DAS Call Back)"/>
      <sheetName val="기계경비및산출근거서"/>
      <sheetName val="내역총渀腷"/>
      <sheetName val="지하1층"/>
      <sheetName val="unit"/>
      <sheetName val="차수공개요"/>
      <sheetName val="단가 "/>
      <sheetName val="증감대비"/>
      <sheetName val="22단가(철거)"/>
      <sheetName val="49단가"/>
      <sheetName val="49단가(철거)"/>
      <sheetName val="22단가"/>
      <sheetName val="과천MAIN"/>
      <sheetName val="노무비 근거"/>
      <sheetName val="효성CB 1P기초"/>
      <sheetName val="EQ-R1"/>
      <sheetName val="품목"/>
      <sheetName val="일용노임단가"/>
      <sheetName val="TYPE-A"/>
      <sheetName val="1._x0018_변전설비"/>
      <sheetName val="실행"/>
      <sheetName val="백암비스타내역"/>
      <sheetName val="단가조사-1"/>
      <sheetName val="단가조사-2"/>
      <sheetName val="BSD (2)"/>
      <sheetName val="토공2"/>
      <sheetName val="guard(mac)"/>
      <sheetName val="표층포설및다짐"/>
      <sheetName val="차종별"/>
      <sheetName val="구동"/>
      <sheetName val="3.내역서"/>
      <sheetName val="별표"/>
      <sheetName val="화재 탐지 설비"/>
      <sheetName val="Customer Databas"/>
      <sheetName val="PIPE"/>
      <sheetName val="VALVE"/>
      <sheetName val="5.공종별예산내역서"/>
      <sheetName val="대림산업"/>
      <sheetName val="관리,공감"/>
      <sheetName val="수로교총재료집계"/>
      <sheetName val="기존단가 (2)"/>
      <sheetName val="4)유동표"/>
      <sheetName val="DB"/>
      <sheetName val="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refreshError="1"/>
      <sheetData sheetId="341" refreshError="1"/>
      <sheetData sheetId="342" refreshError="1"/>
      <sheetData sheetId="343" refreshError="1"/>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sheetData sheetId="543"/>
      <sheetData sheetId="544"/>
      <sheetData sheetId="545"/>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sheetData sheetId="716"/>
      <sheetData sheetId="717"/>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내역합계"/>
      <sheetName val="이전비"/>
      <sheetName val="이전비수량산출"/>
      <sheetName val="#표지"/>
      <sheetName val="1.식재공사 (미양)"/>
      <sheetName val="2.식재공사(송중)"/>
      <sheetName val="3.식재공사(강북)"/>
      <sheetName val="일위대가목록"/>
      <sheetName val="수목일위대가 "/>
      <sheetName val="소일위대가"/>
      <sheetName val="단가조사표"/>
      <sheetName val="자재단가"/>
      <sheetName val="노임단가"/>
      <sheetName val="1.시설물공사(미양초) "/>
      <sheetName val="2.시설물공사(송중초)"/>
      <sheetName val="3.시설물공사(강북중)"/>
      <sheetName val="3.철거공사(미양초)"/>
      <sheetName val="3.철거공사(송중초)"/>
      <sheetName val="3.철거공사(강북중)"/>
      <sheetName val="1.산출근거(미양)"/>
      <sheetName val="2.산출근거(송중)"/>
      <sheetName val="3.산출근거(강북)"/>
      <sheetName val="총괄내역"/>
      <sheetName val="총괄내역 (2)"/>
      <sheetName val="동원"/>
      <sheetName val="공정표"/>
      <sheetName val="설계설명서"/>
      <sheetName val="표지 (2)"/>
      <sheetName val="갑지"/>
      <sheetName val="내역서"/>
      <sheetName val="일위대가목록표"/>
      <sheetName val="일위대가표"/>
      <sheetName val="뿌리돌림내역"/>
      <sheetName val="간벌및 산물수집면적"/>
      <sheetName val="물가대비표"/>
      <sheetName val="단가및 수량산출서"/>
      <sheetName val="시 방 서"/>
      <sheetName val="지번별 존치및 벌채 수량표"/>
      <sheetName val="벌채면적및 파쇄수량표"/>
      <sheetName val="재적조사표"/>
      <sheetName val="가로표지"/>
      <sheetName val="수목식재 및 이식공사"/>
      <sheetName val="시설물,구조물공사"/>
      <sheetName val="포장공사"/>
      <sheetName val="유지관리장비"/>
      <sheetName val="노임단가-'02-0705"/>
      <sheetName val="준공신고서"/>
      <sheetName val="준공검사원"/>
      <sheetName val="공사원가"/>
      <sheetName val="준공내역서"/>
      <sheetName val="사급자재대"/>
      <sheetName val="사진표지-잔디"/>
      <sheetName val="사진대지"/>
      <sheetName val="공사내역서(총괄)"/>
      <sheetName val="기자재수량"/>
      <sheetName val="인건-측정"/>
      <sheetName val="노무비단가"/>
      <sheetName val="공사원가계산서"/>
      <sheetName val="총괄내역서"/>
      <sheetName val="1.식재공사"/>
      <sheetName val="2.시설물공사"/>
      <sheetName val="수목일위대가"/>
      <sheetName val="대일위대가"/>
      <sheetName val="수량산출근거"/>
      <sheetName val="BID"/>
      <sheetName val="집계표"/>
      <sheetName val="장비가동"/>
      <sheetName val="중기사용료"/>
      <sheetName val="2공구산출내역"/>
      <sheetName val="4차원가계산서"/>
      <sheetName val="기계내역"/>
      <sheetName val="간접비계산"/>
      <sheetName val="전체"/>
      <sheetName val="유림총괄"/>
      <sheetName val="이토변실(A3-LINE)"/>
      <sheetName val="집계"/>
      <sheetName val="상하차비용(기계상차)"/>
      <sheetName val="수간보호"/>
      <sheetName val="운반비"/>
      <sheetName val="111"/>
      <sheetName val="단가"/>
      <sheetName val="터파기및재료"/>
      <sheetName val="단가DATA"/>
      <sheetName val="Sheet6"/>
      <sheetName val="시추주상도"/>
      <sheetName val="관계주식"/>
      <sheetName val="근로자자료입력"/>
      <sheetName val="참고자료"/>
      <sheetName val="중기사용료산출근거"/>
      <sheetName val="단가산출2"/>
      <sheetName val="단가 및 재료비"/>
      <sheetName val="일위대가"/>
      <sheetName val="조건"/>
      <sheetName val="배수관토공"/>
      <sheetName val="A-4"/>
      <sheetName val="Macro1"/>
      <sheetName val="산출내역서집계표"/>
      <sheetName val="Sheet1"/>
      <sheetName val="일위목록"/>
      <sheetName val="부하계산서"/>
      <sheetName val="산출내역서"/>
      <sheetName val="연결관산출조서"/>
      <sheetName val="단가적용"/>
      <sheetName val="품셈"/>
      <sheetName val="도급견적가"/>
      <sheetName val="대목"/>
      <sheetName val="Total"/>
      <sheetName val="분석"/>
      <sheetName val="200"/>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목록"/>
      <sheetName val="단산목록"/>
      <sheetName val="01AC"/>
      <sheetName val="노임단가 (2)"/>
      <sheetName val="Sheet15"/>
      <sheetName val="수주현황2월"/>
      <sheetName val="수목단가"/>
      <sheetName val="시설수량표"/>
      <sheetName val="식재수량표"/>
      <sheetName val="기초일위"/>
      <sheetName val="1"/>
      <sheetName val="식재인부"/>
      <sheetName val="Sheet1 (2)"/>
      <sheetName val="시설일위"/>
      <sheetName val="단가목록"/>
      <sheetName val="카메라"/>
      <sheetName val="공구원가계산"/>
      <sheetName val="참고사항"/>
      <sheetName val="평가데이터"/>
      <sheetName val="소방사항"/>
      <sheetName val="공비대비"/>
      <sheetName val="을지"/>
      <sheetName val="DB"/>
      <sheetName val="#REF"/>
      <sheetName val="DB구축"/>
      <sheetName val="ES산출"/>
      <sheetName val="송천신미산원가"/>
      <sheetName val="조명일위"/>
      <sheetName val="일위대가목차"/>
      <sheetName val="시설물일위"/>
      <sheetName val="투찰가"/>
      <sheetName val="백호우계수"/>
      <sheetName val="선금급신청서"/>
      <sheetName val="산출근거"/>
      <sheetName val="노무비"/>
      <sheetName val="부대내역"/>
      <sheetName val="NN (2)"/>
      <sheetName val="경산"/>
      <sheetName val="Sheet2"/>
      <sheetName val="건축일위()"/>
      <sheetName val="수량산출서"/>
      <sheetName val="VXXXXXXX"/>
      <sheetName val="자료"/>
      <sheetName val="배수장토목공사비"/>
      <sheetName val="K"/>
      <sheetName val="충주"/>
      <sheetName val="가시설흙막이"/>
      <sheetName val="2000년1차"/>
      <sheetName val="정부노임단가"/>
      <sheetName val="식재일위대가"/>
      <sheetName val="기초일위대가"/>
      <sheetName val="단가대비표"/>
      <sheetName val="단가(1)"/>
      <sheetName val="코드"/>
      <sheetName val="단가표"/>
      <sheetName val="2002하반기노임기준"/>
      <sheetName val="공사비증감"/>
      <sheetName val="앉음벽 (2)"/>
      <sheetName val="공사내역(2003년)"/>
      <sheetName val="수량 산출서(당초)"/>
      <sheetName val="경비내역(을)-1"/>
      <sheetName val="소비자가"/>
      <sheetName val="준검 내역서"/>
      <sheetName val="중기"/>
      <sheetName val="품셈TABLE"/>
      <sheetName val="새공통(96임금인상기준)"/>
      <sheetName val="견적대비(1차) (2)"/>
      <sheetName val="Ekog10"/>
      <sheetName val="FB25JN"/>
      <sheetName val="설계변경원가계산총괄표"/>
      <sheetName val="소방"/>
      <sheetName val="설계예산서"/>
      <sheetName val="이형관"/>
      <sheetName val="금액내역서"/>
      <sheetName val="4.2유효폭의 계산"/>
      <sheetName val="별표 (1)"/>
      <sheetName val="분전함신설"/>
      <sheetName val="접지1종"/>
      <sheetName val="일위_파일"/>
      <sheetName val="0215"/>
      <sheetName val="예총"/>
      <sheetName val="PAINT"/>
      <sheetName val="소일위대가코드표"/>
      <sheetName val="공사단가"/>
      <sheetName val="노임"/>
      <sheetName val="월별경비집행"/>
      <sheetName val="CT"/>
      <sheetName val="E.P.T수량산출서"/>
      <sheetName val="CIVIL4"/>
      <sheetName val="일반부표"/>
      <sheetName val="적용기준"/>
      <sheetName val="Dae_Jiju"/>
      <sheetName val="Sikje_ingun"/>
      <sheetName val="TREE_D"/>
      <sheetName val="배수관토공산출"/>
      <sheetName val="소야공정계획표"/>
      <sheetName val="설비"/>
      <sheetName val="교대(A1)"/>
      <sheetName val="교통표지"/>
      <sheetName val="횡배수관토공수량"/>
      <sheetName val="데이타"/>
      <sheetName val="WORK"/>
      <sheetName val="건축"/>
      <sheetName val="전기"/>
      <sheetName val="CON'C"/>
      <sheetName val="수원공사비"/>
      <sheetName val="자재대"/>
      <sheetName val="정렬"/>
      <sheetName val="토공사"/>
      <sheetName val="96보완계획7.12"/>
      <sheetName val="S0"/>
      <sheetName val="건축내역"/>
      <sheetName val="건축원가계산서"/>
      <sheetName val="입찰안"/>
      <sheetName val="여과지동"/>
      <sheetName val="견적정보"/>
      <sheetName val="기초자료"/>
      <sheetName val="도근좌표"/>
      <sheetName val="건축내역서"/>
      <sheetName val="예정공정표"/>
      <sheetName val="총괄내역_(2)"/>
      <sheetName val="표지_(2)"/>
      <sheetName val="간벌및_산물수집면적"/>
      <sheetName val="단가및_수량산출서"/>
      <sheetName val="시_방_서"/>
      <sheetName val="지번별_존치및_벌채_수량표"/>
      <sheetName val="벌채면적및_파쇄수량표"/>
      <sheetName val="수목식재_및_이식공사"/>
      <sheetName val="1_식재공사_(미양)"/>
      <sheetName val="2_식재공사(송중)"/>
      <sheetName val="3_식재공사(강북)"/>
      <sheetName val="수목일위대가_"/>
      <sheetName val="1_시설물공사(미양초)_"/>
      <sheetName val="2_시설물공사(송중초)"/>
      <sheetName val="3_시설물공사(강북중)"/>
      <sheetName val="3_철거공사(미양초)"/>
      <sheetName val="3_철거공사(송중초)"/>
      <sheetName val="3_철거공사(강북중)"/>
      <sheetName val="1_산출근거(미양)"/>
      <sheetName val="2_산출근거(송중)"/>
      <sheetName val="3_산출근거(강북)"/>
      <sheetName val="1_식재공사"/>
      <sheetName val="2_시설물공사"/>
      <sheetName val="단가_및_재료비"/>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Sheet1_(2)"/>
      <sheetName val="노임단가_(2)"/>
      <sheetName val="구조물공"/>
      <sheetName val="부대공"/>
      <sheetName val="배수공"/>
      <sheetName val="토공"/>
      <sheetName val="포장공"/>
      <sheetName val="내역표지"/>
      <sheetName val="조명시설"/>
      <sheetName val="내역(실행가)"/>
      <sheetName val="토목내역"/>
      <sheetName val="강관 및 부속"/>
      <sheetName val="건축공사"/>
      <sheetName val="약품공급2"/>
      <sheetName val="맨홀접합조서"/>
      <sheetName val="대운반(철재)"/>
      <sheetName val="FAB별"/>
      <sheetName val="현장관리비"/>
      <sheetName val="b_balju"/>
      <sheetName val="설계명세서"/>
      <sheetName val="청천내"/>
      <sheetName val="건축내역(김해율하1차)1"/>
      <sheetName val="밸브설치"/>
      <sheetName val="DATE"/>
      <sheetName val="내역(1단지)"/>
      <sheetName val="내역(2단지)"/>
      <sheetName val="시설 "/>
      <sheetName val="식재"/>
      <sheetName val="기초"/>
      <sheetName val="수량산출"/>
      <sheetName val="수량1"/>
      <sheetName val="수량2"/>
      <sheetName val="철거수량"/>
      <sheetName val="시설단가"/>
      <sheetName val="중기경비"/>
      <sheetName val="중기단가(1)"/>
      <sheetName val="중기단가(2)"/>
      <sheetName val="516-D-126"/>
      <sheetName val="정화조동내역"/>
      <sheetName val="BSD (2)"/>
      <sheetName val="부경대총괄내역서"/>
      <sheetName val="갑지1"/>
      <sheetName val="GAEYO"/>
      <sheetName val="적용단위길이"/>
      <sheetName val="피벗테이블데이터분석"/>
      <sheetName val="태봉초등"/>
      <sheetName val="공정코드"/>
      <sheetName val="토목주소"/>
      <sheetName val="단가결정"/>
      <sheetName val="P3"/>
      <sheetName val="4)유동표"/>
      <sheetName val="토공유동표"/>
      <sheetName val="입찰"/>
      <sheetName val="현경"/>
      <sheetName val="정보"/>
      <sheetName val="식재가격"/>
      <sheetName val="식재총괄"/>
      <sheetName val="공사개요"/>
      <sheetName val="산출근거#2-3"/>
      <sheetName val="빗물받이(910-510-410)"/>
      <sheetName val="변경내역서간지"/>
      <sheetName val="광주운남을"/>
      <sheetName val="실행"/>
      <sheetName val="본체"/>
      <sheetName val="공사비예산서(토목분)"/>
      <sheetName val="제직재"/>
      <sheetName val="설직재-1"/>
      <sheetName val="차수보수량산출"/>
      <sheetName val="POL6차-PIPING"/>
      <sheetName val="연습"/>
      <sheetName val="콘_재료분리(1)"/>
      <sheetName val="설계"/>
      <sheetName val="당초계약"/>
      <sheetName val="실행내역"/>
      <sheetName val="EACT10"/>
      <sheetName val="SLAB&quot;1&quot;"/>
      <sheetName val="중기조종사 단위단가"/>
      <sheetName val="제경비"/>
      <sheetName val="4.전기"/>
      <sheetName val="일위대가(1)"/>
      <sheetName val="조직"/>
      <sheetName val="시설물"/>
      <sheetName val="식재출력용"/>
      <sheetName val="유지관리"/>
      <sheetName val="퍼스트"/>
      <sheetName val="노무단가"/>
      <sheetName val="하중계산"/>
      <sheetName val="토공정보"/>
      <sheetName val="예가표"/>
      <sheetName val="설계내역"/>
      <sheetName val="말뚝지지력산정"/>
      <sheetName val="공통비총괄표"/>
      <sheetName val="공사기본내용입력"/>
      <sheetName val="내역1"/>
      <sheetName val="단가산출"/>
      <sheetName val="앉음벽_(2)"/>
      <sheetName val="수량_산출서(당초)"/>
      <sheetName val="준검_내역서"/>
      <sheetName val="혜성"/>
      <sheetName val="설계조건"/>
      <sheetName val="원가계산서"/>
      <sheetName val="날개수량1.5"/>
      <sheetName val="내역아"/>
      <sheetName val="울타리"/>
      <sheetName val="토목"/>
      <sheetName val="을-ATYPE"/>
      <sheetName val="흄관기초"/>
      <sheetName val="불진"/>
      <sheetName val="일목"/>
      <sheetName val="일위"/>
      <sheetName val="총괄집계표"/>
      <sheetName val="직노"/>
      <sheetName val="화재 탐지 설비"/>
      <sheetName val="하부철근수량"/>
      <sheetName val="1.설계조건"/>
      <sheetName val="DATA입력"/>
      <sheetName val="유효폭의 계산"/>
      <sheetName val="3BL공동구 수량"/>
      <sheetName val="세부내역"/>
      <sheetName val="제1호단위수량"/>
      <sheetName val="출력X"/>
      <sheetName val="시중노임"/>
      <sheetName val="공량산출서"/>
      <sheetName val="기초노무비"/>
      <sheetName val="공통비(전체)"/>
      <sheetName val="설비비2"/>
      <sheetName val="설비비TRT"/>
      <sheetName val="설비비5"/>
      <sheetName val="상수구조화편집부표"/>
      <sheetName val="00000"/>
      <sheetName val="조명율표"/>
      <sheetName val="DATA"/>
      <sheetName val="산출명세서"/>
      <sheetName val="guard(mac)"/>
      <sheetName val="경비2내역"/>
      <sheetName val="기본단가표"/>
      <sheetName val="을"/>
      <sheetName val="골조시행"/>
      <sheetName val="가감수량"/>
      <sheetName val="맨홀수량산출"/>
      <sheetName val="단위단가"/>
      <sheetName val="수량산출서 (계장공사)"/>
      <sheetName val="개소별수량산출"/>
      <sheetName val="설계변경내역서"/>
      <sheetName val="입고장부 (4)"/>
      <sheetName val="설내역서 "/>
      <sheetName val="가도공"/>
      <sheetName val="기본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refreshError="1"/>
      <sheetData sheetId="136" refreshError="1"/>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sheetData sheetId="302"/>
      <sheetData sheetId="303"/>
      <sheetData sheetId="304"/>
      <sheetData sheetId="305" refreshError="1"/>
      <sheetData sheetId="306" refreshError="1"/>
      <sheetData sheetId="307" refreshError="1"/>
      <sheetData sheetId="308" refreshError="1"/>
      <sheetData sheetId="309" refreshError="1"/>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입찰표지"/>
      <sheetName val="총괄표"/>
      <sheetName val="전체내역서"/>
      <sheetName val="전기내역서"/>
      <sheetName val="단가산출"/>
      <sheetName val="자재수량"/>
      <sheetName val="Sheet1"/>
      <sheetName val="Sheet2"/>
      <sheetName val="Sheet3"/>
      <sheetName val="1공구 건정토건 토공"/>
      <sheetName val="1공구 건정토건 철콘"/>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Module1"/>
      <sheetName val="Qheet6"/>
      <sheetName val="입찰안"/>
      <sheetName val="준검 내역서"/>
      <sheetName val="실행철강하도"/>
      <sheetName val="차액보증"/>
      <sheetName val="산출내역서"/>
      <sheetName val="공사개요"/>
      <sheetName val="갑지"/>
      <sheetName val="주차구획선수량"/>
      <sheetName val="내역서"/>
      <sheetName val="목차"/>
      <sheetName val="자재단가비교표"/>
      <sheetName val="개요"/>
      <sheetName val="부대tu"/>
      <sheetName val="하조서"/>
      <sheetName val="총괄내역서"/>
      <sheetName val="한강운반비"/>
      <sheetName val="일위대가"/>
      <sheetName val="#REF"/>
      <sheetName val="정부노임단가"/>
      <sheetName val="변경비교-을"/>
      <sheetName val="A-4"/>
      <sheetName val="6공구(당초)"/>
      <sheetName val="내역"/>
      <sheetName val="신공항A-9(원가수정)"/>
      <sheetName val="저"/>
      <sheetName val="품의서"/>
      <sheetName val="가도공"/>
      <sheetName val="데리네이타현황"/>
      <sheetName val="인건-측정"/>
      <sheetName val="토사(PE)"/>
      <sheetName val="금호"/>
      <sheetName val="서∼군(2)"/>
      <sheetName val="재개발"/>
      <sheetName val="도급"/>
      <sheetName val="SG"/>
      <sheetName val="낙찰표"/>
      <sheetName val="후다내역"/>
      <sheetName val="2.대외공문"/>
      <sheetName val="토적집계"/>
      <sheetName val="BID"/>
      <sheetName val="SP-B1"/>
      <sheetName val="소야공정계획표"/>
      <sheetName val="설계"/>
      <sheetName val="사통"/>
      <sheetName val="노임단가"/>
      <sheetName val="98NS-N"/>
      <sheetName val="기초코드"/>
      <sheetName val="을"/>
      <sheetName val="대로근거"/>
      <sheetName val="1.수인터널"/>
      <sheetName val="일위대가표"/>
      <sheetName val="실행대비"/>
      <sheetName val="98지급계획"/>
      <sheetName val="대비"/>
      <sheetName val="설계예산서"/>
      <sheetName val="시공여유율"/>
      <sheetName val="입적표"/>
      <sheetName val="토목주소"/>
      <sheetName val="45,46"/>
      <sheetName val="물가시세"/>
      <sheetName val="Total"/>
      <sheetName val="부대내역"/>
      <sheetName val="6PILE  (돌출)"/>
      <sheetName val="0.0ControlSheet"/>
      <sheetName val="0.1keyAssumption"/>
      <sheetName val="입찰품의서"/>
      <sheetName val="SANTOGO"/>
      <sheetName val="공통가설"/>
      <sheetName val="공업용수관로"/>
      <sheetName val="접속도로1"/>
      <sheetName val="보할"/>
      <sheetName val="전차선로 물량표"/>
      <sheetName val="자재"/>
      <sheetName val="공통(20-91)"/>
      <sheetName val="eq_data"/>
      <sheetName val="일위(토목)"/>
      <sheetName val="기본단가"/>
      <sheetName val="설 계"/>
      <sheetName val="경비"/>
      <sheetName val="가시설"/>
      <sheetName val="공문(신)"/>
      <sheetName val="지주설치제원"/>
      <sheetName val="자재단가"/>
      <sheetName val="원형1호맨홀토공수량"/>
      <sheetName val="갑지(추정)"/>
      <sheetName val="AS포장복구 "/>
      <sheetName val="Dae_Jiju"/>
      <sheetName val="Sikje_ingun"/>
      <sheetName val="TREE_D"/>
      <sheetName val="초기화면"/>
      <sheetName val="특수선일위대가"/>
      <sheetName val="총괄-1"/>
      <sheetName val="노임"/>
      <sheetName val="단가산출서"/>
      <sheetName val="입력시트"/>
      <sheetName val="공제구간조서"/>
      <sheetName val="건축내역서"/>
      <sheetName val="단가비교표"/>
      <sheetName val="DATA"/>
      <sheetName val="중로근거"/>
      <sheetName val="시화점실행"/>
      <sheetName val="건축내역"/>
      <sheetName val="BJJIN"/>
      <sheetName val="전기공사"/>
      <sheetName val="2000년1차"/>
      <sheetName val="장비집계"/>
      <sheetName val="결과조달"/>
      <sheetName val="원본(갑지)"/>
      <sheetName val="단면가정"/>
      <sheetName val="설계조건"/>
      <sheetName val="부재력정리"/>
      <sheetName val="내역(최종본4.5)"/>
      <sheetName val="3차준공"/>
      <sheetName val="실행내역서"/>
      <sheetName val="배수통관(좌)"/>
      <sheetName val="DATE"/>
      <sheetName val="단"/>
      <sheetName val="N賃率-職"/>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수로단위수량"/>
      <sheetName val="공사비총괄표"/>
      <sheetName val="입출재고현황 (2)"/>
      <sheetName val="준공조서갑지"/>
      <sheetName val="예산내역서"/>
      <sheetName val="강교(Sub)"/>
      <sheetName val="흥양2교토공집계표"/>
      <sheetName val="횡배수관토공수량"/>
      <sheetName val="몰탈재료산출"/>
      <sheetName val="여과지동"/>
      <sheetName val="기초자료"/>
      <sheetName val="ABUT수량-A1"/>
      <sheetName val="위치조서"/>
      <sheetName val="충주"/>
      <sheetName val="수목단가"/>
      <sheetName val="시설수량표"/>
      <sheetName val="식재수량표"/>
      <sheetName val="견적서"/>
      <sheetName val="일위대가(가설)"/>
      <sheetName val="맨홀수량"/>
      <sheetName val="연결임시"/>
      <sheetName val="배관단가조사서"/>
      <sheetName val="광산내역"/>
      <sheetName val="9GNG운반"/>
      <sheetName val="경영혁신본부"/>
      <sheetName val="수문일1"/>
      <sheetName val="을지"/>
      <sheetName val="관일"/>
      <sheetName val="표지"/>
      <sheetName val="하수급견적대비"/>
      <sheetName val="type-F"/>
      <sheetName val="A-7-1LINE(수량)"/>
      <sheetName val="Sheet1 (2)"/>
      <sheetName val="상-교대(A1-A2)"/>
      <sheetName val="대치판정"/>
      <sheetName val="증감대비"/>
      <sheetName val="2000년하반기"/>
      <sheetName val="현장관리"/>
      <sheetName val="일위대가(1)"/>
      <sheetName val="설계명세서"/>
      <sheetName val="교각1"/>
      <sheetName val="기계내역"/>
      <sheetName val="BSD (2)"/>
      <sheetName val="nys"/>
      <sheetName val="EQUIP-H"/>
      <sheetName val="제잡비.xls"/>
      <sheetName val="3BL공동구 수량"/>
      <sheetName val="전체_1설계"/>
      <sheetName val="APT"/>
      <sheetName val="부하(성남)"/>
      <sheetName val="부하계산서"/>
      <sheetName val="골조시행"/>
      <sheetName val="실행내역"/>
      <sheetName val="예산M6-B"/>
      <sheetName val="AB자재단가"/>
      <sheetName val="ELECTRIC"/>
      <sheetName val="TYPE-A"/>
      <sheetName val="전기일위대가"/>
      <sheetName val="토공사"/>
      <sheetName val="상세산출"/>
      <sheetName val="적현로"/>
      <sheetName val="적용대가"/>
      <sheetName val="인건비 "/>
      <sheetName val="1.취수장"/>
      <sheetName val="간접비"/>
      <sheetName val="기성신청"/>
      <sheetName val="산출내역서집계표"/>
      <sheetName val="손익현황"/>
      <sheetName val="현황CODE"/>
      <sheetName val="교대(A1)"/>
      <sheetName val="전신환매도율"/>
      <sheetName val="구천"/>
      <sheetName val="최초침전지집계표"/>
      <sheetName val="일위대가(계측기설치)"/>
      <sheetName val="전신"/>
      <sheetName val="수량조서"/>
      <sheetName val="코드표"/>
      <sheetName val="현대물량"/>
      <sheetName val="자재목록"/>
      <sheetName val="중기목록"/>
      <sheetName val="단가목록"/>
      <sheetName val="일위목록"/>
      <sheetName val="노임목록"/>
      <sheetName val="4)유동표"/>
      <sheetName val="자재일람"/>
      <sheetName val="STAND20"/>
      <sheetName val=" 총괄표"/>
      <sheetName val="설계명세"/>
      <sheetName val="명단"/>
      <sheetName val="2.고용보험료산출근거"/>
      <sheetName val="수량산출"/>
      <sheetName val="공종별산출내역서"/>
      <sheetName val="조명시설"/>
      <sheetName val="4.내진설계"/>
      <sheetName val="Type(123)"/>
      <sheetName val="I一般比"/>
      <sheetName val="s"/>
      <sheetName val="wall"/>
      <sheetName val="물량표"/>
      <sheetName val="Front"/>
      <sheetName val="설직재-1"/>
      <sheetName val="철거산출근거"/>
      <sheetName val="직노"/>
      <sheetName val="1. 설계조건 2.단면가정 3. 하중계산"/>
      <sheetName val="DATA 입력란"/>
      <sheetName val="입찰"/>
      <sheetName val="현경"/>
      <sheetName val="설계예산"/>
      <sheetName val="공사"/>
      <sheetName val="단가"/>
      <sheetName val="6호기"/>
      <sheetName val="수자재단위당"/>
      <sheetName val="가격조사서"/>
      <sheetName val="포장공자재집계표"/>
      <sheetName val="원가계산 (2)"/>
      <sheetName val="CONCRETE"/>
      <sheetName val="TB-내역서"/>
      <sheetName val="실행내역서 "/>
      <sheetName val="관급"/>
      <sheetName val="자재집계표"/>
      <sheetName val="교각계산"/>
      <sheetName val="부대입찰 내역서"/>
      <sheetName val="토공(우물통,기타) "/>
      <sheetName val="96보완계획7.12"/>
      <sheetName val="신대방33(적용)"/>
      <sheetName val="포장단면별단위수량"/>
      <sheetName val="공사비예산서(토목분)"/>
      <sheetName val="단가조사"/>
      <sheetName val="Eq. Mobilization"/>
      <sheetName val="Y-WORK"/>
      <sheetName val="200"/>
      <sheetName val="중기일위대가"/>
      <sheetName val="MOTOR"/>
      <sheetName val="집계"/>
      <sheetName val="날개벽(시점좌측)"/>
      <sheetName val="투찰(하수)"/>
      <sheetName val="현황산출서"/>
      <sheetName val="세금자료"/>
      <sheetName val="연습"/>
      <sheetName val="수량3"/>
      <sheetName val="토목내역"/>
      <sheetName val="1_수인터널"/>
      <sheetName val="6PILE__(돌출)"/>
      <sheetName val="2_대외공문"/>
      <sheetName val="설_계"/>
      <sheetName val="AS포장복구_"/>
      <sheetName val="내역(최종본4_5)"/>
      <sheetName val="0_0ControlSheet"/>
      <sheetName val="0_1keyAssumption"/>
      <sheetName val="노무비"/>
      <sheetName val="2000전체분"/>
      <sheetName val="건축집계"/>
      <sheetName val="현장관리비"/>
      <sheetName val="원가계산서"/>
      <sheetName val="경영상태"/>
      <sheetName val="집계표(OPTION)"/>
      <sheetName val="실행(ALT1)"/>
      <sheetName val="정보"/>
      <sheetName val="확약서"/>
      <sheetName val="프랜트면허"/>
      <sheetName val="주경기-오배수"/>
      <sheetName val="현장별계약현황('98.10.31)"/>
      <sheetName val="구의33고"/>
      <sheetName val="금액내역서"/>
      <sheetName val="세부내역"/>
      <sheetName val="설계내역서"/>
      <sheetName val="플랜트 설치"/>
      <sheetName val="가로등내역서"/>
      <sheetName val="1.설계조건"/>
      <sheetName val="음료실행"/>
      <sheetName val="_REF"/>
      <sheetName val="노원열병합  건축공사기성내역서"/>
      <sheetName val="뚝토공"/>
      <sheetName val="노임이"/>
      <sheetName val="도급b_balju"/>
      <sheetName val="원가서"/>
      <sheetName val="화설내"/>
      <sheetName val="COPING"/>
      <sheetName val="0Title"/>
      <sheetName val="설계서"/>
      <sheetName val="예산서"/>
      <sheetName val="총공사비"/>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sheetName val="총집계표"/>
      <sheetName val="단가산출"/>
    </sheetNames>
    <sheetDataSet>
      <sheetData sheetId="0"/>
      <sheetData sheetId="1"/>
      <sheetData sheetId="2"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6"/>
      <sheetName val="2-1"/>
      <sheetName val="감1"/>
      <sheetName val="감2"/>
      <sheetName val="감3"/>
      <sheetName val="조1"/>
      <sheetName val="조2"/>
      <sheetName val="조3"/>
      <sheetName val="6-1"/>
      <sheetName val="3-1"/>
      <sheetName val="3-2"/>
      <sheetName val="일위대가(가설)"/>
      <sheetName val="DATA"/>
      <sheetName val="데이타"/>
      <sheetName val="총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산출내역서집계표"/>
      <sheetName val="전기단가조사서"/>
      <sheetName val="집계표"/>
      <sheetName val="일위대가"/>
      <sheetName val="여과지동"/>
      <sheetName val="기초자료"/>
      <sheetName val="내역"/>
      <sheetName val="터널조도"/>
      <sheetName val="대가표(품셈)"/>
      <sheetName val="개요"/>
      <sheetName val="유림총괄"/>
      <sheetName val="원남울진낙찰내역(99.4.13 부산청)"/>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실행철강하도"/>
    </sheetNames>
    <sheetDataSet>
      <sheetData sheetId="0" refreshError="1"/>
      <sheetData sheetId="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전기단가조사서"/>
      <sheetName val="조명시설"/>
      <sheetName val="여과지동"/>
      <sheetName val="기초자료"/>
      <sheetName val="서문"/>
    </sheetNames>
    <sheetDataSet>
      <sheetData sheetId="0"/>
      <sheetData sheetId="1"/>
      <sheetData sheetId="2"/>
      <sheetData sheetId="3"/>
      <sheetData sheetId="4"/>
      <sheetData sheetId="5">
        <row r="2">
          <cell r="AB2" t="str">
            <v>공사명 : 한국애니메이션고등학교 신축공사</v>
          </cell>
        </row>
      </sheetData>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노무비"/>
      <sheetName val="전기실"/>
      <sheetName val="동력설비공사"/>
      <sheetName val="전기실공사"/>
      <sheetName val="전등전열"/>
      <sheetName val="전력간선"/>
      <sheetName val="임시동력"/>
      <sheetName val="기타공사"/>
      <sheetName val="전기실(철거)"/>
      <sheetName val="전력간선(철거)"/>
      <sheetName val="전등전열(철거)"/>
      <sheetName val="동력설비(철거)"/>
      <sheetName val="단가비교표_공통1"/>
      <sheetName val="공량 산출서_공통"/>
      <sheetName val="2000년1차"/>
      <sheetName val="2000전체분"/>
      <sheetName val="약품공급2"/>
      <sheetName val="일위대가"/>
      <sheetName val="조명시설"/>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전기단가조사서"/>
      <sheetName val="조명시설"/>
      <sheetName val="여과지동"/>
      <sheetName val="기초자료"/>
      <sheetName val="서문"/>
    </sheetNames>
    <sheetDataSet>
      <sheetData sheetId="0"/>
      <sheetData sheetId="1"/>
      <sheetData sheetId="2"/>
      <sheetData sheetId="3"/>
      <sheetData sheetId="4"/>
      <sheetData sheetId="5">
        <row r="2">
          <cell r="AB2" t="str">
            <v>공사명 : 한국애니메이션고등학교 신축공사</v>
          </cell>
        </row>
      </sheetData>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산출내역서집계표"/>
      <sheetName val="백암비스타내역"/>
      <sheetName val="방송(체육관)"/>
      <sheetName val="전기단가조사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자재"/>
      <sheetName val="폐기물"/>
      <sheetName val="내역서"/>
      <sheetName val="산출내역집계표"/>
      <sheetName val="전체"/>
      <sheetName val="산출내역서집계표"/>
      <sheetName val="일위목록"/>
      <sheetName val="요율"/>
      <sheetName val="일위대가"/>
      <sheetName val="단가조사"/>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비예산서"/>
      <sheetName val="재료비"/>
      <sheetName val="노무비"/>
      <sheetName val="일위대가 "/>
      <sheetName val="품셈"/>
      <sheetName val="고동,고철"/>
      <sheetName val="견적비교(수배전반)"/>
      <sheetName val="견적비교(조명기구)"/>
      <sheetName val="산출총괄표"/>
      <sheetName val="집계표"/>
      <sheetName val="기성율 산출"/>
      <sheetName val="익산설계"/>
      <sheetName val="1,2공구원가계산서"/>
      <sheetName val="2공구산출내역"/>
      <sheetName val="1공구산출내역서"/>
      <sheetName val="남대문빌딩"/>
      <sheetName val="일일"/>
      <sheetName val="사업관리"/>
      <sheetName val="실행철강하도"/>
      <sheetName val="목차"/>
      <sheetName val="총괄내역서"/>
      <sheetName val="인부신상자료"/>
      <sheetName val="일위대가"/>
      <sheetName val="골조시행"/>
      <sheetName val="투찰내역"/>
      <sheetName val="원가계산서"/>
      <sheetName val="옵션"/>
      <sheetName val="시운전연료비"/>
      <sheetName val="Sheet5"/>
      <sheetName val="투자효율분석"/>
      <sheetName val="시운전연료"/>
      <sheetName val="Y-WORK"/>
      <sheetName val="설계예시"/>
      <sheetName val="공통(20-91)"/>
      <sheetName val="견적서갑지연속"/>
      <sheetName val="BJJIN"/>
      <sheetName val="#REF"/>
      <sheetName val="횡배수관토공수량"/>
      <sheetName val="TB-내역서"/>
      <sheetName val="터파기및재료"/>
      <sheetName val="99년원가"/>
      <sheetName val="표준건축비"/>
      <sheetName val="자재단가"/>
      <sheetName val="C3"/>
      <sheetName val="코드표"/>
      <sheetName val="문학간접"/>
      <sheetName val="수목데이타 "/>
      <sheetName val="노임단가"/>
      <sheetName val="내역서"/>
      <sheetName val="일위"/>
      <sheetName val="자재단가비교표"/>
      <sheetName val="DANGA"/>
      <sheetName val="내역서(전기)"/>
      <sheetName val="JUCKEYK"/>
      <sheetName val="WORK"/>
      <sheetName val="설계서"/>
      <sheetName val="변경집계2"/>
      <sheetName val="사급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청남제100%"/>
      <sheetName val="쌍치제100%"/>
      <sheetName val="대신제100%"/>
      <sheetName val="우성제100%"/>
      <sheetName val="인양제100%"/>
      <sheetName val="전체"/>
      <sheetName val="구미제100%"/>
      <sheetName val="개수정렬"/>
      <sheetName val="실행철강하도"/>
      <sheetName val="관급"/>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을"/>
      <sheetName val="투찰내역"/>
      <sheetName val="const."/>
      <sheetName val="엘리베이터설치공사"/>
      <sheetName val="퍼스트"/>
      <sheetName val="#REF"/>
      <sheetName val="결과조달"/>
      <sheetName val="1,2공구원가계산서"/>
      <sheetName val="2공구산출내역"/>
      <sheetName val="1공구산출내역서"/>
      <sheetName val="현장관리비"/>
      <sheetName val="산출내역서집계표"/>
      <sheetName val="여과지동"/>
      <sheetName val="기초자료"/>
      <sheetName val="단가적용"/>
      <sheetName val="DANGA"/>
      <sheetName val="일위대가"/>
      <sheetName val="토공유동표(전체.당초)"/>
      <sheetName val="J"/>
      <sheetName val="원도급"/>
      <sheetName val="하도급"/>
      <sheetName val="Macro2"/>
      <sheetName val="Macro1"/>
      <sheetName val="산출내역서"/>
      <sheetName val="포장공"/>
      <sheetName val="단가"/>
      <sheetName val="원가계산서"/>
      <sheetName val="노무비 근거"/>
      <sheetName val="집계표2"/>
      <sheetName val="단위단가"/>
      <sheetName val="날개벽수량표"/>
      <sheetName val="1유리"/>
      <sheetName val="경산"/>
      <sheetName val="자재단가"/>
      <sheetName val="기성내역"/>
      <sheetName val="터파기및재료"/>
      <sheetName val="일위대가표"/>
      <sheetName val="DATE"/>
      <sheetName val="인부신상자료"/>
      <sheetName val="청천내"/>
      <sheetName val="가스"/>
      <sheetName val="b_balju"/>
      <sheetName val="산수배수"/>
      <sheetName val="목차"/>
      <sheetName val="이티입력"/>
      <sheetName val="주방환기"/>
      <sheetName val="노임"/>
      <sheetName val="시공"/>
      <sheetName val="총괄"/>
      <sheetName val="개요"/>
      <sheetName val="내역"/>
      <sheetName val="공내역"/>
      <sheetName val="골조시행"/>
      <sheetName val="Sheet1"/>
      <sheetName val="유치원내역"/>
      <sheetName val="건설실행"/>
      <sheetName val="추가예산"/>
      <sheetName val="기본설계기준"/>
      <sheetName val="이월"/>
      <sheetName val=" 갑지"/>
      <sheetName val="내역서2안"/>
      <sheetName val="단가산출"/>
      <sheetName val="영흥TL(UP,DOWN) "/>
      <sheetName val="FACTOR"/>
      <sheetName val="일반부표"/>
      <sheetName val="당사실시1"/>
      <sheetName val="말뚝지지력산정"/>
      <sheetName val="조경"/>
      <sheetName val="정부노임단가"/>
      <sheetName val="2000년1차"/>
      <sheetName val="일위"/>
      <sheetName val="b_balju (2)"/>
      <sheetName val="인건비"/>
      <sheetName val="일위집계(기존)"/>
      <sheetName val="화설내"/>
      <sheetName val="시운전연료비"/>
      <sheetName val="22인공"/>
      <sheetName val="내역서"/>
      <sheetName val="4차원가계산서"/>
      <sheetName val="가로등기초"/>
      <sheetName val="PAD TR보호대기초"/>
      <sheetName val="단중표"/>
      <sheetName val="Sheet5"/>
      <sheetName val="노임적용"/>
      <sheetName val="공통(20-91)"/>
      <sheetName val="노임단가"/>
      <sheetName val="XXXXXX"/>
      <sheetName val="투찰금액"/>
      <sheetName val="역공종"/>
      <sheetName val="BOQ.vts"/>
      <sheetName val="설계예산서"/>
      <sheetName val="건축내역서"/>
      <sheetName val="소방사항"/>
      <sheetName val="화재 탐지 설비"/>
      <sheetName val="토목단가"/>
      <sheetName val="대비2"/>
      <sheetName val="데이타"/>
      <sheetName val="BID"/>
      <sheetName val="설계내역서"/>
      <sheetName val="견적서갑지연속"/>
      <sheetName val="일위대가-1"/>
      <sheetName val="b_gunmul"/>
      <sheetName val="ABUT수량-A1"/>
      <sheetName val="설비"/>
      <sheetName val="공정집계_국별"/>
      <sheetName val="간접(90)"/>
      <sheetName val="건축"/>
      <sheetName val="주요항목별"/>
      <sheetName val="영창26"/>
      <sheetName val="guard(mac)"/>
      <sheetName val="수량산출"/>
      <sheetName val="FB25JN"/>
      <sheetName val="06 일위대가목록"/>
      <sheetName val="내역서 (2)"/>
      <sheetName val="산출근거"/>
      <sheetName val="Total"/>
      <sheetName val="[개수정렬.xls]G____2000___2000____2"/>
      <sheetName val="A LINE"/>
    </sheetNames>
    <sheetDataSet>
      <sheetData sheetId="0"/>
      <sheetData sheetId="1"/>
      <sheetData sheetId="2"/>
      <sheetData sheetId="3"/>
      <sheetData sheetId="4"/>
      <sheetData sheetId="5" refreshError="1"/>
      <sheetData sheetId="6"/>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제경비"/>
      <sheetName val="내역"/>
      <sheetName val="수량집계"/>
      <sheetName val="수량(교각)"/>
      <sheetName val="수량산출(2)"/>
      <sheetName val="단가(동바리)"/>
      <sheetName val="단가(강재운반)"/>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입찰표지"/>
      <sheetName val="입찰안"/>
      <sheetName val="관급자재"/>
      <sheetName val="실행철강하도"/>
      <sheetName val="BID"/>
      <sheetName val="산출내역서"/>
      <sheetName val="일위대가목록"/>
      <sheetName val=" HIT-&gt;HMC 견적(3900)"/>
      <sheetName val="투찰내역"/>
      <sheetName val="SG"/>
      <sheetName val="일위대가"/>
      <sheetName val="한전일위"/>
      <sheetName val="갑지"/>
      <sheetName val="현장관리비"/>
      <sheetName val="일위목록"/>
      <sheetName val="요율"/>
      <sheetName val="후다내역"/>
      <sheetName val="합계"/>
      <sheetName val="건설성적"/>
      <sheetName val="간접비계산"/>
      <sheetName val="단가"/>
      <sheetName val="일  위  대  가  목  록"/>
      <sheetName val="Macro1"/>
      <sheetName val="일위CODE"/>
      <sheetName val="산수배수"/>
      <sheetName val="원형1호맨홀토공수량"/>
      <sheetName val="원가계산서"/>
      <sheetName val="1공구산출내역서"/>
      <sheetName val="#REF"/>
      <sheetName val="중기비"/>
      <sheetName val="노무비"/>
      <sheetName val="자재단가"/>
      <sheetName val="품셈"/>
      <sheetName val="#2_일위대가목록"/>
      <sheetName val="b_balju"/>
      <sheetName val="간접(90)"/>
      <sheetName val="수량산출서"/>
      <sheetName val="직노"/>
      <sheetName val="조건표 (2)"/>
      <sheetName val="당초명세(평)"/>
      <sheetName val="인부신상자료"/>
      <sheetName val="단가산출"/>
      <sheetName val="2공구산출내역"/>
      <sheetName val="운반비요율"/>
      <sheetName val="교각토공 _2_"/>
      <sheetName val="세부추진"/>
      <sheetName val="제안서"/>
      <sheetName val="상용보강"/>
      <sheetName val="행정표준(1)"/>
      <sheetName val="행정표준(2)"/>
      <sheetName val="일위산출"/>
      <sheetName val="1공구원가계산서"/>
      <sheetName val="1유리"/>
      <sheetName val="금액결정"/>
      <sheetName val="INSTR"/>
      <sheetName val="장문교(대전)"/>
      <sheetName val="관급"/>
      <sheetName val="장비"/>
      <sheetName val="산근1"/>
      <sheetName val="노무"/>
      <sheetName val="자재"/>
      <sheetName val="우배수"/>
      <sheetName val="계산식"/>
      <sheetName val="전체"/>
      <sheetName val="6PILE  (돌출)"/>
      <sheetName val="PI"/>
      <sheetName val="품셈총괄표"/>
      <sheetName val="설계가"/>
      <sheetName val="덕전리"/>
      <sheetName val="노임단가"/>
      <sheetName val="HRSG SMALL07220"/>
      <sheetName val="1단계"/>
      <sheetName val="일위총괄"/>
      <sheetName val="단가적용"/>
      <sheetName val="저"/>
      <sheetName val="참조"/>
      <sheetName val="작업일보"/>
      <sheetName val="조명율표"/>
      <sheetName val="증감내역서"/>
      <sheetName val="유동표"/>
      <sheetName val="6. 안전관리비"/>
      <sheetName val="1,2공구원가계산서"/>
      <sheetName val="3.공통공사대비"/>
      <sheetName val="노임"/>
      <sheetName val="준검 내역서"/>
      <sheetName val="내역(한신APT)"/>
      <sheetName val="JUCKEYK"/>
      <sheetName val="S0"/>
      <sheetName val="기본설계기준"/>
      <sheetName val="일위"/>
      <sheetName val="조건표"/>
      <sheetName val="차액보증"/>
      <sheetName val="견적의뢰서"/>
      <sheetName val="DHEQSUPT"/>
      <sheetName val="조명시설"/>
      <sheetName val="수정2"/>
      <sheetName val="노무비 근거"/>
      <sheetName val="2000년1차"/>
      <sheetName val="2000전체분"/>
      <sheetName val="TEST1"/>
      <sheetName val="일위대가목록표"/>
      <sheetName val="Macro2"/>
      <sheetName val="입출재고현황 (2)"/>
      <sheetName val="공통가설"/>
      <sheetName val="재료비"/>
      <sheetName val="일일"/>
      <sheetName val="호안사석"/>
      <sheetName val="배수자집"/>
      <sheetName val="#2정산"/>
      <sheetName val="목차 "/>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코드표"/>
      <sheetName val="BSD (2)"/>
      <sheetName val="노임조서"/>
      <sheetName val="표지1"/>
      <sheetName val="97년 추정"/>
      <sheetName val="10공구일위"/>
      <sheetName val="3개월-백데이타"/>
      <sheetName val="LG배관재단가"/>
      <sheetName val="다다수전류단가"/>
      <sheetName val="LG유통상품단가표"/>
      <sheetName val="일위대가D"/>
      <sheetName val="도급"/>
      <sheetName val="하도내역 (철콘)"/>
      <sheetName val="특기사항"/>
      <sheetName val="지급자재"/>
      <sheetName val="임율 Data"/>
      <sheetName val="일위대가목차"/>
      <sheetName val="약품공급2"/>
      <sheetName val="내역전기"/>
      <sheetName val="신공항A-9(원가수정)"/>
      <sheetName val="집계"/>
      <sheetName val="개거총"/>
      <sheetName val="1.설계기준"/>
      <sheetName val="수량3"/>
      <sheetName val="별표집계"/>
      <sheetName val="ORIGIN"/>
      <sheetName val="중기"/>
      <sheetName val="U형개거"/>
      <sheetName val="사업관리"/>
      <sheetName val="운반"/>
      <sheetName val="A1"/>
      <sheetName val="일위단가"/>
      <sheetName val="단면 (2)"/>
      <sheetName val="물가자료"/>
      <sheetName val="공정집계_국별"/>
      <sheetName val="48일위"/>
      <sheetName val="산출근거"/>
      <sheetName val="IT-BAT"/>
      <sheetName val="수문일위1"/>
      <sheetName val="FORM-0"/>
      <sheetName val="이월"/>
      <sheetName val="배수내역"/>
      <sheetName val="양수장(기계)"/>
      <sheetName val="설계명세"/>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토공총괄집계표"/>
      <sheetName val="교대토공집계표"/>
      <sheetName val="보호블럭집계표"/>
      <sheetName val="교대토공집계표(상행선)"/>
      <sheetName val="보호블럭집계표 (상행선)"/>
      <sheetName val="교대토공집계표(하행선)"/>
      <sheetName val="보호블럭집계표(하행선)"/>
      <sheetName val="치환공법집계표"/>
      <sheetName val="치환공법집계표(상행선)"/>
      <sheetName val="치환공법집계표(하행선)"/>
      <sheetName val="강재동바리토공집계표"/>
      <sheetName val="강재동바리토공집계표 (상행선)"/>
      <sheetName val="강재동바리토공집계표 (하행선)"/>
      <sheetName val="교각토공총괄집계표 "/>
      <sheetName val="교각토공집계표(상행선)"/>
      <sheetName val="교각토공집계표(하행선)"/>
      <sheetName val="일반수량집계표(1)"/>
      <sheetName val="일반수량집계표 (2)"/>
      <sheetName val="일반수량집계표 (3)"/>
      <sheetName val="일반수량집계표 (4)"/>
      <sheetName val="일반수량집계표 (5)"/>
      <sheetName val="일반수량집계표 (6)"/>
      <sheetName val="철근집계표 "/>
      <sheetName val="상부철근집계표 "/>
      <sheetName val="상부수량집계표(1)"/>
      <sheetName val="상부수량집계표(2)"/>
      <sheetName val="상부수량집계표(3)"/>
      <sheetName val="상부수량집계표(4)"/>
      <sheetName val="상부수량집계표(5)"/>
      <sheetName val="상부수량집계표 (6)"/>
      <sheetName val="교대수량집계표(1)"/>
      <sheetName val="교대수량집계표(2)"/>
      <sheetName val="교대수량집계표(3)"/>
      <sheetName val="교대수량집계표(4)"/>
      <sheetName val="교대수량집계표(5)"/>
      <sheetName val="교대수량집계표(6)"/>
      <sheetName val="교대철근집계표"/>
      <sheetName val="교대(상행선)수량집계표(1)"/>
      <sheetName val="교대(상행선)수량집계표(2)"/>
      <sheetName val="교대(상행선)수량집계표(3)"/>
      <sheetName val="교대(상행선)수량집계표(4)"/>
      <sheetName val="교대(상행선)수량집계표(5)"/>
      <sheetName val="교대(상행선)수량집계표(6)"/>
      <sheetName val="교대상행선철근집계표"/>
      <sheetName val="교대(하행선)수량집계표(1)"/>
      <sheetName val="교대(하행선)수량집계표(2)"/>
      <sheetName val="교대(하행선)수량집계표(3)"/>
      <sheetName val="교대(하행선)수량집계표(4)"/>
      <sheetName val="교대(하행선)수량집계표(5)"/>
      <sheetName val="교대(하행선)수량집계표(6)"/>
      <sheetName val="교대하행선철근집계표"/>
      <sheetName val="교각수량집계표(1)"/>
      <sheetName val="교각수량집계표(2)"/>
      <sheetName val="교각수량집계표(3)"/>
      <sheetName val="교각수량집계표(4)"/>
      <sheetName val="교각수량집계표(5)"/>
      <sheetName val="교각수량집계표(6)"/>
      <sheetName val="교각철근집계표"/>
      <sheetName val="교각(상행선)수량집계표(1)"/>
      <sheetName val="교각(상행선)수량집계표(2)"/>
      <sheetName val="교각(상행선)수량집계표(3)"/>
      <sheetName val="교각(상행선)수량집계표(4)"/>
      <sheetName val="교각(상행선)수량집계표(5)"/>
      <sheetName val="교각(상행선)수량집계표(6)"/>
      <sheetName val="교각(상행선)철근집계표"/>
      <sheetName val="교각(하행선)수량집계표(1)"/>
      <sheetName val="교각(하행선)수량집계표(2)"/>
      <sheetName val="교각(하행선)수량집계표(3)"/>
      <sheetName val="교각(하행선)수량집계표(4)"/>
      <sheetName val="교각(하행선)수량집계표(5)"/>
      <sheetName val="교각(하행선)수량집계표(6)"/>
      <sheetName val="교각(하행선)철근집계표 "/>
      <sheetName val="RCD수량집계표(1)"/>
      <sheetName val="RCD수량집계표(2)"/>
      <sheetName val="RCD수량집계표(3)"/>
      <sheetName val="RCD수량집계표(4)"/>
      <sheetName val="RCD수량집계표(5)"/>
      <sheetName val="RCD수량집계표(6)"/>
      <sheetName val="RCD철근집계표 "/>
      <sheetName val="접속슬래브"/>
      <sheetName val="내역서"/>
      <sheetName val="집  계  표"/>
      <sheetName val="Sheet3"/>
      <sheetName val="Sheet2"/>
      <sheetName val="Sheet1"/>
      <sheetName val="실행철강하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개요"/>
      <sheetName val="총괄표"/>
      <sheetName val="원가계산"/>
      <sheetName val="지급자재"/>
      <sheetName val="설계예산서"/>
      <sheetName val="노무비"/>
      <sheetName val="백호우"/>
      <sheetName val="단가조사서"/>
      <sheetName val="수량집계"/>
      <sheetName val="일위대가"/>
      <sheetName val="공정표"/>
      <sheetName val="전체"/>
      <sheetName val="실행철강하도"/>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ow r="4">
          <cell r="A4" t="str">
            <v>제 1 호표</v>
          </cell>
        </row>
      </sheetData>
      <sheetData sheetId="11" refreshError="1"/>
      <sheetData sheetId="12" refreshError="1"/>
      <sheetData sheetId="13"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원가계산"/>
      <sheetName val="일위총괄"/>
      <sheetName val="HV-1노무비"/>
      <sheetName val="HV-2노무비"/>
      <sheetName val="HV-3노무비"/>
      <sheetName val="HV-4노무비"/>
      <sheetName val="TR-1노무비"/>
      <sheetName val="TR-2노무비"/>
      <sheetName val="LV-1노무비"/>
      <sheetName val="LV-2노무비"/>
      <sheetName val="LV-3노무비"/>
      <sheetName val="LV-4노무비"/>
      <sheetName val="ATS-1노무비"/>
      <sheetName val="공함노무비"/>
      <sheetName val="R-1노무비"/>
      <sheetName val="B-1노무비"/>
      <sheetName val="MCC-1,2노무비"/>
      <sheetName val="MCC-F노무비"/>
      <sheetName val="중앙감시반"/>
      <sheetName val="중앙감시반노무비"/>
      <sheetName val="일위대가"/>
      <sheetName val="전체"/>
    </sheetNames>
    <sheetDataSet>
      <sheetData sheetId="0"/>
      <sheetData sheetId="1"/>
      <sheetData sheetId="2">
        <row r="4">
          <cell r="A4">
            <v>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일위세부"/>
      <sheetName val="일위대가목록"/>
      <sheetName val="기구손료"/>
      <sheetName val="환산인수"/>
      <sheetName val="타종코드"/>
      <sheetName val="일위대가2"/>
    </sheetNames>
    <sheetDataSet>
      <sheetData sheetId="0"/>
      <sheetData sheetId="1"/>
      <sheetData sheetId="2" refreshError="1"/>
      <sheetData sheetId="3"/>
      <sheetData sheetId="4"/>
      <sheetData sheetId="5"/>
      <sheetData sheetId="6"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예산서"/>
      <sheetName val="내역서 총괄표"/>
      <sheetName val="건축공사내역총괄"/>
      <sheetName val="LC공사내역총괄"/>
      <sheetName val="현장시스템내역총괄"/>
      <sheetName val="일위목록"/>
      <sheetName val="일위대가표"/>
      <sheetName val="단가산출"/>
      <sheetName val="일위총괄"/>
      <sheetName val="일위대가"/>
      <sheetName val="제경비"/>
      <sheetName val="Macro(전선)"/>
      <sheetName val="관급자재"/>
    </sheetNames>
    <sheetDataSet>
      <sheetData sheetId="0" refreshError="1"/>
      <sheetData sheetId="1"/>
      <sheetData sheetId="2" refreshError="1"/>
      <sheetData sheetId="3" refreshError="1"/>
      <sheetData sheetId="4" refreshError="1"/>
      <sheetData sheetId="5" refreshError="1"/>
      <sheetData sheetId="6" refreshError="1"/>
      <sheetData sheetId="7">
        <row r="7">
          <cell r="A7" t="str">
            <v>일1</v>
          </cell>
        </row>
      </sheetData>
      <sheetData sheetId="8" refreshError="1"/>
      <sheetData sheetId="9"/>
      <sheetData sheetId="10" refreshError="1"/>
      <sheetData sheetId="11" refreshError="1"/>
      <sheetData sheetId="12" refreshError="1"/>
      <sheetData sheetId="13" refreshError="1"/>
      <sheetData sheetId="14"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서(갑지)"/>
      <sheetName val="표지"/>
      <sheetName val="원가계산"/>
      <sheetName val="일위총괄"/>
      <sheetName val="LV-1"/>
      <sheetName val="LV-1노무비"/>
      <sheetName val="MCC 1,F"/>
      <sheetName val="MCC 1,F노무비"/>
      <sheetName val="MCC 2,3"/>
      <sheetName val="MCC 2,3노무비"/>
      <sheetName val="LP-B"/>
      <sheetName val="LP-B노무비"/>
      <sheetName val="LP-1B"/>
      <sheetName val="LP-1B노무비"/>
      <sheetName val="LP-1A"/>
      <sheetName val="LP-1A노무비"/>
      <sheetName val="LP-2A"/>
      <sheetName val="LP-2A노무비"/>
      <sheetName val="LP-2C"/>
      <sheetName val="LP-2C노무비"/>
      <sheetName val="LP-2B"/>
      <sheetName val="LP-2B노무비"/>
      <sheetName val="P-AC"/>
      <sheetName val="P-AC노무비"/>
      <sheetName val="LP-3A"/>
      <sheetName val="LP-3A노무비"/>
      <sheetName val="LP-3B"/>
      <sheetName val="LP-3B노무비"/>
      <sheetName val="EV-1"/>
      <sheetName val="EV-1노무비"/>
      <sheetName val="PK-2A,2C"/>
      <sheetName val="PK-2A,2C노무비"/>
      <sheetName val="PK-2B"/>
      <sheetName val="PK-2B노무비"/>
      <sheetName val="P-B"/>
      <sheetName val="P-B노무비"/>
      <sheetName val="S-1"/>
      <sheetName val="S-1노무비"/>
      <sheetName val="단가조사서"/>
      <sheetName val="일위목록"/>
      <sheetName val="요율"/>
    </sheetNames>
    <sheetDataSet>
      <sheetData sheetId="0" refreshError="1"/>
      <sheetData sheetId="1" refreshError="1"/>
      <sheetData sheetId="2" refreshError="1"/>
      <sheetData sheetId="3" refreshError="1"/>
      <sheetData sheetId="4">
        <row r="4">
          <cell r="A4">
            <v>1</v>
          </cell>
          <cell r="B4" t="str">
            <v>저압반</v>
          </cell>
          <cell r="C4" t="str">
            <v>LV-1</v>
          </cell>
          <cell r="D4" t="str">
            <v>면</v>
          </cell>
          <cell r="E4">
            <v>1</v>
          </cell>
          <cell r="G4">
            <v>7833176</v>
          </cell>
          <cell r="I4">
            <v>1624298</v>
          </cell>
          <cell r="K4">
            <v>6208878</v>
          </cell>
          <cell r="L4" t="str">
            <v>( 1 호표 )</v>
          </cell>
        </row>
        <row r="5">
          <cell r="A5">
            <v>2</v>
          </cell>
          <cell r="B5" t="str">
            <v>저압모터기동반</v>
          </cell>
          <cell r="C5" t="str">
            <v>MCC 1,F</v>
          </cell>
          <cell r="D5" t="str">
            <v>면</v>
          </cell>
          <cell r="E5">
            <v>1</v>
          </cell>
          <cell r="G5">
            <v>3828519</v>
          </cell>
          <cell r="I5">
            <v>1733003</v>
          </cell>
          <cell r="K5">
            <v>2095516</v>
          </cell>
          <cell r="L5" t="str">
            <v>( 2 호표 )</v>
          </cell>
        </row>
        <row r="6">
          <cell r="A6">
            <v>3</v>
          </cell>
          <cell r="B6" t="str">
            <v>저압모터기동반</v>
          </cell>
          <cell r="C6" t="str">
            <v>MCC 2,3</v>
          </cell>
          <cell r="D6" t="str">
            <v>SET</v>
          </cell>
          <cell r="E6">
            <v>1</v>
          </cell>
          <cell r="G6">
            <v>2919745</v>
          </cell>
          <cell r="I6">
            <v>1754555</v>
          </cell>
          <cell r="K6">
            <v>1165190</v>
          </cell>
          <cell r="L6" t="str">
            <v>( 3 호표 )</v>
          </cell>
        </row>
        <row r="7">
          <cell r="A7">
            <v>4</v>
          </cell>
          <cell r="B7" t="str">
            <v>분전반</v>
          </cell>
          <cell r="C7" t="str">
            <v>LP-B</v>
          </cell>
          <cell r="D7" t="str">
            <v>면</v>
          </cell>
          <cell r="E7">
            <v>1</v>
          </cell>
          <cell r="G7">
            <v>832828</v>
          </cell>
          <cell r="I7">
            <v>347088</v>
          </cell>
          <cell r="K7">
            <v>485740</v>
          </cell>
          <cell r="L7" t="str">
            <v>( 4 호표 )</v>
          </cell>
        </row>
        <row r="8">
          <cell r="A8">
            <v>5</v>
          </cell>
          <cell r="B8" t="str">
            <v>분전반</v>
          </cell>
          <cell r="C8" t="str">
            <v>LP-1B</v>
          </cell>
          <cell r="D8" t="str">
            <v>면</v>
          </cell>
          <cell r="E8">
            <v>1</v>
          </cell>
          <cell r="G8">
            <v>342873</v>
          </cell>
          <cell r="I8">
            <v>118713</v>
          </cell>
          <cell r="K8">
            <v>224160</v>
          </cell>
          <cell r="L8" t="str">
            <v>( 5 호표 )</v>
          </cell>
        </row>
        <row r="9">
          <cell r="A9">
            <v>6</v>
          </cell>
          <cell r="B9" t="str">
            <v>분전반</v>
          </cell>
          <cell r="C9" t="str">
            <v>LP-1A</v>
          </cell>
          <cell r="D9" t="str">
            <v>면</v>
          </cell>
          <cell r="E9">
            <v>1</v>
          </cell>
          <cell r="G9">
            <v>1774851</v>
          </cell>
          <cell r="I9">
            <v>672811</v>
          </cell>
          <cell r="K9">
            <v>1102040</v>
          </cell>
          <cell r="L9" t="str">
            <v>( 6 호표 )</v>
          </cell>
        </row>
        <row r="10">
          <cell r="A10">
            <v>7</v>
          </cell>
          <cell r="B10" t="str">
            <v>분전반</v>
          </cell>
          <cell r="C10" t="str">
            <v>LP-2A</v>
          </cell>
          <cell r="D10" t="str">
            <v>면</v>
          </cell>
          <cell r="E10">
            <v>1</v>
          </cell>
          <cell r="G10">
            <v>650539</v>
          </cell>
          <cell r="I10">
            <v>221419</v>
          </cell>
          <cell r="K10">
            <v>429120</v>
          </cell>
          <cell r="L10" t="str">
            <v>( 7 호표 )</v>
          </cell>
        </row>
        <row r="11">
          <cell r="A11">
            <v>8</v>
          </cell>
          <cell r="B11" t="str">
            <v>분전반</v>
          </cell>
          <cell r="C11" t="str">
            <v>LP-2C</v>
          </cell>
          <cell r="D11" t="str">
            <v>면</v>
          </cell>
          <cell r="E11">
            <v>1</v>
          </cell>
          <cell r="G11">
            <v>926656</v>
          </cell>
          <cell r="I11">
            <v>335606</v>
          </cell>
          <cell r="K11">
            <v>591050</v>
          </cell>
          <cell r="L11" t="str">
            <v>( 8 호표 )</v>
          </cell>
        </row>
        <row r="12">
          <cell r="A12">
            <v>9</v>
          </cell>
          <cell r="B12" t="str">
            <v>분전반</v>
          </cell>
          <cell r="C12" t="str">
            <v>LP-2B</v>
          </cell>
          <cell r="D12" t="str">
            <v>면</v>
          </cell>
          <cell r="E12">
            <v>1</v>
          </cell>
          <cell r="G12">
            <v>415429</v>
          </cell>
          <cell r="I12">
            <v>151839</v>
          </cell>
          <cell r="K12">
            <v>263590</v>
          </cell>
          <cell r="L12" t="str">
            <v>( 9 호표 )</v>
          </cell>
        </row>
        <row r="13">
          <cell r="A13">
            <v>10</v>
          </cell>
          <cell r="B13" t="str">
            <v>분전반</v>
          </cell>
          <cell r="C13" t="str">
            <v>P-AC</v>
          </cell>
          <cell r="D13" t="str">
            <v>면</v>
          </cell>
          <cell r="E13">
            <v>1</v>
          </cell>
          <cell r="G13">
            <v>1164288</v>
          </cell>
          <cell r="I13">
            <v>308142</v>
          </cell>
          <cell r="K13">
            <v>856146</v>
          </cell>
          <cell r="L13" t="str">
            <v>( 10 호표 )</v>
          </cell>
        </row>
        <row r="14">
          <cell r="A14">
            <v>11</v>
          </cell>
          <cell r="B14" t="str">
            <v>분전반</v>
          </cell>
          <cell r="C14" t="str">
            <v>LP-3A</v>
          </cell>
          <cell r="D14" t="str">
            <v>면</v>
          </cell>
          <cell r="E14">
            <v>1</v>
          </cell>
          <cell r="G14">
            <v>939528</v>
          </cell>
          <cell r="I14">
            <v>333118</v>
          </cell>
          <cell r="K14">
            <v>606410</v>
          </cell>
          <cell r="L14" t="str">
            <v>( 11 호표 )</v>
          </cell>
        </row>
        <row r="15">
          <cell r="A15">
            <v>12</v>
          </cell>
          <cell r="B15" t="str">
            <v>분전반</v>
          </cell>
          <cell r="C15" t="str">
            <v>LP-3B</v>
          </cell>
          <cell r="D15" t="str">
            <v>면</v>
          </cell>
          <cell r="E15">
            <v>1</v>
          </cell>
          <cell r="G15">
            <v>323026</v>
          </cell>
          <cell r="I15">
            <v>114866</v>
          </cell>
          <cell r="K15">
            <v>208160</v>
          </cell>
          <cell r="L15" t="str">
            <v>( 12 호표 )</v>
          </cell>
        </row>
        <row r="16">
          <cell r="A16">
            <v>13</v>
          </cell>
          <cell r="B16" t="str">
            <v>분전반</v>
          </cell>
          <cell r="C16" t="str">
            <v>EV-1</v>
          </cell>
          <cell r="D16" t="str">
            <v>면</v>
          </cell>
          <cell r="E16">
            <v>1</v>
          </cell>
          <cell r="G16">
            <v>116982</v>
          </cell>
          <cell r="I16">
            <v>25882</v>
          </cell>
          <cell r="K16">
            <v>91100</v>
          </cell>
          <cell r="L16" t="str">
            <v>( 13 호표 )</v>
          </cell>
        </row>
        <row r="17">
          <cell r="A17">
            <v>14</v>
          </cell>
          <cell r="B17" t="str">
            <v>분전반</v>
          </cell>
          <cell r="C17" t="str">
            <v>PK-2A,2C</v>
          </cell>
          <cell r="D17" t="str">
            <v>면</v>
          </cell>
          <cell r="E17">
            <v>2</v>
          </cell>
          <cell r="G17">
            <v>233964</v>
          </cell>
          <cell r="I17">
            <v>51764</v>
          </cell>
          <cell r="K17">
            <v>182200</v>
          </cell>
          <cell r="L17" t="str">
            <v>( 14 호표 )</v>
          </cell>
        </row>
        <row r="18">
          <cell r="A18">
            <v>15</v>
          </cell>
          <cell r="B18" t="str">
            <v>분전반</v>
          </cell>
          <cell r="C18" t="str">
            <v>PK-2B</v>
          </cell>
          <cell r="D18" t="str">
            <v>면</v>
          </cell>
          <cell r="E18">
            <v>1</v>
          </cell>
          <cell r="G18">
            <v>116982</v>
          </cell>
          <cell r="I18">
            <v>25882</v>
          </cell>
          <cell r="K18">
            <v>91100</v>
          </cell>
          <cell r="L18" t="str">
            <v>( 15 호표 )</v>
          </cell>
        </row>
        <row r="19">
          <cell r="A19">
            <v>16</v>
          </cell>
          <cell r="B19" t="str">
            <v>분전반</v>
          </cell>
          <cell r="C19" t="str">
            <v>P-B</v>
          </cell>
          <cell r="D19" t="str">
            <v>면</v>
          </cell>
          <cell r="E19">
            <v>1</v>
          </cell>
          <cell r="G19">
            <v>711554</v>
          </cell>
          <cell r="I19">
            <v>361594</v>
          </cell>
          <cell r="K19">
            <v>349960</v>
          </cell>
          <cell r="L19" t="str">
            <v>( 16 호표 )</v>
          </cell>
        </row>
        <row r="20">
          <cell r="A20">
            <v>17</v>
          </cell>
          <cell r="B20" t="str">
            <v>분전반</v>
          </cell>
          <cell r="C20" t="str">
            <v>S-1</v>
          </cell>
          <cell r="D20" t="str">
            <v>면</v>
          </cell>
          <cell r="E20">
            <v>1</v>
          </cell>
          <cell r="G20">
            <v>248196</v>
          </cell>
          <cell r="I20">
            <v>58596</v>
          </cell>
          <cell r="K20">
            <v>189600</v>
          </cell>
          <cell r="L20" t="str">
            <v>( 17 호표 )</v>
          </cell>
        </row>
        <row r="21">
          <cell r="B21" t="str">
            <v>계</v>
          </cell>
          <cell r="G21">
            <v>23379136</v>
          </cell>
          <cell r="I21">
            <v>8239176</v>
          </cell>
          <cell r="K21">
            <v>15139960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표지"/>
      <sheetName val="원가계산서"/>
      <sheetName val="총괄표"/>
      <sheetName val="전관 내역서"/>
      <sheetName val="중강당 내역"/>
      <sheetName val="CCTV내역서"/>
      <sheetName val="전관 공량 산출서"/>
      <sheetName val="중강당 공량"/>
      <sheetName val="CCTV 공량 산출서"/>
      <sheetName val="전관방송단가 견적"/>
      <sheetName val="중강당 자재단가 "/>
      <sheetName val="CCTV 자재 단가"/>
      <sheetName val="CCTV 단가 견적 "/>
      <sheetName val="전관 자재 단가"/>
      <sheetName val="일위단가"/>
      <sheetName val="데이타"/>
      <sheetName val="청천내"/>
      <sheetName val="일위대가목록"/>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 val="산출내역서집계표"/>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LD"/>
      <sheetName val="2000청천-덕평발주"/>
      <sheetName val="약품공급2"/>
      <sheetName val="ABUT수량-A1"/>
      <sheetName val="제출내역 (2)"/>
      <sheetName val="준검 내역서"/>
      <sheetName val="성창원"/>
      <sheetName val="전체"/>
      <sheetName val="직공비"/>
      <sheetName val="접지수량"/>
      <sheetName val="품셈TABLE"/>
      <sheetName val="문학간접"/>
      <sheetName val="위치조서"/>
      <sheetName val="계산표지"/>
      <sheetName val="rate"/>
      <sheetName val="퍼스트"/>
      <sheetName val="#REF"/>
      <sheetName val="구조물집계"/>
      <sheetName val="토공집계"/>
      <sheetName val="단가 및 재료비"/>
      <sheetName val="대포2교접속"/>
      <sheetName val="천방교접속"/>
      <sheetName val="내역서"/>
      <sheetName val="적점"/>
      <sheetName val="자재단가"/>
      <sheetName val="재료값"/>
      <sheetName val="갑지"/>
      <sheetName val="단가"/>
      <sheetName val="입찰"/>
      <sheetName val="현경"/>
      <sheetName val="4차원가계산서"/>
      <sheetName val="SHEET PILE단가"/>
      <sheetName val="내역"/>
      <sheetName val="정렬"/>
      <sheetName val="기성내역"/>
      <sheetName val="0001new"/>
      <sheetName val="교각1"/>
      <sheetName val="인수공규격"/>
      <sheetName val="1.설계조건"/>
      <sheetName val="Macro1"/>
      <sheetName val="RE9604"/>
      <sheetName val="실행철강하도"/>
      <sheetName val="앉음벽 (2)"/>
      <sheetName val="설비2차"/>
      <sheetName val="적현로"/>
      <sheetName val="원가서"/>
      <sheetName val="공량산출서"/>
      <sheetName val="도급"/>
      <sheetName val="실행내역서 "/>
      <sheetName val="DATA"/>
      <sheetName val="재료비"/>
      <sheetName val="C1ㅇ"/>
      <sheetName val="전기일위목록"/>
      <sheetName val="A 견적"/>
      <sheetName val="대비2"/>
      <sheetName val="당진1,2호기전선관설치및접지4차공사내역서-을지"/>
      <sheetName val="요율"/>
      <sheetName val="tggwan(mac)"/>
      <sheetName val="접속도수량집계표"/>
      <sheetName val="철근집계"/>
      <sheetName val="DATE"/>
      <sheetName val="금액내역서"/>
      <sheetName val="실행(1)"/>
      <sheetName val="자재일람"/>
      <sheetName val="접속도로1"/>
      <sheetName val="자판실행"/>
      <sheetName val="방수"/>
      <sheetName val="관급자재"/>
      <sheetName val="예산서"/>
      <sheetName val="DB"/>
      <sheetName val="입출재고현황 (2)"/>
      <sheetName val="BID"/>
      <sheetName val="guard(mac)"/>
      <sheetName val="관급"/>
      <sheetName val="교통대책내역"/>
      <sheetName val="제경비"/>
      <sheetName val="소비자가"/>
      <sheetName val="내화구조체FTA"/>
      <sheetName val="터파기및재료"/>
      <sheetName val="빗물받이(910-510-410)"/>
      <sheetName val="2002하반기노임기준"/>
      <sheetName val="설계실행투찰"/>
      <sheetName val="일위대가"/>
      <sheetName val="7.경제성결과"/>
      <sheetName val="동방설계서"/>
      <sheetName val="일반부표"/>
      <sheetName val="여과지동"/>
      <sheetName val="기초자료"/>
      <sheetName val="1,2공구원가계산서"/>
      <sheetName val="2공구산출내역"/>
      <sheetName val="1공구산출내역서"/>
      <sheetName val="계림(함평)"/>
      <sheetName val="계림(장성)"/>
      <sheetName val="상수도토공집계표"/>
      <sheetName val="콘_재료분리(1)"/>
      <sheetName val="노임"/>
      <sheetName val="옹벽"/>
      <sheetName val="을"/>
      <sheetName val="수량산출근거"/>
      <sheetName val="슬래브수량"/>
      <sheetName val="설계개요"/>
      <sheetName val="교각계산"/>
      <sheetName val="노임단가 (2)"/>
      <sheetName val="수로단위수량"/>
      <sheetName val="부대내역"/>
      <sheetName val="COVER"/>
      <sheetName val="평가데이터"/>
      <sheetName val="공사개요"/>
      <sheetName val="4.전기"/>
      <sheetName val="준공정산"/>
      <sheetName val="일일총괄"/>
      <sheetName val="직재"/>
      <sheetName val="유치원내역"/>
      <sheetName val="b_balju"/>
      <sheetName val="일위집계표"/>
      <sheetName val="수량산출"/>
      <sheetName val="가도공"/>
      <sheetName val="기기리스트"/>
      <sheetName val="부하계산서"/>
      <sheetName val="TOWER 10TON"/>
      <sheetName val="설계"/>
      <sheetName val="환율change"/>
      <sheetName val="토사(PE)"/>
      <sheetName val="기초자료입력"/>
      <sheetName val="청천내"/>
      <sheetName val="토공사"/>
      <sheetName val="내역표지"/>
      <sheetName val="편입토지조서"/>
      <sheetName val="서울대규장각(가시설흙막이)"/>
      <sheetName val="정부노임단가"/>
      <sheetName val="인건-측정"/>
      <sheetName val="현장관리비참조"/>
      <sheetName val="DESIGN_CRETERIA"/>
      <sheetName val="일위목록"/>
      <sheetName val="Macro(전선)"/>
      <sheetName val="일위단가"/>
      <sheetName val="조명시설"/>
      <sheetName val="전동기"/>
      <sheetName val="원가계산서"/>
      <sheetName val="일용노임단가"/>
      <sheetName val="Sheet5"/>
      <sheetName val="플랜트 설치"/>
      <sheetName val="수량 산출서(당초)"/>
      <sheetName val="2000년하반기"/>
      <sheetName val="당초수량"/>
      <sheetName val="산출내역서"/>
      <sheetName val="자재"/>
      <sheetName val="5.동별횡주관경"/>
      <sheetName val="신호등일위대가"/>
      <sheetName val="데리네이타현황"/>
      <sheetName val="자재단가비교표"/>
      <sheetName val="봉양~조차장간고하개명(신설)"/>
      <sheetName val="물가시세"/>
      <sheetName val="노임단가"/>
      <sheetName val="국내조달(통합-1)"/>
      <sheetName val="건축내역서"/>
      <sheetName val="원가계산서구조조정"/>
      <sheetName val="수량산출서"/>
      <sheetName val="07피뢰침설비공사"/>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원가계산"/>
      <sheetName val="Sheet1"/>
      <sheetName val="Sheet2"/>
      <sheetName val="Sheet3"/>
      <sheetName val="일위총괄"/>
      <sheetName val="일위목록"/>
      <sheetName val="요율"/>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제경비"/>
      <sheetName val="관급자재"/>
      <sheetName val="일위총괄"/>
      <sheetName val="일위대가"/>
      <sheetName val="일위목록"/>
      <sheetName val="요율"/>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년12월"/>
      <sheetName val="월중집행"/>
      <sheetName val="집계표"/>
      <sheetName val="일위총괄"/>
      <sheetName val="퍼스트"/>
      <sheetName val="관급자재"/>
    </sheetNames>
    <sheetDataSet>
      <sheetData sheetId="0"/>
      <sheetData sheetId="1"/>
      <sheetData sheetId="2" refreshError="1"/>
      <sheetData sheetId="3" refreshError="1"/>
      <sheetData sheetId="4" refreshError="1"/>
      <sheetData sheetId="5"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퍼스트"/>
      <sheetName val="원가"/>
      <sheetName val="내역서"/>
      <sheetName val="하도급사항"/>
      <sheetName val="토공원가"/>
      <sheetName val="토공하도"/>
      <sheetName val="철콘원가"/>
      <sheetName val="철콘하도"/>
      <sheetName val="포장원가"/>
      <sheetName val="포장하도"/>
      <sheetName val="원가샘플"/>
      <sheetName val="내역서샘플"/>
      <sheetName val="관급자재"/>
      <sheetName val="집계표"/>
      <sheetName val="제경비"/>
      <sheetName val="일위대가목록(기계)"/>
      <sheetName val="계양가시설"/>
      <sheetName val="작성방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2000년1차"/>
      <sheetName val="2000전체분"/>
      <sheetName val="교통대책내역"/>
      <sheetName val="집계표"/>
      <sheetName val="조명율표"/>
      <sheetName val="투찰내역"/>
      <sheetName val="조경일람"/>
      <sheetName val="내역서"/>
      <sheetName val="부대공사비"/>
      <sheetName val="원계약고시공및준비구분"/>
      <sheetName val="지질조사"/>
      <sheetName val="CALCULATION"/>
      <sheetName val="BID"/>
      <sheetName val="SLAB데이터"/>
      <sheetName val="공사개요"/>
      <sheetName val="매입세율"/>
      <sheetName val="적점"/>
      <sheetName val="1001"/>
      <sheetName val="당진1,2호기전선관설치및접지4차공사내역서-을지"/>
      <sheetName val="기계내역서"/>
      <sheetName val="내역서(전기)"/>
      <sheetName val="단가일람"/>
      <sheetName val="sheet1"/>
      <sheetName val="조명일위"/>
      <sheetName val="1,2공구원가계산서"/>
      <sheetName val="2공구산출내역"/>
      <sheetName val="1공구산출내역서"/>
      <sheetName val="실행철강하도"/>
      <sheetName val="간접1"/>
      <sheetName val="Total 단위경유량집계"/>
      <sheetName val="차액보증"/>
      <sheetName val="#REF"/>
      <sheetName val="99총공사내역서"/>
      <sheetName val="퍼스트"/>
      <sheetName val="전체제잡비"/>
      <sheetName val="접지수량"/>
      <sheetName val="노임"/>
      <sheetName val="정부노임단가"/>
      <sheetName val="RE9604"/>
      <sheetName val="약품공급2"/>
      <sheetName val="기본단가표"/>
      <sheetName val="재료집계표"/>
      <sheetName val="DB"/>
      <sheetName val="NYS"/>
      <sheetName val="마산월령동골조물량변경"/>
      <sheetName val="MOTOR"/>
      <sheetName val="실행내역"/>
      <sheetName val="원가계산서"/>
      <sheetName val="C1ㅇ"/>
      <sheetName val="산근"/>
      <sheetName val="금액내역서"/>
      <sheetName val="설계조건"/>
      <sheetName val="DANGA"/>
      <sheetName val="일위대가"/>
      <sheetName val="교각1"/>
      <sheetName val="조명시설"/>
      <sheetName val="항목(1)"/>
      <sheetName val="총괄표"/>
      <sheetName val="준검 내역서"/>
      <sheetName val="기계경비(시간당)"/>
      <sheetName val="단가"/>
      <sheetName val="제경비"/>
      <sheetName val="건축내역"/>
      <sheetName val="내역(원안-대안)"/>
      <sheetName val="일위목록"/>
      <sheetName val="요율"/>
      <sheetName val="기계경비일람"/>
      <sheetName val="1.수인터널"/>
      <sheetName val="자재일람"/>
      <sheetName val="일반공사"/>
      <sheetName val="내역(중앙)"/>
      <sheetName val="구조물공"/>
      <sheetName val="부대공"/>
      <sheetName val="배수공"/>
      <sheetName val="토공"/>
      <sheetName val="포장공"/>
      <sheetName val="토공유동표(전체.당초)"/>
      <sheetName val="품셈TABLE"/>
      <sheetName val="N賃率-職"/>
      <sheetName val="하남내역"/>
      <sheetName val="총공사내역서"/>
      <sheetName val="현장설명"/>
      <sheetName val="SIL98"/>
      <sheetName val="잡철물"/>
      <sheetName val="운반"/>
      <sheetName val="대포2교접속"/>
      <sheetName val="천방교접속"/>
      <sheetName val="노임단가"/>
      <sheetName val="5회토적"/>
      <sheetName val="단위단가"/>
      <sheetName val="수량산출서"/>
      <sheetName val="공사비예산서(토목분)"/>
      <sheetName val="임차비용"/>
      <sheetName val="사업전망"/>
      <sheetName val="현장업무"/>
      <sheetName val="PIPING"/>
      <sheetName val="도급"/>
      <sheetName val="I.설계조건"/>
      <sheetName val="산출근거"/>
      <sheetName val="표  지"/>
      <sheetName val="관급"/>
      <sheetName val="경비2내역"/>
      <sheetName val="예산서"/>
      <sheetName val="설비2차"/>
      <sheetName val="MSS 2"/>
      <sheetName val="전주2本1"/>
      <sheetName val="공문"/>
      <sheetName val="참조-(1)"/>
      <sheetName val="원가계산서구조조정"/>
      <sheetName val="제안서"/>
      <sheetName val="행정표준(1)"/>
      <sheetName val="행정표준(2)"/>
      <sheetName val="터파기및재료"/>
      <sheetName val="초기화면"/>
      <sheetName val="폐기물"/>
      <sheetName val="인원계획"/>
      <sheetName val="총괄내역서"/>
      <sheetName val="hvac(제어동)"/>
      <sheetName val="BH-1 (2)"/>
      <sheetName val="직공비"/>
      <sheetName val="일위대가표"/>
      <sheetName val="적용표"/>
      <sheetName val="자료"/>
      <sheetName val="도급-집계"/>
      <sheetName val="노원열병합  건축공사기성내역서"/>
      <sheetName val="현장지지물물량"/>
      <sheetName val="DATA"/>
      <sheetName val="ABUT수량-A1"/>
      <sheetName val="관리비비계상"/>
      <sheetName val="예가내역서"/>
      <sheetName val="작성방법"/>
      <sheetName val="여수토토적"/>
      <sheetName val="구조물수량집계표"/>
      <sheetName val="증감내역서"/>
      <sheetName val="4.전기"/>
      <sheetName val="보증수수료산출"/>
      <sheetName val="신호등일위대가"/>
      <sheetName val="을"/>
      <sheetName val="데이타"/>
      <sheetName val="직노"/>
      <sheetName val="ITEM"/>
      <sheetName val="결재갑지"/>
      <sheetName val="6호기"/>
      <sheetName val="앉음벽 (2)"/>
      <sheetName val="퇴직금(울산천상)"/>
      <sheetName val="토목내역"/>
      <sheetName val="사급자재"/>
      <sheetName val="예산M12A"/>
      <sheetName val="조경"/>
      <sheetName val="견적조건"/>
      <sheetName val="spc 배관견적"/>
      <sheetName val="타공종이기"/>
      <sheetName val="대전21토목내역서"/>
      <sheetName val="말뚝지지력산정"/>
      <sheetName val="이형관"/>
      <sheetName val="오저간내역서"/>
      <sheetName val="을-ATYPE"/>
      <sheetName val="제1호단위수량"/>
      <sheetName val="전기"/>
      <sheetName val="코드표"/>
      <sheetName val="1.설계조건"/>
      <sheetName val="프로젝트"/>
      <sheetName val="세부내역"/>
      <sheetName val="2.1  노무비 평균단가산출"/>
      <sheetName val="경비"/>
      <sheetName val="산출내역서"/>
      <sheetName val="001"/>
      <sheetName val="일반부표"/>
      <sheetName val="ancillary"/>
      <sheetName val="금융비용"/>
      <sheetName val="우수관매설및 우수받이"/>
      <sheetName val="접지1종"/>
      <sheetName val="문학간접"/>
      <sheetName val="조도계산서 (도서)"/>
      <sheetName val="명세서"/>
      <sheetName val="A-4"/>
      <sheetName val="대비"/>
      <sheetName val="제출내역 (2)"/>
      <sheetName val="인부노임"/>
      <sheetName val="전체"/>
      <sheetName val="I一般比"/>
      <sheetName val="Sheet3"/>
      <sheetName val="예산변경원인분석"/>
      <sheetName val="내역_ver1.0"/>
      <sheetName val="자재단가비교표"/>
      <sheetName val="단가산출"/>
      <sheetName val="품셈"/>
      <sheetName val="간접비계산"/>
      <sheetName val="plan&amp;section of foundation"/>
      <sheetName val="pile bearing capa &amp; arrenge"/>
      <sheetName val="working load at the btm ft."/>
      <sheetName val="stability check"/>
      <sheetName val="design criteria"/>
      <sheetName val="98지급계획"/>
      <sheetName val="적용단가"/>
      <sheetName val="분뇨"/>
      <sheetName val="운반비"/>
      <sheetName val="2000양배"/>
      <sheetName val="단가대비표"/>
      <sheetName val="기초일위"/>
      <sheetName val="시설일위"/>
      <sheetName val="보고서 기기리스트"/>
      <sheetName val="현장관리비"/>
      <sheetName val="상-교대(A1-A2)"/>
      <sheetName val="설계내역서"/>
      <sheetName val="실행(1)"/>
      <sheetName val="소야공정계획표"/>
      <sheetName val="Resource2"/>
      <sheetName val="투찰가"/>
      <sheetName val="노무비"/>
      <sheetName val="간접(90)"/>
      <sheetName val="참조"/>
      <sheetName val="소포내역 (2)"/>
      <sheetName val="INPUT"/>
      <sheetName val="전기내역서(총계)"/>
      <sheetName val="토공A"/>
      <sheetName val="구조물견적서"/>
      <sheetName val="입력데이타"/>
      <sheetName val="Macro1"/>
      <sheetName val="7. 현장관리비 "/>
      <sheetName val="6. 안전관리비"/>
      <sheetName val="_HIT__HMC 견적_3900_"/>
      <sheetName val="금호"/>
      <sheetName val="원가"/>
      <sheetName val="설계예산서"/>
      <sheetName val="ilch"/>
      <sheetName val="연결임시"/>
      <sheetName val="기계공사"/>
      <sheetName val="봉양~조차장간고하개명(신설)"/>
      <sheetName val="여과지동"/>
      <sheetName val="기초자료"/>
      <sheetName val="11.산출(전열)"/>
      <sheetName val="6.산출(동력)"/>
      <sheetName val="7.산출(TRAY)"/>
      <sheetName val="설계서(7)"/>
      <sheetName val="예산서(6)"/>
      <sheetName val="횡배위치"/>
      <sheetName val="신림자금"/>
      <sheetName val="11.우각부 보강"/>
      <sheetName val="13LPMCC"/>
      <sheetName val="측구터파기공수량집계"/>
      <sheetName val="배수공 시멘트 및 골재량 산출"/>
      <sheetName val="일위대가(1)"/>
      <sheetName val="분전반"/>
      <sheetName val="부재예실1월"/>
      <sheetName val="3련 BOX"/>
      <sheetName val="할증"/>
      <sheetName val="5호광장_(만점)"/>
      <sheetName val="인천국제_(만점)_(2)"/>
      <sheetName val="Total_단위경유량집계"/>
      <sheetName val="준검_내역서"/>
      <sheetName val="토공유동표(전체_당초)"/>
      <sheetName val="1_수인터널"/>
      <sheetName val="역T형옹벽단위수량"/>
      <sheetName val="제품원재"/>
      <sheetName val="단가조사-2"/>
      <sheetName val="내역(창신)"/>
      <sheetName val="Total"/>
      <sheetName val="건설성적"/>
      <sheetName val="재료비"/>
      <sheetName val="토목주소"/>
      <sheetName val="시멘트"/>
      <sheetName val="WORK"/>
      <sheetName val="자재단가"/>
      <sheetName val="단가조건(02년)"/>
      <sheetName val="배수내역"/>
      <sheetName val="배수내역 (2)"/>
      <sheetName val="EUPDAT2"/>
      <sheetName val="bearing"/>
      <sheetName val="가격조사서"/>
      <sheetName val="검암내역"/>
      <sheetName val="노임단가표"/>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간이영수증"/>
      <sheetName val="일위대가(가설)"/>
      <sheetName val="내   역"/>
      <sheetName val="마산방향"/>
      <sheetName val="진주방향"/>
      <sheetName val="A 견적"/>
      <sheetName val="조건표"/>
      <sheetName val="전라자금"/>
      <sheetName val="용소리교"/>
      <sheetName val="토목"/>
      <sheetName val="8설7발"/>
      <sheetName val="결과조달"/>
      <sheetName val="갑지"/>
      <sheetName val="일위집계(기존)"/>
      <sheetName val="기초수량집"/>
      <sheetName val="날개벽수량표"/>
      <sheetName val="교량"/>
      <sheetName val="COVER"/>
      <sheetName val="입력"/>
      <sheetName val="일위대가목록"/>
      <sheetName val="예산총괄"/>
      <sheetName val="공사원가계산서"/>
      <sheetName val="추가예산"/>
      <sheetName val="산출내역서집계표"/>
      <sheetName val="설계"/>
      <sheetName val="TYPE-A"/>
      <sheetName val="소비자가"/>
      <sheetName val="원가+내역"/>
      <sheetName val="JUCKEYK"/>
      <sheetName val="전기일위목록"/>
      <sheetName val="type-F"/>
      <sheetName val="99월별경비계획"/>
      <sheetName val="70%"/>
      <sheetName val="01AC"/>
      <sheetName val="정화조내역"/>
      <sheetName val="물량표S"/>
      <sheetName val="Macro(차단기)"/>
      <sheetName val="lee"/>
      <sheetName val="집계표소트"/>
      <sheetName val="중기일위대가"/>
      <sheetName val="플랜트 설치"/>
      <sheetName val="광산내역"/>
      <sheetName val="내역원본"/>
      <sheetName val="단가집"/>
      <sheetName val="99-0002"/>
      <sheetName val="기성내역"/>
      <sheetName val="EBSDATA"/>
      <sheetName val="기기리스트"/>
      <sheetName val="단가조사표"/>
      <sheetName val="내역(가지)"/>
      <sheetName val="전기일위대가"/>
      <sheetName val=" HIT-&gt;HMC 견적(3900)"/>
      <sheetName val="투찰추정"/>
      <sheetName val="검토"/>
      <sheetName val="INPUT-DATA"/>
      <sheetName val="총괄-1"/>
      <sheetName val="시설물일위"/>
      <sheetName val="200"/>
      <sheetName val="자재단가표"/>
      <sheetName val="SLAB"/>
      <sheetName val="인사자료총집계"/>
      <sheetName val="수정2"/>
      <sheetName val="계수시트"/>
      <sheetName val="구간별관경"/>
      <sheetName val="d118"/>
      <sheetName val="전 기"/>
      <sheetName val="CORE#2"/>
      <sheetName val="관급자재"/>
      <sheetName val="내역표지"/>
      <sheetName val="SHEET PILE단가"/>
      <sheetName val="일용노임단가"/>
      <sheetName val="부대내역"/>
      <sheetName val="6PILE  (돌출)"/>
      <sheetName val="전기실-1"/>
      <sheetName val="소방사항"/>
      <sheetName val="목차 "/>
      <sheetName val="화재 탐지 설비"/>
      <sheetName val="현장관리비참조"/>
      <sheetName val="공통가설"/>
      <sheetName val="b_balju"/>
      <sheetName val="원가총괄"/>
      <sheetName val="귀래 설계 공내역서"/>
      <sheetName val="FM"/>
      <sheetName val="재집"/>
      <sheetName val="총"/>
      <sheetName val="물량표"/>
      <sheetName val="오산갈곳"/>
      <sheetName val="견적서"/>
      <sheetName val="unit 4"/>
      <sheetName val="asd"/>
      <sheetName val="BH_1 _2_"/>
      <sheetName val="설계서(본관)"/>
      <sheetName val="백암비스타내역"/>
      <sheetName val="세골재  T2 변경 현황"/>
      <sheetName val="부속동"/>
      <sheetName val="APT"/>
      <sheetName val="일위"/>
      <sheetName val="장비단가표"/>
      <sheetName val="Customer Databas"/>
      <sheetName val="자재co"/>
      <sheetName val="현금흐름"/>
      <sheetName val="PAINT"/>
      <sheetName val="갑지(추정)"/>
      <sheetName val="Sheet5"/>
      <sheetName val="입찰"/>
      <sheetName val="현경"/>
      <sheetName val="1.설계기준"/>
      <sheetName val="SUMMARY(S)"/>
      <sheetName val="노임이"/>
      <sheetName val="기초코드"/>
      <sheetName val="Y-WORK"/>
      <sheetName val="내역서1"/>
      <sheetName val="WING3"/>
      <sheetName val="전입"/>
      <sheetName val="전체_1설계"/>
      <sheetName val="중기"/>
      <sheetName val="파일구성"/>
      <sheetName val="동방설계서"/>
      <sheetName val="유입량"/>
      <sheetName val="1.취수장"/>
      <sheetName val="투입내역"/>
      <sheetName val="별첨1-임식"/>
      <sheetName val="기본자료"/>
      <sheetName val="공사비총괄"/>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데리네이타현황"/>
      <sheetName val="SG"/>
      <sheetName val="공정증감대ㅈ표"/>
      <sheetName val="편입토지조서"/>
      <sheetName val="배수통관(좌)"/>
      <sheetName val="건축공사"/>
      <sheetName val="시설물기초"/>
      <sheetName val="예가표"/>
      <sheetName val="중기사용료산출근거"/>
      <sheetName val="단가산출1"/>
      <sheetName val="주관사업"/>
      <sheetName val="EQT-ESTN"/>
      <sheetName val="바닥판"/>
      <sheetName val="입력DATA"/>
      <sheetName val="장비"/>
      <sheetName val="노무"/>
      <sheetName val="정리계획CF평가"/>
      <sheetName val="설 계"/>
      <sheetName val="공기압축기실"/>
      <sheetName val="원도급"/>
      <sheetName val="하도급"/>
      <sheetName val="증감분석"/>
      <sheetName val="한전일위"/>
      <sheetName val="접속도로1"/>
      <sheetName val="101동"/>
      <sheetName val="중기비"/>
      <sheetName val="신천3호용수로"/>
      <sheetName val="정산내역"/>
      <sheetName val="Cash Flow-1"/>
      <sheetName val="3.1공사현황 공정표"/>
      <sheetName val="단가(적용)"/>
      <sheetName val="기본일위"/>
      <sheetName val="모델명"/>
      <sheetName val="수량산출"/>
      <sheetName val="설치"/>
      <sheetName val="지불내역(자재외)"/>
      <sheetName val="PAY"/>
      <sheetName val="정렬"/>
      <sheetName val="일위대가목차"/>
      <sheetName val="안정계산"/>
      <sheetName val="단면검토"/>
      <sheetName val="2000년하반기"/>
      <sheetName val="노임 단가"/>
      <sheetName val="C97상"/>
      <sheetName val="#2_일위대가목록"/>
      <sheetName val="직재"/>
      <sheetName val="전동기"/>
      <sheetName val="일위대가(집계)"/>
      <sheetName val="1유리"/>
      <sheetName val="공통단가"/>
      <sheetName val="수량산출서집계(1-4차)"/>
      <sheetName val="수지예산"/>
      <sheetName val="저장소"/>
      <sheetName val="내역집계"/>
      <sheetName val="재료"/>
      <sheetName val="직접경비호표"/>
      <sheetName val="8.현장관리비"/>
      <sheetName val="7.안전관리비"/>
      <sheetName val="손익분석"/>
      <sheetName val="인건비"/>
      <sheetName val="분전반일위대가"/>
      <sheetName val="실행(ALT1)"/>
      <sheetName val="개인별 순위표"/>
      <sheetName val="INDEX"/>
      <sheetName val="프랜트면허"/>
      <sheetName val="냉천부속동"/>
      <sheetName val="네고율"/>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1안"/>
      <sheetName val="BQ"/>
      <sheetName val="집계및폼"/>
      <sheetName val="04_10_11"/>
      <sheetName val="환율change"/>
      <sheetName val="당초"/>
      <sheetName val="단가표"/>
      <sheetName val="시화점실행"/>
      <sheetName val="기별(종합)"/>
      <sheetName val="재료값"/>
      <sheetName val="유림골조"/>
      <sheetName val="별표 "/>
      <sheetName val="POL6차-PIPING"/>
      <sheetName val="덕전리"/>
      <sheetName val="1,2,3,4,5단위수량"/>
      <sheetName val="Sheet2"/>
      <sheetName val="계산표지"/>
      <sheetName val="노임변동률"/>
      <sheetName val="1월"/>
      <sheetName val="10공구일위"/>
      <sheetName val="재개발"/>
      <sheetName val="전기공사"/>
      <sheetName val="청천내"/>
      <sheetName val="6공구(당초)"/>
      <sheetName val="ELEC"/>
      <sheetName val="내역서 "/>
      <sheetName val="합계"/>
      <sheetName val="실행"/>
      <sheetName val="부서코드표"/>
      <sheetName val="중사"/>
      <sheetName val="TCDB"/>
      <sheetName val="직접비"/>
      <sheetName val="건축"/>
      <sheetName val="단중표"/>
      <sheetName val="7"/>
      <sheetName val="投标材料清单 "/>
      <sheetName val="Macro(전선)"/>
      <sheetName val="INSTR"/>
      <sheetName val="#3_일위대가목록"/>
      <sheetName val="노임단가 (2)"/>
      <sheetName val="연습"/>
      <sheetName val="장비단가"/>
      <sheetName val="MSS_2"/>
      <sheetName val="자료입력"/>
      <sheetName val="적용단위길이"/>
      <sheetName val="전기혼잡제경비(45)"/>
      <sheetName val="공사비집계"/>
      <sheetName val="재료비단가"/>
      <sheetName val="시운전연료비"/>
      <sheetName val="골조시행"/>
      <sheetName val="시운전연료"/>
      <sheetName val="조경수목"/>
      <sheetName val="퇴직공제부금"/>
      <sheetName val="평균노임"/>
      <sheetName val="분석"/>
      <sheetName val="입찰보고"/>
      <sheetName val="가설건물"/>
      <sheetName val="공사비총괄표"/>
      <sheetName val="일위대가표48"/>
      <sheetName val="미드수량"/>
      <sheetName val="대공종"/>
      <sheetName val="집 계 표"/>
      <sheetName val="MILL"/>
      <sheetName val="단가적용"/>
      <sheetName val="수량집계"/>
      <sheetName val="단가산출서"/>
      <sheetName val="코드"/>
      <sheetName val="철거산출근거"/>
      <sheetName val="지구단위계획"/>
      <sheetName val="CC16-내역서"/>
      <sheetName val="(1)본선수량집계"/>
      <sheetName val="개산공사비"/>
      <sheetName val="결재란"/>
      <sheetName val="집계장(대목_실행)"/>
      <sheetName val="공량산출서"/>
      <sheetName val="도담구내 개소별 명세"/>
      <sheetName val="98수문일위"/>
      <sheetName val="원형1호맨홀토공수량"/>
      <sheetName val="3.공통공사대비"/>
      <sheetName val="sub"/>
      <sheetName val="대림경상68억"/>
      <sheetName val="자금청구"/>
      <sheetName val="관공일위대가"/>
      <sheetName val="관자재"/>
      <sheetName val="단가 및 재료비"/>
      <sheetName val="관접합및자재집계표"/>
      <sheetName val="업체자료"/>
      <sheetName val="9GNG운반"/>
      <sheetName val="협력업체"/>
      <sheetName val="코드1"/>
      <sheetName val="코드2"/>
      <sheetName val="원가서"/>
      <sheetName val="검색방"/>
      <sheetName val="제노임"/>
      <sheetName val="CODE"/>
      <sheetName val="내역서비교"/>
      <sheetName val="비주거용"/>
      <sheetName val="교각계산"/>
      <sheetName val="부대공(BOQ)"/>
      <sheetName val="AS복구"/>
      <sheetName val="중기터파기"/>
      <sheetName val="변수값"/>
      <sheetName val="중기상차"/>
      <sheetName val="남양내역"/>
      <sheetName val="MAIN_TABLE"/>
      <sheetName val="평3"/>
      <sheetName val="옥내소화전계산서"/>
      <sheetName val="목차"/>
      <sheetName val="횡배수관토공수량"/>
      <sheetName val="코드일람표2001년10월"/>
      <sheetName val="세부추진"/>
      <sheetName val="상용보강"/>
      <sheetName val="인원"/>
      <sheetName val="TOT"/>
      <sheetName val="SHEET"/>
      <sheetName val="공사비산출내역"/>
      <sheetName val="장비비 명세서1"/>
      <sheetName val="2000노임기준"/>
      <sheetName val="RETAIL (ABOVE)"/>
      <sheetName val="5. 현장관리비(new) "/>
      <sheetName val="원본"/>
      <sheetName val="손익차9월2"/>
      <sheetName val="득점현황"/>
      <sheetName val="품목납기"/>
      <sheetName val="인천제철"/>
      <sheetName val="건축내역서"/>
      <sheetName val="단가조사서"/>
      <sheetName val="준공정산"/>
      <sheetName val="상수도토공집계표"/>
      <sheetName val="암거"/>
      <sheetName val="현금예금"/>
      <sheetName val="기계실냉난방"/>
      <sheetName val="토공계산서(부체도로)"/>
      <sheetName val="단면가정"/>
      <sheetName val="주beam"/>
      <sheetName val="일위_파일"/>
      <sheetName val="이토변실(A3-LINE)"/>
      <sheetName val="제잡비"/>
      <sheetName val="개요"/>
      <sheetName val="기본단가"/>
      <sheetName val="단가(반정1교-원주)"/>
      <sheetName val="식재인부"/>
      <sheetName val="소화실적"/>
      <sheetName val="실행대비"/>
      <sheetName val="김해토지조서"/>
      <sheetName val="실지수기호표"/>
      <sheetName val="자동제어"/>
      <sheetName val="DHEQSUPT"/>
      <sheetName val="일위총괄"/>
      <sheetName val="수배전(갑)"/>
      <sheetName val="위치"/>
      <sheetName val="제수변 수량집계표(보통)"/>
      <sheetName val="7.공정표"/>
      <sheetName val="단면 (2)"/>
      <sheetName val="간접비(1)"/>
      <sheetName val="토사(PE)"/>
      <sheetName val="시중노임단가"/>
      <sheetName val="A1"/>
      <sheetName val="96수출"/>
      <sheetName val="입찰견적보고서"/>
      <sheetName val="사유서제출현황-2"/>
      <sheetName val="Eq. Mobilization"/>
      <sheetName val="실적공사비"/>
      <sheetName val="동물이동통로"/>
      <sheetName val="가시설단위수량"/>
      <sheetName val="건축2"/>
      <sheetName val="단   산"/>
      <sheetName val="실    단"/>
      <sheetName val="점수계산1-2"/>
      <sheetName val="통신물량"/>
      <sheetName val="-배수구조총재료"/>
      <sheetName val="입력정보"/>
      <sheetName val="2.대외공문"/>
      <sheetName val="기본"/>
      <sheetName val="현관"/>
      <sheetName val="VE절감"/>
      <sheetName val="청주(철골발주의뢰서)"/>
      <sheetName val="분전함신설"/>
      <sheetName val="차수"/>
      <sheetName val="대치판정"/>
      <sheetName val="하중계산"/>
      <sheetName val="중기사용료"/>
      <sheetName val="Sheet4"/>
      <sheetName val="심사물량"/>
      <sheetName val="인부신상자료"/>
      <sheetName val="BJJIN"/>
      <sheetName val="관리,공감"/>
      <sheetName val="Sheet6"/>
      <sheetName val="인력터파기"/>
      <sheetName val="월별수입"/>
      <sheetName val="48평단가"/>
      <sheetName val="57단가"/>
      <sheetName val="54평단가"/>
      <sheetName val="66평단가"/>
      <sheetName val="61단가"/>
      <sheetName val="89평단가"/>
      <sheetName val="84평단가"/>
      <sheetName val="현장관리비데이타"/>
      <sheetName val="전압강하자료"/>
      <sheetName val="간접"/>
      <sheetName val="형상"/>
      <sheetName val="대운반(철재)"/>
      <sheetName val="신고조서"/>
      <sheetName val="EJ"/>
      <sheetName val="금리계산"/>
      <sheetName val="일정"/>
      <sheetName val="일위단가"/>
      <sheetName val="K1자재(3차등)"/>
      <sheetName val="몰탈"/>
      <sheetName val="제경비산출서"/>
      <sheetName val="현장별"/>
      <sheetName val="1단계"/>
      <sheetName val=""/>
      <sheetName val="용수간선"/>
      <sheetName val="공사수행방안"/>
      <sheetName val="확정분요약"/>
      <sheetName val="확정분세부"/>
      <sheetName val="Sheet1 (2)"/>
      <sheetName val="골재산출"/>
      <sheetName val="포장수량집계"/>
      <sheetName val="재적표"/>
      <sheetName val="구의33고"/>
      <sheetName val="유림총괄"/>
      <sheetName val="제수변수량"/>
      <sheetName val="공정코드"/>
      <sheetName val="HVAC"/>
      <sheetName val="CODE1"/>
      <sheetName val="맨홀토공"/>
      <sheetName val="맨홀수량산출"/>
      <sheetName val="단위수량"/>
      <sheetName val="암거 제원표"/>
      <sheetName val="콘크리트타설집계표"/>
      <sheetName val="장비집계"/>
      <sheetName val="상반기손익차2총괄"/>
      <sheetName val="적용환율"/>
      <sheetName val="산식3"/>
      <sheetName val="내역서을지"/>
      <sheetName val="도실건시"/>
      <sheetName val="본사공가현황"/>
      <sheetName val="도수로현황"/>
      <sheetName val="실행(표지,갑,을)"/>
      <sheetName val="도급FORM"/>
      <sheetName val="재료비노무비"/>
      <sheetName val="일위(시설)"/>
      <sheetName val="노무비 근거"/>
      <sheetName val="N賃率_職"/>
      <sheetName val="양식_자재단가조사표"/>
      <sheetName val="부총"/>
      <sheetName val="기안"/>
      <sheetName val="guard(mac)"/>
      <sheetName val="제품목록"/>
      <sheetName val="SHL"/>
      <sheetName val="Macro3"/>
      <sheetName val="공통(20-91)"/>
      <sheetName val="본사인상전"/>
      <sheetName val=" 갑지"/>
      <sheetName val="학생내역"/>
      <sheetName val="표준건축비"/>
      <sheetName val="울산자금"/>
      <sheetName val="1공구(입찰내역)"/>
      <sheetName val="자동세륜기"/>
      <sheetName val="전산망"/>
      <sheetName val="위치조서"/>
      <sheetName val="콘_재료분리(1)"/>
      <sheetName val="1.CB"/>
      <sheetName val="변수"/>
      <sheetName val="옥외외등집계표"/>
      <sheetName val="기계실"/>
      <sheetName val="기준"/>
      <sheetName val="5.동별횡주관경"/>
      <sheetName val="CM 1"/>
      <sheetName val="LF자재단가"/>
      <sheetName val="장비 (2)"/>
      <sheetName val="수문일1"/>
      <sheetName val="투찰"/>
      <sheetName val="Baby일위대가"/>
      <sheetName val="정산을지"/>
      <sheetName val="6. 수량산출서"/>
      <sheetName val="일위CODE"/>
      <sheetName val="동해title"/>
      <sheetName val="49일위"/>
      <sheetName val="22일위"/>
      <sheetName val="일위대가집계"/>
      <sheetName val="범례표"/>
      <sheetName val="비교1"/>
      <sheetName val="철근량"/>
      <sheetName val="5호광장_(만점)1"/>
      <sheetName val="인천국제_(만점)_(2)1"/>
      <sheetName val="Total_단위경유량집계1"/>
      <sheetName val="준검_내역서1"/>
      <sheetName val="토공유동표(전체_당초)1"/>
      <sheetName val="1_수인터널1"/>
      <sheetName val="표__지1"/>
      <sheetName val="1_설계조건1"/>
      <sheetName val="조도계산서_(도서)1"/>
      <sheetName val="I_설계조건1"/>
      <sheetName val="BH-1_(2)1"/>
      <sheetName val="4_전기1"/>
      <sheetName val="11_우각부_보강1"/>
      <sheetName val="제출내역_(2)1"/>
      <sheetName val="우수관매설및_우수받이1"/>
      <sheetName val="11_산출(전열)1"/>
      <sheetName val="6_산출(동력)1"/>
      <sheetName val="7_산출(TRAY)1"/>
      <sheetName val="노원열병합__건축공사기성내역서1"/>
      <sheetName val="3련_BOX1"/>
      <sheetName val="앉음벽_(2)1"/>
      <sheetName val="2_1__노무비_평균단가산출"/>
      <sheetName val="내역_ver1_01"/>
      <sheetName val="보고서_기기리스트"/>
      <sheetName val="소포내역_(2)1"/>
      <sheetName val="plan&amp;section_of_foundation1"/>
      <sheetName val="pile_bearing_capa_&amp;_arrenge1"/>
      <sheetName val="working_load_at_the_btm_ft_1"/>
      <sheetName val="stability_check1"/>
      <sheetName val="design_criteria1"/>
      <sheetName val="배수내역_(2)"/>
      <sheetName val="배수공_시멘트_및_골재량_산출"/>
      <sheetName val="_HIT__HMC_견적_3900_1"/>
      <sheetName val="7__현장관리비_1"/>
      <sheetName val="6__안전관리비1"/>
      <sheetName val="5_산출(전력)"/>
      <sheetName val="수량산출서(전력간선_지하D_C)"/>
      <sheetName val="내___역"/>
      <sheetName val="A_견적"/>
      <sheetName val="_HIT-&gt;HMC_견적(3900)"/>
      <sheetName val="플랜트_설치"/>
      <sheetName val="unit_4"/>
      <sheetName val="전_기"/>
      <sheetName val="6PILE__(돌출)"/>
      <sheetName val="목차_"/>
      <sheetName val="화재_탐지_설비"/>
      <sheetName val="SHEET_PILE단가"/>
      <sheetName val="귀래_설계_공내역서"/>
      <sheetName val="Customer_Databas"/>
      <sheetName val="2차전체변경예정_(2)"/>
      <sheetName val="spc_배관견적"/>
      <sheetName val="1_취수장"/>
      <sheetName val="노임_단가"/>
      <sheetName val="설_계"/>
      <sheetName val="개인별_순위표"/>
      <sheetName val="BH_1__2_"/>
      <sheetName val="3_1공사현황_공정표"/>
      <sheetName val="Cash_Flow-1"/>
      <sheetName val="3_공통공사대비"/>
      <sheetName val="세골재__T2_변경_현황"/>
      <sheetName val="보고서_기기리스트1"/>
      <sheetName val="단가조사"/>
      <sheetName val="수우미양가(Vlookup)"/>
      <sheetName val="전철"/>
      <sheetName val="제품정보"/>
      <sheetName val="상품수불(합산)"/>
      <sheetName val="95MAKER"/>
      <sheetName val="재정비내역"/>
      <sheetName val="지적고시내역"/>
      <sheetName val="2련간지"/>
      <sheetName val="목록"/>
      <sheetName val="수량산출서 (2)"/>
      <sheetName val="계정"/>
      <sheetName val="구성비"/>
      <sheetName val="가설식당"/>
      <sheetName val="이월"/>
      <sheetName val="일위대가1"/>
      <sheetName val="COST"/>
      <sheetName val="조경수량"/>
      <sheetName val="접속도수량집계표"/>
      <sheetName val="포장(수량)-관로부"/>
      <sheetName val="현장조사"/>
      <sheetName val="내역서1999.8최종"/>
      <sheetName val="산출"/>
      <sheetName val="소방"/>
      <sheetName val="예산코드"/>
      <sheetName val="원가입력"/>
      <sheetName val="건축기술부대조건"/>
      <sheetName val="단가비교"/>
      <sheetName val="MSS_21"/>
      <sheetName val="1_설계기준"/>
      <sheetName val="집_계_표"/>
      <sheetName val="8_현장관리비"/>
      <sheetName val="7_안전관리비"/>
      <sheetName val="별표_"/>
      <sheetName val="Eq__Mobilization"/>
      <sheetName val="내역서_"/>
      <sheetName val="도담구내_개소별_명세"/>
      <sheetName val="投标材料清单_"/>
      <sheetName val="단가_및_재료비"/>
      <sheetName val="장비비_명세서1"/>
      <sheetName val="7_공정표"/>
      <sheetName val="단면_(2)"/>
      <sheetName val="5__현장관리비(new)_"/>
      <sheetName val="2_대외공문"/>
      <sheetName val="노임단가_(2)"/>
      <sheetName val="RETAIL_(ABOVE)"/>
      <sheetName val="토공 total"/>
      <sheetName val="공기압舓⿫_x0005_"/>
      <sheetName val="공기압妐&quot;姜"/>
      <sheetName val="입력데이타(비인쇄용)"/>
      <sheetName val="조작대(1연)"/>
      <sheetName val="현장경비"/>
      <sheetName val="B"/>
      <sheetName val="3BL공동구 수량"/>
      <sheetName val="전선 및 전선관"/>
      <sheetName val="공조기"/>
      <sheetName val="APT내역"/>
      <sheetName val="부대시설"/>
      <sheetName val="Sheet17"/>
      <sheetName val="wall"/>
      <sheetName val="기성(1차) "/>
      <sheetName val="NOMUBI"/>
      <sheetName val="sw1"/>
      <sheetName val="토공(1)"/>
      <sheetName val="준공조서갑지"/>
      <sheetName val="일위대가(계측기설치)"/>
      <sheetName val="효율표"/>
      <sheetName val="일위대_x0000__x0000_Ԁ_x0000_䀀"/>
      <sheetName val="일위대㐀븁_x0000__x0000_退"/>
      <sheetName val="골조"/>
      <sheetName val="I_설계조_x0000_"/>
      <sheetName val="수량명세서"/>
      <sheetName val="일위대가 "/>
      <sheetName val="1ST"/>
      <sheetName val="4 LINE"/>
      <sheetName val="7 th"/>
      <sheetName val="CTEMCOST"/>
      <sheetName val="ELECTRIC"/>
      <sheetName val="SCHEDULE"/>
      <sheetName val="1회"/>
      <sheetName val="자재"/>
      <sheetName val="산근1"/>
      <sheetName val="설계서"/>
      <sheetName val="20관리비율"/>
      <sheetName val="esc"/>
      <sheetName val="수량산출서집계"/>
      <sheetName val="맨홀수량"/>
      <sheetName val="NNV"/>
      <sheetName val="집계표(육상)"/>
      <sheetName val="5사남"/>
      <sheetName val="변경명신물량 (2)"/>
      <sheetName val="참조 (2)"/>
      <sheetName val="관경별내역서"/>
      <sheetName val="감가상각비대체내역"/>
      <sheetName val="환경평가"/>
      <sheetName val="일위산출근거"/>
      <sheetName val="조립1부실적"/>
      <sheetName val="목록표"/>
      <sheetName val="설계명세서"/>
      <sheetName val="新철폐복2"/>
      <sheetName val="新철폐복3"/>
      <sheetName val="新철폐복"/>
      <sheetName val="아파트 "/>
      <sheetName val="토목내역서"/>
      <sheetName val="토공 토적표"/>
      <sheetName val="현황산출서"/>
      <sheetName val="조도계산서_(도서_x0000_"/>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구조물"/>
      <sheetName val="대전(세창동)"/>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유치원내역"/>
      <sheetName val="에어샵공사"/>
      <sheetName val="Sheet16"/>
      <sheetName val="견내"/>
      <sheetName val="변경내역"/>
      <sheetName val="자재단가리스트"/>
      <sheetName val="CON'C"/>
      <sheetName val="간접비"/>
      <sheetName val="04변경-상하"/>
      <sheetName val="정산서"/>
      <sheetName val="예산조서(전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sheetData sheetId="1060"/>
      <sheetData sheetId="1061"/>
      <sheetData sheetId="1062"/>
      <sheetData sheetId="1063"/>
      <sheetData sheetId="1064"/>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구조물철거타공정이월"/>
      <sheetName val="내역서1"/>
      <sheetName val="집계표"/>
    </sheetNames>
    <sheetDataSet>
      <sheetData sheetId="0"/>
      <sheetData sheetId="1" refreshError="1"/>
      <sheetData sheetId="2" refreshError="1"/>
      <sheetData sheetId="3"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일1"/>
      <sheetName val="일2"/>
      <sheetName val="일3"/>
      <sheetName val="일4"/>
      <sheetName val="일5"/>
      <sheetName val="일6"/>
      <sheetName val="일7"/>
      <sheetName val="일8"/>
      <sheetName val="일9"/>
      <sheetName val="일10"/>
      <sheetName val="일11"/>
      <sheetName val="일12"/>
      <sheetName val="일13"/>
      <sheetName val="일14"/>
      <sheetName val="일15"/>
      <sheetName val="일16"/>
      <sheetName val="일17"/>
      <sheetName val="일18"/>
      <sheetName val="일19"/>
      <sheetName val="일20"/>
      <sheetName val="일21"/>
      <sheetName val="일22"/>
      <sheetName val="일23"/>
      <sheetName val="일24"/>
      <sheetName val="일25"/>
      <sheetName val="자재단가비교표"/>
      <sheetName val="차량운반및하차비"/>
      <sheetName val="인력운반비"/>
      <sheetName val="크레인사용"/>
      <sheetName val="자재단가비교표1월"/>
      <sheetName val="일15 (2)"/>
      <sheetName val="일26"/>
      <sheetName val="총원가"/>
      <sheetName val="경비"/>
      <sheetName val="경비내역"/>
      <sheetName val="사급자재"/>
      <sheetName val="이설자재"/>
      <sheetName val="일위대가노무비"/>
      <sheetName val="총괄표"/>
      <sheetName val="총괄표(신설)"/>
      <sheetName val="동원인원총괄표"/>
      <sheetName val="내1"/>
      <sheetName val="내2"/>
      <sheetName val="내3"/>
      <sheetName val="내4"/>
      <sheetName val="내5"/>
      <sheetName val="내6"/>
      <sheetName val="내7"/>
      <sheetName val="내8"/>
      <sheetName val="내9"/>
      <sheetName val="내10"/>
      <sheetName val="내11"/>
      <sheetName val="내12"/>
      <sheetName val="내13"/>
      <sheetName val="내14"/>
      <sheetName val="내15"/>
      <sheetName val="내16"/>
      <sheetName val="내17"/>
      <sheetName val="내18"/>
      <sheetName val="동원인원(신설)"/>
      <sheetName val="노1"/>
      <sheetName val="노2"/>
      <sheetName val="노3"/>
      <sheetName val="노4"/>
      <sheetName val="노5"/>
      <sheetName val="노6"/>
      <sheetName val="노7"/>
      <sheetName val="노8"/>
      <sheetName val="노9"/>
      <sheetName val="노10"/>
      <sheetName val="노11"/>
      <sheetName val="노12"/>
      <sheetName val="노13"/>
      <sheetName val="노14"/>
      <sheetName val="노15"/>
      <sheetName val="노16"/>
      <sheetName val="노17"/>
      <sheetName val="노18"/>
      <sheetName val="01.내역서"/>
      <sheetName val="동원인력 총괄표"/>
      <sheetName val="공종별 동원인력 총괄표 "/>
      <sheetName val="01.노력산출서"/>
      <sheetName val="01. 원효전화국산출서"/>
      <sheetName val="Module1"/>
      <sheetName val="공종별원가(남건)"/>
      <sheetName val="목차"/>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집계표"/>
      <sheetName val="1-19"/>
      <sheetName val="약품공급2"/>
      <sheetName val="목차 "/>
      <sheetName val="노임"/>
      <sheetName val="일위CODE"/>
      <sheetName val="산출내역서"/>
      <sheetName val="WING3"/>
      <sheetName val="전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대총괄표"/>
      <sheetName val="내역서1"/>
      <sheetName val="자재단가 비교"/>
      <sheetName val="내역서 양식큰거1"/>
      <sheetName val="Sheet1"/>
      <sheetName val="DATA"/>
      <sheetName val="자재단가비교표"/>
    </sheetNames>
    <sheetDataSet>
      <sheetData sheetId="0" refreshError="1"/>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하도"/>
      <sheetName val="하도승인"/>
      <sheetName val="견대"/>
      <sheetName val="입찰결과"/>
      <sheetName val="입찰결과확인"/>
      <sheetName val="예가"/>
      <sheetName val="참고"/>
      <sheetName val="입찰예정"/>
      <sheetName val="(현설참가)"/>
      <sheetName val="선정품의서"/>
      <sheetName val="하도승인신청"/>
      <sheetName val="내역"/>
      <sheetName val="공내역"/>
      <sheetName val="현장설명"/>
      <sheetName val="중강당 내역"/>
      <sheetName val="내역서1"/>
      <sheetName val="총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laroux"/>
      <sheetName val="제출문"/>
      <sheetName val="조사개요"/>
      <sheetName val="물가변동지수표"/>
      <sheetName val="비목별계수표"/>
      <sheetName val="결과표(총)"/>
      <sheetName val="장비가격"/>
      <sheetName val="지수조정율산출결과표"/>
      <sheetName val="내역서(1)"/>
      <sheetName val="지수조정율산출결과표(2)"/>
      <sheetName val="내역서(2)"/>
      <sheetName val="N"/>
      <sheetName val="일위(건축)"/>
      <sheetName val="S"/>
      <sheetName val="기계"/>
      <sheetName val="원가"/>
      <sheetName val="결과표"/>
      <sheetName val="내역서"/>
      <sheetName val="적용대가"/>
      <sheetName val="지수산출방법"/>
      <sheetName val="산출방법"/>
      <sheetName val="원가 (2)"/>
      <sheetName val="토목"/>
      <sheetName val="건축"/>
      <sheetName val="설비"/>
      <sheetName val="N(TO)"/>
      <sheetName val="N(GUN)"/>
      <sheetName val="S배수공"/>
      <sheetName val="약품공급2"/>
      <sheetName val="현장설명"/>
    </sheetNames>
    <sheetDataSet>
      <sheetData sheetId="0" refreshError="1"/>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선(일반동력)"/>
      <sheetName val="Macro(차단기)"/>
      <sheetName val="Macro(전선)"/>
      <sheetName val="Macro(전동기)"/>
      <sheetName val="변압기(전등,전열)"/>
      <sheetName val="laroux1"/>
      <sheetName val="일위단가"/>
      <sheetName val="건축내역"/>
    </sheetNames>
    <sheetDataSet>
      <sheetData sheetId="0"/>
      <sheetData sheetId="1"/>
      <sheetData sheetId="2">
        <row r="1">
          <cell r="A1" t="str">
            <v>DISTANCE(전압강하)</v>
          </cell>
        </row>
      </sheetData>
      <sheetData sheetId="3"/>
      <sheetData sheetId="4"/>
      <sheetData sheetId="5" refreshError="1"/>
      <sheetData sheetId="6" refreshError="1"/>
      <sheetData sheetId="7"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터널조도"/>
      <sheetName val="내역서"/>
      <sheetName val="DATA"/>
      <sheetName val="ILWIPOH"/>
      <sheetName val="Macro(전선)"/>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관급자재"/>
      <sheetName val="실행철강하도"/>
      <sheetName val="집계표"/>
      <sheetName val="내역서"/>
    </sheetNames>
    <sheetDataSet>
      <sheetData sheetId="0"/>
      <sheetData sheetId="1" refreshError="1"/>
      <sheetData sheetId="2" refreshError="1"/>
      <sheetData sheetId="3" refreshError="1"/>
      <sheetData sheetId="4"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입찰안"/>
      <sheetName val="실행"/>
      <sheetName val="관리"/>
      <sheetName val="표지"/>
      <sheetName val="총괄표"/>
      <sheetName val="집계표"/>
      <sheetName val="내역"/>
      <sheetName val="적격"/>
      <sheetName val="적정"/>
      <sheetName val="평가"/>
      <sheetName val="조사"/>
      <sheetName val="견적"/>
      <sheetName val="견적내역"/>
      <sheetName val="합의서"/>
      <sheetName val="총괄표(설계)"/>
      <sheetName val="내역(설계)"/>
      <sheetName val="품셈총괄표"/>
      <sheetName val="차액보증"/>
      <sheetName val="1F"/>
      <sheetName val="실행철강하도"/>
      <sheetName val="내역서"/>
      <sheetName val="인건-측정"/>
      <sheetName val="인사자료총집계"/>
      <sheetName val="단가표"/>
      <sheetName val="조명율표"/>
      <sheetName val="접속도로1"/>
      <sheetName val="원가계산서"/>
      <sheetName val="토공사"/>
      <sheetName val="관급"/>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총괄표"/>
      <sheetName val="관리동변전실공사(1)"/>
      <sheetName val="제1변전실공사(2)"/>
      <sheetName val="정리터널 조명 및 간선공사(3)"/>
      <sheetName val="점촌터널 전등 및 간선공사(4)"/>
      <sheetName val="정리터널 TRAY 공사(5)"/>
      <sheetName val="점촌터널 TRAY 공사(6)"/>
      <sheetName val="정리터널 JET FAN 공사(7)"/>
      <sheetName val="입출구 가로등 공사(8)"/>
      <sheetName val="전광판 설치공사(9)"/>
      <sheetName val="정리터널 CCTV 공사(10)"/>
      <sheetName val="정리터널 방송 및 비상전화 공사(11)"/>
      <sheetName val="점촌 비상전화 및 표시등공사(12)"/>
      <sheetName val="지하재방송 설비공사(13)"/>
      <sheetName val="화재감시설비 공사(14)"/>
      <sheetName val="자동제어 공사(15)"/>
      <sheetName val="관리동 전등 및 전열 공사(16)"/>
      <sheetName val="관리동 동력 및 간선공사(17)"/>
      <sheetName val="관리동 옥외공사(18)"/>
      <sheetName val="관리동 약전공사(19)"/>
      <sheetName val="관리동 화재경보 공사(20)"/>
      <sheetName val="제1변전실 전기공사(21)"/>
      <sheetName val="교량점검등공사(22)"/>
      <sheetName val="IC 가로등 공사(23)"/>
      <sheetName val="통로박스조명공사(24)"/>
      <sheetName val="단가비교표_공통1"/>
      <sheetName val="일위대가표"/>
      <sheetName val="입찰안"/>
      <sheetName val="조정율"/>
    </sheetNames>
    <sheetDataSet>
      <sheetData sheetId="0" refreshError="1"/>
      <sheetData sheetId="1">
        <row r="30">
          <cell r="E30">
            <v>4978107608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공사계획서"/>
      <sheetName val="2.공사개요설명서"/>
      <sheetName val="3. 공정표"/>
      <sheetName val="동별 공사비 총괄표"/>
      <sheetName val="공사비예산서(건축)"/>
      <sheetName val="원가계산(건축)"/>
      <sheetName val="집계표_총괄"/>
      <sheetName val="집계표_건축"/>
      <sheetName val="내역서_건축"/>
      <sheetName val="수량산출집계표"/>
      <sheetName val="에어컨비교표"/>
      <sheetName val="일위대가목록"/>
      <sheetName val="일위대가"/>
      <sheetName val="단가대비표_건축"/>
      <sheetName val="운반비산정"/>
      <sheetName val="#REF"/>
      <sheetName val="내역서1"/>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
      <sheetName val="보할"/>
      <sheetName val="기성총괄"/>
      <sheetName val="기성(단지내)"/>
      <sheetName val="기성(도시기반)"/>
      <sheetName val="기성내역"/>
      <sheetName val="12공구"/>
      <sheetName val="내역표지"/>
      <sheetName val="원가계산서(총괄)"/>
      <sheetName val="산출내역집계"/>
      <sheetName val="건축집계"/>
      <sheetName val="건축내역"/>
      <sheetName val="토목집계"/>
      <sheetName val="토목내역"/>
      <sheetName val="설비집계"/>
      <sheetName val="설비내역"/>
      <sheetName val="단가"/>
      <sheetName val="단가산출"/>
      <sheetName val="수량집계"/>
      <sheetName val="실행대비"/>
      <sheetName val="데이타"/>
      <sheetName val="골조시행"/>
      <sheetName val="품셈TABLE"/>
      <sheetName val="내역(~2"/>
      <sheetName val="토공사"/>
      <sheetName val="증감대비"/>
      <sheetName val="BID"/>
      <sheetName val="집계표"/>
      <sheetName val="기성"/>
      <sheetName val="북제주원가"/>
      <sheetName val="재료"/>
      <sheetName val="Sheet1 (2)"/>
      <sheetName val="99년하반기"/>
      <sheetName val="일위_파일"/>
      <sheetName val="보증수수료산출"/>
      <sheetName val="공사비총괄표"/>
      <sheetName val="소비자가"/>
      <sheetName val="CON'C"/>
      <sheetName val="내역"/>
      <sheetName val="Sheet1"/>
      <sheetName val="RING WALL"/>
      <sheetName val="지질조사"/>
      <sheetName val="실행"/>
      <sheetName val="우수받이"/>
      <sheetName val="단가표"/>
      <sheetName val="1,2공구원가계산서"/>
      <sheetName val="2공구산출내역"/>
      <sheetName val="1공구산출내역서"/>
      <sheetName val="설변공종별"/>
      <sheetName val="설변조정내역"/>
      <sheetName val="건기토원가"/>
      <sheetName val="건축원가"/>
      <sheetName val="토목원가"/>
      <sheetName val="기계원가"/>
      <sheetName val="기계내역"/>
      <sheetName val="표지"/>
      <sheetName val="표준건축비"/>
      <sheetName val="Sheet5"/>
      <sheetName val="기결의"/>
      <sheetName val="단"/>
      <sheetName val="노임단가"/>
      <sheetName val="식재수량표"/>
      <sheetName val="일위목록"/>
      <sheetName val="자재단가"/>
      <sheetName val="일위대가(건축)"/>
      <sheetName val="건축일위"/>
      <sheetName val="그라우팅일위"/>
      <sheetName val="세부내역"/>
      <sheetName val="토사(PE)"/>
      <sheetName val="예산명세서"/>
      <sheetName val="설계명세서"/>
      <sheetName val="자료입력"/>
      <sheetName val="경비"/>
      <sheetName val="실행(ALT1)"/>
      <sheetName val="조명시설"/>
      <sheetName val="2002하반기노임기준"/>
      <sheetName val="원가계산"/>
      <sheetName val="원가"/>
      <sheetName val="#REF"/>
      <sheetName val="식재인부"/>
      <sheetName val="청주(철골발주의뢰서)"/>
      <sheetName val="정부노임단가"/>
      <sheetName val="납부서"/>
      <sheetName val="식재가격"/>
      <sheetName val="식재총괄"/>
      <sheetName val="Y-WORK"/>
      <sheetName val="목록"/>
      <sheetName val="건축2"/>
      <sheetName val="노무비단가"/>
      <sheetName val="입력자료"/>
      <sheetName val="계약내역(2)"/>
      <sheetName val="단가비교표"/>
      <sheetName val="예산서"/>
      <sheetName val="토목주소"/>
      <sheetName val="상반기손익차2총괄"/>
      <sheetName val="䴝괄내역"/>
      <sheetName val="#3_일위대가목록"/>
      <sheetName val="단가(자재)"/>
      <sheetName val="단가(노임)"/>
      <sheetName val="기초목록"/>
      <sheetName val="COVER"/>
      <sheetName val="Sheet6"/>
      <sheetName val="노임"/>
      <sheetName val="설명서 "/>
      <sheetName val="토목"/>
      <sheetName val="단가비교표_공통1"/>
      <sheetName val="중기"/>
      <sheetName val="자료"/>
      <sheetName val="갑지"/>
      <sheetName val="수단"/>
      <sheetName val="기본단가표"/>
      <sheetName val="철거산출근거"/>
      <sheetName val="수목단가"/>
      <sheetName val="시설수량표"/>
      <sheetName val="45,46"/>
      <sheetName val="상계견적"/>
      <sheetName val="터파기및재료"/>
      <sheetName val="4차원가계산서"/>
      <sheetName val="산출내역서집계표"/>
      <sheetName val="구체"/>
      <sheetName val="좌측날개벽"/>
      <sheetName val="우측날개벽"/>
      <sheetName val="기자재수량"/>
      <sheetName val="DATA"/>
      <sheetName val="일위대가목차"/>
      <sheetName val="전기"/>
      <sheetName val="부대내역"/>
      <sheetName val="DATE"/>
      <sheetName val="산출근거#2-3"/>
      <sheetName val="마감LIST-1"/>
      <sheetName val="총공사내역서"/>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Sheet2"/>
      <sheetName val="공사"/>
      <sheetName val="의왕내역"/>
      <sheetName val="정산내역서"/>
      <sheetName val="공조기"/>
      <sheetName val="수목표준대가"/>
      <sheetName val="JUCKEYK"/>
      <sheetName val="mcc일위대가"/>
      <sheetName val="MOTOR"/>
      <sheetName val="01AC"/>
      <sheetName val="기초일위"/>
      <sheetName val="시설일위"/>
      <sheetName val="식재일위"/>
      <sheetName val="공사개요"/>
      <sheetName val="대창(함평)"/>
      <sheetName val="대창(장성)"/>
      <sheetName val="대창(함평)-창열"/>
      <sheetName val="해평견적"/>
      <sheetName val="시설물일위"/>
      <sheetName val="실행기고및 투입현황(총괄)"/>
      <sheetName val="발주내역"/>
      <sheetName val="2000,9월 일위"/>
      <sheetName val="바닥판"/>
      <sheetName val="입력DATA"/>
      <sheetName val="원가계산서 "/>
      <sheetName val="공량산출서"/>
      <sheetName val="내역서(전기)"/>
      <sheetName val="6호기"/>
      <sheetName val="2000년1차"/>
      <sheetName val="2000전체분"/>
      <sheetName val="4.전기"/>
      <sheetName val="이토변실(A3-LINE)"/>
      <sheetName val="철근량"/>
      <sheetName val="을지"/>
      <sheetName val="조명일위"/>
      <sheetName val="내역서1999.8최종"/>
      <sheetName val="명세서"/>
      <sheetName val="COST"/>
      <sheetName val="실행예산"/>
      <sheetName val="맨홀수량"/>
      <sheetName val="견적공통"/>
      <sheetName val="건축내역서"/>
      <sheetName val="설비내역서"/>
      <sheetName val="전기내역서"/>
      <sheetName val="단가조사"/>
      <sheetName val="H-PILE수량집계"/>
      <sheetName val="WORK"/>
      <sheetName val="연결임시"/>
      <sheetName val="기안"/>
      <sheetName val="오동"/>
      <sheetName val="대조"/>
      <sheetName val="나한"/>
      <sheetName val="입찰안"/>
      <sheetName val="#2_일위대가목록"/>
      <sheetName val="수량산출"/>
      <sheetName val="확약서"/>
      <sheetName val="영창26"/>
      <sheetName val="DAN"/>
      <sheetName val="백호우계수"/>
      <sheetName val="단가일람"/>
      <sheetName val="단가일람 (2)"/>
      <sheetName val="ES조서출력하기"/>
      <sheetName val="신공항A-9(원가수정)"/>
      <sheetName val="건축공사"/>
      <sheetName val="간접비계산"/>
      <sheetName val="소일위대가코드표"/>
      <sheetName val="총 원가계산"/>
      <sheetName val="건축"/>
      <sheetName val="입찰보고"/>
      <sheetName val="2.토목공사"/>
      <sheetName val="1단계"/>
      <sheetName val="주beam"/>
      <sheetName val="인제내역"/>
      <sheetName val="노임,재료비"/>
      <sheetName val="70%"/>
      <sheetName val="수량산출(음암)"/>
      <sheetName val="단가대비표 (2)"/>
      <sheetName val="49단가"/>
      <sheetName val="유리"/>
      <sheetName val="밸브설치"/>
      <sheetName val="거래처등록"/>
      <sheetName val="단가(1)"/>
      <sheetName val="일위대가(가설)"/>
      <sheetName val="제경비"/>
      <sheetName val="일반부표"/>
      <sheetName val="과천MAIN"/>
      <sheetName val="조명율표"/>
      <sheetName val="단위단가"/>
      <sheetName val="정공공사"/>
      <sheetName val="대비2"/>
      <sheetName val="Sheet4"/>
      <sheetName val="남대문빌딩"/>
      <sheetName val="횡배수관집현황(2공구)"/>
      <sheetName val="구리토평1전기"/>
      <sheetName val="해외(원화)"/>
      <sheetName val="원가집계"/>
      <sheetName val="unit 4"/>
      <sheetName val="연동내역"/>
      <sheetName val="아파트"/>
      <sheetName val="결재갑지"/>
      <sheetName val="안전시설"/>
      <sheetName val="견적서"/>
      <sheetName val="일위대가 "/>
      <sheetName val="직노"/>
      <sheetName val="8.수량산출 (2)"/>
      <sheetName val="제수"/>
      <sheetName val="값"/>
      <sheetName val="건축설비"/>
      <sheetName val="소방"/>
      <sheetName val="판매시설"/>
      <sheetName val="기초자료"/>
      <sheetName val="00000"/>
      <sheetName val="산출2-기기동력"/>
      <sheetName val="단가대비표"/>
      <sheetName val="22단가"/>
      <sheetName val="22산출"/>
      <sheetName val="교통대책내역"/>
      <sheetName val="시운전연료비"/>
      <sheetName val="공정표"/>
      <sheetName val="역T형교대(말뚝기초)"/>
      <sheetName val="파일의이용"/>
      <sheetName val="토목변경"/>
      <sheetName val="덕전리"/>
      <sheetName val="별표 "/>
      <sheetName val="수간보호"/>
      <sheetName val="내역서 제출"/>
      <sheetName val="유림총괄"/>
      <sheetName val="단가대비표 (3)"/>
      <sheetName val="분전반계산서(석관)"/>
      <sheetName val="교각1"/>
      <sheetName val="주소록"/>
      <sheetName val="재료비"/>
      <sheetName val="EACT10"/>
      <sheetName val="복지관 풍화암-평면"/>
      <sheetName val="개소별수량산출"/>
      <sheetName val="2단지내역서"/>
      <sheetName val="자재"/>
      <sheetName val="물가시세"/>
      <sheetName val="48산출"/>
      <sheetName val="평가데이터"/>
      <sheetName val="단가조사서"/>
      <sheetName val="Total"/>
      <sheetName val="D"/>
      <sheetName val="차수"/>
      <sheetName val="실행,원가 최종예상"/>
      <sheetName val="설계내역"/>
      <sheetName val="방수"/>
      <sheetName val="견적1"/>
      <sheetName val="일위대가표_(2)"/>
      <sheetName val="공종별_집계표"/>
      <sheetName val="도급내역서_표지"/>
      <sheetName val="RING_WALL"/>
      <sheetName val="금액"/>
      <sheetName val="합의경상"/>
      <sheetName val="남양주댠가표"/>
      <sheetName val="A2"/>
      <sheetName val="101동 "/>
      <sheetName val="구조"/>
      <sheetName val="총괄내역서(설계)"/>
      <sheetName val="101동"/>
      <sheetName val="수주현황2월"/>
      <sheetName val="시중노임"/>
      <sheetName val="시설물기초"/>
      <sheetName val="AV시스템"/>
      <sheetName val="용수량(생활용수)"/>
      <sheetName val="기본일위"/>
      <sheetName val="설계기준"/>
      <sheetName val="내역1"/>
      <sheetName val="Customer Databas"/>
      <sheetName val="2.대외공문"/>
      <sheetName val="송전재료비"/>
      <sheetName val="경상직원"/>
      <sheetName val="설계예시"/>
      <sheetName val="2000노임기준"/>
      <sheetName val="코드"/>
      <sheetName val="HVAC"/>
      <sheetName val="대치판정"/>
      <sheetName val="c_balju"/>
      <sheetName val="공사착공계"/>
      <sheetName val="말뚝지지력산정"/>
      <sheetName val="재료값"/>
      <sheetName val="요율"/>
      <sheetName val="산근"/>
      <sheetName val="APT"/>
      <sheetName val="주공 갑지"/>
      <sheetName val="제경비율"/>
      <sheetName val="산출내역서"/>
      <sheetName val="기흥하도용"/>
      <sheetName val="데리네이타현황"/>
      <sheetName val="중기 부표"/>
      <sheetName val="단중표"/>
      <sheetName val="인건비"/>
      <sheetName val="설계예산서"/>
      <sheetName val="예산내역서"/>
      <sheetName val="총계"/>
      <sheetName val="9-1차이내역"/>
      <sheetName val="도급"/>
      <sheetName val="설계명세"/>
      <sheetName val="원가서"/>
      <sheetName val="일반수량총괄집계"/>
      <sheetName val="AS포장복구 "/>
      <sheetName val="변압기 및 발전기 용량"/>
      <sheetName val="변수값"/>
      <sheetName val="중기상차"/>
      <sheetName val="AS복구"/>
      <sheetName val="중기터파기"/>
      <sheetName val="집계"/>
      <sheetName val="대비"/>
      <sheetName val="프랜트면허"/>
      <sheetName val="노무비"/>
      <sheetName val="간접"/>
      <sheetName val="s.v"/>
      <sheetName val="매입세율"/>
      <sheetName val="NEYOK"/>
      <sheetName val="조건"/>
      <sheetName val="코드표"/>
      <sheetName val="소화배관"/>
      <sheetName val="공조배관"/>
      <sheetName val="단양 00 아파트-세부내역"/>
      <sheetName val="FB25JN"/>
      <sheetName val="대공종"/>
      <sheetName val="기계경비(시간당)"/>
      <sheetName val="램머"/>
      <sheetName val="건축공사 집계표"/>
      <sheetName val="골조"/>
      <sheetName val="갑  지"/>
      <sheetName val="PIPE(UG)내역"/>
      <sheetName val="옥외부분합"/>
      <sheetName val="b_babun (2)"/>
      <sheetName val="토공(우물통,기타) "/>
      <sheetName val="변경내역서간지"/>
      <sheetName val="공비대비"/>
      <sheetName val="공사비"/>
      <sheetName val="적용기준"/>
      <sheetName val="BSD (2)"/>
      <sheetName val="견적단가"/>
      <sheetName val="견적(100%)"/>
      <sheetName val="I一般比"/>
      <sheetName val="현장관리비"/>
      <sheetName val="직공비"/>
      <sheetName val="1차 내역서"/>
      <sheetName val="사회복지관"/>
      <sheetName val="원가계산서(남측)"/>
      <sheetName val="상하차비용(기계상차)"/>
      <sheetName val="운반비"/>
      <sheetName val="식재일위대가"/>
      <sheetName val="Sheet1_(2)"/>
      <sheetName val="설명서_"/>
      <sheetName val="단가일람_(2)"/>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을"/>
      <sheetName val="FORM-0"/>
      <sheetName val="내역서1999_8최종"/>
      <sheetName val="실행기고및_투입현황(총괄)"/>
      <sheetName val="2000,9월_일위"/>
      <sheetName val="unit_4"/>
      <sheetName val="총_원가계산"/>
      <sheetName val="원가계산서_"/>
      <sheetName val="2_토목공사"/>
      <sheetName val="일위대가_"/>
      <sheetName val="별표_"/>
      <sheetName val="약품공급2"/>
      <sheetName val="archi(본사)"/>
      <sheetName val="대목"/>
      <sheetName val="냉천부속동"/>
      <sheetName val="내역(원안-대안)"/>
      <sheetName val="사급자재"/>
      <sheetName val="수량산출서-2"/>
      <sheetName val="기본입력"/>
      <sheetName val="인수공규격"/>
      <sheetName val="1.설계조건"/>
      <sheetName val="잡비계산"/>
      <sheetName val="공통단가"/>
      <sheetName val="2000양배"/>
      <sheetName val="공사비산출내역"/>
      <sheetName val="견적대비표"/>
      <sheetName val="가정조건"/>
      <sheetName val="입력"/>
      <sheetName val="전체내역"/>
      <sheetName val="배수내역"/>
      <sheetName val="일위"/>
      <sheetName val="단가집"/>
      <sheetName val="시중노임단가"/>
      <sheetName val="AL공사(원)"/>
      <sheetName val="설계가"/>
      <sheetName val="조건입력"/>
      <sheetName val="조건입력(2)"/>
      <sheetName val="장비선정"/>
      <sheetName val="석축산출서"/>
      <sheetName val="표지 (2)"/>
      <sheetName val="주배관TYPE현황"/>
      <sheetName val="차액보증"/>
      <sheetName val="단가기준"/>
      <sheetName val="본실행경비"/>
      <sheetName val="노임이"/>
      <sheetName val="N賃率-職"/>
      <sheetName val="총 괄 표"/>
      <sheetName val="36단가"/>
      <sheetName val="토목수량(공정)"/>
      <sheetName val="9GNG운반"/>
      <sheetName val="예정(3)"/>
      <sheetName val="21301동"/>
      <sheetName val="토목내역서"/>
      <sheetName val="견"/>
      <sheetName val="보할공정"/>
      <sheetName val="삭제금지단가"/>
      <sheetName val="시험장S자로가로등공사"/>
      <sheetName val="갑지(추정)"/>
      <sheetName val="횡배수관재료-"/>
      <sheetName val="계산서(직선부)"/>
      <sheetName val="포장재료집계표"/>
      <sheetName val="콘크리트측구연장"/>
      <sheetName val="포장공"/>
      <sheetName val="-몰탈콘크리트"/>
      <sheetName val="-배수구조물공토공"/>
      <sheetName val="예총"/>
      <sheetName val="Xunit (단위환산)"/>
      <sheetName val="00노임기준"/>
      <sheetName val="내역서적용수량"/>
      <sheetName val="99총공사내역서"/>
      <sheetName val="개산공사비"/>
      <sheetName val="설계서(동안동)"/>
      <sheetName val="Baby일위대가"/>
      <sheetName val="운반공사"/>
      <sheetName val="철골,판넬"/>
      <sheetName val="공사수행방안"/>
      <sheetName val="분전함신설"/>
      <sheetName val="접지1종"/>
      <sheetName val="견적조건"/>
      <sheetName val="옥내소화전계산서"/>
      <sheetName val="산출기초"/>
      <sheetName val="식재"/>
      <sheetName val="99노임기준"/>
      <sheetName val="시설물"/>
      <sheetName val="식재출력용"/>
      <sheetName val="유지관리"/>
      <sheetName val="48단가"/>
      <sheetName val="수목일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1회"/>
      <sheetName val="STAND98"/>
      <sheetName val="일위대가목록"/>
      <sheetName val="진흥지역조서(구역밖)"/>
      <sheetName val="간접1"/>
      <sheetName val="영업3"/>
      <sheetName val="영업2"/>
      <sheetName val="유림콘도"/>
      <sheetName val="설계"/>
      <sheetName val="BDATA"/>
      <sheetName val="PAINT"/>
      <sheetName val="단위중량"/>
      <sheetName val="원"/>
      <sheetName val="별표집계"/>
      <sheetName val="CATV"/>
      <sheetName val="할증 "/>
      <sheetName val="PROG"/>
      <sheetName val="조경"/>
      <sheetName val="h-013211-2"/>
      <sheetName val="1-1"/>
      <sheetName val="노임단가 (2)"/>
      <sheetName val="기존단가 (2)"/>
      <sheetName val="경산"/>
      <sheetName val="단가조정"/>
      <sheetName val="소야공정계획표"/>
      <sheetName val="자  재"/>
      <sheetName val="건축외주"/>
      <sheetName val="참고자료"/>
      <sheetName val="은행코드"/>
      <sheetName val="실행철강하도"/>
      <sheetName val="현관"/>
      <sheetName val="파일구성"/>
      <sheetName val="수목데이타 "/>
      <sheetName val="광주운남을"/>
      <sheetName val="조정율"/>
      <sheetName val="영신토건물가변동"/>
      <sheetName val="산수배수"/>
      <sheetName val="2"/>
      <sheetName val="건축원가계산서"/>
      <sheetName val="거푸집물량"/>
      <sheetName val="인사자료총집계"/>
      <sheetName val="7.산출집계"/>
      <sheetName val="4.일위산출"/>
      <sheetName val="9.자재단가"/>
      <sheetName val="2총괄내역서"/>
      <sheetName val="2003상반기노임기준"/>
      <sheetName val="산출2-동력"/>
      <sheetName val="산출3-전등"/>
      <sheetName val="산출4-조명제어"/>
      <sheetName val="산출5-전열"/>
      <sheetName val="산출7-유도등"/>
      <sheetName val="품목"/>
      <sheetName val="견적갑지"/>
      <sheetName val="가설공사비"/>
      <sheetName val="노임단가표"/>
      <sheetName val="매입세会"/>
      <sheetName val="SLAB&quot;1&quot;"/>
      <sheetName val="tggwan(mac)"/>
      <sheetName val="LD"/>
      <sheetName val="금액내역서"/>
      <sheetName val="기초단가"/>
      <sheetName val="관급자재대"/>
      <sheetName val="유기공정"/>
      <sheetName val="내역서1"/>
      <sheetName val="장비경비"/>
      <sheetName val="설계산출기초"/>
      <sheetName val="도급예산내역서봉투"/>
      <sheetName val="공사원가계산서"/>
      <sheetName val="설계산출표지"/>
      <sheetName val="도급예산내역서총괄표"/>
      <sheetName val="을부담운반비"/>
      <sheetName val="운반비산출"/>
      <sheetName val="물량표"/>
      <sheetName val="간접경상비"/>
      <sheetName val="재노경"/>
      <sheetName val="정보"/>
      <sheetName val="카메라"/>
      <sheetName val="총경력기간"/>
      <sheetName val="점수표"/>
      <sheetName val="과거면접실시자"/>
      <sheetName val="학력사항"/>
      <sheetName val="총정리"/>
      <sheetName val="지급자재"/>
      <sheetName val="b_balju_cho"/>
      <sheetName val="ABUT수량-A1"/>
      <sheetName val="직접인건비"/>
      <sheetName val="수량"/>
      <sheetName val="공기압축기실"/>
      <sheetName val="단가 "/>
      <sheetName val="직원자료입력"/>
      <sheetName val="내역_ver1.0"/>
      <sheetName val="플랜트 설치"/>
      <sheetName val="표  지"/>
      <sheetName val="102역사"/>
      <sheetName val="골조공사"/>
      <sheetName val="준검 내역서"/>
      <sheetName val="물집"/>
      <sheetName val="단가산출서 (2)"/>
      <sheetName val="단가산출서"/>
      <sheetName val="노무산출서"/>
      <sheetName val="소요자재"/>
      <sheetName val="MC내역(이설)"/>
      <sheetName val="전등설비"/>
      <sheetName val="설비(제출)"/>
      <sheetName val="기성고조서"/>
      <sheetName val="준공정산"/>
      <sheetName val="산출근거"/>
      <sheetName val="자재테이블"/>
      <sheetName val="1련,2련"/>
      <sheetName val="변품8-37"/>
      <sheetName val="빌딩 안내"/>
      <sheetName val="COPING-1"/>
      <sheetName val="역T형교대-2수량"/>
      <sheetName val="수량산출서집계"/>
      <sheetName val="횡배수관"/>
      <sheetName val="설비"/>
      <sheetName val="설계개요"/>
      <sheetName val="한강운반비"/>
      <sheetName val="일반"/>
      <sheetName val="계획금액"/>
      <sheetName val="설계서(본관)"/>
      <sheetName val="비품"/>
      <sheetName val="시운전연료"/>
      <sheetName val="총괄표 "/>
      <sheetName val="교통표지기초"/>
      <sheetName val="SG"/>
      <sheetName val="중기운반자재총(구조물)"/>
      <sheetName val="전기공사일위대가"/>
      <sheetName val="단위골재량"/>
      <sheetName val="철거단가"/>
      <sheetName val="날개벽수량표"/>
      <sheetName val="200"/>
      <sheetName val="웅진교-S2"/>
      <sheetName val="DANGA"/>
      <sheetName val="Dae_Jiju"/>
      <sheetName val="기초도면제작"/>
      <sheetName val="주출입구조사"/>
      <sheetName val="날개수량1.5"/>
      <sheetName val="VXXXXXXX"/>
      <sheetName val="포장수량"/>
      <sheetName val="건축집계표"/>
      <sheetName val="형틀공사"/>
      <sheetName val="도근좌표"/>
      <sheetName val="유효폭"/>
      <sheetName val="공사비집계"/>
      <sheetName val="제직재"/>
      <sheetName val="설직재-1"/>
      <sheetName val="내역서(가중치)"/>
      <sheetName val="7단가"/>
      <sheetName val="수리보고서비"/>
      <sheetName val="CLAUSE"/>
      <sheetName val="시점교대"/>
      <sheetName val="각종단가"/>
      <sheetName val="기성내역1"/>
      <sheetName val="3.단가산출서"/>
      <sheetName val="장비집계"/>
      <sheetName val="총괄"/>
      <sheetName val="factor(건축)"/>
      <sheetName val="수량계산"/>
      <sheetName val="일위산출"/>
      <sheetName val="공기압_x0005__x0000_"/>
      <sheetName val="공기압窤皙祜"/>
      <sheetName val="공기압丵〒_x0005_"/>
      <sheetName val="품의"/>
      <sheetName val="손료기준-공사부구두문의"/>
      <sheetName val="품셈집계표"/>
      <sheetName val="자재조사표"/>
      <sheetName val="실행내역서(DCU)"/>
      <sheetName val="빗물받이(910-510-410)"/>
      <sheetName val="단가대비표(건축)"/>
      <sheetName val="예측단가간지"/>
      <sheetName val="측량노임단가"/>
      <sheetName val="제목"/>
      <sheetName val="1."/>
      <sheetName val="직접경비호표"/>
      <sheetName val="소방사항"/>
      <sheetName val="합계금액"/>
      <sheetName val="단위수량"/>
      <sheetName val="노임(1차)"/>
      <sheetName val="집계표 "/>
      <sheetName val="하부철근수량"/>
      <sheetName val="노무비 근거"/>
      <sheetName val="문학간접"/>
      <sheetName val="비주거용"/>
      <sheetName val="guard(mac)"/>
      <sheetName val="견적을지"/>
      <sheetName val="기타사항"/>
      <sheetName val="&lt;양식23_CF&gt;"/>
      <sheetName val="SUB일위대가(이음)"/>
      <sheetName val="포장총괄집계표"/>
      <sheetName val="5.수량집계"/>
      <sheetName val="3.일위대가표"/>
      <sheetName val="8.자재단가비교표"/>
      <sheetName val="내역서2안"/>
      <sheetName val="원가총괄"/>
      <sheetName val="세골재  T2 변경 현황"/>
      <sheetName val="수지표"/>
      <sheetName val="셀명"/>
      <sheetName val="테이블"/>
      <sheetName val="수원역(전체분)설계서"/>
      <sheetName val="현황"/>
      <sheetName val="일위대가표_(2)1"/>
      <sheetName val="공종별_집계표1"/>
      <sheetName val="도급내역서_표지1"/>
      <sheetName val="RING_WALL1"/>
      <sheetName val="Sheet1_(2)1"/>
      <sheetName val="설명서_1"/>
      <sheetName val="내역서1999_8최종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실행기고및_투입현황(총괄)1"/>
      <sheetName val="2000,9월_일위1"/>
      <sheetName val="총_원가계산1"/>
      <sheetName val="단가일람_(2)1"/>
      <sheetName val="unit_41"/>
      <sheetName val="원가계산서_1"/>
      <sheetName val="2_토목공사1"/>
      <sheetName val="일위대가_1"/>
      <sheetName val="별표_1"/>
      <sheetName val="실행,원가_최종예상"/>
      <sheetName val="내역서_제출"/>
      <sheetName val="101동_"/>
      <sheetName val="주공_갑지"/>
      <sheetName val="Customer_Databas"/>
      <sheetName val="중기_부표"/>
      <sheetName val="복지관_풍화암-평면"/>
      <sheetName val="변압기_및_발전기_용량"/>
      <sheetName val="b_babun_(2)"/>
      <sheetName val="단가대비표_(2)"/>
      <sheetName val="2_대외공문"/>
      <sheetName val="AS포장복구_"/>
      <sheetName val="토공(우물통,기타)_"/>
      <sheetName val="s_v"/>
      <sheetName val="건축공사_집계표"/>
      <sheetName val="4_전기"/>
      <sheetName val="1차_내역서"/>
      <sheetName val="1_설계조건"/>
      <sheetName val="단가대비표_(3)"/>
      <sheetName val="유림골조"/>
      <sheetName val="토목공사일반"/>
      <sheetName val="충주"/>
      <sheetName val="근로자자료입력"/>
      <sheetName val="미드수량"/>
      <sheetName val="48일위"/>
      <sheetName val="gyun"/>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sheetData sheetId="52" refreshError="1"/>
      <sheetData sheetId="53" refreshError="1"/>
      <sheetData sheetId="54"/>
      <sheetData sheetId="55" refreshError="1"/>
      <sheetData sheetId="56" refreshError="1"/>
      <sheetData sheetId="57" refreshError="1"/>
      <sheetData sheetId="58" refreshError="1"/>
      <sheetData sheetId="59"/>
      <sheetData sheetId="60"/>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refreshError="1"/>
      <sheetData sheetId="202" refreshError="1"/>
      <sheetData sheetId="203" refreshError="1"/>
      <sheetData sheetId="204" refreshError="1"/>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표지"/>
      <sheetName val="원가계산"/>
      <sheetName val="집계표"/>
      <sheetName val="1. 위생도기및장비설치공사"/>
      <sheetName val="2. 난방 배관공사"/>
      <sheetName val="3. 위생 배관공사"/>
      <sheetName val="4. 화장실위생 배관공사"/>
      <sheetName val="5. 연도 설치공사"/>
      <sheetName val="1.위생도기설치-인원산출"/>
      <sheetName val="2.난방배관-인원산출 "/>
      <sheetName val="3.위생배관-인원산출"/>
      <sheetName val="4.화장실위생배관-산출"/>
      <sheetName val="5.연도설치공사-산출"/>
      <sheetName val="일위대가목록"/>
      <sheetName val="일위대가 "/>
      <sheetName val="단가대비"/>
      <sheetName val="토공사"/>
      <sheetName val="단가비교표_공통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 val="총괄표"/>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직노"/>
      <sheetName val="결재갑지"/>
      <sheetName val="#REF"/>
      <sheetName val="내역"/>
      <sheetName val="청천내"/>
      <sheetName val="3BL공동구 수량"/>
      <sheetName val="말뚝지지력산정"/>
      <sheetName val="설계내역서"/>
      <sheetName val="원가"/>
      <sheetName val="실행대비"/>
      <sheetName val="청곡지선입력"/>
      <sheetName val="교각별철근수량집계표"/>
      <sheetName val="2000전체분"/>
      <sheetName val="내역서"/>
      <sheetName val="실행내역"/>
      <sheetName val="일위대가표"/>
      <sheetName val="단중표"/>
      <sheetName val="95년12월말"/>
      <sheetName val="토공 total"/>
      <sheetName val="을"/>
      <sheetName val="2000지촌-덕평발주"/>
      <sheetName val="INPUT"/>
      <sheetName val="당초"/>
      <sheetName val="데리네이타현황"/>
      <sheetName val="노임단가"/>
      <sheetName val="적용토목"/>
      <sheetName val="노임"/>
      <sheetName val="산출근거"/>
      <sheetName val="세골재  T2 변경 현황"/>
      <sheetName val="대포2교접속"/>
      <sheetName val="골재산출"/>
      <sheetName val="재료"/>
      <sheetName val="약품공급2"/>
      <sheetName val="96정변2"/>
      <sheetName val="물가자료"/>
      <sheetName val="Sheet3"/>
      <sheetName val="공사비총괄표"/>
      <sheetName val="퍼스트"/>
      <sheetName val="일위대가목차"/>
      <sheetName val="CTEMCOST"/>
      <sheetName val="식생블럭단위수량"/>
      <sheetName val="단가비교표_공통1"/>
      <sheetName val="별표 "/>
      <sheetName val="일위대가"/>
      <sheetName val="조정율"/>
      <sheetName val="조경일람"/>
      <sheetName val="전체내역"/>
      <sheetName val="건축공사"/>
      <sheetName val="입출재고현황 (2)"/>
      <sheetName val="CAT_5"/>
      <sheetName val="실행"/>
      <sheetName val="영창26"/>
      <sheetName val="자재단가"/>
      <sheetName val="참조"/>
      <sheetName val="명단"/>
      <sheetName val="DATA"/>
      <sheetName val="총괄"/>
      <sheetName val="차수공개요"/>
      <sheetName val="수 량 명 세 서 - 1"/>
      <sheetName val="#3_일위대가목록"/>
      <sheetName val="토공(우물통,기타) "/>
      <sheetName val="제안서"/>
      <sheetName val="행정표준(1)"/>
      <sheetName val="행정표준(2)"/>
      <sheetName val="101동"/>
      <sheetName val="총괄내역서"/>
      <sheetName val="MAIN_TABLE"/>
      <sheetName val="노임,재료비"/>
      <sheetName val="세부내역"/>
      <sheetName val="48전력선로일위"/>
      <sheetName val="공통가설공사"/>
      <sheetName val="기안1"/>
      <sheetName val="일위"/>
      <sheetName val="대공종"/>
      <sheetName val="부서코드표"/>
      <sheetName val="날개벽수량표"/>
      <sheetName val="기초입력"/>
      <sheetName val="지수980731이후"/>
      <sheetName val="19990101-엑셀1"/>
      <sheetName val="조명율표"/>
      <sheetName val="봉방동근생"/>
      <sheetName val="PIPING"/>
      <sheetName val="본체철근표"/>
      <sheetName val="수량분배표"/>
      <sheetName val="공량산출서"/>
      <sheetName val="청주(철골발주의뢰서)"/>
      <sheetName val="금액내역서"/>
      <sheetName val="수량총괄"/>
      <sheetName val="철근중량"/>
      <sheetName val="전체"/>
      <sheetName val="계산서(곡선부)"/>
      <sheetName val="포장재료집계표"/>
      <sheetName val="우배수"/>
      <sheetName val="계산식"/>
      <sheetName val="평가데이터"/>
      <sheetName val="공사직종별노임"/>
      <sheetName val="CIVIL4"/>
      <sheetName val="백호06"/>
      <sheetName val="자재표"/>
      <sheetName val="내역(설계)"/>
      <sheetName val="OPENASP포장04"/>
      <sheetName val="바닥판"/>
      <sheetName val="입력DATA"/>
      <sheetName val="견적서"/>
      <sheetName val="제작비추산총괄표"/>
      <sheetName val="갑"/>
      <sheetName val="위생설비"/>
      <sheetName val="교수설계"/>
      <sheetName val="총괄수량집계표"/>
      <sheetName val="목록2"/>
      <sheetName val="변경내역(전체)"/>
      <sheetName val="조명시설"/>
      <sheetName val="견적"/>
      <sheetName val="노무비"/>
      <sheetName val="데이타"/>
      <sheetName val="교각1"/>
      <sheetName val="CF"/>
      <sheetName val="수량산출"/>
      <sheetName val="와동수량"/>
      <sheetName val="부대내역"/>
      <sheetName val="BH-1 (2)"/>
      <sheetName val="NYS"/>
      <sheetName val="기안 "/>
      <sheetName val="간접경상비"/>
      <sheetName val="기본일위"/>
      <sheetName val="공사입찰정보입력"/>
      <sheetName val="조건표"/>
      <sheetName val="일용노임단가"/>
      <sheetName val="위치조서"/>
      <sheetName val="1호맨홀토공"/>
      <sheetName val="직공비"/>
      <sheetName val="금액"/>
      <sheetName val="요율"/>
      <sheetName val="자재대"/>
      <sheetName val="Customer Databas"/>
      <sheetName val="변수값"/>
      <sheetName val="중기상차"/>
      <sheetName val="AS복구"/>
      <sheetName val="중기터파기"/>
      <sheetName val="입찰안"/>
      <sheetName val="사다리"/>
      <sheetName val="옥외"/>
      <sheetName val="1 자원총괄"/>
      <sheetName val="카메라"/>
      <sheetName val="단가일람"/>
      <sheetName val="맨홀수량산출"/>
      <sheetName val="N賃率-職"/>
      <sheetName val="서울대규장각(가시설흙막이)"/>
      <sheetName val="공기압축기실"/>
      <sheetName val="7-1노임"/>
      <sheetName val="7-2경비"/>
      <sheetName val="철근량"/>
      <sheetName val="녹화마대(수관)"/>
      <sheetName val="기성부분 내역집계표-기계공사"/>
      <sheetName val="5공철탑검토표"/>
      <sheetName val="4공철탑검토"/>
      <sheetName val="품셈TABLE"/>
      <sheetName val="DATE"/>
      <sheetName val="기계경비"/>
      <sheetName val="삭제금지단가"/>
      <sheetName val="기초자료"/>
      <sheetName val="청곡지거입력"/>
      <sheetName val="철근"/>
      <sheetName val="물가시세"/>
      <sheetName val="2축기둥해석"/>
      <sheetName val="2000.05"/>
      <sheetName val="천방교접속"/>
      <sheetName val="품셈표"/>
      <sheetName val="총괄내역"/>
      <sheetName val="터파기및재료"/>
      <sheetName val="주beam"/>
      <sheetName val="LP-S"/>
      <sheetName val="tggwan(mac)"/>
      <sheetName val="가설공사"/>
      <sheetName val="20-25"/>
      <sheetName val="내역총괄표"/>
      <sheetName val="견적대비 "/>
      <sheetName val="단위단가"/>
      <sheetName val="AIR SHOWER(3인용)"/>
      <sheetName val="01"/>
      <sheetName val="102역사"/>
      <sheetName val="내역관리1"/>
      <sheetName val="견"/>
      <sheetName val="1구간FRP수량산출"/>
      <sheetName val="청소용덕트"/>
      <sheetName val="환기덕트"/>
      <sheetName val="asd"/>
      <sheetName val="장비사양"/>
      <sheetName val="전기설계변경"/>
      <sheetName val="견적조건"/>
      <sheetName val="예산M11A"/>
      <sheetName val="세부내역서(전기)"/>
      <sheetName val="본체"/>
      <sheetName val="판매시설"/>
      <sheetName val="시멘트"/>
      <sheetName val="화재 탐지 설비"/>
      <sheetName val="옥내소화전계산서"/>
      <sheetName val="정거장 설계조건"/>
      <sheetName val="산출내역서집계표"/>
      <sheetName val="관급자재"/>
      <sheetName val="단가"/>
      <sheetName val="토공사"/>
      <sheetName val="SIHEUNG"/>
      <sheetName val="공사원가계산서"/>
      <sheetName val="식재인부"/>
      <sheetName val="차압계산"/>
      <sheetName val="교대(A1)"/>
      <sheetName val="자료"/>
      <sheetName val="토공총"/>
      <sheetName val="현장"/>
      <sheetName val="전체제잡비"/>
      <sheetName val="일위대가목록"/>
      <sheetName val="개산공사비"/>
      <sheetName val="계약서"/>
      <sheetName val="수로BOX"/>
      <sheetName val="작성"/>
      <sheetName val="직접공사비"/>
      <sheetName val="SHEET PILE단가"/>
      <sheetName val="구성1"/>
      <sheetName val="구성2"/>
      <sheetName val="구성3"/>
      <sheetName val="구성4"/>
      <sheetName val="그림2"/>
      <sheetName val="총공사내역서"/>
      <sheetName val="문학간접"/>
      <sheetName val="간접1"/>
      <sheetName val="갑지"/>
      <sheetName val="ABUT수량-A1"/>
      <sheetName val="공구"/>
      <sheetName val="손익분석"/>
      <sheetName val="각종양식"/>
      <sheetName val="총괄집계(2차)"/>
      <sheetName val="도급기성"/>
      <sheetName val="정산"/>
      <sheetName val="기술부대조건"/>
      <sheetName val="재료비"/>
      <sheetName val="자재단가비교표"/>
      <sheetName val="산출내역서"/>
      <sheetName val="개인"/>
      <sheetName val="챠트 표지 (2)"/>
      <sheetName val="정공공사"/>
      <sheetName val="토공"/>
      <sheetName val="설계"/>
      <sheetName val="집계"/>
      <sheetName val="원본"/>
      <sheetName val="파일구성"/>
      <sheetName val="역T형교대(PILE기초)"/>
      <sheetName val="직원자료입력"/>
      <sheetName val="관집계"/>
      <sheetName val="RE9604"/>
      <sheetName val="1공구 건정토건 토공"/>
      <sheetName val="참조표"/>
      <sheetName val="정산서"/>
      <sheetName val="토목"/>
      <sheetName val="단가표 (2)"/>
      <sheetName val="투찰금액"/>
      <sheetName val="FILE1"/>
      <sheetName val="보증수수료산출"/>
      <sheetName val="골조"/>
      <sheetName val="총수량집계표"/>
      <sheetName val="중간"/>
      <sheetName val="내역서 제출"/>
      <sheetName val="JUCKEYK"/>
      <sheetName val="J直材4"/>
      <sheetName val="자금입금"/>
      <sheetName val="영외수지"/>
      <sheetName val="Macro(차단기)"/>
      <sheetName val="6PILE  (돌출)"/>
      <sheetName val="자재입고"/>
      <sheetName val="예산변경사항"/>
      <sheetName val="현장관리비참조"/>
      <sheetName val="내역서2안"/>
      <sheetName val="토공대비"/>
      <sheetName val="지질조사"/>
      <sheetName val="조명일위"/>
      <sheetName val="#2_일위대가목록"/>
      <sheetName val="조경"/>
      <sheetName val="내역서중"/>
      <sheetName val="1.우편집중내역서"/>
      <sheetName val="현장경비"/>
      <sheetName val="LD"/>
      <sheetName val="중기"/>
      <sheetName val="분전반"/>
      <sheetName val="건축-물가변동"/>
      <sheetName val="성원계약"/>
      <sheetName val="국도접속 차도부수량"/>
      <sheetName val="내역(원안-대안)"/>
      <sheetName val="봉양~조차장간고하개명(신설)"/>
      <sheetName val="도담구내 개소별 명세"/>
      <sheetName val="동원인원"/>
      <sheetName val="기계경비(시간당)"/>
      <sheetName val="램머"/>
      <sheetName val="흥양2교토공집계표"/>
      <sheetName val="원가총괄"/>
      <sheetName val="자재발주서"/>
      <sheetName val="사급자재조서"/>
      <sheetName val="창호DATA"/>
      <sheetName val="DB"/>
      <sheetName val="알맹이"/>
      <sheetName val="2공구자재집"/>
      <sheetName val="준검 내역서"/>
      <sheetName val="적현로"/>
      <sheetName val="그림"/>
      <sheetName val="주요기준"/>
      <sheetName val="토목주소"/>
      <sheetName val="건축"/>
      <sheetName val="지급자재"/>
      <sheetName val="주방"/>
      <sheetName val="수주추정"/>
      <sheetName val="자료입력"/>
      <sheetName val="자재테이블"/>
      <sheetName val="노무,재료"/>
      <sheetName val="가로등기초"/>
      <sheetName val="콘크리트"/>
      <sheetName val="백암비스타내역"/>
      <sheetName val="I一般比"/>
      <sheetName val="FAX"/>
      <sheetName val="1,2공구원가계산서"/>
      <sheetName val="2공구산출내역"/>
      <sheetName val="1공구산출내역서"/>
      <sheetName val="편입토지조서"/>
      <sheetName val="포승중환경개선공사(변경)"/>
      <sheetName val="앉음벽 (2)"/>
      <sheetName val="오수공수량집계표"/>
      <sheetName val="자재일람"/>
      <sheetName val="스포회원매출"/>
      <sheetName val="교통대책내역"/>
      <sheetName val="투찰"/>
      <sheetName val="총물량"/>
      <sheetName val="수수료율표"/>
      <sheetName val="물량표"/>
      <sheetName val="2.1"/>
      <sheetName val="입상내역"/>
      <sheetName val="담장산출"/>
      <sheetName val="TK(일원)"/>
      <sheetName val="물집"/>
      <sheetName val="원가계산서구조조정"/>
      <sheetName val="기본단가표"/>
      <sheetName val="예산서"/>
      <sheetName val="표  지"/>
      <sheetName val="BOX단위철근"/>
      <sheetName val="산근"/>
      <sheetName val="공정"/>
      <sheetName val="A 견적"/>
      <sheetName val="항목등록"/>
      <sheetName val="2.펌프장(사급자재)"/>
      <sheetName val="전등공사 "/>
      <sheetName val="내역서(전기)"/>
      <sheetName val="토공_total"/>
      <sheetName val="세골재__T2_변경_현황"/>
      <sheetName val="중간부"/>
      <sheetName val="단가비교"/>
      <sheetName val="시운전연료"/>
      <sheetName val="수로단위수량"/>
      <sheetName val="차액보증"/>
      <sheetName val="말뚝물량"/>
      <sheetName val="개요"/>
      <sheetName val="철탑공사"/>
      <sheetName val="원가계산서 "/>
      <sheetName val="일위대가1"/>
      <sheetName val="단가산출서"/>
      <sheetName val="단가산출서 (2)"/>
      <sheetName val="토목수량산출"/>
      <sheetName val="단가조사"/>
      <sheetName val="노임단가2003상"/>
      <sheetName val="일위대가서식"/>
      <sheetName val=" 갑  지 "/>
      <sheetName val="중기일위대가"/>
      <sheetName val="재료표"/>
      <sheetName val="장비단가표"/>
      <sheetName val="부대공수량산출"/>
      <sheetName val="광장"/>
      <sheetName val="401"/>
      <sheetName val="수량산출서 (2)"/>
      <sheetName val="집"/>
      <sheetName val="단가 및 재료비"/>
      <sheetName val="중기사용료산출근거"/>
      <sheetName val="제잡비"/>
      <sheetName val="당진1,2호기전선관설치및접지4차공사내역서-을지"/>
      <sheetName val="간지"/>
      <sheetName val="구조물집계"/>
      <sheetName val="토공집계"/>
      <sheetName val="설계명세"/>
      <sheetName val="잡철물"/>
      <sheetName val="상수도토공집계표"/>
      <sheetName val="총괄BOQ"/>
      <sheetName val="제경비"/>
      <sheetName val="종합기별"/>
      <sheetName val="투입총괄"/>
      <sheetName val="일위산출"/>
      <sheetName val="TOTAL_BOQ"/>
      <sheetName val="L_RPTB03_01"/>
      <sheetName val="1.가설"/>
      <sheetName val="소비자가"/>
      <sheetName val="매립"/>
      <sheetName val="ATM기초철가"/>
      <sheetName val="수습"/>
      <sheetName val="인수공규격"/>
      <sheetName val="관리비비계상"/>
      <sheetName val="본사업"/>
      <sheetName val="1회"/>
      <sheetName val="금융비용"/>
      <sheetName val="목차"/>
      <sheetName val="철근콘크리트"/>
      <sheetName val="MAIN"/>
      <sheetName val="기별(종합)"/>
      <sheetName val="특별땅고르기"/>
      <sheetName val="자금운용표"/>
      <sheetName val="공사비산출내역"/>
      <sheetName val="1. 지구별 사업량 및 추진일정"/>
      <sheetName val="0217상가미분양자산"/>
      <sheetName val="실행철강하도"/>
      <sheetName val="BID"/>
      <sheetName val="공사설계서"/>
      <sheetName val="계약내력"/>
      <sheetName val="ES조서출력하기"/>
      <sheetName val="목차 "/>
      <sheetName val="남양시작동자105노65기1.3화1.2"/>
      <sheetName val="출자한도"/>
      <sheetName val="갑지.을지"/>
      <sheetName val="기타"/>
      <sheetName val="을지"/>
      <sheetName val="CV허용전류"/>
      <sheetName val="전기일위목록"/>
      <sheetName val="1SPAN"/>
      <sheetName val="단가조사-2"/>
      <sheetName val="전기내역"/>
      <sheetName val="오동"/>
      <sheetName val="대조"/>
      <sheetName val="나한"/>
      <sheetName val="일대-1"/>
      <sheetName val="내역서(중수)"/>
      <sheetName val="ysn"/>
      <sheetName val="원가계산서"/>
      <sheetName val="기흥하도용"/>
      <sheetName val="노무비지급명세서"/>
      <sheetName val="3BL공동구_수량"/>
      <sheetName val="빌딩 안내"/>
      <sheetName val="SIL98"/>
      <sheetName val="입찰견적보고서"/>
      <sheetName val="10-1.훼손지 가.부지"/>
      <sheetName val="품셈"/>
      <sheetName val="단재적표"/>
      <sheetName val="공량산출근거서"/>
      <sheetName val="참고사항"/>
      <sheetName val="계약현황(한양2011)"/>
      <sheetName val="세부내역서"/>
      <sheetName val="중갑지"/>
      <sheetName val="암거 제원표"/>
      <sheetName val="청학계"/>
      <sheetName val="화의-현금흐름"/>
      <sheetName val="5-1신설물량"/>
      <sheetName val="자재단가표"/>
      <sheetName val="직접경비호표"/>
      <sheetName val="지출결의서_공사"/>
      <sheetName val="예산명세서"/>
      <sheetName val="카렌스센터계량기설치공사"/>
      <sheetName val="단위량당중기"/>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
      <sheetName val="총괄-표지"/>
      <sheetName val="인건-측정"/>
      <sheetName val="갑지들"/>
      <sheetName val="총괄표"/>
      <sheetName val="원가계산서"/>
    </sheetNames>
    <sheetDataSet>
      <sheetData sheetId="0" refreshError="1"/>
      <sheetData sheetId="1" refreshError="1"/>
      <sheetData sheetId="2"/>
      <sheetData sheetId="3"/>
      <sheetData sheetId="4"/>
      <sheetData sheetId="5"/>
      <sheetData sheetId="6"/>
      <sheetData sheetId="7"/>
      <sheetData sheetId="8"/>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비교-형석"/>
      <sheetName val="을지"/>
      <sheetName val="손익분석"/>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고등학교"/>
      <sheetName val="내역서1"/>
      <sheetName val="N賃率-職"/>
      <sheetName val="200"/>
      <sheetName val="실행내역"/>
      <sheetName val="내역서"/>
      <sheetName val="건축내역"/>
      <sheetName val="실행"/>
      <sheetName val="요율"/>
      <sheetName val="직노"/>
      <sheetName val="조명율표"/>
      <sheetName val="빌딩 안내"/>
      <sheetName val="A 견적"/>
      <sheetName val="전기일위목록"/>
      <sheetName val="설계금내역서"/>
      <sheetName val="노무비 근거"/>
      <sheetName val="한일양산"/>
      <sheetName val="48전력선로일위"/>
      <sheetName val="수량산출서"/>
      <sheetName val="Sheet1"/>
      <sheetName val="설계서"/>
      <sheetName val="#REF"/>
      <sheetName val="총괄표"/>
      <sheetName val="갑지"/>
      <sheetName val="집계표"/>
      <sheetName val="CTEMCOST"/>
      <sheetName val="기본일위"/>
      <sheetName val="98지급계획"/>
      <sheetName val="내역"/>
      <sheetName val="공사비총괄표"/>
      <sheetName val="신우"/>
      <sheetName val="산출금액내역"/>
      <sheetName val="표지 (2)"/>
      <sheetName val="대공종"/>
      <sheetName val="단가표"/>
      <sheetName val="노임단가표"/>
      <sheetName val="SG"/>
      <sheetName val="CAT_5"/>
      <sheetName val="기계경비"/>
      <sheetName val="봉방동근생"/>
      <sheetName val="제잡비"/>
      <sheetName val="교통대책내역"/>
      <sheetName val=" 소방공사 산출근거"/>
      <sheetName val="영창26"/>
      <sheetName val="공내역"/>
      <sheetName val="원가계산서 "/>
      <sheetName val="내역표지"/>
      <sheetName val="일위"/>
      <sheetName val="물가조사"/>
      <sheetName val="Sheet2"/>
      <sheetName val="Sheet3"/>
      <sheetName val="BasePriceList"/>
      <sheetName val="자재단가"/>
      <sheetName val="철거산출근거"/>
      <sheetName val="예산M11A"/>
      <sheetName val="본부소개"/>
      <sheetName val="지입자재집계표"/>
      <sheetName val="당초"/>
      <sheetName val="AIR SHOWER(3인용)"/>
      <sheetName val="총괄"/>
      <sheetName val="가설공사"/>
      <sheetName val="골재산출"/>
      <sheetName val="DATA"/>
      <sheetName val="수량산출"/>
      <sheetName val="상가TV배선"/>
      <sheetName val="1유리"/>
      <sheetName val="재료"/>
      <sheetName val="DB"/>
      <sheetName val="기계경비(시간당)"/>
      <sheetName val="중기사용료산출근거"/>
      <sheetName val="견적서"/>
      <sheetName val="견적"/>
      <sheetName val="수량분배표"/>
      <sheetName val="단위량"/>
      <sheetName val="재료집계표2"/>
      <sheetName val="토적집계표"/>
      <sheetName val="코드표"/>
      <sheetName val="3BL공동구 수량"/>
      <sheetName val="단중표"/>
      <sheetName val="일위대가집계표"/>
      <sheetName val="일위대가표"/>
      <sheetName val="차수공개요"/>
      <sheetName val="MAIN_TABLE"/>
      <sheetName val="J-EQ"/>
      <sheetName val="총(신설)"/>
      <sheetName val="95년12월말"/>
      <sheetName val="제출내역"/>
      <sheetName val="을"/>
      <sheetName val="N賃率_職"/>
      <sheetName val="원가"/>
      <sheetName val="일위총괄"/>
      <sheetName val="97년 추정"/>
      <sheetName val="적용토목"/>
      <sheetName val="I一般比"/>
      <sheetName val="입상내역"/>
      <sheetName val="102역사"/>
      <sheetName val="NYS"/>
      <sheetName val="입찰안"/>
      <sheetName val="건축공사"/>
      <sheetName val="101동"/>
      <sheetName val="교각별철근수량집계표"/>
      <sheetName val="Customer Databas"/>
      <sheetName val="물량입력"/>
      <sheetName val="6호기"/>
      <sheetName val="BID"/>
      <sheetName val="설비2차"/>
      <sheetName val="asd"/>
      <sheetName val="지하"/>
      <sheetName val="조도계산서 (도서)"/>
      <sheetName val="일위대가"/>
      <sheetName val="일위대가-내역 "/>
      <sheetName val="단가"/>
      <sheetName val="5공철탑검토표"/>
      <sheetName val="4공철탑검토"/>
      <sheetName val="대창(장성)"/>
      <sheetName val="공량산출서"/>
      <sheetName val="J直材4"/>
      <sheetName val="0_6-1KV_FCV"/>
      <sheetName val="A_견적"/>
      <sheetName val="빌딩_안내"/>
      <sheetName val="_소방공사_산출근거"/>
      <sheetName val="노무비_근거"/>
      <sheetName val="표지_(2)"/>
      <sheetName val="AIR_SHOWER(3인용)"/>
      <sheetName val="3BL공동구_수량"/>
      <sheetName val="Customer_Databas"/>
      <sheetName val="97년_추정"/>
      <sheetName val="원가계산서_"/>
      <sheetName val="기존단가 (2)"/>
      <sheetName val="운반공사"/>
      <sheetName val="갑지1"/>
      <sheetName val="노임단가"/>
      <sheetName val="b_balju_cho"/>
      <sheetName val="바닥판"/>
      <sheetName val="입력DATA"/>
      <sheetName val="노무단가산정"/>
      <sheetName val="내역서 "/>
      <sheetName val="데이타"/>
      <sheetName val="약품공급2"/>
      <sheetName val="교각1"/>
      <sheetName val="조명시설"/>
      <sheetName val="재개발"/>
      <sheetName val="대치판정"/>
      <sheetName val="공사착공계"/>
      <sheetName val="교수설계"/>
      <sheetName val="내역(가지)"/>
      <sheetName val="220 (2)"/>
      <sheetName val="담장산출"/>
      <sheetName val="소일위대가코드표"/>
      <sheetName val="단가산출"/>
      <sheetName val="적현로"/>
      <sheetName val="식생블럭단위수량"/>
      <sheetName val="토공사"/>
      <sheetName val="인수공규격"/>
      <sheetName val="주beam"/>
      <sheetName val="990430_당초"/>
      <sheetName val="제직재"/>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렬"/>
      <sheetName val="퍼스트"/>
      <sheetName val="영주우회도로"/>
      <sheetName val="하도급"/>
      <sheetName val="토공"/>
      <sheetName val="철콘"/>
      <sheetName val="포장"/>
      <sheetName val="상하수도"/>
      <sheetName val="하도샘플"/>
      <sheetName val="토공사"/>
      <sheetName val="200"/>
      <sheetName val="오억미만"/>
      <sheetName val="내역서"/>
    </sheetNames>
    <sheetDataSet>
      <sheetData sheetId="0">
        <row r="2">
          <cell r="B2" t="str">
            <v>품목</v>
          </cell>
        </row>
      </sheetData>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2)"/>
      <sheetName val="FMS자동제어"/>
      <sheetName val="P3 Phase-2"/>
      <sheetName val="FMS-CCTV"/>
      <sheetName val="Sheet1"/>
      <sheetName val="Sheet2"/>
      <sheetName val="Sheet3"/>
      <sheetName val="손익분석"/>
      <sheetName val="200"/>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손익분석"/>
      <sheetName val="980226 패션MESA빌딩"/>
      <sheetName val="200"/>
    </sheetNames>
    <sheetDataSet>
      <sheetData sheetId="0" refreshError="1"/>
      <sheetData sheetId="1" refreshError="1"/>
      <sheetData sheetId="2"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렬"/>
      <sheetName val="퍼스트"/>
      <sheetName val="영주우회도로"/>
      <sheetName val="하도급"/>
      <sheetName val="토공"/>
      <sheetName val="철콘"/>
      <sheetName val="포장"/>
      <sheetName val="상하수도"/>
      <sheetName val="하도샘플"/>
      <sheetName val="토공사"/>
      <sheetName val="손익분석"/>
    </sheetNames>
    <sheetDataSet>
      <sheetData sheetId="0"/>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MAIN"/>
      <sheetName val="총공사비"/>
      <sheetName val="원가계산서"/>
      <sheetName val="T1"/>
      <sheetName val="san"/>
      <sheetName val="LIST"/>
      <sheetName val="FORM1-P "/>
      <sheetName val="sw1"/>
      <sheetName val="sw2"/>
      <sheetName val="sw3"/>
      <sheetName val="sw4"/>
      <sheetName val="sw5"/>
      <sheetName val="sw6"/>
      <sheetName val="sw7"/>
      <sheetName val="NOMUBI"/>
      <sheetName val="토공사"/>
      <sheetName val="물가시세"/>
      <sheetName val="손익분석"/>
    </sheetNames>
    <sheetDataSet>
      <sheetData sheetId="0"/>
      <sheetData sheetId="1"/>
      <sheetData sheetId="2"/>
      <sheetData sheetId="3"/>
      <sheetData sheetId="4"/>
      <sheetData sheetId="5"/>
      <sheetData sheetId="6"/>
      <sheetData sheetId="7"/>
      <sheetData sheetId="8">
        <row r="4">
          <cell r="I4">
            <v>0.7722</v>
          </cell>
        </row>
      </sheetData>
      <sheetData sheetId="9"/>
      <sheetData sheetId="10"/>
      <sheetData sheetId="11"/>
      <sheetData sheetId="12"/>
      <sheetData sheetId="13"/>
      <sheetData sheetId="14"/>
      <sheetData sheetId="15">
        <row r="3">
          <cell r="B3" t="str">
            <v>계장공</v>
          </cell>
        </row>
      </sheetData>
      <sheetData sheetId="16" refreshError="1"/>
      <sheetData sheetId="17" refreshError="1"/>
      <sheetData sheetId="18"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억미만"/>
      <sheetName val="오억이상"/>
      <sheetName val="Sheet4"/>
      <sheetName val="오천미만"/>
      <sheetName val="토공사"/>
    </sheetNames>
    <sheetDataSet>
      <sheetData sheetId="0"/>
      <sheetData sheetId="1"/>
      <sheetData sheetId="2"/>
      <sheetData sheetId="3"/>
      <sheetData sheetId="4"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산출내역서"/>
      <sheetName val="원가계산서"/>
      <sheetName val="일위대가바로가기"/>
      <sheetName val="일위대가표"/>
      <sheetName val="수량계산서 "/>
      <sheetName val="물가대비표"/>
      <sheetName val="시중노임단가"/>
      <sheetName val="도면   "/>
      <sheetName val="점검사항"/>
      <sheetName val="배움터"/>
      <sheetName val="가정급수관"/>
      <sheetName val="정렬"/>
      <sheetName val="토공사"/>
      <sheetName val="CCTV"/>
      <sheetName val="전기단가조사서"/>
      <sheetName val="오억미만"/>
      <sheetName val="총괄표"/>
      <sheetName val="배수통관(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Sheet1"/>
      <sheetName val="정렬"/>
    </sheetNames>
    <sheetDataSet>
      <sheetData sheetId="0">
        <row r="1">
          <cell r="A1" t="str">
            <v>FU 값</v>
          </cell>
        </row>
      </sheetData>
      <sheetData sheetId="1" refreshError="1"/>
      <sheetData sheetId="2"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관급"/>
      <sheetName val="갑지"/>
      <sheetName val="수탁"/>
      <sheetName val="사용전검사수수료"/>
      <sheetName val="시중노임단가"/>
      <sheetName val="정렬"/>
    </sheetNames>
    <sheetDataSet>
      <sheetData sheetId="0"/>
      <sheetData sheetId="1"/>
      <sheetData sheetId="2"/>
      <sheetData sheetId="3"/>
      <sheetData sheetId="4"/>
      <sheetData sheetId="5" refreshError="1"/>
      <sheetData sheetId="6"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관급"/>
      <sheetName val="갑지"/>
      <sheetName val="수탁"/>
      <sheetName val="사용전검사수수료"/>
      <sheetName val="시중노임단가"/>
      <sheetName val="정렬"/>
    </sheetNames>
    <sheetDataSet>
      <sheetData sheetId="0"/>
      <sheetData sheetId="1"/>
      <sheetData sheetId="2"/>
      <sheetData sheetId="3"/>
      <sheetData sheetId="4"/>
      <sheetData sheetId="5" refreshError="1"/>
      <sheetData sheetId="6"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광명변전단락"/>
      <sheetName val="광명기지단락"/>
      <sheetName val="정거장단락"/>
      <sheetName val="소내케이블"/>
      <sheetName val="부하"/>
      <sheetName val="동력부하(정거장)"/>
      <sheetName val="간선조건"/>
      <sheetName val="간선계산"/>
      <sheetName val="TR 조건"/>
      <sheetName val="밧데리"/>
      <sheetName val="UPS밧데리"/>
      <sheetName val="터널전등"/>
      <sheetName val="터널간선"/>
      <sheetName val="Sheet7"/>
      <sheetName val="Sheet8"/>
      <sheetName val="Sheet9"/>
      <sheetName val="Sheet10"/>
      <sheetName val="Sheet11"/>
      <sheetName val="Sheet12"/>
      <sheetName val="Sheet13"/>
      <sheetName val="Sheet14"/>
      <sheetName val="Sheet15"/>
      <sheetName val="Sheet16"/>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관급"/>
      <sheetName val="포장복구집계"/>
      <sheetName val="시중노임단가"/>
      <sheetName val="ETC"/>
      <sheetName val="단가조사"/>
      <sheetName val="입찰안"/>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MAIN"/>
      <sheetName val="총공사비"/>
      <sheetName val="원가계산서"/>
      <sheetName val="T1"/>
      <sheetName val="san"/>
      <sheetName val="LIST"/>
      <sheetName val="FORM1-P "/>
      <sheetName val="sw1"/>
      <sheetName val="sw2"/>
      <sheetName val="sw3"/>
      <sheetName val="sw4"/>
      <sheetName val="sw5"/>
      <sheetName val="sw6"/>
      <sheetName val="sw7"/>
      <sheetName val="NOMUBI"/>
      <sheetName val="관급"/>
      <sheetName val="시중노임단가"/>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sw1"/>
      <sheetName val="NOMUBI"/>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 val="JOIN(2span)"/>
      <sheetName val="값"/>
      <sheetName val="일위"/>
      <sheetName val="1062-X방향 "/>
      <sheetName val="정부노임"/>
      <sheetName val="내역표지"/>
      <sheetName val="원가계산서(총괄)"/>
      <sheetName val="산출내역집계"/>
      <sheetName val="건축집계"/>
      <sheetName val="건축내역"/>
      <sheetName val="토목집계"/>
      <sheetName val="토목내역"/>
      <sheetName val="설비집계"/>
      <sheetName val="설비내역"/>
      <sheetName val="별표내역"/>
      <sheetName val="원가계산"/>
      <sheetName val="간접경상비"/>
      <sheetName val="별표 "/>
      <sheetName val="품셈표"/>
      <sheetName val="품 셈"/>
      <sheetName val="부표"/>
      <sheetName val="부표 TABLE"/>
      <sheetName val="Sheet4"/>
      <sheetName val="Sheet5"/>
      <sheetName val="Sheet6"/>
      <sheetName val="금액내역서"/>
      <sheetName val="원가계산서(남측)"/>
      <sheetName val="공통가설(현장검토안)"/>
      <sheetName val="노임단가"/>
      <sheetName val="토목"/>
      <sheetName val="TB-내역서"/>
      <sheetName val="3BL공동구 수량"/>
      <sheetName val="자재집계표"/>
      <sheetName val="PIPE(UG)내역"/>
      <sheetName val="EJ"/>
      <sheetName val="자료입력"/>
      <sheetName val="실행내역"/>
      <sheetName val="일위대가표"/>
      <sheetName val="시설물기초"/>
      <sheetName val="견적서"/>
      <sheetName val="도급"/>
      <sheetName val="총괄-1"/>
      <sheetName val="우,오수"/>
      <sheetName val="단가표"/>
      <sheetName val="종단계산"/>
      <sheetName val="별총"/>
      <sheetName val="견적의뢰"/>
      <sheetName val="접속도로1"/>
      <sheetName val="Sheet1"/>
      <sheetName val="노임대가"/>
      <sheetName val="품셈"/>
      <sheetName val="보차도경계석"/>
      <sheetName val="노임"/>
      <sheetName val="기본일위"/>
      <sheetName val="부표총괄"/>
      <sheetName val="품셈1-"/>
      <sheetName val="중기"/>
      <sheetName val="정렬"/>
      <sheetName val="부대공(집계)"/>
      <sheetName val="실행"/>
      <sheetName val="일위대가"/>
      <sheetName val="LIST"/>
      <sheetName val="오억미만"/>
      <sheetName val="6-1. 관개량조서"/>
      <sheetName val="단중"/>
      <sheetName val="을지"/>
      <sheetName val="접속도로"/>
      <sheetName val="총물량"/>
      <sheetName val="2000년1차"/>
      <sheetName val="플랜트 설치"/>
      <sheetName val="시멘트"/>
      <sheetName val="토목내역서"/>
      <sheetName val="AABS내역"/>
      <sheetName val="일위대가목록"/>
      <sheetName val="갑지"/>
      <sheetName val="별표집계"/>
      <sheetName val="건축"/>
      <sheetName val="Ⅴ-2.공종별내역"/>
      <sheetName val="명단"/>
      <sheetName val="기성내역서표지"/>
      <sheetName val="00상노임"/>
      <sheetName val="예산M2"/>
      <sheetName val="교통대책내역"/>
      <sheetName val="단가 및 재료비"/>
      <sheetName val="포장(수량)-관로부"/>
      <sheetName val="내역서"/>
      <sheetName val="일위대가표집계표"/>
      <sheetName val="자재단가조사표-수목"/>
      <sheetName val="DATE"/>
      <sheetName val="가시설(TYPE-A)"/>
      <sheetName val="1-1평균터파기고(1)"/>
      <sheetName val="NYS"/>
      <sheetName val="부대내역"/>
      <sheetName val="참조-(1)"/>
      <sheetName val="원가계산서"/>
      <sheetName val="전기"/>
      <sheetName val="6동"/>
      <sheetName val="공사개요"/>
      <sheetName val="평균터파기고(1-2,ASP)"/>
      <sheetName val="인건비"/>
      <sheetName val="투찰(하수)"/>
      <sheetName val="국내"/>
      <sheetName val="경비_원본"/>
      <sheetName val="1월"/>
      <sheetName val="지질조사"/>
      <sheetName val="하수급견적대비"/>
      <sheetName val="관계주식"/>
      <sheetName val="sw1"/>
      <sheetName val="NOMUBI"/>
      <sheetName val="단중표"/>
      <sheetName val="PUMP"/>
      <sheetName val="VENDOR LIST"/>
      <sheetName val="공통비"/>
      <sheetName val="표준단면수량(출력안함)"/>
      <sheetName val="구조물"/>
      <sheetName val="내역"/>
      <sheetName val="소방"/>
      <sheetName val="외주비"/>
      <sheetName val="BID"/>
      <sheetName val="대구칠곡5전기"/>
      <sheetName val="프랜트면허"/>
      <sheetName val="몰탈재료산출"/>
      <sheetName val="(C)원내역"/>
      <sheetName val="사다리"/>
      <sheetName val="공사내역"/>
      <sheetName val="2002상반기노임기준"/>
      <sheetName val="2.품제O호표"/>
      <sheetName val="T13(P68~72,78)"/>
      <sheetName val="설계예산서"/>
      <sheetName val="총괄표"/>
      <sheetName val="98수문일위"/>
      <sheetName val="견적대비"/>
      <sheetName val="접속도로집계"/>
      <sheetName val="#REF"/>
      <sheetName val="청주(철골발주의뢰서)"/>
      <sheetName val="정공공사"/>
      <sheetName val="설계예시"/>
      <sheetName val="에너지요금"/>
      <sheetName val="토공사"/>
      <sheetName val="마감"/>
      <sheetName val="중소기업"/>
      <sheetName val="제품별절단길이-0628"/>
      <sheetName val="절단길이-CODE4"/>
      <sheetName val="색상코드-CODE5,6,7,8"/>
      <sheetName val="기초일위"/>
      <sheetName val="일위대가목차"/>
      <sheetName val="집계"/>
      <sheetName val="Macro1"/>
      <sheetName val="guard(mac)"/>
      <sheetName val="물량표"/>
      <sheetName val="정부노임단가"/>
      <sheetName val="잡설비내역"/>
      <sheetName val="P.M 별"/>
      <sheetName val="우수맨홀공제단위수량"/>
      <sheetName val="골조시행"/>
      <sheetName val="설 계"/>
      <sheetName val="토공집계표"/>
      <sheetName val="수량산출서"/>
      <sheetName val="지급자재"/>
      <sheetName val="기계경비(시간당)"/>
      <sheetName val="포장공사"/>
      <sheetName val="원본"/>
      <sheetName val="부대공Ⅱ"/>
      <sheetName val="200"/>
      <sheetName val="내역_ver1.0"/>
      <sheetName val="갑지(요약)"/>
      <sheetName val="대가표(품셈)"/>
      <sheetName val="품목"/>
      <sheetName val="장비별표(오거보링)(Ø400)(12M)"/>
      <sheetName val="직노"/>
      <sheetName val="A3.공사비 검토"/>
      <sheetName val="밸브설치"/>
      <sheetName val="이자율"/>
      <sheetName val="이익영"/>
      <sheetName val="I一般比"/>
      <sheetName val="직재"/>
      <sheetName val="부대단위수량"/>
      <sheetName val="입고장부 (4)"/>
      <sheetName val="남양내역"/>
      <sheetName val="건축직"/>
      <sheetName val="목차"/>
      <sheetName val="분수장비시설수량"/>
      <sheetName val="갑지(추정)"/>
      <sheetName val="inputdata"/>
      <sheetName val="자재단가"/>
      <sheetName val="평자재단가"/>
      <sheetName val="Customer Databas"/>
      <sheetName val="공통가설"/>
      <sheetName val="laroux"/>
      <sheetName val="전기관급내역서"/>
      <sheetName val="전기관급내역총계"/>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터파기및재료"/>
      <sheetName val="인건-측정"/>
      <sheetName val="Y-WORK"/>
      <sheetName val="변경총괄표"/>
      <sheetName val="재공품"/>
      <sheetName val="입력자료(노무비)"/>
      <sheetName val="식재수량표"/>
      <sheetName val="합계금액"/>
      <sheetName val="품목현황"/>
      <sheetName val="공정코드"/>
      <sheetName val="data"/>
      <sheetName val="교대(A1)"/>
      <sheetName val="단위단가"/>
      <sheetName val="설계기준"/>
      <sheetName val="비탈면보호공수량산출"/>
      <sheetName val="내역조적"/>
      <sheetName val="품셈(기초)"/>
      <sheetName val="부총"/>
      <sheetName val="하조서"/>
      <sheetName val="대로근거"/>
      <sheetName val="중로근거"/>
      <sheetName val="VXXXXX"/>
      <sheetName val="빙장비사양"/>
      <sheetName val="장비사양"/>
      <sheetName val="산출(열차무선)"/>
      <sheetName val="산출(역무통신)"/>
      <sheetName val="잡비"/>
      <sheetName val="6호기"/>
      <sheetName val="유림골조"/>
      <sheetName val="견"/>
      <sheetName val="공사비산출내역"/>
      <sheetName val="선수금"/>
      <sheetName val="출자한도"/>
      <sheetName val="MIJIBI"/>
      <sheetName val="MOTOR"/>
      <sheetName val="SLAB&quot;1&quot;"/>
      <sheetName val="원가"/>
      <sheetName val="품셈목록"/>
      <sheetName val="총괄원가계산서"/>
      <sheetName val="MAIN_TABLE"/>
      <sheetName val="제잡비(주공종)"/>
      <sheetName val="별표 (1)"/>
      <sheetName val="건축공사"/>
      <sheetName val="인건비 "/>
      <sheetName val="C3.토목_옹벽"/>
      <sheetName val="A6.샤시등"/>
      <sheetName val="세부내역"/>
      <sheetName val="전기일위대가"/>
      <sheetName val="집계표"/>
      <sheetName val="가시설흙막이"/>
      <sheetName val="제잡비"/>
      <sheetName val="06-BATCH "/>
      <sheetName val="식재일위"/>
      <sheetName val="조명율표"/>
      <sheetName val="최종견"/>
      <sheetName val="견적"/>
      <sheetName val="표지"/>
      <sheetName val="101동"/>
      <sheetName val="98지급계획"/>
      <sheetName val="인부노임"/>
      <sheetName val="2호맨홀공제수량"/>
      <sheetName val="산출내역서"/>
      <sheetName val="수량산출서 갑지"/>
      <sheetName val="부분별수량산출(조합기초)"/>
      <sheetName val="노임단가명세표"/>
      <sheetName val="노무비"/>
      <sheetName val="조명시설"/>
      <sheetName val="기계설비"/>
      <sheetName val="주차구획선수량"/>
      <sheetName val="공주방향"/>
      <sheetName val="우배수"/>
      <sheetName val="용소리교"/>
      <sheetName val="1.취수장"/>
      <sheetName val="재료"/>
      <sheetName val="자재단가비교표"/>
      <sheetName val="포장복구집계"/>
      <sheetName val="1차증가원가계산"/>
      <sheetName val="SG"/>
      <sheetName val="9-1차이내역"/>
      <sheetName val="공사비예산서_(2)"/>
      <sheetName val="설계_내역서_(2)"/>
      <sheetName val="설계_내역서"/>
      <sheetName val="_품셈"/>
      <sheetName val="별표_(2)"/>
      <sheetName val="별_표"/>
      <sheetName val="견적_조건_변경사항"/>
      <sheetName val="3BL공동구_수량"/>
      <sheetName val="별표_"/>
      <sheetName val="품_셈"/>
      <sheetName val="부표_TABLE"/>
      <sheetName val="6-1__관개량조서"/>
      <sheetName val="플랜트_설치"/>
      <sheetName val="Ⅴ-2_공종별내역"/>
      <sheetName val="VENDOR_LIST"/>
      <sheetName val="2_품제O호표"/>
      <sheetName val="P_M_별"/>
      <sheetName val="A3_공사비_검토"/>
      <sheetName val="내역_ver1_0"/>
      <sheetName val="1F"/>
      <sheetName val="SIL98"/>
      <sheetName val="AP1"/>
      <sheetName val="#3_일위대가목록"/>
      <sheetName val="#3E1_GCR"/>
      <sheetName val="입찰"/>
      <sheetName val="현경"/>
      <sheetName val="관리,공감"/>
      <sheetName val="3.3수량집계"/>
      <sheetName val="Total"/>
      <sheetName val="BOX전기내역"/>
      <sheetName val="퇴직금(울산천상)"/>
      <sheetName val="우수받이"/>
      <sheetName val="배수공 시멘트 및 골재량 산출"/>
      <sheetName val="견적대비표"/>
      <sheetName val="방수"/>
      <sheetName val="산출근거"/>
      <sheetName val="손익분석"/>
      <sheetName val="969910( R)"/>
      <sheetName val="동원인원"/>
      <sheetName val="총괄집계표"/>
      <sheetName val="22인공"/>
      <sheetName val="수량산출(2공구)"/>
      <sheetName val="수량산출 (3공구)"/>
      <sheetName val="설계명세서"/>
      <sheetName val="연습"/>
      <sheetName val="단양 00 아파트-세부내역"/>
      <sheetName val="REINF."/>
      <sheetName val="LOADS"/>
      <sheetName val="-배수구조총재료"/>
      <sheetName val="일위목차"/>
      <sheetName val="2002자재가격"/>
      <sheetName val="전기단가조사서"/>
      <sheetName val="시중노임단가"/>
      <sheetName val="기본단가표"/>
      <sheetName val="식생블럭단위수량"/>
      <sheetName val="각종양식"/>
      <sheetName val="말뚝지지력산정"/>
      <sheetName val="철집"/>
      <sheetName val="현장"/>
      <sheetName val="예정공정-전체"/>
      <sheetName val="총공사내역서"/>
      <sheetName val="기초자료입력"/>
      <sheetName val="개요"/>
      <sheetName val="DB"/>
      <sheetName val="99노임기준"/>
      <sheetName val="출력X"/>
      <sheetName val="관리비"/>
      <sheetName val="SCH"/>
      <sheetName val="공통부대비"/>
      <sheetName val="장비임대료"/>
      <sheetName val="산출내역서집계표"/>
      <sheetName val="감가상각"/>
      <sheetName val="토공(우물통,기타) "/>
      <sheetName val="품목테이블"/>
      <sheetName val="Baby일위대가"/>
      <sheetName val="교각별철근수량집계표"/>
      <sheetName val="산출표"/>
      <sheetName val="대치판정"/>
      <sheetName val="BEND LOSS"/>
      <sheetName val="견적을지"/>
      <sheetName val="당초"/>
      <sheetName val="토목노임단가"/>
      <sheetName val="WEIGHT"/>
      <sheetName val="DATA 입력란"/>
      <sheetName val="SCHEDULE"/>
      <sheetName val="ELECTRIC"/>
      <sheetName val="BD운반거리"/>
      <sheetName val="토적계산서"/>
      <sheetName val="명세서"/>
      <sheetName val="준검 내역서"/>
      <sheetName val="Macro(전선)"/>
      <sheetName val="2002공임"/>
      <sheetName val="95년12월말"/>
      <sheetName val="수량-77m)"/>
      <sheetName val="입상내역"/>
      <sheetName val="세골재  T2 변경 현황"/>
      <sheetName val="4.2.1 마루높이 검토"/>
      <sheetName val="내역서(기성청구)"/>
      <sheetName val="근로자자료입력"/>
      <sheetName val="참고자료"/>
      <sheetName val="토공총괄표"/>
      <sheetName val="개산공사비"/>
      <sheetName val="별표"/>
      <sheetName val="전체내역"/>
      <sheetName val="전체"/>
      <sheetName val="퍼스트"/>
      <sheetName val="총괄내역서"/>
      <sheetName val="품셈총괄"/>
      <sheetName val="주관사업"/>
      <sheetName val="TABLE"/>
      <sheetName val="평3"/>
      <sheetName val="데이타"/>
      <sheetName val="1.수인터널"/>
      <sheetName val="총집계"/>
      <sheetName val="집계표 (2)"/>
      <sheetName val="VXXXXXXX"/>
      <sheetName val="설계내역서"/>
      <sheetName val="관급"/>
      <sheetName val="1"/>
      <sheetName val="중기사용료"/>
      <sheetName val="사본 - b_balju"/>
      <sheetName val="수량명세서"/>
      <sheetName val="fursys"/>
      <sheetName val="설비"/>
      <sheetName val="내역(가지)"/>
      <sheetName val="기계경비목록"/>
      <sheetName val="공사설명서"/>
      <sheetName val="자단"/>
      <sheetName val="품셈표-환경공사"/>
      <sheetName val="골조공사"/>
      <sheetName val="7. 현장관리비 "/>
      <sheetName val="6. 안전관리비"/>
      <sheetName val="현장관리비데이타"/>
      <sheetName val="단면"/>
      <sheetName val="별표(1)"/>
      <sheetName val="6.이토처리시간"/>
      <sheetName val="cable산출"/>
      <sheetName val="배수통관(좌)"/>
      <sheetName val="천안IP공장자100노100물량110할증"/>
      <sheetName val="rate"/>
      <sheetName val="입력자료"/>
      <sheetName val="기계공사비집계(원안)"/>
      <sheetName val="입찰보고"/>
      <sheetName val="품목단가"/>
      <sheetName val="삼보지질"/>
      <sheetName val="단가대비표"/>
      <sheetName val="지구단위계획"/>
      <sheetName val="2공구산출내역"/>
      <sheetName val="단가_및_재료비"/>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입찰안"/>
      <sheetName val="대가호표"/>
      <sheetName val="철골"/>
      <sheetName val="관개"/>
      <sheetName val="실행단가"/>
      <sheetName val="잡철물"/>
      <sheetName val="실행철강하도"/>
      <sheetName val="TB_내역서"/>
      <sheetName val="우주화성공장"/>
      <sheetName val="퇴직공제부금산출근거"/>
      <sheetName val="성서방향-교대(A2)"/>
      <sheetName val="0217상가미분양자산"/>
      <sheetName val="포장수량집계"/>
      <sheetName val="MC-01"/>
      <sheetName val="07년12월까지실정산분"/>
      <sheetName val="공사설계서"/>
      <sheetName val="증감대비"/>
      <sheetName val="총괄"/>
      <sheetName val="토사(PE)"/>
      <sheetName val="장비가동"/>
      <sheetName val="설계내역"/>
      <sheetName val="일위대가1"/>
      <sheetName val="3본사"/>
      <sheetName val="INPUT"/>
      <sheetName val="찍기"/>
      <sheetName val="토목공사"/>
      <sheetName val="SRC-B3U2"/>
      <sheetName val="차액보증"/>
      <sheetName val="저"/>
      <sheetName val="기계경비일람"/>
      <sheetName val="적용토목"/>
      <sheetName val="건축내역서"/>
      <sheetName val="일위목록"/>
      <sheetName val="조경내역"/>
      <sheetName val="6PILE  (돌출)"/>
      <sheetName val="건재양식"/>
      <sheetName val="삭제금지단가"/>
      <sheetName val="인사자료총집계"/>
      <sheetName val="경비공통"/>
      <sheetName val="설계조건"/>
      <sheetName val="말뚝설계"/>
      <sheetName val="년도별시공"/>
      <sheetName val="예산명세서"/>
      <sheetName val="장외반출및폐기물 "/>
      <sheetName val="노무비집계"/>
      <sheetName val="지수"/>
      <sheetName val="코드"/>
      <sheetName val="백암비스타내역"/>
      <sheetName val="건축비목군분류"/>
      <sheetName val="2축기둥해석"/>
      <sheetName val="FACTOR"/>
      <sheetName val="상하차비용"/>
      <sheetName val="코드표"/>
      <sheetName val="기본가정"/>
      <sheetName val="경비단가"/>
      <sheetName val="설계명세"/>
      <sheetName val="-기성청구내역서.xlsx"/>
      <sheetName val="각종단가"/>
      <sheetName val="주요수량증감"/>
      <sheetName val="3.하중산정4.지지력"/>
      <sheetName val="직영2"/>
      <sheetName val="연습장소"/>
      <sheetName val="DANGA"/>
      <sheetName val="Dae_Jiju"/>
      <sheetName val="별첨1"/>
      <sheetName val="산출기초"/>
      <sheetName val="기성2"/>
      <sheetName val="바닥판"/>
      <sheetName val="입력DATA"/>
      <sheetName val="수량산출"/>
      <sheetName val="성과심사(총괄)"/>
      <sheetName val="3.공통공사대비"/>
      <sheetName val="변화치수"/>
      <sheetName val="지수링 단위수량"/>
      <sheetName val="맨홀천공및반구연결거푸집집계"/>
      <sheetName val="오수맨홀평균높이"/>
      <sheetName val="토공"/>
      <sheetName val="동측급수"/>
      <sheetName val="배수장토목공사비"/>
      <sheetName val="데리네이타현황"/>
      <sheetName val="unit 4"/>
      <sheetName val="내역서1"/>
      <sheetName val="공사비"/>
      <sheetName val="대비"/>
      <sheetName val="대가목록"/>
      <sheetName val="요율"/>
      <sheetName val="BOM"/>
      <sheetName val="포장공수량집계표"/>
      <sheetName val="제출내역 (2)"/>
      <sheetName val="퇴비산출근거"/>
      <sheetName val="신규일위대가"/>
      <sheetName val="단가비교"/>
      <sheetName val="기계시공"/>
      <sheetName val="주beam"/>
      <sheetName val="000000"/>
      <sheetName val="토량산출서"/>
      <sheetName val="자재대"/>
      <sheetName val="전신환매도율"/>
      <sheetName val="동해묵호1내역"/>
      <sheetName val="노임이"/>
      <sheetName val="열린교실"/>
      <sheetName val="자재코드"/>
      <sheetName val="단가비교표"/>
      <sheetName val="형틀"/>
      <sheetName val="기계사급자재"/>
      <sheetName val="Major Shareholder"/>
      <sheetName val="ilch"/>
      <sheetName val="내역기준"/>
      <sheetName val="날개벽(시점좌측)"/>
      <sheetName val="6.일위목록"/>
      <sheetName val="9.단가조사서"/>
      <sheetName val="내용"/>
      <sheetName val="YC구입"/>
      <sheetName val="영창26"/>
      <sheetName val="구조물총"/>
      <sheetName val="XL4Poppy"/>
      <sheetName val="해평견적"/>
      <sheetName val="2.입력sheet"/>
      <sheetName val="5.소모재료비"/>
      <sheetName val="제잡비계산"/>
      <sheetName val="포장공"/>
      <sheetName val="평야부총"/>
      <sheetName val="대림경상68억"/>
      <sheetName val="2000년 공정표"/>
      <sheetName val="단가조사서"/>
      <sheetName val="샌딩 에폭시 도장"/>
      <sheetName val="스텐문틀설치"/>
      <sheetName val="일반문틀 설치"/>
      <sheetName val="DATA1"/>
      <sheetName val="96정변2"/>
      <sheetName val="2000전체분"/>
      <sheetName val="변경총괄지(1)"/>
      <sheetName val="교각1"/>
      <sheetName val="L_RPTA05_목록"/>
      <sheetName val="앉음벽 (2)"/>
      <sheetName val="실행예산"/>
      <sheetName val="1호맨홀토공"/>
      <sheetName val="교통표지판기초자료"/>
      <sheetName val="경비일반이윤변경"/>
      <sheetName val="재료변경"/>
      <sheetName val="말뚝기초(안정검토)-외측"/>
      <sheetName val="공예을"/>
      <sheetName val="금융비용"/>
      <sheetName val="견적조건"/>
      <sheetName val="하수처리장"/>
      <sheetName val="1.설계조건"/>
      <sheetName val="단가및재료비"/>
      <sheetName val="포장재료(1)"/>
      <sheetName val="단위중량"/>
      <sheetName val="기성부분내역(한빛-영조)"/>
      <sheetName val="세부내역(한빛-영조)"/>
      <sheetName val="접지수량"/>
      <sheetName val="공종별집계표"/>
      <sheetName val="예산M11A"/>
      <sheetName val="(A)내역서"/>
      <sheetName val="총수량집계표"/>
      <sheetName val="새공통"/>
      <sheetName val="복갑"/>
      <sheetName val="식재"/>
      <sheetName val="시설물"/>
      <sheetName val="식재출력용"/>
      <sheetName val="유지관리"/>
      <sheetName val="단가조사"/>
      <sheetName val="철근량"/>
      <sheetName val="유입량"/>
      <sheetName val="보고서"/>
      <sheetName val="배수관공"/>
      <sheetName val="단면 (2)"/>
      <sheetName val="원가계산 (2)"/>
      <sheetName val="산근(지하COL)"/>
      <sheetName val="4.장비손료"/>
      <sheetName val="A-4"/>
      <sheetName val="장비집계"/>
      <sheetName val="대공종"/>
      <sheetName val="폐기물"/>
      <sheetName val="개별직종노임단가(2003.9)"/>
      <sheetName val="1.설계기준"/>
      <sheetName val="폐기물운반"/>
      <sheetName val="하중계산"/>
      <sheetName val="골재산출"/>
      <sheetName val="정거장"/>
      <sheetName val="교각계산"/>
      <sheetName val="ABUT수량-A1"/>
      <sheetName val="포장단면별단위수량"/>
      <sheetName val="220 (2)"/>
      <sheetName val="교수설계"/>
      <sheetName val="BT2"/>
      <sheetName val="에너지"/>
      <sheetName val="현장관리비"/>
      <sheetName val="8-1"/>
      <sheetName val="분석가정"/>
      <sheetName val="자재"/>
      <sheetName val="입력"/>
      <sheetName val="예비비계산표"/>
      <sheetName val="물가시세"/>
      <sheetName val="작성"/>
      <sheetName val="설계명세서(선로)"/>
      <sheetName val="기계"/>
      <sheetName val="정화조"/>
      <sheetName val="조경"/>
      <sheetName val="경상비"/>
      <sheetName val="전기혼잡제경비(45)"/>
      <sheetName val="설계서"/>
      <sheetName val="7기초"/>
      <sheetName val="수목표준대가"/>
      <sheetName val="특수조명기구 단가조사서"/>
      <sheetName val="집"/>
      <sheetName val="빌딩 안내"/>
      <sheetName val="지하1층"/>
      <sheetName val="48전력선로일위"/>
      <sheetName val="아파트"/>
      <sheetName val="4.전기"/>
      <sheetName val="태안9)3-2)원내역"/>
      <sheetName val="공종목록표"/>
      <sheetName val="내역서(총)"/>
      <sheetName val="기계경비"/>
      <sheetName val="상시"/>
      <sheetName val="단위수량"/>
      <sheetName val="오동"/>
      <sheetName val="대조"/>
      <sheetName val="나한"/>
      <sheetName val="crude.SLAB RE-bar"/>
      <sheetName val="실행내역(현대)"/>
      <sheetName val="약품공급2"/>
      <sheetName val="LINE1L형0+30."/>
      <sheetName val="실행내역 (2)"/>
      <sheetName val="골조"/>
      <sheetName val="99년하반기"/>
      <sheetName val="FILE1"/>
      <sheetName val="여과지동"/>
      <sheetName val="범용개발순소요비용"/>
      <sheetName val="2.단면가정"/>
      <sheetName val="직원자료입력"/>
      <sheetName val="광주운남을"/>
      <sheetName val="총물량표"/>
      <sheetName val="9GNG운반"/>
      <sheetName val="자재테이블"/>
      <sheetName val="중기근거"/>
      <sheetName val="신우"/>
      <sheetName val="APT"/>
      <sheetName val="일위대가(1)"/>
      <sheetName val="15100"/>
      <sheetName val="공사비총괄표"/>
      <sheetName val="카렌스센터계량기설치공사"/>
      <sheetName val="102역사"/>
      <sheetName val="미장"/>
      <sheetName val="대가2(원본)"/>
      <sheetName val="수주추정"/>
      <sheetName val="suk(mac)"/>
      <sheetName val="COPING"/>
      <sheetName val="실행(1)"/>
      <sheetName val="구조물공"/>
      <sheetName val="맨홀수량산출"/>
      <sheetName val="낙찰표"/>
      <sheetName val="작용하중산정"/>
      <sheetName val="아스콘포장(T=650mm)"/>
      <sheetName val="조직표"/>
      <sheetName val="기존단가 (2)"/>
      <sheetName val="변경내역서"/>
      <sheetName val="차수"/>
      <sheetName val="중기조종사 단위단가"/>
      <sheetName val="PBS"/>
      <sheetName val="경비"/>
      <sheetName val="공종별적용단가"/>
      <sheetName val="종배수관면벽구"/>
      <sheetName val="차수공개요"/>
      <sheetName val="공사품의서"/>
      <sheetName val="단면가정"/>
      <sheetName val="재료집계표"/>
      <sheetName val="신천3호용수로"/>
      <sheetName val="이름"/>
      <sheetName val="대구파크쿨링타워"/>
      <sheetName val="전기_x0002__x0000_韈G"/>
      <sheetName val=""/>
      <sheetName val="보호"/>
      <sheetName val="dongia (2)"/>
      <sheetName val="일영수간선"/>
      <sheetName val="설계"/>
      <sheetName val="15설계GIS"/>
      <sheetName val="수입"/>
      <sheetName val="M-EQPT-Z"/>
      <sheetName val="공사비내역"/>
      <sheetName val="1공구산출내역서"/>
      <sheetName val="3월연장근무"/>
      <sheetName val="Sheet1 (2)"/>
      <sheetName val="1,2공구원가계산서"/>
      <sheetName val="양식_자재단가조사표"/>
      <sheetName val="산#8"/>
      <sheetName val="JIG"/>
      <sheetName val="TIE-IN"/>
      <sheetName val="제작비추산총괄표"/>
      <sheetName val="갑"/>
      <sheetName val="TOTAL_BOQ"/>
      <sheetName val="실행내역서 "/>
      <sheetName val="FRP산출근거"/>
      <sheetName val="강재단중표"/>
      <sheetName val="견적대비 견적서"/>
      <sheetName val="1차설계변경내역"/>
      <sheetName val="SORCE1"/>
      <sheetName val="가시설단위수량"/>
      <sheetName val="PACKING을지(5)"/>
      <sheetName val="물집"/>
      <sheetName val="직접인건비"/>
      <sheetName val="토공 total"/>
      <sheetName val="노임단가(직종번호 순)"/>
      <sheetName val="1.설계설명서"/>
      <sheetName val="Apt내역"/>
      <sheetName val="부대시설"/>
      <sheetName val="CABLE SIZE-1"/>
      <sheetName val="plan&amp;section of foundation"/>
      <sheetName val="공통(20-91)"/>
      <sheetName val="설계변경"/>
      <sheetName val="무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원가계산서"/>
    </sheetNames>
    <sheetDataSet>
      <sheetData sheetId="0" refreshError="1"/>
      <sheetData sheetId="1"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표지"/>
      <sheetName val="갑지"/>
      <sheetName val="간지"/>
      <sheetName val="간선계산"/>
      <sheetName val="입찰안"/>
    </sheetNames>
    <sheetDataSet>
      <sheetData sheetId="0"/>
      <sheetData sheetId="1"/>
      <sheetData sheetId="2"/>
      <sheetData sheetId="3"/>
      <sheetData sheetId="4" refreshError="1"/>
      <sheetData sheetId="5"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일위대가(계측기설치)"/>
      <sheetName val="일위대가(가설)"/>
      <sheetName val="입찰안"/>
    </sheetNames>
    <sheetDataSet>
      <sheetData sheetId="0"/>
      <sheetData sheetId="1" refreshError="1"/>
      <sheetData sheetId="2" refreshError="1"/>
      <sheetData sheetId="3"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표지"/>
      <sheetName val="갑지"/>
      <sheetName val="간지"/>
      <sheetName val="간선계산"/>
      <sheetName val="입찰안"/>
    </sheetNames>
    <sheetDataSet>
      <sheetData sheetId="0"/>
      <sheetData sheetId="1"/>
      <sheetData sheetId="2"/>
      <sheetData sheetId="3"/>
      <sheetData sheetId="4" refreshError="1"/>
      <sheetData sheetId="5"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일위대가9803"/>
      <sheetName val="집계표"/>
      <sheetName val="단가산출"/>
      <sheetName val="대로근거"/>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실행철강하도"/>
      <sheetName val="집계표"/>
    </sheetNames>
    <sheetDataSet>
      <sheetData sheetId="0"/>
      <sheetData sheetId="1" refreshError="1"/>
      <sheetData sheetId="2"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일위대가9803"/>
      <sheetName val="집계표"/>
    </sheetNames>
    <sheetDataSet>
      <sheetData sheetId="0"/>
      <sheetData sheetId="1"/>
      <sheetData sheetId="2"/>
      <sheetData sheetId="3" refreshError="1"/>
      <sheetData sheetId="4"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UBI"/>
      <sheetName val="일위대가표 O"/>
      <sheetName val="WORK"/>
      <sheetName val="Module1"/>
      <sheetName val="Module3"/>
      <sheetName val="Module5"/>
      <sheetName val="내역서단가산출용"/>
      <sheetName val="위치조서"/>
      <sheetName val="내역서"/>
    </sheetNames>
    <sheetDataSet>
      <sheetData sheetId="0" refreshError="1"/>
      <sheetData sheetId="1" refreshError="1"/>
      <sheetData sheetId="2">
        <row r="22">
          <cell r="A22">
            <v>1</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사급자재집계표"/>
      <sheetName val="표지(자재)"/>
      <sheetName val="도급자재집계표"/>
      <sheetName val="표지(토공)"/>
      <sheetName val="총괄토공"/>
      <sheetName val="부지토공"/>
      <sheetName val="소형구조물"/>
      <sheetName val="표지(우수)"/>
      <sheetName val="우수집계표"/>
      <sheetName val="간지(우-산출)"/>
      <sheetName val="맨홀산출근거"/>
      <sheetName val="우수관산출근거"/>
      <sheetName val="간지(우-단위)"/>
      <sheetName val="맨홀"/>
      <sheetName val="우수 각종관"/>
      <sheetName val="유공관"/>
      <sheetName val="집수정"/>
      <sheetName val="측구"/>
      <sheetName val="빗물받이"/>
      <sheetName val="표지(오수)"/>
      <sheetName val="오수집계표"/>
      <sheetName val="간지(오-산출)"/>
      <sheetName val="오수관산출근거"/>
      <sheetName val="간지(오-단위)"/>
      <sheetName val="오수맨홀"/>
      <sheetName val="오수 각종관"/>
      <sheetName val="표지(포장)"/>
      <sheetName val="포장집계"/>
      <sheetName val="간지(포장)"/>
      <sheetName val="포장"/>
      <sheetName val="표지(상수)"/>
      <sheetName val="상수 집계표"/>
      <sheetName val="간지(상수)"/>
      <sheetName val="상수관"/>
      <sheetName val="표지(철거)"/>
      <sheetName val="철거 집계표"/>
      <sheetName val="간지(철거-산출)"/>
      <sheetName val="철거산출근거"/>
      <sheetName val="표지(임목폐기물)"/>
      <sheetName val="1.수량총괄표"/>
      <sheetName val="2.제거수목총괄표"/>
      <sheetName val="3.임목폐기물"/>
      <sheetName val="간지(임목철거-산출)"/>
      <sheetName val="4.수목제거수량집계표"/>
      <sheetName val="간지(임목철거-소나무파쇄)"/>
      <sheetName val="5.소나무 파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8">
          <cell r="N8">
            <v>442.35</v>
          </cell>
        </row>
        <row r="12">
          <cell r="N12">
            <v>97.7</v>
          </cell>
        </row>
        <row r="15">
          <cell r="F15">
            <v>267</v>
          </cell>
        </row>
        <row r="21">
          <cell r="N21">
            <v>9.06</v>
          </cell>
        </row>
        <row r="25">
          <cell r="N25">
            <v>170.2</v>
          </cell>
        </row>
        <row r="30">
          <cell r="M30">
            <v>20.0625</v>
          </cell>
        </row>
        <row r="35">
          <cell r="M35">
            <v>17.608249999999998</v>
          </cell>
        </row>
        <row r="39">
          <cell r="M39">
            <v>2.5724999999999998</v>
          </cell>
        </row>
        <row r="43">
          <cell r="M43">
            <v>7.38</v>
          </cell>
        </row>
        <row r="47">
          <cell r="M47">
            <v>0.4</v>
          </cell>
        </row>
        <row r="51">
          <cell r="M51">
            <v>5.6000000000000005</v>
          </cell>
        </row>
        <row r="56">
          <cell r="M56">
            <v>17</v>
          </cell>
        </row>
        <row r="60">
          <cell r="N60">
            <v>4.8</v>
          </cell>
        </row>
        <row r="64">
          <cell r="N64">
            <v>589.79999999999995</v>
          </cell>
        </row>
        <row r="68">
          <cell r="N68">
            <v>18.899999999999999</v>
          </cell>
        </row>
        <row r="72">
          <cell r="N72">
            <v>1.6</v>
          </cell>
        </row>
        <row r="78">
          <cell r="M78">
            <v>57.27</v>
          </cell>
        </row>
        <row r="82">
          <cell r="M82">
            <v>4.0949999999999998</v>
          </cell>
        </row>
        <row r="86">
          <cell r="M86">
            <v>33.015000000000001</v>
          </cell>
        </row>
        <row r="90">
          <cell r="M90">
            <v>1.6</v>
          </cell>
        </row>
        <row r="94">
          <cell r="M94">
            <v>8</v>
          </cell>
        </row>
        <row r="98">
          <cell r="M98">
            <v>27</v>
          </cell>
        </row>
        <row r="104">
          <cell r="N104">
            <v>0.45</v>
          </cell>
        </row>
        <row r="110">
          <cell r="O110">
            <v>1.0200000000000001E-3</v>
          </cell>
        </row>
        <row r="116">
          <cell r="O116">
            <v>0.63</v>
          </cell>
        </row>
      </sheetData>
      <sheetData sheetId="39"/>
      <sheetData sheetId="40"/>
      <sheetData sheetId="41">
        <row r="4">
          <cell r="B4" t="str">
            <v>가이즈까향</v>
          </cell>
        </row>
      </sheetData>
      <sheetData sheetId="42"/>
      <sheetData sheetId="43"/>
      <sheetData sheetId="44"/>
      <sheetData sheetId="45"/>
      <sheetData sheetId="46"/>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5"/>
  <sheetViews>
    <sheetView view="pageBreakPreview" zoomScale="85" zoomScaleSheetLayoutView="85" workbookViewId="0">
      <selection activeCell="B19" sqref="B19"/>
    </sheetView>
  </sheetViews>
  <sheetFormatPr defaultRowHeight="13.5"/>
  <cols>
    <col min="1" max="1" width="14.875" style="75" customWidth="1"/>
    <col min="2" max="2" width="38.25" style="75" customWidth="1"/>
    <col min="3" max="3" width="4.125" style="75" customWidth="1"/>
    <col min="4" max="4" width="24.75" style="75" customWidth="1"/>
    <col min="5" max="5" width="4" style="75" customWidth="1"/>
    <col min="6" max="6" width="26.625" style="75" customWidth="1"/>
    <col min="7" max="7" width="4" style="75" customWidth="1"/>
    <col min="8" max="8" width="6.5" style="75" customWidth="1"/>
    <col min="9" max="9" width="17.375" style="75" customWidth="1"/>
    <col min="10" max="10" width="19.375" style="74" customWidth="1"/>
    <col min="11" max="11" width="9" style="75"/>
    <col min="12" max="12" width="19.125" style="75" customWidth="1"/>
    <col min="13" max="256" width="9" style="75"/>
    <col min="257" max="257" width="14.875" style="75" customWidth="1"/>
    <col min="258" max="258" width="38.25" style="75" customWidth="1"/>
    <col min="259" max="259" width="4.125" style="75" customWidth="1"/>
    <col min="260" max="260" width="24.75" style="75" customWidth="1"/>
    <col min="261" max="261" width="4" style="75" customWidth="1"/>
    <col min="262" max="262" width="26.625" style="75" customWidth="1"/>
    <col min="263" max="263" width="4" style="75" customWidth="1"/>
    <col min="264" max="264" width="6.5" style="75" customWidth="1"/>
    <col min="265" max="265" width="17.375" style="75" customWidth="1"/>
    <col min="266" max="266" width="19.375" style="75" customWidth="1"/>
    <col min="267" max="267" width="9" style="75"/>
    <col min="268" max="268" width="19.125" style="75" customWidth="1"/>
    <col min="269" max="512" width="9" style="75"/>
    <col min="513" max="513" width="14.875" style="75" customWidth="1"/>
    <col min="514" max="514" width="38.25" style="75" customWidth="1"/>
    <col min="515" max="515" width="4.125" style="75" customWidth="1"/>
    <col min="516" max="516" width="24.75" style="75" customWidth="1"/>
    <col min="517" max="517" width="4" style="75" customWidth="1"/>
    <col min="518" max="518" width="26.625" style="75" customWidth="1"/>
    <col min="519" max="519" width="4" style="75" customWidth="1"/>
    <col min="520" max="520" width="6.5" style="75" customWidth="1"/>
    <col min="521" max="521" width="17.375" style="75" customWidth="1"/>
    <col min="522" max="522" width="19.375" style="75" customWidth="1"/>
    <col min="523" max="523" width="9" style="75"/>
    <col min="524" max="524" width="19.125" style="75" customWidth="1"/>
    <col min="525" max="768" width="9" style="75"/>
    <col min="769" max="769" width="14.875" style="75" customWidth="1"/>
    <col min="770" max="770" width="38.25" style="75" customWidth="1"/>
    <col min="771" max="771" width="4.125" style="75" customWidth="1"/>
    <col min="772" max="772" width="24.75" style="75" customWidth="1"/>
    <col min="773" max="773" width="4" style="75" customWidth="1"/>
    <col min="774" max="774" width="26.625" style="75" customWidth="1"/>
    <col min="775" max="775" width="4" style="75" customWidth="1"/>
    <col min="776" max="776" width="6.5" style="75" customWidth="1"/>
    <col min="777" max="777" width="17.375" style="75" customWidth="1"/>
    <col min="778" max="778" width="19.375" style="75" customWidth="1"/>
    <col min="779" max="779" width="9" style="75"/>
    <col min="780" max="780" width="19.125" style="75" customWidth="1"/>
    <col min="781" max="1024" width="9" style="75"/>
    <col min="1025" max="1025" width="14.875" style="75" customWidth="1"/>
    <col min="1026" max="1026" width="38.25" style="75" customWidth="1"/>
    <col min="1027" max="1027" width="4.125" style="75" customWidth="1"/>
    <col min="1028" max="1028" width="24.75" style="75" customWidth="1"/>
    <col min="1029" max="1029" width="4" style="75" customWidth="1"/>
    <col min="1030" max="1030" width="26.625" style="75" customWidth="1"/>
    <col min="1031" max="1031" width="4" style="75" customWidth="1"/>
    <col min="1032" max="1032" width="6.5" style="75" customWidth="1"/>
    <col min="1033" max="1033" width="17.375" style="75" customWidth="1"/>
    <col min="1034" max="1034" width="19.375" style="75" customWidth="1"/>
    <col min="1035" max="1035" width="9" style="75"/>
    <col min="1036" max="1036" width="19.125" style="75" customWidth="1"/>
    <col min="1037" max="1280" width="9" style="75"/>
    <col min="1281" max="1281" width="14.875" style="75" customWidth="1"/>
    <col min="1282" max="1282" width="38.25" style="75" customWidth="1"/>
    <col min="1283" max="1283" width="4.125" style="75" customWidth="1"/>
    <col min="1284" max="1284" width="24.75" style="75" customWidth="1"/>
    <col min="1285" max="1285" width="4" style="75" customWidth="1"/>
    <col min="1286" max="1286" width="26.625" style="75" customWidth="1"/>
    <col min="1287" max="1287" width="4" style="75" customWidth="1"/>
    <col min="1288" max="1288" width="6.5" style="75" customWidth="1"/>
    <col min="1289" max="1289" width="17.375" style="75" customWidth="1"/>
    <col min="1290" max="1290" width="19.375" style="75" customWidth="1"/>
    <col min="1291" max="1291" width="9" style="75"/>
    <col min="1292" max="1292" width="19.125" style="75" customWidth="1"/>
    <col min="1293" max="1536" width="9" style="75"/>
    <col min="1537" max="1537" width="14.875" style="75" customWidth="1"/>
    <col min="1538" max="1538" width="38.25" style="75" customWidth="1"/>
    <col min="1539" max="1539" width="4.125" style="75" customWidth="1"/>
    <col min="1540" max="1540" width="24.75" style="75" customWidth="1"/>
    <col min="1541" max="1541" width="4" style="75" customWidth="1"/>
    <col min="1542" max="1542" width="26.625" style="75" customWidth="1"/>
    <col min="1543" max="1543" width="4" style="75" customWidth="1"/>
    <col min="1544" max="1544" width="6.5" style="75" customWidth="1"/>
    <col min="1545" max="1545" width="17.375" style="75" customWidth="1"/>
    <col min="1546" max="1546" width="19.375" style="75" customWidth="1"/>
    <col min="1547" max="1547" width="9" style="75"/>
    <col min="1548" max="1548" width="19.125" style="75" customWidth="1"/>
    <col min="1549" max="1792" width="9" style="75"/>
    <col min="1793" max="1793" width="14.875" style="75" customWidth="1"/>
    <col min="1794" max="1794" width="38.25" style="75" customWidth="1"/>
    <col min="1795" max="1795" width="4.125" style="75" customWidth="1"/>
    <col min="1796" max="1796" width="24.75" style="75" customWidth="1"/>
    <col min="1797" max="1797" width="4" style="75" customWidth="1"/>
    <col min="1798" max="1798" width="26.625" style="75" customWidth="1"/>
    <col min="1799" max="1799" width="4" style="75" customWidth="1"/>
    <col min="1800" max="1800" width="6.5" style="75" customWidth="1"/>
    <col min="1801" max="1801" width="17.375" style="75" customWidth="1"/>
    <col min="1802" max="1802" width="19.375" style="75" customWidth="1"/>
    <col min="1803" max="1803" width="9" style="75"/>
    <col min="1804" max="1804" width="19.125" style="75" customWidth="1"/>
    <col min="1805" max="2048" width="9" style="75"/>
    <col min="2049" max="2049" width="14.875" style="75" customWidth="1"/>
    <col min="2050" max="2050" width="38.25" style="75" customWidth="1"/>
    <col min="2051" max="2051" width="4.125" style="75" customWidth="1"/>
    <col min="2052" max="2052" width="24.75" style="75" customWidth="1"/>
    <col min="2053" max="2053" width="4" style="75" customWidth="1"/>
    <col min="2054" max="2054" width="26.625" style="75" customWidth="1"/>
    <col min="2055" max="2055" width="4" style="75" customWidth="1"/>
    <col min="2056" max="2056" width="6.5" style="75" customWidth="1"/>
    <col min="2057" max="2057" width="17.375" style="75" customWidth="1"/>
    <col min="2058" max="2058" width="19.375" style="75" customWidth="1"/>
    <col min="2059" max="2059" width="9" style="75"/>
    <col min="2060" max="2060" width="19.125" style="75" customWidth="1"/>
    <col min="2061" max="2304" width="9" style="75"/>
    <col min="2305" max="2305" width="14.875" style="75" customWidth="1"/>
    <col min="2306" max="2306" width="38.25" style="75" customWidth="1"/>
    <col min="2307" max="2307" width="4.125" style="75" customWidth="1"/>
    <col min="2308" max="2308" width="24.75" style="75" customWidth="1"/>
    <col min="2309" max="2309" width="4" style="75" customWidth="1"/>
    <col min="2310" max="2310" width="26.625" style="75" customWidth="1"/>
    <col min="2311" max="2311" width="4" style="75" customWidth="1"/>
    <col min="2312" max="2312" width="6.5" style="75" customWidth="1"/>
    <col min="2313" max="2313" width="17.375" style="75" customWidth="1"/>
    <col min="2314" max="2314" width="19.375" style="75" customWidth="1"/>
    <col min="2315" max="2315" width="9" style="75"/>
    <col min="2316" max="2316" width="19.125" style="75" customWidth="1"/>
    <col min="2317" max="2560" width="9" style="75"/>
    <col min="2561" max="2561" width="14.875" style="75" customWidth="1"/>
    <col min="2562" max="2562" width="38.25" style="75" customWidth="1"/>
    <col min="2563" max="2563" width="4.125" style="75" customWidth="1"/>
    <col min="2564" max="2564" width="24.75" style="75" customWidth="1"/>
    <col min="2565" max="2565" width="4" style="75" customWidth="1"/>
    <col min="2566" max="2566" width="26.625" style="75" customWidth="1"/>
    <col min="2567" max="2567" width="4" style="75" customWidth="1"/>
    <col min="2568" max="2568" width="6.5" style="75" customWidth="1"/>
    <col min="2569" max="2569" width="17.375" style="75" customWidth="1"/>
    <col min="2570" max="2570" width="19.375" style="75" customWidth="1"/>
    <col min="2571" max="2571" width="9" style="75"/>
    <col min="2572" max="2572" width="19.125" style="75" customWidth="1"/>
    <col min="2573" max="2816" width="9" style="75"/>
    <col min="2817" max="2817" width="14.875" style="75" customWidth="1"/>
    <col min="2818" max="2818" width="38.25" style="75" customWidth="1"/>
    <col min="2819" max="2819" width="4.125" style="75" customWidth="1"/>
    <col min="2820" max="2820" width="24.75" style="75" customWidth="1"/>
    <col min="2821" max="2821" width="4" style="75" customWidth="1"/>
    <col min="2822" max="2822" width="26.625" style="75" customWidth="1"/>
    <col min="2823" max="2823" width="4" style="75" customWidth="1"/>
    <col min="2824" max="2824" width="6.5" style="75" customWidth="1"/>
    <col min="2825" max="2825" width="17.375" style="75" customWidth="1"/>
    <col min="2826" max="2826" width="19.375" style="75" customWidth="1"/>
    <col min="2827" max="2827" width="9" style="75"/>
    <col min="2828" max="2828" width="19.125" style="75" customWidth="1"/>
    <col min="2829" max="3072" width="9" style="75"/>
    <col min="3073" max="3073" width="14.875" style="75" customWidth="1"/>
    <col min="3074" max="3074" width="38.25" style="75" customWidth="1"/>
    <col min="3075" max="3075" width="4.125" style="75" customWidth="1"/>
    <col min="3076" max="3076" width="24.75" style="75" customWidth="1"/>
    <col min="3077" max="3077" width="4" style="75" customWidth="1"/>
    <col min="3078" max="3078" width="26.625" style="75" customWidth="1"/>
    <col min="3079" max="3079" width="4" style="75" customWidth="1"/>
    <col min="3080" max="3080" width="6.5" style="75" customWidth="1"/>
    <col min="3081" max="3081" width="17.375" style="75" customWidth="1"/>
    <col min="3082" max="3082" width="19.375" style="75" customWidth="1"/>
    <col min="3083" max="3083" width="9" style="75"/>
    <col min="3084" max="3084" width="19.125" style="75" customWidth="1"/>
    <col min="3085" max="3328" width="9" style="75"/>
    <col min="3329" max="3329" width="14.875" style="75" customWidth="1"/>
    <col min="3330" max="3330" width="38.25" style="75" customWidth="1"/>
    <col min="3331" max="3331" width="4.125" style="75" customWidth="1"/>
    <col min="3332" max="3332" width="24.75" style="75" customWidth="1"/>
    <col min="3333" max="3333" width="4" style="75" customWidth="1"/>
    <col min="3334" max="3334" width="26.625" style="75" customWidth="1"/>
    <col min="3335" max="3335" width="4" style="75" customWidth="1"/>
    <col min="3336" max="3336" width="6.5" style="75" customWidth="1"/>
    <col min="3337" max="3337" width="17.375" style="75" customWidth="1"/>
    <col min="3338" max="3338" width="19.375" style="75" customWidth="1"/>
    <col min="3339" max="3339" width="9" style="75"/>
    <col min="3340" max="3340" width="19.125" style="75" customWidth="1"/>
    <col min="3341" max="3584" width="9" style="75"/>
    <col min="3585" max="3585" width="14.875" style="75" customWidth="1"/>
    <col min="3586" max="3586" width="38.25" style="75" customWidth="1"/>
    <col min="3587" max="3587" width="4.125" style="75" customWidth="1"/>
    <col min="3588" max="3588" width="24.75" style="75" customWidth="1"/>
    <col min="3589" max="3589" width="4" style="75" customWidth="1"/>
    <col min="3590" max="3590" width="26.625" style="75" customWidth="1"/>
    <col min="3591" max="3591" width="4" style="75" customWidth="1"/>
    <col min="3592" max="3592" width="6.5" style="75" customWidth="1"/>
    <col min="3593" max="3593" width="17.375" style="75" customWidth="1"/>
    <col min="3594" max="3594" width="19.375" style="75" customWidth="1"/>
    <col min="3595" max="3595" width="9" style="75"/>
    <col min="3596" max="3596" width="19.125" style="75" customWidth="1"/>
    <col min="3597" max="3840" width="9" style="75"/>
    <col min="3841" max="3841" width="14.875" style="75" customWidth="1"/>
    <col min="3842" max="3842" width="38.25" style="75" customWidth="1"/>
    <col min="3843" max="3843" width="4.125" style="75" customWidth="1"/>
    <col min="3844" max="3844" width="24.75" style="75" customWidth="1"/>
    <col min="3845" max="3845" width="4" style="75" customWidth="1"/>
    <col min="3846" max="3846" width="26.625" style="75" customWidth="1"/>
    <col min="3847" max="3847" width="4" style="75" customWidth="1"/>
    <col min="3848" max="3848" width="6.5" style="75" customWidth="1"/>
    <col min="3849" max="3849" width="17.375" style="75" customWidth="1"/>
    <col min="3850" max="3850" width="19.375" style="75" customWidth="1"/>
    <col min="3851" max="3851" width="9" style="75"/>
    <col min="3852" max="3852" width="19.125" style="75" customWidth="1"/>
    <col min="3853" max="4096" width="9" style="75"/>
    <col min="4097" max="4097" width="14.875" style="75" customWidth="1"/>
    <col min="4098" max="4098" width="38.25" style="75" customWidth="1"/>
    <col min="4099" max="4099" width="4.125" style="75" customWidth="1"/>
    <col min="4100" max="4100" width="24.75" style="75" customWidth="1"/>
    <col min="4101" max="4101" width="4" style="75" customWidth="1"/>
    <col min="4102" max="4102" width="26.625" style="75" customWidth="1"/>
    <col min="4103" max="4103" width="4" style="75" customWidth="1"/>
    <col min="4104" max="4104" width="6.5" style="75" customWidth="1"/>
    <col min="4105" max="4105" width="17.375" style="75" customWidth="1"/>
    <col min="4106" max="4106" width="19.375" style="75" customWidth="1"/>
    <col min="4107" max="4107" width="9" style="75"/>
    <col min="4108" max="4108" width="19.125" style="75" customWidth="1"/>
    <col min="4109" max="4352" width="9" style="75"/>
    <col min="4353" max="4353" width="14.875" style="75" customWidth="1"/>
    <col min="4354" max="4354" width="38.25" style="75" customWidth="1"/>
    <col min="4355" max="4355" width="4.125" style="75" customWidth="1"/>
    <col min="4356" max="4356" width="24.75" style="75" customWidth="1"/>
    <col min="4357" max="4357" width="4" style="75" customWidth="1"/>
    <col min="4358" max="4358" width="26.625" style="75" customWidth="1"/>
    <col min="4359" max="4359" width="4" style="75" customWidth="1"/>
    <col min="4360" max="4360" width="6.5" style="75" customWidth="1"/>
    <col min="4361" max="4361" width="17.375" style="75" customWidth="1"/>
    <col min="4362" max="4362" width="19.375" style="75" customWidth="1"/>
    <col min="4363" max="4363" width="9" style="75"/>
    <col min="4364" max="4364" width="19.125" style="75" customWidth="1"/>
    <col min="4365" max="4608" width="9" style="75"/>
    <col min="4609" max="4609" width="14.875" style="75" customWidth="1"/>
    <col min="4610" max="4610" width="38.25" style="75" customWidth="1"/>
    <col min="4611" max="4611" width="4.125" style="75" customWidth="1"/>
    <col min="4612" max="4612" width="24.75" style="75" customWidth="1"/>
    <col min="4613" max="4613" width="4" style="75" customWidth="1"/>
    <col min="4614" max="4614" width="26.625" style="75" customWidth="1"/>
    <col min="4615" max="4615" width="4" style="75" customWidth="1"/>
    <col min="4616" max="4616" width="6.5" style="75" customWidth="1"/>
    <col min="4617" max="4617" width="17.375" style="75" customWidth="1"/>
    <col min="4618" max="4618" width="19.375" style="75" customWidth="1"/>
    <col min="4619" max="4619" width="9" style="75"/>
    <col min="4620" max="4620" width="19.125" style="75" customWidth="1"/>
    <col min="4621" max="4864" width="9" style="75"/>
    <col min="4865" max="4865" width="14.875" style="75" customWidth="1"/>
    <col min="4866" max="4866" width="38.25" style="75" customWidth="1"/>
    <col min="4867" max="4867" width="4.125" style="75" customWidth="1"/>
    <col min="4868" max="4868" width="24.75" style="75" customWidth="1"/>
    <col min="4869" max="4869" width="4" style="75" customWidth="1"/>
    <col min="4870" max="4870" width="26.625" style="75" customWidth="1"/>
    <col min="4871" max="4871" width="4" style="75" customWidth="1"/>
    <col min="4872" max="4872" width="6.5" style="75" customWidth="1"/>
    <col min="4873" max="4873" width="17.375" style="75" customWidth="1"/>
    <col min="4874" max="4874" width="19.375" style="75" customWidth="1"/>
    <col min="4875" max="4875" width="9" style="75"/>
    <col min="4876" max="4876" width="19.125" style="75" customWidth="1"/>
    <col min="4877" max="5120" width="9" style="75"/>
    <col min="5121" max="5121" width="14.875" style="75" customWidth="1"/>
    <col min="5122" max="5122" width="38.25" style="75" customWidth="1"/>
    <col min="5123" max="5123" width="4.125" style="75" customWidth="1"/>
    <col min="5124" max="5124" width="24.75" style="75" customWidth="1"/>
    <col min="5125" max="5125" width="4" style="75" customWidth="1"/>
    <col min="5126" max="5126" width="26.625" style="75" customWidth="1"/>
    <col min="5127" max="5127" width="4" style="75" customWidth="1"/>
    <col min="5128" max="5128" width="6.5" style="75" customWidth="1"/>
    <col min="5129" max="5129" width="17.375" style="75" customWidth="1"/>
    <col min="5130" max="5130" width="19.375" style="75" customWidth="1"/>
    <col min="5131" max="5131" width="9" style="75"/>
    <col min="5132" max="5132" width="19.125" style="75" customWidth="1"/>
    <col min="5133" max="5376" width="9" style="75"/>
    <col min="5377" max="5377" width="14.875" style="75" customWidth="1"/>
    <col min="5378" max="5378" width="38.25" style="75" customWidth="1"/>
    <col min="5379" max="5379" width="4.125" style="75" customWidth="1"/>
    <col min="5380" max="5380" width="24.75" style="75" customWidth="1"/>
    <col min="5381" max="5381" width="4" style="75" customWidth="1"/>
    <col min="5382" max="5382" width="26.625" style="75" customWidth="1"/>
    <col min="5383" max="5383" width="4" style="75" customWidth="1"/>
    <col min="5384" max="5384" width="6.5" style="75" customWidth="1"/>
    <col min="5385" max="5385" width="17.375" style="75" customWidth="1"/>
    <col min="5386" max="5386" width="19.375" style="75" customWidth="1"/>
    <col min="5387" max="5387" width="9" style="75"/>
    <col min="5388" max="5388" width="19.125" style="75" customWidth="1"/>
    <col min="5389" max="5632" width="9" style="75"/>
    <col min="5633" max="5633" width="14.875" style="75" customWidth="1"/>
    <col min="5634" max="5634" width="38.25" style="75" customWidth="1"/>
    <col min="5635" max="5635" width="4.125" style="75" customWidth="1"/>
    <col min="5636" max="5636" width="24.75" style="75" customWidth="1"/>
    <col min="5637" max="5637" width="4" style="75" customWidth="1"/>
    <col min="5638" max="5638" width="26.625" style="75" customWidth="1"/>
    <col min="5639" max="5639" width="4" style="75" customWidth="1"/>
    <col min="5640" max="5640" width="6.5" style="75" customWidth="1"/>
    <col min="5641" max="5641" width="17.375" style="75" customWidth="1"/>
    <col min="5642" max="5642" width="19.375" style="75" customWidth="1"/>
    <col min="5643" max="5643" width="9" style="75"/>
    <col min="5644" max="5644" width="19.125" style="75" customWidth="1"/>
    <col min="5645" max="5888" width="9" style="75"/>
    <col min="5889" max="5889" width="14.875" style="75" customWidth="1"/>
    <col min="5890" max="5890" width="38.25" style="75" customWidth="1"/>
    <col min="5891" max="5891" width="4.125" style="75" customWidth="1"/>
    <col min="5892" max="5892" width="24.75" style="75" customWidth="1"/>
    <col min="5893" max="5893" width="4" style="75" customWidth="1"/>
    <col min="5894" max="5894" width="26.625" style="75" customWidth="1"/>
    <col min="5895" max="5895" width="4" style="75" customWidth="1"/>
    <col min="5896" max="5896" width="6.5" style="75" customWidth="1"/>
    <col min="5897" max="5897" width="17.375" style="75" customWidth="1"/>
    <col min="5898" max="5898" width="19.375" style="75" customWidth="1"/>
    <col min="5899" max="5899" width="9" style="75"/>
    <col min="5900" max="5900" width="19.125" style="75" customWidth="1"/>
    <col min="5901" max="6144" width="9" style="75"/>
    <col min="6145" max="6145" width="14.875" style="75" customWidth="1"/>
    <col min="6146" max="6146" width="38.25" style="75" customWidth="1"/>
    <col min="6147" max="6147" width="4.125" style="75" customWidth="1"/>
    <col min="6148" max="6148" width="24.75" style="75" customWidth="1"/>
    <col min="6149" max="6149" width="4" style="75" customWidth="1"/>
    <col min="6150" max="6150" width="26.625" style="75" customWidth="1"/>
    <col min="6151" max="6151" width="4" style="75" customWidth="1"/>
    <col min="6152" max="6152" width="6.5" style="75" customWidth="1"/>
    <col min="6153" max="6153" width="17.375" style="75" customWidth="1"/>
    <col min="6154" max="6154" width="19.375" style="75" customWidth="1"/>
    <col min="6155" max="6155" width="9" style="75"/>
    <col min="6156" max="6156" width="19.125" style="75" customWidth="1"/>
    <col min="6157" max="6400" width="9" style="75"/>
    <col min="6401" max="6401" width="14.875" style="75" customWidth="1"/>
    <col min="6402" max="6402" width="38.25" style="75" customWidth="1"/>
    <col min="6403" max="6403" width="4.125" style="75" customWidth="1"/>
    <col min="6404" max="6404" width="24.75" style="75" customWidth="1"/>
    <col min="6405" max="6405" width="4" style="75" customWidth="1"/>
    <col min="6406" max="6406" width="26.625" style="75" customWidth="1"/>
    <col min="6407" max="6407" width="4" style="75" customWidth="1"/>
    <col min="6408" max="6408" width="6.5" style="75" customWidth="1"/>
    <col min="6409" max="6409" width="17.375" style="75" customWidth="1"/>
    <col min="6410" max="6410" width="19.375" style="75" customWidth="1"/>
    <col min="6411" max="6411" width="9" style="75"/>
    <col min="6412" max="6412" width="19.125" style="75" customWidth="1"/>
    <col min="6413" max="6656" width="9" style="75"/>
    <col min="6657" max="6657" width="14.875" style="75" customWidth="1"/>
    <col min="6658" max="6658" width="38.25" style="75" customWidth="1"/>
    <col min="6659" max="6659" width="4.125" style="75" customWidth="1"/>
    <col min="6660" max="6660" width="24.75" style="75" customWidth="1"/>
    <col min="6661" max="6661" width="4" style="75" customWidth="1"/>
    <col min="6662" max="6662" width="26.625" style="75" customWidth="1"/>
    <col min="6663" max="6663" width="4" style="75" customWidth="1"/>
    <col min="6664" max="6664" width="6.5" style="75" customWidth="1"/>
    <col min="6665" max="6665" width="17.375" style="75" customWidth="1"/>
    <col min="6666" max="6666" width="19.375" style="75" customWidth="1"/>
    <col min="6667" max="6667" width="9" style="75"/>
    <col min="6668" max="6668" width="19.125" style="75" customWidth="1"/>
    <col min="6669" max="6912" width="9" style="75"/>
    <col min="6913" max="6913" width="14.875" style="75" customWidth="1"/>
    <col min="6914" max="6914" width="38.25" style="75" customWidth="1"/>
    <col min="6915" max="6915" width="4.125" style="75" customWidth="1"/>
    <col min="6916" max="6916" width="24.75" style="75" customWidth="1"/>
    <col min="6917" max="6917" width="4" style="75" customWidth="1"/>
    <col min="6918" max="6918" width="26.625" style="75" customWidth="1"/>
    <col min="6919" max="6919" width="4" style="75" customWidth="1"/>
    <col min="6920" max="6920" width="6.5" style="75" customWidth="1"/>
    <col min="6921" max="6921" width="17.375" style="75" customWidth="1"/>
    <col min="6922" max="6922" width="19.375" style="75" customWidth="1"/>
    <col min="6923" max="6923" width="9" style="75"/>
    <col min="6924" max="6924" width="19.125" style="75" customWidth="1"/>
    <col min="6925" max="7168" width="9" style="75"/>
    <col min="7169" max="7169" width="14.875" style="75" customWidth="1"/>
    <col min="7170" max="7170" width="38.25" style="75" customWidth="1"/>
    <col min="7171" max="7171" width="4.125" style="75" customWidth="1"/>
    <col min="7172" max="7172" width="24.75" style="75" customWidth="1"/>
    <col min="7173" max="7173" width="4" style="75" customWidth="1"/>
    <col min="7174" max="7174" width="26.625" style="75" customWidth="1"/>
    <col min="7175" max="7175" width="4" style="75" customWidth="1"/>
    <col min="7176" max="7176" width="6.5" style="75" customWidth="1"/>
    <col min="7177" max="7177" width="17.375" style="75" customWidth="1"/>
    <col min="7178" max="7178" width="19.375" style="75" customWidth="1"/>
    <col min="7179" max="7179" width="9" style="75"/>
    <col min="7180" max="7180" width="19.125" style="75" customWidth="1"/>
    <col min="7181" max="7424" width="9" style="75"/>
    <col min="7425" max="7425" width="14.875" style="75" customWidth="1"/>
    <col min="7426" max="7426" width="38.25" style="75" customWidth="1"/>
    <col min="7427" max="7427" width="4.125" style="75" customWidth="1"/>
    <col min="7428" max="7428" width="24.75" style="75" customWidth="1"/>
    <col min="7429" max="7429" width="4" style="75" customWidth="1"/>
    <col min="7430" max="7430" width="26.625" style="75" customWidth="1"/>
    <col min="7431" max="7431" width="4" style="75" customWidth="1"/>
    <col min="7432" max="7432" width="6.5" style="75" customWidth="1"/>
    <col min="7433" max="7433" width="17.375" style="75" customWidth="1"/>
    <col min="7434" max="7434" width="19.375" style="75" customWidth="1"/>
    <col min="7435" max="7435" width="9" style="75"/>
    <col min="7436" max="7436" width="19.125" style="75" customWidth="1"/>
    <col min="7437" max="7680" width="9" style="75"/>
    <col min="7681" max="7681" width="14.875" style="75" customWidth="1"/>
    <col min="7682" max="7682" width="38.25" style="75" customWidth="1"/>
    <col min="7683" max="7683" width="4.125" style="75" customWidth="1"/>
    <col min="7684" max="7684" width="24.75" style="75" customWidth="1"/>
    <col min="7685" max="7685" width="4" style="75" customWidth="1"/>
    <col min="7686" max="7686" width="26.625" style="75" customWidth="1"/>
    <col min="7687" max="7687" width="4" style="75" customWidth="1"/>
    <col min="7688" max="7688" width="6.5" style="75" customWidth="1"/>
    <col min="7689" max="7689" width="17.375" style="75" customWidth="1"/>
    <col min="7690" max="7690" width="19.375" style="75" customWidth="1"/>
    <col min="7691" max="7691" width="9" style="75"/>
    <col min="7692" max="7692" width="19.125" style="75" customWidth="1"/>
    <col min="7693" max="7936" width="9" style="75"/>
    <col min="7937" max="7937" width="14.875" style="75" customWidth="1"/>
    <col min="7938" max="7938" width="38.25" style="75" customWidth="1"/>
    <col min="7939" max="7939" width="4.125" style="75" customWidth="1"/>
    <col min="7940" max="7940" width="24.75" style="75" customWidth="1"/>
    <col min="7941" max="7941" width="4" style="75" customWidth="1"/>
    <col min="7942" max="7942" width="26.625" style="75" customWidth="1"/>
    <col min="7943" max="7943" width="4" style="75" customWidth="1"/>
    <col min="7944" max="7944" width="6.5" style="75" customWidth="1"/>
    <col min="7945" max="7945" width="17.375" style="75" customWidth="1"/>
    <col min="7946" max="7946" width="19.375" style="75" customWidth="1"/>
    <col min="7947" max="7947" width="9" style="75"/>
    <col min="7948" max="7948" width="19.125" style="75" customWidth="1"/>
    <col min="7949" max="8192" width="9" style="75"/>
    <col min="8193" max="8193" width="14.875" style="75" customWidth="1"/>
    <col min="8194" max="8194" width="38.25" style="75" customWidth="1"/>
    <col min="8195" max="8195" width="4.125" style="75" customWidth="1"/>
    <col min="8196" max="8196" width="24.75" style="75" customWidth="1"/>
    <col min="8197" max="8197" width="4" style="75" customWidth="1"/>
    <col min="8198" max="8198" width="26.625" style="75" customWidth="1"/>
    <col min="8199" max="8199" width="4" style="75" customWidth="1"/>
    <col min="8200" max="8200" width="6.5" style="75" customWidth="1"/>
    <col min="8201" max="8201" width="17.375" style="75" customWidth="1"/>
    <col min="8202" max="8202" width="19.375" style="75" customWidth="1"/>
    <col min="8203" max="8203" width="9" style="75"/>
    <col min="8204" max="8204" width="19.125" style="75" customWidth="1"/>
    <col min="8205" max="8448" width="9" style="75"/>
    <col min="8449" max="8449" width="14.875" style="75" customWidth="1"/>
    <col min="8450" max="8450" width="38.25" style="75" customWidth="1"/>
    <col min="8451" max="8451" width="4.125" style="75" customWidth="1"/>
    <col min="8452" max="8452" width="24.75" style="75" customWidth="1"/>
    <col min="8453" max="8453" width="4" style="75" customWidth="1"/>
    <col min="8454" max="8454" width="26.625" style="75" customWidth="1"/>
    <col min="8455" max="8455" width="4" style="75" customWidth="1"/>
    <col min="8456" max="8456" width="6.5" style="75" customWidth="1"/>
    <col min="8457" max="8457" width="17.375" style="75" customWidth="1"/>
    <col min="8458" max="8458" width="19.375" style="75" customWidth="1"/>
    <col min="8459" max="8459" width="9" style="75"/>
    <col min="8460" max="8460" width="19.125" style="75" customWidth="1"/>
    <col min="8461" max="8704" width="9" style="75"/>
    <col min="8705" max="8705" width="14.875" style="75" customWidth="1"/>
    <col min="8706" max="8706" width="38.25" style="75" customWidth="1"/>
    <col min="8707" max="8707" width="4.125" style="75" customWidth="1"/>
    <col min="8708" max="8708" width="24.75" style="75" customWidth="1"/>
    <col min="8709" max="8709" width="4" style="75" customWidth="1"/>
    <col min="8710" max="8710" width="26.625" style="75" customWidth="1"/>
    <col min="8711" max="8711" width="4" style="75" customWidth="1"/>
    <col min="8712" max="8712" width="6.5" style="75" customWidth="1"/>
    <col min="8713" max="8713" width="17.375" style="75" customWidth="1"/>
    <col min="8714" max="8714" width="19.375" style="75" customWidth="1"/>
    <col min="8715" max="8715" width="9" style="75"/>
    <col min="8716" max="8716" width="19.125" style="75" customWidth="1"/>
    <col min="8717" max="8960" width="9" style="75"/>
    <col min="8961" max="8961" width="14.875" style="75" customWidth="1"/>
    <col min="8962" max="8962" width="38.25" style="75" customWidth="1"/>
    <col min="8963" max="8963" width="4.125" style="75" customWidth="1"/>
    <col min="8964" max="8964" width="24.75" style="75" customWidth="1"/>
    <col min="8965" max="8965" width="4" style="75" customWidth="1"/>
    <col min="8966" max="8966" width="26.625" style="75" customWidth="1"/>
    <col min="8967" max="8967" width="4" style="75" customWidth="1"/>
    <col min="8968" max="8968" width="6.5" style="75" customWidth="1"/>
    <col min="8969" max="8969" width="17.375" style="75" customWidth="1"/>
    <col min="8970" max="8970" width="19.375" style="75" customWidth="1"/>
    <col min="8971" max="8971" width="9" style="75"/>
    <col min="8972" max="8972" width="19.125" style="75" customWidth="1"/>
    <col min="8973" max="9216" width="9" style="75"/>
    <col min="9217" max="9217" width="14.875" style="75" customWidth="1"/>
    <col min="9218" max="9218" width="38.25" style="75" customWidth="1"/>
    <col min="9219" max="9219" width="4.125" style="75" customWidth="1"/>
    <col min="9220" max="9220" width="24.75" style="75" customWidth="1"/>
    <col min="9221" max="9221" width="4" style="75" customWidth="1"/>
    <col min="9222" max="9222" width="26.625" style="75" customWidth="1"/>
    <col min="9223" max="9223" width="4" style="75" customWidth="1"/>
    <col min="9224" max="9224" width="6.5" style="75" customWidth="1"/>
    <col min="9225" max="9225" width="17.375" style="75" customWidth="1"/>
    <col min="9226" max="9226" width="19.375" style="75" customWidth="1"/>
    <col min="9227" max="9227" width="9" style="75"/>
    <col min="9228" max="9228" width="19.125" style="75" customWidth="1"/>
    <col min="9229" max="9472" width="9" style="75"/>
    <col min="9473" max="9473" width="14.875" style="75" customWidth="1"/>
    <col min="9474" max="9474" width="38.25" style="75" customWidth="1"/>
    <col min="9475" max="9475" width="4.125" style="75" customWidth="1"/>
    <col min="9476" max="9476" width="24.75" style="75" customWidth="1"/>
    <col min="9477" max="9477" width="4" style="75" customWidth="1"/>
    <col min="9478" max="9478" width="26.625" style="75" customWidth="1"/>
    <col min="9479" max="9479" width="4" style="75" customWidth="1"/>
    <col min="9480" max="9480" width="6.5" style="75" customWidth="1"/>
    <col min="9481" max="9481" width="17.375" style="75" customWidth="1"/>
    <col min="9482" max="9482" width="19.375" style="75" customWidth="1"/>
    <col min="9483" max="9483" width="9" style="75"/>
    <col min="9484" max="9484" width="19.125" style="75" customWidth="1"/>
    <col min="9485" max="9728" width="9" style="75"/>
    <col min="9729" max="9729" width="14.875" style="75" customWidth="1"/>
    <col min="9730" max="9730" width="38.25" style="75" customWidth="1"/>
    <col min="9731" max="9731" width="4.125" style="75" customWidth="1"/>
    <col min="9732" max="9732" width="24.75" style="75" customWidth="1"/>
    <col min="9733" max="9733" width="4" style="75" customWidth="1"/>
    <col min="9734" max="9734" width="26.625" style="75" customWidth="1"/>
    <col min="9735" max="9735" width="4" style="75" customWidth="1"/>
    <col min="9736" max="9736" width="6.5" style="75" customWidth="1"/>
    <col min="9737" max="9737" width="17.375" style="75" customWidth="1"/>
    <col min="9738" max="9738" width="19.375" style="75" customWidth="1"/>
    <col min="9739" max="9739" width="9" style="75"/>
    <col min="9740" max="9740" width="19.125" style="75" customWidth="1"/>
    <col min="9741" max="9984" width="9" style="75"/>
    <col min="9985" max="9985" width="14.875" style="75" customWidth="1"/>
    <col min="9986" max="9986" width="38.25" style="75" customWidth="1"/>
    <col min="9987" max="9987" width="4.125" style="75" customWidth="1"/>
    <col min="9988" max="9988" width="24.75" style="75" customWidth="1"/>
    <col min="9989" max="9989" width="4" style="75" customWidth="1"/>
    <col min="9990" max="9990" width="26.625" style="75" customWidth="1"/>
    <col min="9991" max="9991" width="4" style="75" customWidth="1"/>
    <col min="9992" max="9992" width="6.5" style="75" customWidth="1"/>
    <col min="9993" max="9993" width="17.375" style="75" customWidth="1"/>
    <col min="9994" max="9994" width="19.375" style="75" customWidth="1"/>
    <col min="9995" max="9995" width="9" style="75"/>
    <col min="9996" max="9996" width="19.125" style="75" customWidth="1"/>
    <col min="9997" max="10240" width="9" style="75"/>
    <col min="10241" max="10241" width="14.875" style="75" customWidth="1"/>
    <col min="10242" max="10242" width="38.25" style="75" customWidth="1"/>
    <col min="10243" max="10243" width="4.125" style="75" customWidth="1"/>
    <col min="10244" max="10244" width="24.75" style="75" customWidth="1"/>
    <col min="10245" max="10245" width="4" style="75" customWidth="1"/>
    <col min="10246" max="10246" width="26.625" style="75" customWidth="1"/>
    <col min="10247" max="10247" width="4" style="75" customWidth="1"/>
    <col min="10248" max="10248" width="6.5" style="75" customWidth="1"/>
    <col min="10249" max="10249" width="17.375" style="75" customWidth="1"/>
    <col min="10250" max="10250" width="19.375" style="75" customWidth="1"/>
    <col min="10251" max="10251" width="9" style="75"/>
    <col min="10252" max="10252" width="19.125" style="75" customWidth="1"/>
    <col min="10253" max="10496" width="9" style="75"/>
    <col min="10497" max="10497" width="14.875" style="75" customWidth="1"/>
    <col min="10498" max="10498" width="38.25" style="75" customWidth="1"/>
    <col min="10499" max="10499" width="4.125" style="75" customWidth="1"/>
    <col min="10500" max="10500" width="24.75" style="75" customWidth="1"/>
    <col min="10501" max="10501" width="4" style="75" customWidth="1"/>
    <col min="10502" max="10502" width="26.625" style="75" customWidth="1"/>
    <col min="10503" max="10503" width="4" style="75" customWidth="1"/>
    <col min="10504" max="10504" width="6.5" style="75" customWidth="1"/>
    <col min="10505" max="10505" width="17.375" style="75" customWidth="1"/>
    <col min="10506" max="10506" width="19.375" style="75" customWidth="1"/>
    <col min="10507" max="10507" width="9" style="75"/>
    <col min="10508" max="10508" width="19.125" style="75" customWidth="1"/>
    <col min="10509" max="10752" width="9" style="75"/>
    <col min="10753" max="10753" width="14.875" style="75" customWidth="1"/>
    <col min="10754" max="10754" width="38.25" style="75" customWidth="1"/>
    <col min="10755" max="10755" width="4.125" style="75" customWidth="1"/>
    <col min="10756" max="10756" width="24.75" style="75" customWidth="1"/>
    <col min="10757" max="10757" width="4" style="75" customWidth="1"/>
    <col min="10758" max="10758" width="26.625" style="75" customWidth="1"/>
    <col min="10759" max="10759" width="4" style="75" customWidth="1"/>
    <col min="10760" max="10760" width="6.5" style="75" customWidth="1"/>
    <col min="10761" max="10761" width="17.375" style="75" customWidth="1"/>
    <col min="10762" max="10762" width="19.375" style="75" customWidth="1"/>
    <col min="10763" max="10763" width="9" style="75"/>
    <col min="10764" max="10764" width="19.125" style="75" customWidth="1"/>
    <col min="10765" max="11008" width="9" style="75"/>
    <col min="11009" max="11009" width="14.875" style="75" customWidth="1"/>
    <col min="11010" max="11010" width="38.25" style="75" customWidth="1"/>
    <col min="11011" max="11011" width="4.125" style="75" customWidth="1"/>
    <col min="11012" max="11012" width="24.75" style="75" customWidth="1"/>
    <col min="11013" max="11013" width="4" style="75" customWidth="1"/>
    <col min="11014" max="11014" width="26.625" style="75" customWidth="1"/>
    <col min="11015" max="11015" width="4" style="75" customWidth="1"/>
    <col min="11016" max="11016" width="6.5" style="75" customWidth="1"/>
    <col min="11017" max="11017" width="17.375" style="75" customWidth="1"/>
    <col min="11018" max="11018" width="19.375" style="75" customWidth="1"/>
    <col min="11019" max="11019" width="9" style="75"/>
    <col min="11020" max="11020" width="19.125" style="75" customWidth="1"/>
    <col min="11021" max="11264" width="9" style="75"/>
    <col min="11265" max="11265" width="14.875" style="75" customWidth="1"/>
    <col min="11266" max="11266" width="38.25" style="75" customWidth="1"/>
    <col min="11267" max="11267" width="4.125" style="75" customWidth="1"/>
    <col min="11268" max="11268" width="24.75" style="75" customWidth="1"/>
    <col min="11269" max="11269" width="4" style="75" customWidth="1"/>
    <col min="11270" max="11270" width="26.625" style="75" customWidth="1"/>
    <col min="11271" max="11271" width="4" style="75" customWidth="1"/>
    <col min="11272" max="11272" width="6.5" style="75" customWidth="1"/>
    <col min="11273" max="11273" width="17.375" style="75" customWidth="1"/>
    <col min="11274" max="11274" width="19.375" style="75" customWidth="1"/>
    <col min="11275" max="11275" width="9" style="75"/>
    <col min="11276" max="11276" width="19.125" style="75" customWidth="1"/>
    <col min="11277" max="11520" width="9" style="75"/>
    <col min="11521" max="11521" width="14.875" style="75" customWidth="1"/>
    <col min="11522" max="11522" width="38.25" style="75" customWidth="1"/>
    <col min="11523" max="11523" width="4.125" style="75" customWidth="1"/>
    <col min="11524" max="11524" width="24.75" style="75" customWidth="1"/>
    <col min="11525" max="11525" width="4" style="75" customWidth="1"/>
    <col min="11526" max="11526" width="26.625" style="75" customWidth="1"/>
    <col min="11527" max="11527" width="4" style="75" customWidth="1"/>
    <col min="11528" max="11528" width="6.5" style="75" customWidth="1"/>
    <col min="11529" max="11529" width="17.375" style="75" customWidth="1"/>
    <col min="11530" max="11530" width="19.375" style="75" customWidth="1"/>
    <col min="11531" max="11531" width="9" style="75"/>
    <col min="11532" max="11532" width="19.125" style="75" customWidth="1"/>
    <col min="11533" max="11776" width="9" style="75"/>
    <col min="11777" max="11777" width="14.875" style="75" customWidth="1"/>
    <col min="11778" max="11778" width="38.25" style="75" customWidth="1"/>
    <col min="11779" max="11779" width="4.125" style="75" customWidth="1"/>
    <col min="11780" max="11780" width="24.75" style="75" customWidth="1"/>
    <col min="11781" max="11781" width="4" style="75" customWidth="1"/>
    <col min="11782" max="11782" width="26.625" style="75" customWidth="1"/>
    <col min="11783" max="11783" width="4" style="75" customWidth="1"/>
    <col min="11784" max="11784" width="6.5" style="75" customWidth="1"/>
    <col min="11785" max="11785" width="17.375" style="75" customWidth="1"/>
    <col min="11786" max="11786" width="19.375" style="75" customWidth="1"/>
    <col min="11787" max="11787" width="9" style="75"/>
    <col min="11788" max="11788" width="19.125" style="75" customWidth="1"/>
    <col min="11789" max="12032" width="9" style="75"/>
    <col min="12033" max="12033" width="14.875" style="75" customWidth="1"/>
    <col min="12034" max="12034" width="38.25" style="75" customWidth="1"/>
    <col min="12035" max="12035" width="4.125" style="75" customWidth="1"/>
    <col min="12036" max="12036" width="24.75" style="75" customWidth="1"/>
    <col min="12037" max="12037" width="4" style="75" customWidth="1"/>
    <col min="12038" max="12038" width="26.625" style="75" customWidth="1"/>
    <col min="12039" max="12039" width="4" style="75" customWidth="1"/>
    <col min="12040" max="12040" width="6.5" style="75" customWidth="1"/>
    <col min="12041" max="12041" width="17.375" style="75" customWidth="1"/>
    <col min="12042" max="12042" width="19.375" style="75" customWidth="1"/>
    <col min="12043" max="12043" width="9" style="75"/>
    <col min="12044" max="12044" width="19.125" style="75" customWidth="1"/>
    <col min="12045" max="12288" width="9" style="75"/>
    <col min="12289" max="12289" width="14.875" style="75" customWidth="1"/>
    <col min="12290" max="12290" width="38.25" style="75" customWidth="1"/>
    <col min="12291" max="12291" width="4.125" style="75" customWidth="1"/>
    <col min="12292" max="12292" width="24.75" style="75" customWidth="1"/>
    <col min="12293" max="12293" width="4" style="75" customWidth="1"/>
    <col min="12294" max="12294" width="26.625" style="75" customWidth="1"/>
    <col min="12295" max="12295" width="4" style="75" customWidth="1"/>
    <col min="12296" max="12296" width="6.5" style="75" customWidth="1"/>
    <col min="12297" max="12297" width="17.375" style="75" customWidth="1"/>
    <col min="12298" max="12298" width="19.375" style="75" customWidth="1"/>
    <col min="12299" max="12299" width="9" style="75"/>
    <col min="12300" max="12300" width="19.125" style="75" customWidth="1"/>
    <col min="12301" max="12544" width="9" style="75"/>
    <col min="12545" max="12545" width="14.875" style="75" customWidth="1"/>
    <col min="12546" max="12546" width="38.25" style="75" customWidth="1"/>
    <col min="12547" max="12547" width="4.125" style="75" customWidth="1"/>
    <col min="12548" max="12548" width="24.75" style="75" customWidth="1"/>
    <col min="12549" max="12549" width="4" style="75" customWidth="1"/>
    <col min="12550" max="12550" width="26.625" style="75" customWidth="1"/>
    <col min="12551" max="12551" width="4" style="75" customWidth="1"/>
    <col min="12552" max="12552" width="6.5" style="75" customWidth="1"/>
    <col min="12553" max="12553" width="17.375" style="75" customWidth="1"/>
    <col min="12554" max="12554" width="19.375" style="75" customWidth="1"/>
    <col min="12555" max="12555" width="9" style="75"/>
    <col min="12556" max="12556" width="19.125" style="75" customWidth="1"/>
    <col min="12557" max="12800" width="9" style="75"/>
    <col min="12801" max="12801" width="14.875" style="75" customWidth="1"/>
    <col min="12802" max="12802" width="38.25" style="75" customWidth="1"/>
    <col min="12803" max="12803" width="4.125" style="75" customWidth="1"/>
    <col min="12804" max="12804" width="24.75" style="75" customWidth="1"/>
    <col min="12805" max="12805" width="4" style="75" customWidth="1"/>
    <col min="12806" max="12806" width="26.625" style="75" customWidth="1"/>
    <col min="12807" max="12807" width="4" style="75" customWidth="1"/>
    <col min="12808" max="12808" width="6.5" style="75" customWidth="1"/>
    <col min="12809" max="12809" width="17.375" style="75" customWidth="1"/>
    <col min="12810" max="12810" width="19.375" style="75" customWidth="1"/>
    <col min="12811" max="12811" width="9" style="75"/>
    <col min="12812" max="12812" width="19.125" style="75" customWidth="1"/>
    <col min="12813" max="13056" width="9" style="75"/>
    <col min="13057" max="13057" width="14.875" style="75" customWidth="1"/>
    <col min="13058" max="13058" width="38.25" style="75" customWidth="1"/>
    <col min="13059" max="13059" width="4.125" style="75" customWidth="1"/>
    <col min="13060" max="13060" width="24.75" style="75" customWidth="1"/>
    <col min="13061" max="13061" width="4" style="75" customWidth="1"/>
    <col min="13062" max="13062" width="26.625" style="75" customWidth="1"/>
    <col min="13063" max="13063" width="4" style="75" customWidth="1"/>
    <col min="13064" max="13064" width="6.5" style="75" customWidth="1"/>
    <col min="13065" max="13065" width="17.375" style="75" customWidth="1"/>
    <col min="13066" max="13066" width="19.375" style="75" customWidth="1"/>
    <col min="13067" max="13067" width="9" style="75"/>
    <col min="13068" max="13068" width="19.125" style="75" customWidth="1"/>
    <col min="13069" max="13312" width="9" style="75"/>
    <col min="13313" max="13313" width="14.875" style="75" customWidth="1"/>
    <col min="13314" max="13314" width="38.25" style="75" customWidth="1"/>
    <col min="13315" max="13315" width="4.125" style="75" customWidth="1"/>
    <col min="13316" max="13316" width="24.75" style="75" customWidth="1"/>
    <col min="13317" max="13317" width="4" style="75" customWidth="1"/>
    <col min="13318" max="13318" width="26.625" style="75" customWidth="1"/>
    <col min="13319" max="13319" width="4" style="75" customWidth="1"/>
    <col min="13320" max="13320" width="6.5" style="75" customWidth="1"/>
    <col min="13321" max="13321" width="17.375" style="75" customWidth="1"/>
    <col min="13322" max="13322" width="19.375" style="75" customWidth="1"/>
    <col min="13323" max="13323" width="9" style="75"/>
    <col min="13324" max="13324" width="19.125" style="75" customWidth="1"/>
    <col min="13325" max="13568" width="9" style="75"/>
    <col min="13569" max="13569" width="14.875" style="75" customWidth="1"/>
    <col min="13570" max="13570" width="38.25" style="75" customWidth="1"/>
    <col min="13571" max="13571" width="4.125" style="75" customWidth="1"/>
    <col min="13572" max="13572" width="24.75" style="75" customWidth="1"/>
    <col min="13573" max="13573" width="4" style="75" customWidth="1"/>
    <col min="13574" max="13574" width="26.625" style="75" customWidth="1"/>
    <col min="13575" max="13575" width="4" style="75" customWidth="1"/>
    <col min="13576" max="13576" width="6.5" style="75" customWidth="1"/>
    <col min="13577" max="13577" width="17.375" style="75" customWidth="1"/>
    <col min="13578" max="13578" width="19.375" style="75" customWidth="1"/>
    <col min="13579" max="13579" width="9" style="75"/>
    <col min="13580" max="13580" width="19.125" style="75" customWidth="1"/>
    <col min="13581" max="13824" width="9" style="75"/>
    <col min="13825" max="13825" width="14.875" style="75" customWidth="1"/>
    <col min="13826" max="13826" width="38.25" style="75" customWidth="1"/>
    <col min="13827" max="13827" width="4.125" style="75" customWidth="1"/>
    <col min="13828" max="13828" width="24.75" style="75" customWidth="1"/>
    <col min="13829" max="13829" width="4" style="75" customWidth="1"/>
    <col min="13830" max="13830" width="26.625" style="75" customWidth="1"/>
    <col min="13831" max="13831" width="4" style="75" customWidth="1"/>
    <col min="13832" max="13832" width="6.5" style="75" customWidth="1"/>
    <col min="13833" max="13833" width="17.375" style="75" customWidth="1"/>
    <col min="13834" max="13834" width="19.375" style="75" customWidth="1"/>
    <col min="13835" max="13835" width="9" style="75"/>
    <col min="13836" max="13836" width="19.125" style="75" customWidth="1"/>
    <col min="13837" max="14080" width="9" style="75"/>
    <col min="14081" max="14081" width="14.875" style="75" customWidth="1"/>
    <col min="14082" max="14082" width="38.25" style="75" customWidth="1"/>
    <col min="14083" max="14083" width="4.125" style="75" customWidth="1"/>
    <col min="14084" max="14084" width="24.75" style="75" customWidth="1"/>
    <col min="14085" max="14085" width="4" style="75" customWidth="1"/>
    <col min="14086" max="14086" width="26.625" style="75" customWidth="1"/>
    <col min="14087" max="14087" width="4" style="75" customWidth="1"/>
    <col min="14088" max="14088" width="6.5" style="75" customWidth="1"/>
    <col min="14089" max="14089" width="17.375" style="75" customWidth="1"/>
    <col min="14090" max="14090" width="19.375" style="75" customWidth="1"/>
    <col min="14091" max="14091" width="9" style="75"/>
    <col min="14092" max="14092" width="19.125" style="75" customWidth="1"/>
    <col min="14093" max="14336" width="9" style="75"/>
    <col min="14337" max="14337" width="14.875" style="75" customWidth="1"/>
    <col min="14338" max="14338" width="38.25" style="75" customWidth="1"/>
    <col min="14339" max="14339" width="4.125" style="75" customWidth="1"/>
    <col min="14340" max="14340" width="24.75" style="75" customWidth="1"/>
    <col min="14341" max="14341" width="4" style="75" customWidth="1"/>
    <col min="14342" max="14342" width="26.625" style="75" customWidth="1"/>
    <col min="14343" max="14343" width="4" style="75" customWidth="1"/>
    <col min="14344" max="14344" width="6.5" style="75" customWidth="1"/>
    <col min="14345" max="14345" width="17.375" style="75" customWidth="1"/>
    <col min="14346" max="14346" width="19.375" style="75" customWidth="1"/>
    <col min="14347" max="14347" width="9" style="75"/>
    <col min="14348" max="14348" width="19.125" style="75" customWidth="1"/>
    <col min="14349" max="14592" width="9" style="75"/>
    <col min="14593" max="14593" width="14.875" style="75" customWidth="1"/>
    <col min="14594" max="14594" width="38.25" style="75" customWidth="1"/>
    <col min="14595" max="14595" width="4.125" style="75" customWidth="1"/>
    <col min="14596" max="14596" width="24.75" style="75" customWidth="1"/>
    <col min="14597" max="14597" width="4" style="75" customWidth="1"/>
    <col min="14598" max="14598" width="26.625" style="75" customWidth="1"/>
    <col min="14599" max="14599" width="4" style="75" customWidth="1"/>
    <col min="14600" max="14600" width="6.5" style="75" customWidth="1"/>
    <col min="14601" max="14601" width="17.375" style="75" customWidth="1"/>
    <col min="14602" max="14602" width="19.375" style="75" customWidth="1"/>
    <col min="14603" max="14603" width="9" style="75"/>
    <col min="14604" max="14604" width="19.125" style="75" customWidth="1"/>
    <col min="14605" max="14848" width="9" style="75"/>
    <col min="14849" max="14849" width="14.875" style="75" customWidth="1"/>
    <col min="14850" max="14850" width="38.25" style="75" customWidth="1"/>
    <col min="14851" max="14851" width="4.125" style="75" customWidth="1"/>
    <col min="14852" max="14852" width="24.75" style="75" customWidth="1"/>
    <col min="14853" max="14853" width="4" style="75" customWidth="1"/>
    <col min="14854" max="14854" width="26.625" style="75" customWidth="1"/>
    <col min="14855" max="14855" width="4" style="75" customWidth="1"/>
    <col min="14856" max="14856" width="6.5" style="75" customWidth="1"/>
    <col min="14857" max="14857" width="17.375" style="75" customWidth="1"/>
    <col min="14858" max="14858" width="19.375" style="75" customWidth="1"/>
    <col min="14859" max="14859" width="9" style="75"/>
    <col min="14860" max="14860" width="19.125" style="75" customWidth="1"/>
    <col min="14861" max="15104" width="9" style="75"/>
    <col min="15105" max="15105" width="14.875" style="75" customWidth="1"/>
    <col min="15106" max="15106" width="38.25" style="75" customWidth="1"/>
    <col min="15107" max="15107" width="4.125" style="75" customWidth="1"/>
    <col min="15108" max="15108" width="24.75" style="75" customWidth="1"/>
    <col min="15109" max="15109" width="4" style="75" customWidth="1"/>
    <col min="15110" max="15110" width="26.625" style="75" customWidth="1"/>
    <col min="15111" max="15111" width="4" style="75" customWidth="1"/>
    <col min="15112" max="15112" width="6.5" style="75" customWidth="1"/>
    <col min="15113" max="15113" width="17.375" style="75" customWidth="1"/>
    <col min="15114" max="15114" width="19.375" style="75" customWidth="1"/>
    <col min="15115" max="15115" width="9" style="75"/>
    <col min="15116" max="15116" width="19.125" style="75" customWidth="1"/>
    <col min="15117" max="15360" width="9" style="75"/>
    <col min="15361" max="15361" width="14.875" style="75" customWidth="1"/>
    <col min="15362" max="15362" width="38.25" style="75" customWidth="1"/>
    <col min="15363" max="15363" width="4.125" style="75" customWidth="1"/>
    <col min="15364" max="15364" width="24.75" style="75" customWidth="1"/>
    <col min="15365" max="15365" width="4" style="75" customWidth="1"/>
    <col min="15366" max="15366" width="26.625" style="75" customWidth="1"/>
    <col min="15367" max="15367" width="4" style="75" customWidth="1"/>
    <col min="15368" max="15368" width="6.5" style="75" customWidth="1"/>
    <col min="15369" max="15369" width="17.375" style="75" customWidth="1"/>
    <col min="15370" max="15370" width="19.375" style="75" customWidth="1"/>
    <col min="15371" max="15371" width="9" style="75"/>
    <col min="15372" max="15372" width="19.125" style="75" customWidth="1"/>
    <col min="15373" max="15616" width="9" style="75"/>
    <col min="15617" max="15617" width="14.875" style="75" customWidth="1"/>
    <col min="15618" max="15618" width="38.25" style="75" customWidth="1"/>
    <col min="15619" max="15619" width="4.125" style="75" customWidth="1"/>
    <col min="15620" max="15620" width="24.75" style="75" customWidth="1"/>
    <col min="15621" max="15621" width="4" style="75" customWidth="1"/>
    <col min="15622" max="15622" width="26.625" style="75" customWidth="1"/>
    <col min="15623" max="15623" width="4" style="75" customWidth="1"/>
    <col min="15624" max="15624" width="6.5" style="75" customWidth="1"/>
    <col min="15625" max="15625" width="17.375" style="75" customWidth="1"/>
    <col min="15626" max="15626" width="19.375" style="75" customWidth="1"/>
    <col min="15627" max="15627" width="9" style="75"/>
    <col min="15628" max="15628" width="19.125" style="75" customWidth="1"/>
    <col min="15629" max="15872" width="9" style="75"/>
    <col min="15873" max="15873" width="14.875" style="75" customWidth="1"/>
    <col min="15874" max="15874" width="38.25" style="75" customWidth="1"/>
    <col min="15875" max="15875" width="4.125" style="75" customWidth="1"/>
    <col min="15876" max="15876" width="24.75" style="75" customWidth="1"/>
    <col min="15877" max="15877" width="4" style="75" customWidth="1"/>
    <col min="15878" max="15878" width="26.625" style="75" customWidth="1"/>
    <col min="15879" max="15879" width="4" style="75" customWidth="1"/>
    <col min="15880" max="15880" width="6.5" style="75" customWidth="1"/>
    <col min="15881" max="15881" width="17.375" style="75" customWidth="1"/>
    <col min="15882" max="15882" width="19.375" style="75" customWidth="1"/>
    <col min="15883" max="15883" width="9" style="75"/>
    <col min="15884" max="15884" width="19.125" style="75" customWidth="1"/>
    <col min="15885" max="16128" width="9" style="75"/>
    <col min="16129" max="16129" width="14.875" style="75" customWidth="1"/>
    <col min="16130" max="16130" width="38.25" style="75" customWidth="1"/>
    <col min="16131" max="16131" width="4.125" style="75" customWidth="1"/>
    <col min="16132" max="16132" width="24.75" style="75" customWidth="1"/>
    <col min="16133" max="16133" width="4" style="75" customWidth="1"/>
    <col min="16134" max="16134" width="26.625" style="75" customWidth="1"/>
    <col min="16135" max="16135" width="4" style="75" customWidth="1"/>
    <col min="16136" max="16136" width="6.5" style="75" customWidth="1"/>
    <col min="16137" max="16137" width="17.375" style="75" customWidth="1"/>
    <col min="16138" max="16138" width="19.375" style="75" customWidth="1"/>
    <col min="16139" max="16139" width="9" style="75"/>
    <col min="16140" max="16140" width="19.125" style="75" customWidth="1"/>
    <col min="16141" max="16384" width="9" style="75"/>
  </cols>
  <sheetData>
    <row r="1" spans="1:16" s="72" customFormat="1" ht="9" customHeight="1" thickTop="1">
      <c r="A1" s="69"/>
      <c r="B1" s="70"/>
      <c r="C1" s="397"/>
      <c r="D1" s="397"/>
      <c r="E1" s="397"/>
      <c r="F1" s="397"/>
      <c r="G1" s="397"/>
      <c r="H1" s="397"/>
      <c r="I1" s="398"/>
      <c r="J1" s="71"/>
    </row>
    <row r="2" spans="1:16" ht="45" customHeight="1">
      <c r="A2" s="73"/>
      <c r="B2" s="399"/>
      <c r="C2" s="399"/>
      <c r="D2" s="399"/>
      <c r="E2" s="399"/>
      <c r="F2" s="399"/>
      <c r="G2" s="399"/>
      <c r="H2" s="399"/>
      <c r="I2" s="400"/>
      <c r="O2" s="76"/>
      <c r="P2" s="76"/>
    </row>
    <row r="3" spans="1:16" ht="45" customHeight="1">
      <c r="A3" s="73"/>
      <c r="B3" s="236"/>
      <c r="C3" s="236"/>
      <c r="D3" s="236"/>
      <c r="E3" s="236"/>
      <c r="F3" s="236"/>
      <c r="G3" s="236"/>
      <c r="H3" s="236"/>
      <c r="I3" s="237"/>
      <c r="O3" s="76"/>
      <c r="P3" s="76"/>
    </row>
    <row r="4" spans="1:16" ht="21.95" customHeight="1">
      <c r="A4" s="73"/>
      <c r="B4" s="83"/>
      <c r="C4" s="83"/>
      <c r="D4" s="83"/>
      <c r="E4" s="83"/>
      <c r="F4" s="83"/>
      <c r="G4" s="83"/>
      <c r="H4" s="83"/>
      <c r="I4" s="84"/>
      <c r="O4" s="76"/>
      <c r="P4" s="76"/>
    </row>
    <row r="5" spans="1:16" ht="24.75" customHeight="1">
      <c r="A5" s="401" t="s">
        <v>1205</v>
      </c>
      <c r="B5" s="402"/>
      <c r="C5" s="403"/>
      <c r="D5" s="403"/>
      <c r="E5" s="403"/>
      <c r="F5" s="403"/>
      <c r="G5" s="403"/>
      <c r="H5" s="403"/>
      <c r="I5" s="404"/>
      <c r="O5" s="76"/>
      <c r="P5" s="76"/>
    </row>
    <row r="6" spans="1:16" s="81" customFormat="1" ht="46.5" customHeight="1">
      <c r="A6" s="405" t="s">
        <v>1142</v>
      </c>
      <c r="B6" s="406"/>
      <c r="C6" s="406"/>
      <c r="D6" s="406"/>
      <c r="E6" s="406"/>
      <c r="F6" s="406"/>
      <c r="G6" s="406"/>
      <c r="H6" s="406"/>
      <c r="I6" s="407"/>
      <c r="J6" s="80"/>
      <c r="O6" s="82"/>
      <c r="P6" s="82"/>
    </row>
    <row r="7" spans="1:16" ht="29.25" customHeight="1">
      <c r="A7" s="73"/>
      <c r="B7" s="83"/>
      <c r="C7" s="83"/>
      <c r="D7" s="83"/>
      <c r="E7" s="83"/>
      <c r="F7" s="83"/>
      <c r="G7" s="83"/>
      <c r="H7" s="83"/>
      <c r="I7" s="84"/>
      <c r="O7" s="76"/>
      <c r="P7" s="76"/>
    </row>
    <row r="8" spans="1:16" s="81" customFormat="1" ht="48" customHeight="1">
      <c r="A8" s="85"/>
      <c r="B8" s="408" t="s">
        <v>1235</v>
      </c>
      <c r="C8" s="408"/>
      <c r="D8" s="408"/>
      <c r="E8" s="408"/>
      <c r="F8" s="408"/>
      <c r="G8" s="408"/>
      <c r="H8" s="408"/>
      <c r="I8" s="409"/>
      <c r="J8" s="80"/>
      <c r="O8" s="82"/>
      <c r="P8" s="82"/>
    </row>
    <row r="9" spans="1:16" ht="35.25" customHeight="1">
      <c r="A9" s="73"/>
      <c r="B9" s="238"/>
      <c r="C9" s="410"/>
      <c r="D9" s="410"/>
      <c r="E9" s="410"/>
      <c r="F9" s="410"/>
      <c r="G9" s="410"/>
      <c r="H9" s="87"/>
      <c r="I9" s="88"/>
      <c r="J9" s="89"/>
      <c r="O9" s="76"/>
      <c r="P9" s="76"/>
    </row>
    <row r="10" spans="1:16" ht="21.95" customHeight="1">
      <c r="A10" s="73"/>
      <c r="B10" s="239"/>
      <c r="C10" s="410"/>
      <c r="D10" s="410"/>
      <c r="E10" s="410"/>
      <c r="F10" s="410"/>
      <c r="G10" s="410"/>
      <c r="H10" s="87"/>
      <c r="I10" s="88"/>
      <c r="J10" s="89"/>
      <c r="O10" s="76"/>
      <c r="P10" s="76"/>
    </row>
    <row r="11" spans="1:16" ht="21.95" customHeight="1">
      <c r="A11" s="73"/>
      <c r="B11" s="239"/>
      <c r="C11" s="410"/>
      <c r="D11" s="410"/>
      <c r="E11" s="410"/>
      <c r="F11" s="410"/>
      <c r="G11" s="410"/>
      <c r="H11" s="86"/>
      <c r="I11" s="92"/>
      <c r="O11" s="76"/>
      <c r="P11" s="76"/>
    </row>
    <row r="12" spans="1:16" ht="21.95" customHeight="1">
      <c r="A12" s="73"/>
      <c r="B12" s="239"/>
      <c r="C12" s="410"/>
      <c r="D12" s="410"/>
      <c r="E12" s="410"/>
      <c r="F12" s="410"/>
      <c r="G12" s="410"/>
      <c r="H12" s="86"/>
      <c r="I12" s="92"/>
      <c r="O12" s="76"/>
      <c r="P12" s="76"/>
    </row>
    <row r="13" spans="1:16" ht="21.95" customHeight="1">
      <c r="A13" s="73"/>
      <c r="B13" s="239"/>
      <c r="C13" s="410"/>
      <c r="D13" s="410"/>
      <c r="E13" s="410"/>
      <c r="F13" s="410"/>
      <c r="G13" s="410"/>
      <c r="H13" s="86"/>
      <c r="I13" s="92"/>
      <c r="O13" s="76"/>
      <c r="P13" s="76"/>
    </row>
    <row r="14" spans="1:16" ht="21.95" customHeight="1">
      <c r="A14" s="73"/>
      <c r="B14" s="87"/>
      <c r="C14" s="87"/>
      <c r="D14" s="87"/>
      <c r="E14" s="87"/>
      <c r="F14" s="87"/>
      <c r="G14" s="87"/>
      <c r="H14" s="87"/>
      <c r="I14" s="88"/>
      <c r="O14" s="76"/>
      <c r="P14" s="76"/>
    </row>
    <row r="15" spans="1:16" s="96" customFormat="1" ht="29.25" customHeight="1">
      <c r="A15" s="93"/>
      <c r="B15" s="97"/>
      <c r="C15" s="97"/>
      <c r="D15" s="97"/>
      <c r="E15" s="97"/>
      <c r="F15" s="97"/>
      <c r="G15" s="97"/>
      <c r="H15" s="97"/>
      <c r="I15" s="94"/>
      <c r="J15" s="95"/>
    </row>
    <row r="16" spans="1:16" s="96" customFormat="1" ht="29.25" customHeight="1">
      <c r="A16" s="93"/>
      <c r="B16" s="97"/>
      <c r="C16" s="97"/>
      <c r="D16" s="97"/>
      <c r="E16" s="97"/>
      <c r="F16" s="97"/>
      <c r="G16" s="97"/>
      <c r="H16" s="97"/>
      <c r="I16" s="94"/>
      <c r="J16" s="95"/>
    </row>
    <row r="17" spans="1:16" s="76" customFormat="1" ht="30" customHeight="1">
      <c r="A17" s="73"/>
      <c r="B17" s="396"/>
      <c r="C17" s="396"/>
      <c r="D17" s="396"/>
      <c r="E17" s="396"/>
      <c r="F17" s="396"/>
      <c r="G17" s="396"/>
      <c r="H17" s="240"/>
      <c r="I17" s="94"/>
      <c r="J17" s="241"/>
    </row>
    <row r="18" spans="1:16" s="76" customFormat="1" ht="30" customHeight="1">
      <c r="A18" s="73"/>
      <c r="B18" s="413"/>
      <c r="C18" s="413"/>
      <c r="D18" s="242"/>
      <c r="E18" s="240"/>
      <c r="F18" s="414"/>
      <c r="G18" s="414"/>
      <c r="H18" s="240"/>
      <c r="I18" s="94"/>
      <c r="J18" s="241"/>
    </row>
    <row r="19" spans="1:16" s="76" customFormat="1" ht="30" customHeight="1">
      <c r="A19" s="73"/>
      <c r="B19" s="87"/>
      <c r="C19" s="87"/>
      <c r="E19" s="240"/>
      <c r="F19" s="414"/>
      <c r="G19" s="414"/>
      <c r="H19" s="240"/>
      <c r="I19" s="94"/>
      <c r="J19" s="241"/>
    </row>
    <row r="20" spans="1:16" ht="30" customHeight="1">
      <c r="A20" s="73"/>
      <c r="B20" s="87"/>
      <c r="C20" s="87"/>
      <c r="D20" s="415"/>
      <c r="E20" s="416"/>
      <c r="F20" s="416"/>
      <c r="G20" s="416"/>
      <c r="H20" s="106"/>
      <c r="I20" s="94"/>
      <c r="O20" s="76"/>
      <c r="P20" s="76"/>
    </row>
    <row r="21" spans="1:16" s="110" customFormat="1" ht="15.75" customHeight="1" thickBot="1">
      <c r="A21" s="107"/>
      <c r="B21" s="108"/>
      <c r="C21" s="417"/>
      <c r="D21" s="417"/>
      <c r="E21" s="417"/>
      <c r="F21" s="417"/>
      <c r="G21" s="417"/>
      <c r="H21" s="417"/>
      <c r="I21" s="418"/>
      <c r="J21" s="109"/>
    </row>
    <row r="22" spans="1:16" s="113" customFormat="1" ht="30" customHeight="1" thickTop="1">
      <c r="A22" s="111"/>
      <c r="B22" s="111"/>
      <c r="C22" s="111"/>
      <c r="D22" s="419"/>
      <c r="E22" s="419"/>
      <c r="F22" s="419"/>
      <c r="G22" s="419"/>
      <c r="H22" s="420"/>
      <c r="I22" s="420"/>
      <c r="J22" s="112"/>
    </row>
    <row r="23" spans="1:16" s="113" customFormat="1" ht="30" customHeight="1">
      <c r="D23" s="411"/>
      <c r="E23" s="411"/>
      <c r="F23" s="411"/>
      <c r="G23" s="411"/>
      <c r="H23" s="412"/>
      <c r="I23" s="412"/>
      <c r="J23" s="112"/>
    </row>
    <row r="24" spans="1:16" ht="26.25" customHeight="1">
      <c r="I24" s="114"/>
    </row>
    <row r="25" spans="1:16" ht="26.25" customHeight="1">
      <c r="I25" s="115"/>
    </row>
  </sheetData>
  <mergeCells count="19">
    <mergeCell ref="D23:I23"/>
    <mergeCell ref="B18:C18"/>
    <mergeCell ref="F18:G18"/>
    <mergeCell ref="F19:G19"/>
    <mergeCell ref="D20:G20"/>
    <mergeCell ref="C21:I21"/>
    <mergeCell ref="D22:I22"/>
    <mergeCell ref="B17:G17"/>
    <mergeCell ref="C1:I1"/>
    <mergeCell ref="B2:I2"/>
    <mergeCell ref="A5:B5"/>
    <mergeCell ref="C5:I5"/>
    <mergeCell ref="A6:I6"/>
    <mergeCell ref="B8:I8"/>
    <mergeCell ref="C9:G9"/>
    <mergeCell ref="C10:G10"/>
    <mergeCell ref="C11:G11"/>
    <mergeCell ref="C12:G12"/>
    <mergeCell ref="C13:G13"/>
  </mergeCells>
  <phoneticPr fontId="3" type="noConversion"/>
  <printOptions verticalCentered="1"/>
  <pageMargins left="0.8" right="0.19685039370078741" top="0.43" bottom="0.34" header="0.23" footer="0.26"/>
  <pageSetup paperSize="9" scale="8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2"/>
  <sheetViews>
    <sheetView view="pageBreakPreview" zoomScale="70" zoomScaleNormal="100" zoomScaleSheetLayoutView="70" workbookViewId="0">
      <selection activeCell="B19" sqref="B19"/>
    </sheetView>
  </sheetViews>
  <sheetFormatPr defaultRowHeight="13.5"/>
  <cols>
    <col min="1" max="1" width="26.75" style="189" customWidth="1"/>
    <col min="2" max="2" width="26" style="189" customWidth="1"/>
    <col min="3" max="3" width="11.5" style="189" customWidth="1"/>
    <col min="4" max="4" width="16.375" style="189" customWidth="1"/>
    <col min="5" max="5" width="26" style="189" customWidth="1"/>
    <col min="6" max="6" width="23.875" style="189" customWidth="1"/>
    <col min="7" max="7" width="27.75" style="189" customWidth="1"/>
    <col min="8" max="8" width="17.125" style="189" customWidth="1"/>
    <col min="9" max="9" width="8" style="189" customWidth="1"/>
    <col min="10" max="10" width="22.25" style="189" customWidth="1"/>
    <col min="11" max="11" width="21.25" style="189" customWidth="1"/>
    <col min="12" max="12" width="22" style="189" customWidth="1"/>
    <col min="13" max="256" width="9" style="189"/>
    <col min="257" max="257" width="26.75" style="189" customWidth="1"/>
    <col min="258" max="258" width="26" style="189" customWidth="1"/>
    <col min="259" max="259" width="11.5" style="189" customWidth="1"/>
    <col min="260" max="260" width="16.375" style="189" customWidth="1"/>
    <col min="261" max="261" width="26" style="189" customWidth="1"/>
    <col min="262" max="262" width="23.875" style="189" customWidth="1"/>
    <col min="263" max="263" width="27.75" style="189" customWidth="1"/>
    <col min="264" max="264" width="17.125" style="189" customWidth="1"/>
    <col min="265" max="265" width="8" style="189" customWidth="1"/>
    <col min="266" max="266" width="22.25" style="189" customWidth="1"/>
    <col min="267" max="267" width="21.25" style="189" customWidth="1"/>
    <col min="268" max="268" width="22" style="189" customWidth="1"/>
    <col min="269" max="512" width="9" style="189"/>
    <col min="513" max="513" width="26.75" style="189" customWidth="1"/>
    <col min="514" max="514" width="26" style="189" customWidth="1"/>
    <col min="515" max="515" width="11.5" style="189" customWidth="1"/>
    <col min="516" max="516" width="16.375" style="189" customWidth="1"/>
    <col min="517" max="517" width="26" style="189" customWidth="1"/>
    <col min="518" max="518" width="23.875" style="189" customWidth="1"/>
    <col min="519" max="519" width="27.75" style="189" customWidth="1"/>
    <col min="520" max="520" width="17.125" style="189" customWidth="1"/>
    <col min="521" max="521" width="8" style="189" customWidth="1"/>
    <col min="522" max="522" width="22.25" style="189" customWidth="1"/>
    <col min="523" max="523" width="21.25" style="189" customWidth="1"/>
    <col min="524" max="524" width="22" style="189" customWidth="1"/>
    <col min="525" max="768" width="9" style="189"/>
    <col min="769" max="769" width="26.75" style="189" customWidth="1"/>
    <col min="770" max="770" width="26" style="189" customWidth="1"/>
    <col min="771" max="771" width="11.5" style="189" customWidth="1"/>
    <col min="772" max="772" width="16.375" style="189" customWidth="1"/>
    <col min="773" max="773" width="26" style="189" customWidth="1"/>
    <col min="774" max="774" width="23.875" style="189" customWidth="1"/>
    <col min="775" max="775" width="27.75" style="189" customWidth="1"/>
    <col min="776" max="776" width="17.125" style="189" customWidth="1"/>
    <col min="777" max="777" width="8" style="189" customWidth="1"/>
    <col min="778" max="778" width="22.25" style="189" customWidth="1"/>
    <col min="779" max="779" width="21.25" style="189" customWidth="1"/>
    <col min="780" max="780" width="22" style="189" customWidth="1"/>
    <col min="781" max="1024" width="9" style="189"/>
    <col min="1025" max="1025" width="26.75" style="189" customWidth="1"/>
    <col min="1026" max="1026" width="26" style="189" customWidth="1"/>
    <col min="1027" max="1027" width="11.5" style="189" customWidth="1"/>
    <col min="1028" max="1028" width="16.375" style="189" customWidth="1"/>
    <col min="1029" max="1029" width="26" style="189" customWidth="1"/>
    <col min="1030" max="1030" width="23.875" style="189" customWidth="1"/>
    <col min="1031" max="1031" width="27.75" style="189" customWidth="1"/>
    <col min="1032" max="1032" width="17.125" style="189" customWidth="1"/>
    <col min="1033" max="1033" width="8" style="189" customWidth="1"/>
    <col min="1034" max="1034" width="22.25" style="189" customWidth="1"/>
    <col min="1035" max="1035" width="21.25" style="189" customWidth="1"/>
    <col min="1036" max="1036" width="22" style="189" customWidth="1"/>
    <col min="1037" max="1280" width="9" style="189"/>
    <col min="1281" max="1281" width="26.75" style="189" customWidth="1"/>
    <col min="1282" max="1282" width="26" style="189" customWidth="1"/>
    <col min="1283" max="1283" width="11.5" style="189" customWidth="1"/>
    <col min="1284" max="1284" width="16.375" style="189" customWidth="1"/>
    <col min="1285" max="1285" width="26" style="189" customWidth="1"/>
    <col min="1286" max="1286" width="23.875" style="189" customWidth="1"/>
    <col min="1287" max="1287" width="27.75" style="189" customWidth="1"/>
    <col min="1288" max="1288" width="17.125" style="189" customWidth="1"/>
    <col min="1289" max="1289" width="8" style="189" customWidth="1"/>
    <col min="1290" max="1290" width="22.25" style="189" customWidth="1"/>
    <col min="1291" max="1291" width="21.25" style="189" customWidth="1"/>
    <col min="1292" max="1292" width="22" style="189" customWidth="1"/>
    <col min="1293" max="1536" width="9" style="189"/>
    <col min="1537" max="1537" width="26.75" style="189" customWidth="1"/>
    <col min="1538" max="1538" width="26" style="189" customWidth="1"/>
    <col min="1539" max="1539" width="11.5" style="189" customWidth="1"/>
    <col min="1540" max="1540" width="16.375" style="189" customWidth="1"/>
    <col min="1541" max="1541" width="26" style="189" customWidth="1"/>
    <col min="1542" max="1542" width="23.875" style="189" customWidth="1"/>
    <col min="1543" max="1543" width="27.75" style="189" customWidth="1"/>
    <col min="1544" max="1544" width="17.125" style="189" customWidth="1"/>
    <col min="1545" max="1545" width="8" style="189" customWidth="1"/>
    <col min="1546" max="1546" width="22.25" style="189" customWidth="1"/>
    <col min="1547" max="1547" width="21.25" style="189" customWidth="1"/>
    <col min="1548" max="1548" width="22" style="189" customWidth="1"/>
    <col min="1549" max="1792" width="9" style="189"/>
    <col min="1793" max="1793" width="26.75" style="189" customWidth="1"/>
    <col min="1794" max="1794" width="26" style="189" customWidth="1"/>
    <col min="1795" max="1795" width="11.5" style="189" customWidth="1"/>
    <col min="1796" max="1796" width="16.375" style="189" customWidth="1"/>
    <col min="1797" max="1797" width="26" style="189" customWidth="1"/>
    <col min="1798" max="1798" width="23.875" style="189" customWidth="1"/>
    <col min="1799" max="1799" width="27.75" style="189" customWidth="1"/>
    <col min="1800" max="1800" width="17.125" style="189" customWidth="1"/>
    <col min="1801" max="1801" width="8" style="189" customWidth="1"/>
    <col min="1802" max="1802" width="22.25" style="189" customWidth="1"/>
    <col min="1803" max="1803" width="21.25" style="189" customWidth="1"/>
    <col min="1804" max="1804" width="22" style="189" customWidth="1"/>
    <col min="1805" max="2048" width="9" style="189"/>
    <col min="2049" max="2049" width="26.75" style="189" customWidth="1"/>
    <col min="2050" max="2050" width="26" style="189" customWidth="1"/>
    <col min="2051" max="2051" width="11.5" style="189" customWidth="1"/>
    <col min="2052" max="2052" width="16.375" style="189" customWidth="1"/>
    <col min="2053" max="2053" width="26" style="189" customWidth="1"/>
    <col min="2054" max="2054" width="23.875" style="189" customWidth="1"/>
    <col min="2055" max="2055" width="27.75" style="189" customWidth="1"/>
    <col min="2056" max="2056" width="17.125" style="189" customWidth="1"/>
    <col min="2057" max="2057" width="8" style="189" customWidth="1"/>
    <col min="2058" max="2058" width="22.25" style="189" customWidth="1"/>
    <col min="2059" max="2059" width="21.25" style="189" customWidth="1"/>
    <col min="2060" max="2060" width="22" style="189" customWidth="1"/>
    <col min="2061" max="2304" width="9" style="189"/>
    <col min="2305" max="2305" width="26.75" style="189" customWidth="1"/>
    <col min="2306" max="2306" width="26" style="189" customWidth="1"/>
    <col min="2307" max="2307" width="11.5" style="189" customWidth="1"/>
    <col min="2308" max="2308" width="16.375" style="189" customWidth="1"/>
    <col min="2309" max="2309" width="26" style="189" customWidth="1"/>
    <col min="2310" max="2310" width="23.875" style="189" customWidth="1"/>
    <col min="2311" max="2311" width="27.75" style="189" customWidth="1"/>
    <col min="2312" max="2312" width="17.125" style="189" customWidth="1"/>
    <col min="2313" max="2313" width="8" style="189" customWidth="1"/>
    <col min="2314" max="2314" width="22.25" style="189" customWidth="1"/>
    <col min="2315" max="2315" width="21.25" style="189" customWidth="1"/>
    <col min="2316" max="2316" width="22" style="189" customWidth="1"/>
    <col min="2317" max="2560" width="9" style="189"/>
    <col min="2561" max="2561" width="26.75" style="189" customWidth="1"/>
    <col min="2562" max="2562" width="26" style="189" customWidth="1"/>
    <col min="2563" max="2563" width="11.5" style="189" customWidth="1"/>
    <col min="2564" max="2564" width="16.375" style="189" customWidth="1"/>
    <col min="2565" max="2565" width="26" style="189" customWidth="1"/>
    <col min="2566" max="2566" width="23.875" style="189" customWidth="1"/>
    <col min="2567" max="2567" width="27.75" style="189" customWidth="1"/>
    <col min="2568" max="2568" width="17.125" style="189" customWidth="1"/>
    <col min="2569" max="2569" width="8" style="189" customWidth="1"/>
    <col min="2570" max="2570" width="22.25" style="189" customWidth="1"/>
    <col min="2571" max="2571" width="21.25" style="189" customWidth="1"/>
    <col min="2572" max="2572" width="22" style="189" customWidth="1"/>
    <col min="2573" max="2816" width="9" style="189"/>
    <col min="2817" max="2817" width="26.75" style="189" customWidth="1"/>
    <col min="2818" max="2818" width="26" style="189" customWidth="1"/>
    <col min="2819" max="2819" width="11.5" style="189" customWidth="1"/>
    <col min="2820" max="2820" width="16.375" style="189" customWidth="1"/>
    <col min="2821" max="2821" width="26" style="189" customWidth="1"/>
    <col min="2822" max="2822" width="23.875" style="189" customWidth="1"/>
    <col min="2823" max="2823" width="27.75" style="189" customWidth="1"/>
    <col min="2824" max="2824" width="17.125" style="189" customWidth="1"/>
    <col min="2825" max="2825" width="8" style="189" customWidth="1"/>
    <col min="2826" max="2826" width="22.25" style="189" customWidth="1"/>
    <col min="2827" max="2827" width="21.25" style="189" customWidth="1"/>
    <col min="2828" max="2828" width="22" style="189" customWidth="1"/>
    <col min="2829" max="3072" width="9" style="189"/>
    <col min="3073" max="3073" width="26.75" style="189" customWidth="1"/>
    <col min="3074" max="3074" width="26" style="189" customWidth="1"/>
    <col min="3075" max="3075" width="11.5" style="189" customWidth="1"/>
    <col min="3076" max="3076" width="16.375" style="189" customWidth="1"/>
    <col min="3077" max="3077" width="26" style="189" customWidth="1"/>
    <col min="3078" max="3078" width="23.875" style="189" customWidth="1"/>
    <col min="3079" max="3079" width="27.75" style="189" customWidth="1"/>
    <col min="3080" max="3080" width="17.125" style="189" customWidth="1"/>
    <col min="3081" max="3081" width="8" style="189" customWidth="1"/>
    <col min="3082" max="3082" width="22.25" style="189" customWidth="1"/>
    <col min="3083" max="3083" width="21.25" style="189" customWidth="1"/>
    <col min="3084" max="3084" width="22" style="189" customWidth="1"/>
    <col min="3085" max="3328" width="9" style="189"/>
    <col min="3329" max="3329" width="26.75" style="189" customWidth="1"/>
    <col min="3330" max="3330" width="26" style="189" customWidth="1"/>
    <col min="3331" max="3331" width="11.5" style="189" customWidth="1"/>
    <col min="3332" max="3332" width="16.375" style="189" customWidth="1"/>
    <col min="3333" max="3333" width="26" style="189" customWidth="1"/>
    <col min="3334" max="3334" width="23.875" style="189" customWidth="1"/>
    <col min="3335" max="3335" width="27.75" style="189" customWidth="1"/>
    <col min="3336" max="3336" width="17.125" style="189" customWidth="1"/>
    <col min="3337" max="3337" width="8" style="189" customWidth="1"/>
    <col min="3338" max="3338" width="22.25" style="189" customWidth="1"/>
    <col min="3339" max="3339" width="21.25" style="189" customWidth="1"/>
    <col min="3340" max="3340" width="22" style="189" customWidth="1"/>
    <col min="3341" max="3584" width="9" style="189"/>
    <col min="3585" max="3585" width="26.75" style="189" customWidth="1"/>
    <col min="3586" max="3586" width="26" style="189" customWidth="1"/>
    <col min="3587" max="3587" width="11.5" style="189" customWidth="1"/>
    <col min="3588" max="3588" width="16.375" style="189" customWidth="1"/>
    <col min="3589" max="3589" width="26" style="189" customWidth="1"/>
    <col min="3590" max="3590" width="23.875" style="189" customWidth="1"/>
    <col min="3591" max="3591" width="27.75" style="189" customWidth="1"/>
    <col min="3592" max="3592" width="17.125" style="189" customWidth="1"/>
    <col min="3593" max="3593" width="8" style="189" customWidth="1"/>
    <col min="3594" max="3594" width="22.25" style="189" customWidth="1"/>
    <col min="3595" max="3595" width="21.25" style="189" customWidth="1"/>
    <col min="3596" max="3596" width="22" style="189" customWidth="1"/>
    <col min="3597" max="3840" width="9" style="189"/>
    <col min="3841" max="3841" width="26.75" style="189" customWidth="1"/>
    <col min="3842" max="3842" width="26" style="189" customWidth="1"/>
    <col min="3843" max="3843" width="11.5" style="189" customWidth="1"/>
    <col min="3844" max="3844" width="16.375" style="189" customWidth="1"/>
    <col min="3845" max="3845" width="26" style="189" customWidth="1"/>
    <col min="3846" max="3846" width="23.875" style="189" customWidth="1"/>
    <col min="3847" max="3847" width="27.75" style="189" customWidth="1"/>
    <col min="3848" max="3848" width="17.125" style="189" customWidth="1"/>
    <col min="3849" max="3849" width="8" style="189" customWidth="1"/>
    <col min="3850" max="3850" width="22.25" style="189" customWidth="1"/>
    <col min="3851" max="3851" width="21.25" style="189" customWidth="1"/>
    <col min="3852" max="3852" width="22" style="189" customWidth="1"/>
    <col min="3853" max="4096" width="9" style="189"/>
    <col min="4097" max="4097" width="26.75" style="189" customWidth="1"/>
    <col min="4098" max="4098" width="26" style="189" customWidth="1"/>
    <col min="4099" max="4099" width="11.5" style="189" customWidth="1"/>
    <col min="4100" max="4100" width="16.375" style="189" customWidth="1"/>
    <col min="4101" max="4101" width="26" style="189" customWidth="1"/>
    <col min="4102" max="4102" width="23.875" style="189" customWidth="1"/>
    <col min="4103" max="4103" width="27.75" style="189" customWidth="1"/>
    <col min="4104" max="4104" width="17.125" style="189" customWidth="1"/>
    <col min="4105" max="4105" width="8" style="189" customWidth="1"/>
    <col min="4106" max="4106" width="22.25" style="189" customWidth="1"/>
    <col min="4107" max="4107" width="21.25" style="189" customWidth="1"/>
    <col min="4108" max="4108" width="22" style="189" customWidth="1"/>
    <col min="4109" max="4352" width="9" style="189"/>
    <col min="4353" max="4353" width="26.75" style="189" customWidth="1"/>
    <col min="4354" max="4354" width="26" style="189" customWidth="1"/>
    <col min="4355" max="4355" width="11.5" style="189" customWidth="1"/>
    <col min="4356" max="4356" width="16.375" style="189" customWidth="1"/>
    <col min="4357" max="4357" width="26" style="189" customWidth="1"/>
    <col min="4358" max="4358" width="23.875" style="189" customWidth="1"/>
    <col min="4359" max="4359" width="27.75" style="189" customWidth="1"/>
    <col min="4360" max="4360" width="17.125" style="189" customWidth="1"/>
    <col min="4361" max="4361" width="8" style="189" customWidth="1"/>
    <col min="4362" max="4362" width="22.25" style="189" customWidth="1"/>
    <col min="4363" max="4363" width="21.25" style="189" customWidth="1"/>
    <col min="4364" max="4364" width="22" style="189" customWidth="1"/>
    <col min="4365" max="4608" width="9" style="189"/>
    <col min="4609" max="4609" width="26.75" style="189" customWidth="1"/>
    <col min="4610" max="4610" width="26" style="189" customWidth="1"/>
    <col min="4611" max="4611" width="11.5" style="189" customWidth="1"/>
    <col min="4612" max="4612" width="16.375" style="189" customWidth="1"/>
    <col min="4613" max="4613" width="26" style="189" customWidth="1"/>
    <col min="4614" max="4614" width="23.875" style="189" customWidth="1"/>
    <col min="4615" max="4615" width="27.75" style="189" customWidth="1"/>
    <col min="4616" max="4616" width="17.125" style="189" customWidth="1"/>
    <col min="4617" max="4617" width="8" style="189" customWidth="1"/>
    <col min="4618" max="4618" width="22.25" style="189" customWidth="1"/>
    <col min="4619" max="4619" width="21.25" style="189" customWidth="1"/>
    <col min="4620" max="4620" width="22" style="189" customWidth="1"/>
    <col min="4621" max="4864" width="9" style="189"/>
    <col min="4865" max="4865" width="26.75" style="189" customWidth="1"/>
    <col min="4866" max="4866" width="26" style="189" customWidth="1"/>
    <col min="4867" max="4867" width="11.5" style="189" customWidth="1"/>
    <col min="4868" max="4868" width="16.375" style="189" customWidth="1"/>
    <col min="4869" max="4869" width="26" style="189" customWidth="1"/>
    <col min="4870" max="4870" width="23.875" style="189" customWidth="1"/>
    <col min="4871" max="4871" width="27.75" style="189" customWidth="1"/>
    <col min="4872" max="4872" width="17.125" style="189" customWidth="1"/>
    <col min="4873" max="4873" width="8" style="189" customWidth="1"/>
    <col min="4874" max="4874" width="22.25" style="189" customWidth="1"/>
    <col min="4875" max="4875" width="21.25" style="189" customWidth="1"/>
    <col min="4876" max="4876" width="22" style="189" customWidth="1"/>
    <col min="4877" max="5120" width="9" style="189"/>
    <col min="5121" max="5121" width="26.75" style="189" customWidth="1"/>
    <col min="5122" max="5122" width="26" style="189" customWidth="1"/>
    <col min="5123" max="5123" width="11.5" style="189" customWidth="1"/>
    <col min="5124" max="5124" width="16.375" style="189" customWidth="1"/>
    <col min="5125" max="5125" width="26" style="189" customWidth="1"/>
    <col min="5126" max="5126" width="23.875" style="189" customWidth="1"/>
    <col min="5127" max="5127" width="27.75" style="189" customWidth="1"/>
    <col min="5128" max="5128" width="17.125" style="189" customWidth="1"/>
    <col min="5129" max="5129" width="8" style="189" customWidth="1"/>
    <col min="5130" max="5130" width="22.25" style="189" customWidth="1"/>
    <col min="5131" max="5131" width="21.25" style="189" customWidth="1"/>
    <col min="5132" max="5132" width="22" style="189" customWidth="1"/>
    <col min="5133" max="5376" width="9" style="189"/>
    <col min="5377" max="5377" width="26.75" style="189" customWidth="1"/>
    <col min="5378" max="5378" width="26" style="189" customWidth="1"/>
    <col min="5379" max="5379" width="11.5" style="189" customWidth="1"/>
    <col min="5380" max="5380" width="16.375" style="189" customWidth="1"/>
    <col min="5381" max="5381" width="26" style="189" customWidth="1"/>
    <col min="5382" max="5382" width="23.875" style="189" customWidth="1"/>
    <col min="5383" max="5383" width="27.75" style="189" customWidth="1"/>
    <col min="5384" max="5384" width="17.125" style="189" customWidth="1"/>
    <col min="5385" max="5385" width="8" style="189" customWidth="1"/>
    <col min="5386" max="5386" width="22.25" style="189" customWidth="1"/>
    <col min="5387" max="5387" width="21.25" style="189" customWidth="1"/>
    <col min="5388" max="5388" width="22" style="189" customWidth="1"/>
    <col min="5389" max="5632" width="9" style="189"/>
    <col min="5633" max="5633" width="26.75" style="189" customWidth="1"/>
    <col min="5634" max="5634" width="26" style="189" customWidth="1"/>
    <col min="5635" max="5635" width="11.5" style="189" customWidth="1"/>
    <col min="5636" max="5636" width="16.375" style="189" customWidth="1"/>
    <col min="5637" max="5637" width="26" style="189" customWidth="1"/>
    <col min="5638" max="5638" width="23.875" style="189" customWidth="1"/>
    <col min="5639" max="5639" width="27.75" style="189" customWidth="1"/>
    <col min="5640" max="5640" width="17.125" style="189" customWidth="1"/>
    <col min="5641" max="5641" width="8" style="189" customWidth="1"/>
    <col min="5642" max="5642" width="22.25" style="189" customWidth="1"/>
    <col min="5643" max="5643" width="21.25" style="189" customWidth="1"/>
    <col min="5644" max="5644" width="22" style="189" customWidth="1"/>
    <col min="5645" max="5888" width="9" style="189"/>
    <col min="5889" max="5889" width="26.75" style="189" customWidth="1"/>
    <col min="5890" max="5890" width="26" style="189" customWidth="1"/>
    <col min="5891" max="5891" width="11.5" style="189" customWidth="1"/>
    <col min="5892" max="5892" width="16.375" style="189" customWidth="1"/>
    <col min="5893" max="5893" width="26" style="189" customWidth="1"/>
    <col min="5894" max="5894" width="23.875" style="189" customWidth="1"/>
    <col min="5895" max="5895" width="27.75" style="189" customWidth="1"/>
    <col min="5896" max="5896" width="17.125" style="189" customWidth="1"/>
    <col min="5897" max="5897" width="8" style="189" customWidth="1"/>
    <col min="5898" max="5898" width="22.25" style="189" customWidth="1"/>
    <col min="5899" max="5899" width="21.25" style="189" customWidth="1"/>
    <col min="5900" max="5900" width="22" style="189" customWidth="1"/>
    <col min="5901" max="6144" width="9" style="189"/>
    <col min="6145" max="6145" width="26.75" style="189" customWidth="1"/>
    <col min="6146" max="6146" width="26" style="189" customWidth="1"/>
    <col min="6147" max="6147" width="11.5" style="189" customWidth="1"/>
    <col min="6148" max="6148" width="16.375" style="189" customWidth="1"/>
    <col min="6149" max="6149" width="26" style="189" customWidth="1"/>
    <col min="6150" max="6150" width="23.875" style="189" customWidth="1"/>
    <col min="6151" max="6151" width="27.75" style="189" customWidth="1"/>
    <col min="6152" max="6152" width="17.125" style="189" customWidth="1"/>
    <col min="6153" max="6153" width="8" style="189" customWidth="1"/>
    <col min="6154" max="6154" width="22.25" style="189" customWidth="1"/>
    <col min="6155" max="6155" width="21.25" style="189" customWidth="1"/>
    <col min="6156" max="6156" width="22" style="189" customWidth="1"/>
    <col min="6157" max="6400" width="9" style="189"/>
    <col min="6401" max="6401" width="26.75" style="189" customWidth="1"/>
    <col min="6402" max="6402" width="26" style="189" customWidth="1"/>
    <col min="6403" max="6403" width="11.5" style="189" customWidth="1"/>
    <col min="6404" max="6404" width="16.375" style="189" customWidth="1"/>
    <col min="6405" max="6405" width="26" style="189" customWidth="1"/>
    <col min="6406" max="6406" width="23.875" style="189" customWidth="1"/>
    <col min="6407" max="6407" width="27.75" style="189" customWidth="1"/>
    <col min="6408" max="6408" width="17.125" style="189" customWidth="1"/>
    <col min="6409" max="6409" width="8" style="189" customWidth="1"/>
    <col min="6410" max="6410" width="22.25" style="189" customWidth="1"/>
    <col min="6411" max="6411" width="21.25" style="189" customWidth="1"/>
    <col min="6412" max="6412" width="22" style="189" customWidth="1"/>
    <col min="6413" max="6656" width="9" style="189"/>
    <col min="6657" max="6657" width="26.75" style="189" customWidth="1"/>
    <col min="6658" max="6658" width="26" style="189" customWidth="1"/>
    <col min="6659" max="6659" width="11.5" style="189" customWidth="1"/>
    <col min="6660" max="6660" width="16.375" style="189" customWidth="1"/>
    <col min="6661" max="6661" width="26" style="189" customWidth="1"/>
    <col min="6662" max="6662" width="23.875" style="189" customWidth="1"/>
    <col min="6663" max="6663" width="27.75" style="189" customWidth="1"/>
    <col min="6664" max="6664" width="17.125" style="189" customWidth="1"/>
    <col min="6665" max="6665" width="8" style="189" customWidth="1"/>
    <col min="6666" max="6666" width="22.25" style="189" customWidth="1"/>
    <col min="6667" max="6667" width="21.25" style="189" customWidth="1"/>
    <col min="6668" max="6668" width="22" style="189" customWidth="1"/>
    <col min="6669" max="6912" width="9" style="189"/>
    <col min="6913" max="6913" width="26.75" style="189" customWidth="1"/>
    <col min="6914" max="6914" width="26" style="189" customWidth="1"/>
    <col min="6915" max="6915" width="11.5" style="189" customWidth="1"/>
    <col min="6916" max="6916" width="16.375" style="189" customWidth="1"/>
    <col min="6917" max="6917" width="26" style="189" customWidth="1"/>
    <col min="6918" max="6918" width="23.875" style="189" customWidth="1"/>
    <col min="6919" max="6919" width="27.75" style="189" customWidth="1"/>
    <col min="6920" max="6920" width="17.125" style="189" customWidth="1"/>
    <col min="6921" max="6921" width="8" style="189" customWidth="1"/>
    <col min="6922" max="6922" width="22.25" style="189" customWidth="1"/>
    <col min="6923" max="6923" width="21.25" style="189" customWidth="1"/>
    <col min="6924" max="6924" width="22" style="189" customWidth="1"/>
    <col min="6925" max="7168" width="9" style="189"/>
    <col min="7169" max="7169" width="26.75" style="189" customWidth="1"/>
    <col min="7170" max="7170" width="26" style="189" customWidth="1"/>
    <col min="7171" max="7171" width="11.5" style="189" customWidth="1"/>
    <col min="7172" max="7172" width="16.375" style="189" customWidth="1"/>
    <col min="7173" max="7173" width="26" style="189" customWidth="1"/>
    <col min="7174" max="7174" width="23.875" style="189" customWidth="1"/>
    <col min="7175" max="7175" width="27.75" style="189" customWidth="1"/>
    <col min="7176" max="7176" width="17.125" style="189" customWidth="1"/>
    <col min="7177" max="7177" width="8" style="189" customWidth="1"/>
    <col min="7178" max="7178" width="22.25" style="189" customWidth="1"/>
    <col min="7179" max="7179" width="21.25" style="189" customWidth="1"/>
    <col min="7180" max="7180" width="22" style="189" customWidth="1"/>
    <col min="7181" max="7424" width="9" style="189"/>
    <col min="7425" max="7425" width="26.75" style="189" customWidth="1"/>
    <col min="7426" max="7426" width="26" style="189" customWidth="1"/>
    <col min="7427" max="7427" width="11.5" style="189" customWidth="1"/>
    <col min="7428" max="7428" width="16.375" style="189" customWidth="1"/>
    <col min="7429" max="7429" width="26" style="189" customWidth="1"/>
    <col min="7430" max="7430" width="23.875" style="189" customWidth="1"/>
    <col min="7431" max="7431" width="27.75" style="189" customWidth="1"/>
    <col min="7432" max="7432" width="17.125" style="189" customWidth="1"/>
    <col min="7433" max="7433" width="8" style="189" customWidth="1"/>
    <col min="7434" max="7434" width="22.25" style="189" customWidth="1"/>
    <col min="7435" max="7435" width="21.25" style="189" customWidth="1"/>
    <col min="7436" max="7436" width="22" style="189" customWidth="1"/>
    <col min="7437" max="7680" width="9" style="189"/>
    <col min="7681" max="7681" width="26.75" style="189" customWidth="1"/>
    <col min="7682" max="7682" width="26" style="189" customWidth="1"/>
    <col min="7683" max="7683" width="11.5" style="189" customWidth="1"/>
    <col min="7684" max="7684" width="16.375" style="189" customWidth="1"/>
    <col min="7685" max="7685" width="26" style="189" customWidth="1"/>
    <col min="7686" max="7686" width="23.875" style="189" customWidth="1"/>
    <col min="7687" max="7687" width="27.75" style="189" customWidth="1"/>
    <col min="7688" max="7688" width="17.125" style="189" customWidth="1"/>
    <col min="7689" max="7689" width="8" style="189" customWidth="1"/>
    <col min="7690" max="7690" width="22.25" style="189" customWidth="1"/>
    <col min="7691" max="7691" width="21.25" style="189" customWidth="1"/>
    <col min="7692" max="7692" width="22" style="189" customWidth="1"/>
    <col min="7693" max="7936" width="9" style="189"/>
    <col min="7937" max="7937" width="26.75" style="189" customWidth="1"/>
    <col min="7938" max="7938" width="26" style="189" customWidth="1"/>
    <col min="7939" max="7939" width="11.5" style="189" customWidth="1"/>
    <col min="7940" max="7940" width="16.375" style="189" customWidth="1"/>
    <col min="7941" max="7941" width="26" style="189" customWidth="1"/>
    <col min="7942" max="7942" width="23.875" style="189" customWidth="1"/>
    <col min="7943" max="7943" width="27.75" style="189" customWidth="1"/>
    <col min="7944" max="7944" width="17.125" style="189" customWidth="1"/>
    <col min="7945" max="7945" width="8" style="189" customWidth="1"/>
    <col min="7946" max="7946" width="22.25" style="189" customWidth="1"/>
    <col min="7947" max="7947" width="21.25" style="189" customWidth="1"/>
    <col min="7948" max="7948" width="22" style="189" customWidth="1"/>
    <col min="7949" max="8192" width="9" style="189"/>
    <col min="8193" max="8193" width="26.75" style="189" customWidth="1"/>
    <col min="8194" max="8194" width="26" style="189" customWidth="1"/>
    <col min="8195" max="8195" width="11.5" style="189" customWidth="1"/>
    <col min="8196" max="8196" width="16.375" style="189" customWidth="1"/>
    <col min="8197" max="8197" width="26" style="189" customWidth="1"/>
    <col min="8198" max="8198" width="23.875" style="189" customWidth="1"/>
    <col min="8199" max="8199" width="27.75" style="189" customWidth="1"/>
    <col min="8200" max="8200" width="17.125" style="189" customWidth="1"/>
    <col min="8201" max="8201" width="8" style="189" customWidth="1"/>
    <col min="8202" max="8202" width="22.25" style="189" customWidth="1"/>
    <col min="8203" max="8203" width="21.25" style="189" customWidth="1"/>
    <col min="8204" max="8204" width="22" style="189" customWidth="1"/>
    <col min="8205" max="8448" width="9" style="189"/>
    <col min="8449" max="8449" width="26.75" style="189" customWidth="1"/>
    <col min="8450" max="8450" width="26" style="189" customWidth="1"/>
    <col min="8451" max="8451" width="11.5" style="189" customWidth="1"/>
    <col min="8452" max="8452" width="16.375" style="189" customWidth="1"/>
    <col min="8453" max="8453" width="26" style="189" customWidth="1"/>
    <col min="8454" max="8454" width="23.875" style="189" customWidth="1"/>
    <col min="8455" max="8455" width="27.75" style="189" customWidth="1"/>
    <col min="8456" max="8456" width="17.125" style="189" customWidth="1"/>
    <col min="8457" max="8457" width="8" style="189" customWidth="1"/>
    <col min="8458" max="8458" width="22.25" style="189" customWidth="1"/>
    <col min="8459" max="8459" width="21.25" style="189" customWidth="1"/>
    <col min="8460" max="8460" width="22" style="189" customWidth="1"/>
    <col min="8461" max="8704" width="9" style="189"/>
    <col min="8705" max="8705" width="26.75" style="189" customWidth="1"/>
    <col min="8706" max="8706" width="26" style="189" customWidth="1"/>
    <col min="8707" max="8707" width="11.5" style="189" customWidth="1"/>
    <col min="8708" max="8708" width="16.375" style="189" customWidth="1"/>
    <col min="8709" max="8709" width="26" style="189" customWidth="1"/>
    <col min="8710" max="8710" width="23.875" style="189" customWidth="1"/>
    <col min="8711" max="8711" width="27.75" style="189" customWidth="1"/>
    <col min="8712" max="8712" width="17.125" style="189" customWidth="1"/>
    <col min="8713" max="8713" width="8" style="189" customWidth="1"/>
    <col min="8714" max="8714" width="22.25" style="189" customWidth="1"/>
    <col min="8715" max="8715" width="21.25" style="189" customWidth="1"/>
    <col min="8716" max="8716" width="22" style="189" customWidth="1"/>
    <col min="8717" max="8960" width="9" style="189"/>
    <col min="8961" max="8961" width="26.75" style="189" customWidth="1"/>
    <col min="8962" max="8962" width="26" style="189" customWidth="1"/>
    <col min="8963" max="8963" width="11.5" style="189" customWidth="1"/>
    <col min="8964" max="8964" width="16.375" style="189" customWidth="1"/>
    <col min="8965" max="8965" width="26" style="189" customWidth="1"/>
    <col min="8966" max="8966" width="23.875" style="189" customWidth="1"/>
    <col min="8967" max="8967" width="27.75" style="189" customWidth="1"/>
    <col min="8968" max="8968" width="17.125" style="189" customWidth="1"/>
    <col min="8969" max="8969" width="8" style="189" customWidth="1"/>
    <col min="8970" max="8970" width="22.25" style="189" customWidth="1"/>
    <col min="8971" max="8971" width="21.25" style="189" customWidth="1"/>
    <col min="8972" max="8972" width="22" style="189" customWidth="1"/>
    <col min="8973" max="9216" width="9" style="189"/>
    <col min="9217" max="9217" width="26.75" style="189" customWidth="1"/>
    <col min="9218" max="9218" width="26" style="189" customWidth="1"/>
    <col min="9219" max="9219" width="11.5" style="189" customWidth="1"/>
    <col min="9220" max="9220" width="16.375" style="189" customWidth="1"/>
    <col min="9221" max="9221" width="26" style="189" customWidth="1"/>
    <col min="9222" max="9222" width="23.875" style="189" customWidth="1"/>
    <col min="9223" max="9223" width="27.75" style="189" customWidth="1"/>
    <col min="9224" max="9224" width="17.125" style="189" customWidth="1"/>
    <col min="9225" max="9225" width="8" style="189" customWidth="1"/>
    <col min="9226" max="9226" width="22.25" style="189" customWidth="1"/>
    <col min="9227" max="9227" width="21.25" style="189" customWidth="1"/>
    <col min="9228" max="9228" width="22" style="189" customWidth="1"/>
    <col min="9229" max="9472" width="9" style="189"/>
    <col min="9473" max="9473" width="26.75" style="189" customWidth="1"/>
    <col min="9474" max="9474" width="26" style="189" customWidth="1"/>
    <col min="9475" max="9475" width="11.5" style="189" customWidth="1"/>
    <col min="9476" max="9476" width="16.375" style="189" customWidth="1"/>
    <col min="9477" max="9477" width="26" style="189" customWidth="1"/>
    <col min="9478" max="9478" width="23.875" style="189" customWidth="1"/>
    <col min="9479" max="9479" width="27.75" style="189" customWidth="1"/>
    <col min="9480" max="9480" width="17.125" style="189" customWidth="1"/>
    <col min="9481" max="9481" width="8" style="189" customWidth="1"/>
    <col min="9482" max="9482" width="22.25" style="189" customWidth="1"/>
    <col min="9483" max="9483" width="21.25" style="189" customWidth="1"/>
    <col min="9484" max="9484" width="22" style="189" customWidth="1"/>
    <col min="9485" max="9728" width="9" style="189"/>
    <col min="9729" max="9729" width="26.75" style="189" customWidth="1"/>
    <col min="9730" max="9730" width="26" style="189" customWidth="1"/>
    <col min="9731" max="9731" width="11.5" style="189" customWidth="1"/>
    <col min="9732" max="9732" width="16.375" style="189" customWidth="1"/>
    <col min="9733" max="9733" width="26" style="189" customWidth="1"/>
    <col min="9734" max="9734" width="23.875" style="189" customWidth="1"/>
    <col min="9735" max="9735" width="27.75" style="189" customWidth="1"/>
    <col min="9736" max="9736" width="17.125" style="189" customWidth="1"/>
    <col min="9737" max="9737" width="8" style="189" customWidth="1"/>
    <col min="9738" max="9738" width="22.25" style="189" customWidth="1"/>
    <col min="9739" max="9739" width="21.25" style="189" customWidth="1"/>
    <col min="9740" max="9740" width="22" style="189" customWidth="1"/>
    <col min="9741" max="9984" width="9" style="189"/>
    <col min="9985" max="9985" width="26.75" style="189" customWidth="1"/>
    <col min="9986" max="9986" width="26" style="189" customWidth="1"/>
    <col min="9987" max="9987" width="11.5" style="189" customWidth="1"/>
    <col min="9988" max="9988" width="16.375" style="189" customWidth="1"/>
    <col min="9989" max="9989" width="26" style="189" customWidth="1"/>
    <col min="9990" max="9990" width="23.875" style="189" customWidth="1"/>
    <col min="9991" max="9991" width="27.75" style="189" customWidth="1"/>
    <col min="9992" max="9992" width="17.125" style="189" customWidth="1"/>
    <col min="9993" max="9993" width="8" style="189" customWidth="1"/>
    <col min="9994" max="9994" width="22.25" style="189" customWidth="1"/>
    <col min="9995" max="9995" width="21.25" style="189" customWidth="1"/>
    <col min="9996" max="9996" width="22" style="189" customWidth="1"/>
    <col min="9997" max="10240" width="9" style="189"/>
    <col min="10241" max="10241" width="26.75" style="189" customWidth="1"/>
    <col min="10242" max="10242" width="26" style="189" customWidth="1"/>
    <col min="10243" max="10243" width="11.5" style="189" customWidth="1"/>
    <col min="10244" max="10244" width="16.375" style="189" customWidth="1"/>
    <col min="10245" max="10245" width="26" style="189" customWidth="1"/>
    <col min="10246" max="10246" width="23.875" style="189" customWidth="1"/>
    <col min="10247" max="10247" width="27.75" style="189" customWidth="1"/>
    <col min="10248" max="10248" width="17.125" style="189" customWidth="1"/>
    <col min="10249" max="10249" width="8" style="189" customWidth="1"/>
    <col min="10250" max="10250" width="22.25" style="189" customWidth="1"/>
    <col min="10251" max="10251" width="21.25" style="189" customWidth="1"/>
    <col min="10252" max="10252" width="22" style="189" customWidth="1"/>
    <col min="10253" max="10496" width="9" style="189"/>
    <col min="10497" max="10497" width="26.75" style="189" customWidth="1"/>
    <col min="10498" max="10498" width="26" style="189" customWidth="1"/>
    <col min="10499" max="10499" width="11.5" style="189" customWidth="1"/>
    <col min="10500" max="10500" width="16.375" style="189" customWidth="1"/>
    <col min="10501" max="10501" width="26" style="189" customWidth="1"/>
    <col min="10502" max="10502" width="23.875" style="189" customWidth="1"/>
    <col min="10503" max="10503" width="27.75" style="189" customWidth="1"/>
    <col min="10504" max="10504" width="17.125" style="189" customWidth="1"/>
    <col min="10505" max="10505" width="8" style="189" customWidth="1"/>
    <col min="10506" max="10506" width="22.25" style="189" customWidth="1"/>
    <col min="10507" max="10507" width="21.25" style="189" customWidth="1"/>
    <col min="10508" max="10508" width="22" style="189" customWidth="1"/>
    <col min="10509" max="10752" width="9" style="189"/>
    <col min="10753" max="10753" width="26.75" style="189" customWidth="1"/>
    <col min="10754" max="10754" width="26" style="189" customWidth="1"/>
    <col min="10755" max="10755" width="11.5" style="189" customWidth="1"/>
    <col min="10756" max="10756" width="16.375" style="189" customWidth="1"/>
    <col min="10757" max="10757" width="26" style="189" customWidth="1"/>
    <col min="10758" max="10758" width="23.875" style="189" customWidth="1"/>
    <col min="10759" max="10759" width="27.75" style="189" customWidth="1"/>
    <col min="10760" max="10760" width="17.125" style="189" customWidth="1"/>
    <col min="10761" max="10761" width="8" style="189" customWidth="1"/>
    <col min="10762" max="10762" width="22.25" style="189" customWidth="1"/>
    <col min="10763" max="10763" width="21.25" style="189" customWidth="1"/>
    <col min="10764" max="10764" width="22" style="189" customWidth="1"/>
    <col min="10765" max="11008" width="9" style="189"/>
    <col min="11009" max="11009" width="26.75" style="189" customWidth="1"/>
    <col min="11010" max="11010" width="26" style="189" customWidth="1"/>
    <col min="11011" max="11011" width="11.5" style="189" customWidth="1"/>
    <col min="11012" max="11012" width="16.375" style="189" customWidth="1"/>
    <col min="11013" max="11013" width="26" style="189" customWidth="1"/>
    <col min="11014" max="11014" width="23.875" style="189" customWidth="1"/>
    <col min="11015" max="11015" width="27.75" style="189" customWidth="1"/>
    <col min="11016" max="11016" width="17.125" style="189" customWidth="1"/>
    <col min="11017" max="11017" width="8" style="189" customWidth="1"/>
    <col min="11018" max="11018" width="22.25" style="189" customWidth="1"/>
    <col min="11019" max="11019" width="21.25" style="189" customWidth="1"/>
    <col min="11020" max="11020" width="22" style="189" customWidth="1"/>
    <col min="11021" max="11264" width="9" style="189"/>
    <col min="11265" max="11265" width="26.75" style="189" customWidth="1"/>
    <col min="11266" max="11266" width="26" style="189" customWidth="1"/>
    <col min="11267" max="11267" width="11.5" style="189" customWidth="1"/>
    <col min="11268" max="11268" width="16.375" style="189" customWidth="1"/>
    <col min="11269" max="11269" width="26" style="189" customWidth="1"/>
    <col min="11270" max="11270" width="23.875" style="189" customWidth="1"/>
    <col min="11271" max="11271" width="27.75" style="189" customWidth="1"/>
    <col min="11272" max="11272" width="17.125" style="189" customWidth="1"/>
    <col min="11273" max="11273" width="8" style="189" customWidth="1"/>
    <col min="11274" max="11274" width="22.25" style="189" customWidth="1"/>
    <col min="11275" max="11275" width="21.25" style="189" customWidth="1"/>
    <col min="11276" max="11276" width="22" style="189" customWidth="1"/>
    <col min="11277" max="11520" width="9" style="189"/>
    <col min="11521" max="11521" width="26.75" style="189" customWidth="1"/>
    <col min="11522" max="11522" width="26" style="189" customWidth="1"/>
    <col min="11523" max="11523" width="11.5" style="189" customWidth="1"/>
    <col min="11524" max="11524" width="16.375" style="189" customWidth="1"/>
    <col min="11525" max="11525" width="26" style="189" customWidth="1"/>
    <col min="11526" max="11526" width="23.875" style="189" customWidth="1"/>
    <col min="11527" max="11527" width="27.75" style="189" customWidth="1"/>
    <col min="11528" max="11528" width="17.125" style="189" customWidth="1"/>
    <col min="11529" max="11529" width="8" style="189" customWidth="1"/>
    <col min="11530" max="11530" width="22.25" style="189" customWidth="1"/>
    <col min="11531" max="11531" width="21.25" style="189" customWidth="1"/>
    <col min="11532" max="11532" width="22" style="189" customWidth="1"/>
    <col min="11533" max="11776" width="9" style="189"/>
    <col min="11777" max="11777" width="26.75" style="189" customWidth="1"/>
    <col min="11778" max="11778" width="26" style="189" customWidth="1"/>
    <col min="11779" max="11779" width="11.5" style="189" customWidth="1"/>
    <col min="11780" max="11780" width="16.375" style="189" customWidth="1"/>
    <col min="11781" max="11781" width="26" style="189" customWidth="1"/>
    <col min="11782" max="11782" width="23.875" style="189" customWidth="1"/>
    <col min="11783" max="11783" width="27.75" style="189" customWidth="1"/>
    <col min="11784" max="11784" width="17.125" style="189" customWidth="1"/>
    <col min="11785" max="11785" width="8" style="189" customWidth="1"/>
    <col min="11786" max="11786" width="22.25" style="189" customWidth="1"/>
    <col min="11787" max="11787" width="21.25" style="189" customWidth="1"/>
    <col min="11788" max="11788" width="22" style="189" customWidth="1"/>
    <col min="11789" max="12032" width="9" style="189"/>
    <col min="12033" max="12033" width="26.75" style="189" customWidth="1"/>
    <col min="12034" max="12034" width="26" style="189" customWidth="1"/>
    <col min="12035" max="12035" width="11.5" style="189" customWidth="1"/>
    <col min="12036" max="12036" width="16.375" style="189" customWidth="1"/>
    <col min="12037" max="12037" width="26" style="189" customWidth="1"/>
    <col min="12038" max="12038" width="23.875" style="189" customWidth="1"/>
    <col min="12039" max="12039" width="27.75" style="189" customWidth="1"/>
    <col min="12040" max="12040" width="17.125" style="189" customWidth="1"/>
    <col min="12041" max="12041" width="8" style="189" customWidth="1"/>
    <col min="12042" max="12042" width="22.25" style="189" customWidth="1"/>
    <col min="12043" max="12043" width="21.25" style="189" customWidth="1"/>
    <col min="12044" max="12044" width="22" style="189" customWidth="1"/>
    <col min="12045" max="12288" width="9" style="189"/>
    <col min="12289" max="12289" width="26.75" style="189" customWidth="1"/>
    <col min="12290" max="12290" width="26" style="189" customWidth="1"/>
    <col min="12291" max="12291" width="11.5" style="189" customWidth="1"/>
    <col min="12292" max="12292" width="16.375" style="189" customWidth="1"/>
    <col min="12293" max="12293" width="26" style="189" customWidth="1"/>
    <col min="12294" max="12294" width="23.875" style="189" customWidth="1"/>
    <col min="12295" max="12295" width="27.75" style="189" customWidth="1"/>
    <col min="12296" max="12296" width="17.125" style="189" customWidth="1"/>
    <col min="12297" max="12297" width="8" style="189" customWidth="1"/>
    <col min="12298" max="12298" width="22.25" style="189" customWidth="1"/>
    <col min="12299" max="12299" width="21.25" style="189" customWidth="1"/>
    <col min="12300" max="12300" width="22" style="189" customWidth="1"/>
    <col min="12301" max="12544" width="9" style="189"/>
    <col min="12545" max="12545" width="26.75" style="189" customWidth="1"/>
    <col min="12546" max="12546" width="26" style="189" customWidth="1"/>
    <col min="12547" max="12547" width="11.5" style="189" customWidth="1"/>
    <col min="12548" max="12548" width="16.375" style="189" customWidth="1"/>
    <col min="12549" max="12549" width="26" style="189" customWidth="1"/>
    <col min="12550" max="12550" width="23.875" style="189" customWidth="1"/>
    <col min="12551" max="12551" width="27.75" style="189" customWidth="1"/>
    <col min="12552" max="12552" width="17.125" style="189" customWidth="1"/>
    <col min="12553" max="12553" width="8" style="189" customWidth="1"/>
    <col min="12554" max="12554" width="22.25" style="189" customWidth="1"/>
    <col min="12555" max="12555" width="21.25" style="189" customWidth="1"/>
    <col min="12556" max="12556" width="22" style="189" customWidth="1"/>
    <col min="12557" max="12800" width="9" style="189"/>
    <col min="12801" max="12801" width="26.75" style="189" customWidth="1"/>
    <col min="12802" max="12802" width="26" style="189" customWidth="1"/>
    <col min="12803" max="12803" width="11.5" style="189" customWidth="1"/>
    <col min="12804" max="12804" width="16.375" style="189" customWidth="1"/>
    <col min="12805" max="12805" width="26" style="189" customWidth="1"/>
    <col min="12806" max="12806" width="23.875" style="189" customWidth="1"/>
    <col min="12807" max="12807" width="27.75" style="189" customWidth="1"/>
    <col min="12808" max="12808" width="17.125" style="189" customWidth="1"/>
    <col min="12809" max="12809" width="8" style="189" customWidth="1"/>
    <col min="12810" max="12810" width="22.25" style="189" customWidth="1"/>
    <col min="12811" max="12811" width="21.25" style="189" customWidth="1"/>
    <col min="12812" max="12812" width="22" style="189" customWidth="1"/>
    <col min="12813" max="13056" width="9" style="189"/>
    <col min="13057" max="13057" width="26.75" style="189" customWidth="1"/>
    <col min="13058" max="13058" width="26" style="189" customWidth="1"/>
    <col min="13059" max="13059" width="11.5" style="189" customWidth="1"/>
    <col min="13060" max="13060" width="16.375" style="189" customWidth="1"/>
    <col min="13061" max="13061" width="26" style="189" customWidth="1"/>
    <col min="13062" max="13062" width="23.875" style="189" customWidth="1"/>
    <col min="13063" max="13063" width="27.75" style="189" customWidth="1"/>
    <col min="13064" max="13064" width="17.125" style="189" customWidth="1"/>
    <col min="13065" max="13065" width="8" style="189" customWidth="1"/>
    <col min="13066" max="13066" width="22.25" style="189" customWidth="1"/>
    <col min="13067" max="13067" width="21.25" style="189" customWidth="1"/>
    <col min="13068" max="13068" width="22" style="189" customWidth="1"/>
    <col min="13069" max="13312" width="9" style="189"/>
    <col min="13313" max="13313" width="26.75" style="189" customWidth="1"/>
    <col min="13314" max="13314" width="26" style="189" customWidth="1"/>
    <col min="13315" max="13315" width="11.5" style="189" customWidth="1"/>
    <col min="13316" max="13316" width="16.375" style="189" customWidth="1"/>
    <col min="13317" max="13317" width="26" style="189" customWidth="1"/>
    <col min="13318" max="13318" width="23.875" style="189" customWidth="1"/>
    <col min="13319" max="13319" width="27.75" style="189" customWidth="1"/>
    <col min="13320" max="13320" width="17.125" style="189" customWidth="1"/>
    <col min="13321" max="13321" width="8" style="189" customWidth="1"/>
    <col min="13322" max="13322" width="22.25" style="189" customWidth="1"/>
    <col min="13323" max="13323" width="21.25" style="189" customWidth="1"/>
    <col min="13324" max="13324" width="22" style="189" customWidth="1"/>
    <col min="13325" max="13568" width="9" style="189"/>
    <col min="13569" max="13569" width="26.75" style="189" customWidth="1"/>
    <col min="13570" max="13570" width="26" style="189" customWidth="1"/>
    <col min="13571" max="13571" width="11.5" style="189" customWidth="1"/>
    <col min="13572" max="13572" width="16.375" style="189" customWidth="1"/>
    <col min="13573" max="13573" width="26" style="189" customWidth="1"/>
    <col min="13574" max="13574" width="23.875" style="189" customWidth="1"/>
    <col min="13575" max="13575" width="27.75" style="189" customWidth="1"/>
    <col min="13576" max="13576" width="17.125" style="189" customWidth="1"/>
    <col min="13577" max="13577" width="8" style="189" customWidth="1"/>
    <col min="13578" max="13578" width="22.25" style="189" customWidth="1"/>
    <col min="13579" max="13579" width="21.25" style="189" customWidth="1"/>
    <col min="13580" max="13580" width="22" style="189" customWidth="1"/>
    <col min="13581" max="13824" width="9" style="189"/>
    <col min="13825" max="13825" width="26.75" style="189" customWidth="1"/>
    <col min="13826" max="13826" width="26" style="189" customWidth="1"/>
    <col min="13827" max="13827" width="11.5" style="189" customWidth="1"/>
    <col min="13828" max="13828" width="16.375" style="189" customWidth="1"/>
    <col min="13829" max="13829" width="26" style="189" customWidth="1"/>
    <col min="13830" max="13830" width="23.875" style="189" customWidth="1"/>
    <col min="13831" max="13831" width="27.75" style="189" customWidth="1"/>
    <col min="13832" max="13832" width="17.125" style="189" customWidth="1"/>
    <col min="13833" max="13833" width="8" style="189" customWidth="1"/>
    <col min="13834" max="13834" width="22.25" style="189" customWidth="1"/>
    <col min="13835" max="13835" width="21.25" style="189" customWidth="1"/>
    <col min="13836" max="13836" width="22" style="189" customWidth="1"/>
    <col min="13837" max="14080" width="9" style="189"/>
    <col min="14081" max="14081" width="26.75" style="189" customWidth="1"/>
    <col min="14082" max="14082" width="26" style="189" customWidth="1"/>
    <col min="14083" max="14083" width="11.5" style="189" customWidth="1"/>
    <col min="14084" max="14084" width="16.375" style="189" customWidth="1"/>
    <col min="14085" max="14085" width="26" style="189" customWidth="1"/>
    <col min="14086" max="14086" width="23.875" style="189" customWidth="1"/>
    <col min="14087" max="14087" width="27.75" style="189" customWidth="1"/>
    <col min="14088" max="14088" width="17.125" style="189" customWidth="1"/>
    <col min="14089" max="14089" width="8" style="189" customWidth="1"/>
    <col min="14090" max="14090" width="22.25" style="189" customWidth="1"/>
    <col min="14091" max="14091" width="21.25" style="189" customWidth="1"/>
    <col min="14092" max="14092" width="22" style="189" customWidth="1"/>
    <col min="14093" max="14336" width="9" style="189"/>
    <col min="14337" max="14337" width="26.75" style="189" customWidth="1"/>
    <col min="14338" max="14338" width="26" style="189" customWidth="1"/>
    <col min="14339" max="14339" width="11.5" style="189" customWidth="1"/>
    <col min="14340" max="14340" width="16.375" style="189" customWidth="1"/>
    <col min="14341" max="14341" width="26" style="189" customWidth="1"/>
    <col min="14342" max="14342" width="23.875" style="189" customWidth="1"/>
    <col min="14343" max="14343" width="27.75" style="189" customWidth="1"/>
    <col min="14344" max="14344" width="17.125" style="189" customWidth="1"/>
    <col min="14345" max="14345" width="8" style="189" customWidth="1"/>
    <col min="14346" max="14346" width="22.25" style="189" customWidth="1"/>
    <col min="14347" max="14347" width="21.25" style="189" customWidth="1"/>
    <col min="14348" max="14348" width="22" style="189" customWidth="1"/>
    <col min="14349" max="14592" width="9" style="189"/>
    <col min="14593" max="14593" width="26.75" style="189" customWidth="1"/>
    <col min="14594" max="14594" width="26" style="189" customWidth="1"/>
    <col min="14595" max="14595" width="11.5" style="189" customWidth="1"/>
    <col min="14596" max="14596" width="16.375" style="189" customWidth="1"/>
    <col min="14597" max="14597" width="26" style="189" customWidth="1"/>
    <col min="14598" max="14598" width="23.875" style="189" customWidth="1"/>
    <col min="14599" max="14599" width="27.75" style="189" customWidth="1"/>
    <col min="14600" max="14600" width="17.125" style="189" customWidth="1"/>
    <col min="14601" max="14601" width="8" style="189" customWidth="1"/>
    <col min="14602" max="14602" width="22.25" style="189" customWidth="1"/>
    <col min="14603" max="14603" width="21.25" style="189" customWidth="1"/>
    <col min="14604" max="14604" width="22" style="189" customWidth="1"/>
    <col min="14605" max="14848" width="9" style="189"/>
    <col min="14849" max="14849" width="26.75" style="189" customWidth="1"/>
    <col min="14850" max="14850" width="26" style="189" customWidth="1"/>
    <col min="14851" max="14851" width="11.5" style="189" customWidth="1"/>
    <col min="14852" max="14852" width="16.375" style="189" customWidth="1"/>
    <col min="14853" max="14853" width="26" style="189" customWidth="1"/>
    <col min="14854" max="14854" width="23.875" style="189" customWidth="1"/>
    <col min="14855" max="14855" width="27.75" style="189" customWidth="1"/>
    <col min="14856" max="14856" width="17.125" style="189" customWidth="1"/>
    <col min="14857" max="14857" width="8" style="189" customWidth="1"/>
    <col min="14858" max="14858" width="22.25" style="189" customWidth="1"/>
    <col min="14859" max="14859" width="21.25" style="189" customWidth="1"/>
    <col min="14860" max="14860" width="22" style="189" customWidth="1"/>
    <col min="14861" max="15104" width="9" style="189"/>
    <col min="15105" max="15105" width="26.75" style="189" customWidth="1"/>
    <col min="15106" max="15106" width="26" style="189" customWidth="1"/>
    <col min="15107" max="15107" width="11.5" style="189" customWidth="1"/>
    <col min="15108" max="15108" width="16.375" style="189" customWidth="1"/>
    <col min="15109" max="15109" width="26" style="189" customWidth="1"/>
    <col min="15110" max="15110" width="23.875" style="189" customWidth="1"/>
    <col min="15111" max="15111" width="27.75" style="189" customWidth="1"/>
    <col min="15112" max="15112" width="17.125" style="189" customWidth="1"/>
    <col min="15113" max="15113" width="8" style="189" customWidth="1"/>
    <col min="15114" max="15114" width="22.25" style="189" customWidth="1"/>
    <col min="15115" max="15115" width="21.25" style="189" customWidth="1"/>
    <col min="15116" max="15116" width="22" style="189" customWidth="1"/>
    <col min="15117" max="15360" width="9" style="189"/>
    <col min="15361" max="15361" width="26.75" style="189" customWidth="1"/>
    <col min="15362" max="15362" width="26" style="189" customWidth="1"/>
    <col min="15363" max="15363" width="11.5" style="189" customWidth="1"/>
    <col min="15364" max="15364" width="16.375" style="189" customWidth="1"/>
    <col min="15365" max="15365" width="26" style="189" customWidth="1"/>
    <col min="15366" max="15366" width="23.875" style="189" customWidth="1"/>
    <col min="15367" max="15367" width="27.75" style="189" customWidth="1"/>
    <col min="15368" max="15368" width="17.125" style="189" customWidth="1"/>
    <col min="15369" max="15369" width="8" style="189" customWidth="1"/>
    <col min="15370" max="15370" width="22.25" style="189" customWidth="1"/>
    <col min="15371" max="15371" width="21.25" style="189" customWidth="1"/>
    <col min="15372" max="15372" width="22" style="189" customWidth="1"/>
    <col min="15373" max="15616" width="9" style="189"/>
    <col min="15617" max="15617" width="26.75" style="189" customWidth="1"/>
    <col min="15618" max="15618" width="26" style="189" customWidth="1"/>
    <col min="15619" max="15619" width="11.5" style="189" customWidth="1"/>
    <col min="15620" max="15620" width="16.375" style="189" customWidth="1"/>
    <col min="15621" max="15621" width="26" style="189" customWidth="1"/>
    <col min="15622" max="15622" width="23.875" style="189" customWidth="1"/>
    <col min="15623" max="15623" width="27.75" style="189" customWidth="1"/>
    <col min="15624" max="15624" width="17.125" style="189" customWidth="1"/>
    <col min="15625" max="15625" width="8" style="189" customWidth="1"/>
    <col min="15626" max="15626" width="22.25" style="189" customWidth="1"/>
    <col min="15627" max="15627" width="21.25" style="189" customWidth="1"/>
    <col min="15628" max="15628" width="22" style="189" customWidth="1"/>
    <col min="15629" max="15872" width="9" style="189"/>
    <col min="15873" max="15873" width="26.75" style="189" customWidth="1"/>
    <col min="15874" max="15874" width="26" style="189" customWidth="1"/>
    <col min="15875" max="15875" width="11.5" style="189" customWidth="1"/>
    <col min="15876" max="15876" width="16.375" style="189" customWidth="1"/>
    <col min="15877" max="15877" width="26" style="189" customWidth="1"/>
    <col min="15878" max="15878" width="23.875" style="189" customWidth="1"/>
    <col min="15879" max="15879" width="27.75" style="189" customWidth="1"/>
    <col min="15880" max="15880" width="17.125" style="189" customWidth="1"/>
    <col min="15881" max="15881" width="8" style="189" customWidth="1"/>
    <col min="15882" max="15882" width="22.25" style="189" customWidth="1"/>
    <col min="15883" max="15883" width="21.25" style="189" customWidth="1"/>
    <col min="15884" max="15884" width="22" style="189" customWidth="1"/>
    <col min="15885" max="16128" width="9" style="189"/>
    <col min="16129" max="16129" width="26.75" style="189" customWidth="1"/>
    <col min="16130" max="16130" width="26" style="189" customWidth="1"/>
    <col min="16131" max="16131" width="11.5" style="189" customWidth="1"/>
    <col min="16132" max="16132" width="16.375" style="189" customWidth="1"/>
    <col min="16133" max="16133" width="26" style="189" customWidth="1"/>
    <col min="16134" max="16134" width="23.875" style="189" customWidth="1"/>
    <col min="16135" max="16135" width="27.75" style="189" customWidth="1"/>
    <col min="16136" max="16136" width="17.125" style="189" customWidth="1"/>
    <col min="16137" max="16137" width="8" style="189" customWidth="1"/>
    <col min="16138" max="16138" width="22.25" style="189" customWidth="1"/>
    <col min="16139" max="16139" width="21.25" style="189" customWidth="1"/>
    <col min="16140" max="16140" width="22" style="189" customWidth="1"/>
    <col min="16141" max="16384" width="9" style="189"/>
  </cols>
  <sheetData>
    <row r="1" spans="1:12" ht="37.5" customHeight="1">
      <c r="A1" s="423" t="s">
        <v>1182</v>
      </c>
      <c r="B1" s="423"/>
      <c r="C1" s="423"/>
      <c r="D1" s="423"/>
      <c r="E1" s="423"/>
      <c r="F1" s="423"/>
      <c r="G1" s="423"/>
      <c r="H1" s="423"/>
    </row>
    <row r="2" spans="1:12" s="192" customFormat="1" ht="35.1" customHeight="1">
      <c r="A2" s="190" t="s">
        <v>1183</v>
      </c>
      <c r="B2" s="191"/>
      <c r="C2" s="191"/>
      <c r="D2" s="191"/>
      <c r="E2" s="190"/>
      <c r="F2" s="424" t="s">
        <v>1184</v>
      </c>
      <c r="G2" s="424"/>
      <c r="H2" s="424"/>
    </row>
    <row r="3" spans="1:12" s="192" customFormat="1" ht="35.1" customHeight="1">
      <c r="A3" s="190" t="s">
        <v>1185</v>
      </c>
      <c r="B3" s="191"/>
      <c r="C3" s="191"/>
      <c r="D3" s="191"/>
      <c r="E3" s="190"/>
      <c r="F3" s="191" t="s">
        <v>1186</v>
      </c>
      <c r="G3" s="191" t="s">
        <v>1187</v>
      </c>
      <c r="H3" s="193"/>
    </row>
    <row r="4" spans="1:12" s="192" customFormat="1" ht="35.1" customHeight="1">
      <c r="A4" s="190" t="s">
        <v>1188</v>
      </c>
      <c r="B4" s="191"/>
      <c r="C4" s="191"/>
      <c r="D4" s="191"/>
      <c r="E4" s="190"/>
      <c r="F4" s="424" t="s">
        <v>1189</v>
      </c>
      <c r="G4" s="424"/>
      <c r="H4" s="424"/>
    </row>
    <row r="5" spans="1:12" s="192" customFormat="1" ht="35.1" customHeight="1">
      <c r="A5" s="190" t="s">
        <v>1190</v>
      </c>
      <c r="B5" s="191"/>
      <c r="C5" s="191"/>
      <c r="D5" s="191"/>
      <c r="E5" s="190"/>
      <c r="F5" s="191" t="s">
        <v>1186</v>
      </c>
      <c r="G5" s="191"/>
      <c r="H5" s="194"/>
    </row>
    <row r="6" spans="1:12" s="192" customFormat="1" ht="35.1" customHeight="1" thickBot="1">
      <c r="A6" s="190"/>
      <c r="B6" s="191"/>
      <c r="C6" s="191"/>
      <c r="D6" s="191"/>
      <c r="E6" s="191"/>
      <c r="F6" s="191"/>
      <c r="G6" s="191"/>
      <c r="H6" s="191" t="s">
        <v>1191</v>
      </c>
    </row>
    <row r="7" spans="1:12" ht="35.1" customHeight="1" thickBot="1">
      <c r="A7" s="425" t="s">
        <v>1192</v>
      </c>
      <c r="B7" s="427" t="s">
        <v>1193</v>
      </c>
      <c r="C7" s="429" t="s">
        <v>1194</v>
      </c>
      <c r="D7" s="430"/>
      <c r="E7" s="433" t="s">
        <v>1195</v>
      </c>
      <c r="F7" s="435" t="s">
        <v>1196</v>
      </c>
      <c r="G7" s="437" t="s">
        <v>1197</v>
      </c>
      <c r="H7" s="438"/>
      <c r="J7" s="195"/>
      <c r="K7" s="195"/>
    </row>
    <row r="8" spans="1:12" ht="35.1" customHeight="1" thickTop="1" thickBot="1">
      <c r="A8" s="426"/>
      <c r="B8" s="428"/>
      <c r="C8" s="431"/>
      <c r="D8" s="432"/>
      <c r="E8" s="434"/>
      <c r="F8" s="436"/>
      <c r="G8" s="196" t="s">
        <v>1198</v>
      </c>
      <c r="H8" s="197" t="s">
        <v>1172</v>
      </c>
      <c r="J8" s="198">
        <f>F20</f>
        <v>0</v>
      </c>
      <c r="K8" s="199" t="s">
        <v>1199</v>
      </c>
      <c r="L8" s="200"/>
    </row>
    <row r="9" spans="1:12" ht="35.1" customHeight="1">
      <c r="A9" s="201" t="s">
        <v>1200</v>
      </c>
      <c r="B9" s="202" t="e">
        <f>#REF!</f>
        <v>#REF!</v>
      </c>
      <c r="C9" s="439">
        <v>426651000.24000001</v>
      </c>
      <c r="D9" s="439"/>
      <c r="E9" s="203" t="e">
        <f>B9+C9</f>
        <v>#REF!</v>
      </c>
      <c r="F9" s="204"/>
      <c r="G9" s="204" t="s">
        <v>1201</v>
      </c>
      <c r="H9" s="205"/>
      <c r="J9" s="206" t="e">
        <f>E9*0.9</f>
        <v>#REF!</v>
      </c>
      <c r="K9" s="207"/>
      <c r="L9" s="207"/>
    </row>
    <row r="10" spans="1:12" ht="35.1" customHeight="1">
      <c r="A10" s="208" t="s">
        <v>1206</v>
      </c>
      <c r="B10" s="209" t="e">
        <f>#REF!</f>
        <v>#REF!</v>
      </c>
      <c r="C10" s="421"/>
      <c r="D10" s="422"/>
      <c r="E10" s="203" t="e">
        <f>B10</f>
        <v>#REF!</v>
      </c>
      <c r="F10" s="204"/>
      <c r="G10" s="210"/>
      <c r="H10" s="211"/>
      <c r="J10" s="206"/>
      <c r="K10" s="207"/>
      <c r="L10" s="207"/>
    </row>
    <row r="11" spans="1:12" ht="35.1" customHeight="1">
      <c r="A11" s="208" t="s">
        <v>1207</v>
      </c>
      <c r="B11" s="209" t="e">
        <f>#REF!</f>
        <v>#REF!</v>
      </c>
      <c r="C11" s="421"/>
      <c r="D11" s="422"/>
      <c r="E11" s="203" t="e">
        <f>B11</f>
        <v>#REF!</v>
      </c>
      <c r="F11" s="204"/>
      <c r="G11" s="212"/>
      <c r="H11" s="213"/>
      <c r="J11" s="207"/>
      <c r="K11" s="207"/>
      <c r="L11" s="207"/>
    </row>
    <row r="12" spans="1:12" ht="35.1" customHeight="1">
      <c r="A12" s="208"/>
      <c r="B12" s="214"/>
      <c r="C12" s="215"/>
      <c r="D12" s="214"/>
      <c r="E12" s="203">
        <f>B12+C12</f>
        <v>0</v>
      </c>
      <c r="F12" s="204"/>
      <c r="G12" s="212"/>
      <c r="H12" s="213"/>
      <c r="J12" s="207"/>
      <c r="K12" s="207"/>
      <c r="L12" s="207"/>
    </row>
    <row r="13" spans="1:12" ht="35.1" customHeight="1">
      <c r="A13" s="208"/>
      <c r="B13" s="214"/>
      <c r="C13" s="215"/>
      <c r="D13" s="214"/>
      <c r="E13" s="216"/>
      <c r="F13" s="204"/>
      <c r="G13" s="212"/>
      <c r="H13" s="213"/>
      <c r="J13" s="207"/>
      <c r="K13" s="207"/>
      <c r="L13" s="207"/>
    </row>
    <row r="14" spans="1:12" ht="35.1" customHeight="1">
      <c r="A14" s="217"/>
      <c r="B14" s="218"/>
      <c r="C14" s="421"/>
      <c r="D14" s="422"/>
      <c r="E14" s="219"/>
      <c r="F14" s="204"/>
      <c r="G14" s="212"/>
      <c r="H14" s="211"/>
      <c r="J14" s="206">
        <f>ROUNDDOWN(B14*0.9,-4)</f>
        <v>0</v>
      </c>
      <c r="K14" s="207"/>
      <c r="L14" s="207"/>
    </row>
    <row r="15" spans="1:12" ht="35.1" customHeight="1">
      <c r="A15" s="208"/>
      <c r="B15" s="218"/>
      <c r="C15" s="421"/>
      <c r="D15" s="422"/>
      <c r="E15" s="219"/>
      <c r="F15" s="204"/>
      <c r="G15" s="212"/>
      <c r="H15" s="211"/>
      <c r="J15" s="206">
        <f>ROUNDDOWN(B15*0.9,-4)</f>
        <v>0</v>
      </c>
      <c r="K15" s="207"/>
      <c r="L15" s="207"/>
    </row>
    <row r="16" spans="1:12" ht="35.1" customHeight="1">
      <c r="A16" s="208"/>
      <c r="B16" s="214"/>
      <c r="C16" s="421"/>
      <c r="D16" s="422"/>
      <c r="E16" s="219"/>
      <c r="F16" s="204"/>
      <c r="G16" s="220"/>
      <c r="H16" s="221"/>
      <c r="J16" s="207"/>
      <c r="K16" s="207"/>
      <c r="L16" s="207"/>
    </row>
    <row r="17" spans="1:12" ht="35.1" customHeight="1">
      <c r="A17" s="208"/>
      <c r="B17" s="214"/>
      <c r="C17" s="421"/>
      <c r="D17" s="422"/>
      <c r="E17" s="219"/>
      <c r="F17" s="204"/>
      <c r="G17" s="212"/>
      <c r="H17" s="213"/>
      <c r="J17" s="207"/>
      <c r="K17" s="207"/>
      <c r="L17" s="207"/>
    </row>
    <row r="18" spans="1:12" ht="35.1" customHeight="1">
      <c r="A18" s="208"/>
      <c r="B18" s="214"/>
      <c r="C18" s="421"/>
      <c r="D18" s="422"/>
      <c r="E18" s="216"/>
      <c r="F18" s="204"/>
      <c r="G18" s="212"/>
      <c r="H18" s="213"/>
      <c r="J18" s="207"/>
      <c r="K18" s="207"/>
      <c r="L18" s="207"/>
    </row>
    <row r="19" spans="1:12" ht="35.1" customHeight="1" thickBot="1">
      <c r="A19" s="222"/>
      <c r="B19" s="223"/>
      <c r="C19" s="421"/>
      <c r="D19" s="422"/>
      <c r="E19" s="223"/>
      <c r="F19" s="223"/>
      <c r="G19" s="224"/>
      <c r="H19" s="225"/>
      <c r="J19" s="207"/>
      <c r="K19" s="207"/>
      <c r="L19" s="207"/>
    </row>
    <row r="20" spans="1:12" ht="35.1" customHeight="1" thickBot="1">
      <c r="A20" s="226" t="s">
        <v>1202</v>
      </c>
      <c r="B20" s="227" t="e">
        <f>SUM(B9:B19)</f>
        <v>#REF!</v>
      </c>
      <c r="C20" s="440">
        <f>SUM(C9:D19)</f>
        <v>426651000.24000001</v>
      </c>
      <c r="D20" s="441"/>
      <c r="E20" s="227" t="e">
        <f>SUM(E9:E19)</f>
        <v>#REF!</v>
      </c>
      <c r="F20" s="227"/>
      <c r="G20" s="228"/>
      <c r="H20" s="229"/>
      <c r="J20" s="206" t="e">
        <f>SUM(J9:J19)</f>
        <v>#REF!</v>
      </c>
      <c r="K20" s="206">
        <f>SUM(K9:K19)</f>
        <v>0</v>
      </c>
      <c r="L20" s="206"/>
    </row>
    <row r="21" spans="1:12" s="230" customFormat="1" ht="27.75" customHeight="1">
      <c r="A21" s="442" t="s">
        <v>1203</v>
      </c>
      <c r="B21" s="442"/>
      <c r="C21" s="442"/>
      <c r="D21" s="442"/>
      <c r="E21" s="442"/>
      <c r="F21" s="442"/>
      <c r="G21" s="442"/>
      <c r="H21" s="442"/>
      <c r="J21" s="231" t="e">
        <f>J20+K20</f>
        <v>#REF!</v>
      </c>
      <c r="K21" s="232" t="e">
        <f>J8-J20-K20</f>
        <v>#REF!</v>
      </c>
      <c r="L21" s="233"/>
    </row>
    <row r="22" spans="1:12" ht="24.95" customHeight="1">
      <c r="A22" s="443"/>
      <c r="B22" s="443"/>
      <c r="C22" s="443"/>
      <c r="D22" s="443"/>
      <c r="E22" s="443"/>
      <c r="F22" s="443"/>
      <c r="G22" s="443"/>
      <c r="H22" s="443"/>
      <c r="J22" s="200"/>
      <c r="K22" s="200"/>
      <c r="L22" s="200"/>
    </row>
    <row r="23" spans="1:12" ht="13.5" customHeight="1">
      <c r="A23" s="443"/>
      <c r="B23" s="443"/>
      <c r="C23" s="443"/>
      <c r="D23" s="443"/>
      <c r="E23" s="443"/>
      <c r="F23" s="443"/>
      <c r="G23" s="443"/>
      <c r="H23" s="443"/>
    </row>
    <row r="26" spans="1:12" ht="30" customHeight="1">
      <c r="E26" s="234"/>
    </row>
    <row r="27" spans="1:12" ht="30" customHeight="1">
      <c r="A27" s="235" t="s">
        <v>1204</v>
      </c>
      <c r="B27" s="235">
        <v>259.95999999999998</v>
      </c>
      <c r="C27" s="235"/>
      <c r="D27" s="235"/>
      <c r="E27" s="234"/>
    </row>
    <row r="28" spans="1:12" ht="30" customHeight="1">
      <c r="A28" s="235"/>
      <c r="B28" s="234" t="e">
        <f>E20/B27</f>
        <v>#REF!</v>
      </c>
      <c r="C28" s="234"/>
      <c r="D28" s="235"/>
      <c r="E28" s="235"/>
    </row>
    <row r="29" spans="1:12" ht="30" customHeight="1"/>
    <row r="30" spans="1:12" ht="30" customHeight="1"/>
    <row r="31" spans="1:12" ht="20.100000000000001" customHeight="1"/>
    <row r="32" spans="1:12" ht="20.100000000000001" customHeight="1"/>
  </sheetData>
  <mergeCells count="20">
    <mergeCell ref="C17:D17"/>
    <mergeCell ref="C18:D18"/>
    <mergeCell ref="C19:D19"/>
    <mergeCell ref="C20:D20"/>
    <mergeCell ref="A21:H23"/>
    <mergeCell ref="C16:D16"/>
    <mergeCell ref="A1:H1"/>
    <mergeCell ref="F2:H2"/>
    <mergeCell ref="F4:H4"/>
    <mergeCell ref="A7:A8"/>
    <mergeCell ref="B7:B8"/>
    <mergeCell ref="C7:D8"/>
    <mergeCell ref="E7:E8"/>
    <mergeCell ref="F7:F8"/>
    <mergeCell ref="G7:H7"/>
    <mergeCell ref="C9:D9"/>
    <mergeCell ref="C10:D10"/>
    <mergeCell ref="C11:D11"/>
    <mergeCell ref="C14:D14"/>
    <mergeCell ref="C15:D15"/>
  </mergeCells>
  <phoneticPr fontId="3" type="noConversion"/>
  <pageMargins left="1.07" right="0.32" top="0.44" bottom="0.33" header="0.38" footer="0.28000000000000003"/>
  <pageSetup paperSize="9" scale="6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25"/>
  <sheetViews>
    <sheetView view="pageBreakPreview" zoomScaleNormal="100" zoomScaleSheetLayoutView="100" workbookViewId="0">
      <selection activeCell="D18" sqref="D18"/>
    </sheetView>
  </sheetViews>
  <sheetFormatPr defaultRowHeight="27.95" customHeight="1"/>
  <cols>
    <col min="1" max="1" width="4.625" style="75" customWidth="1"/>
    <col min="2" max="2" width="25.75" style="75" customWidth="1"/>
    <col min="3" max="3" width="6" style="75" customWidth="1"/>
    <col min="4" max="4" width="9.875" style="75" customWidth="1"/>
    <col min="5" max="5" width="9.625" style="75" customWidth="1"/>
    <col min="6" max="6" width="12.375" style="187" customWidth="1"/>
    <col min="7" max="7" width="10.75" style="188" customWidth="1"/>
    <col min="8" max="8" width="10.75" style="75" customWidth="1"/>
    <col min="9" max="9" width="15.125" style="187" customWidth="1"/>
    <col min="10" max="10" width="9.375" style="75" customWidth="1"/>
    <col min="11" max="11" width="13.625" style="75" customWidth="1"/>
    <col min="12" max="12" width="16.25" style="74" customWidth="1"/>
    <col min="13" max="13" width="13.75" style="74" customWidth="1"/>
    <col min="14" max="14" width="15" style="75" bestFit="1" customWidth="1"/>
    <col min="15" max="256" width="9" style="75"/>
    <col min="257" max="257" width="4.625" style="75" customWidth="1"/>
    <col min="258" max="258" width="25.75" style="75" customWidth="1"/>
    <col min="259" max="259" width="6" style="75" customWidth="1"/>
    <col min="260" max="260" width="9.875" style="75" customWidth="1"/>
    <col min="261" max="261" width="9.625" style="75" customWidth="1"/>
    <col min="262" max="262" width="12.375" style="75" customWidth="1"/>
    <col min="263" max="264" width="10.75" style="75" customWidth="1"/>
    <col min="265" max="265" width="15.125" style="75" customWidth="1"/>
    <col min="266" max="266" width="9.375" style="75" customWidth="1"/>
    <col min="267" max="267" width="13.625" style="75" customWidth="1"/>
    <col min="268" max="268" width="16.25" style="75" customWidth="1"/>
    <col min="269" max="269" width="13.75" style="75" customWidth="1"/>
    <col min="270" max="270" width="15" style="75" bestFit="1" customWidth="1"/>
    <col min="271" max="512" width="9" style="75"/>
    <col min="513" max="513" width="4.625" style="75" customWidth="1"/>
    <col min="514" max="514" width="25.75" style="75" customWidth="1"/>
    <col min="515" max="515" width="6" style="75" customWidth="1"/>
    <col min="516" max="516" width="9.875" style="75" customWidth="1"/>
    <col min="517" max="517" width="9.625" style="75" customWidth="1"/>
    <col min="518" max="518" width="12.375" style="75" customWidth="1"/>
    <col min="519" max="520" width="10.75" style="75" customWidth="1"/>
    <col min="521" max="521" width="15.125" style="75" customWidth="1"/>
    <col min="522" max="522" width="9.375" style="75" customWidth="1"/>
    <col min="523" max="523" width="13.625" style="75" customWidth="1"/>
    <col min="524" max="524" width="16.25" style="75" customWidth="1"/>
    <col min="525" max="525" width="13.75" style="75" customWidth="1"/>
    <col min="526" max="526" width="15" style="75" bestFit="1" customWidth="1"/>
    <col min="527" max="768" width="9" style="75"/>
    <col min="769" max="769" width="4.625" style="75" customWidth="1"/>
    <col min="770" max="770" width="25.75" style="75" customWidth="1"/>
    <col min="771" max="771" width="6" style="75" customWidth="1"/>
    <col min="772" max="772" width="9.875" style="75" customWidth="1"/>
    <col min="773" max="773" width="9.625" style="75" customWidth="1"/>
    <col min="774" max="774" width="12.375" style="75" customWidth="1"/>
    <col min="775" max="776" width="10.75" style="75" customWidth="1"/>
    <col min="777" max="777" width="15.125" style="75" customWidth="1"/>
    <col min="778" max="778" width="9.375" style="75" customWidth="1"/>
    <col min="779" max="779" width="13.625" style="75" customWidth="1"/>
    <col min="780" max="780" width="16.25" style="75" customWidth="1"/>
    <col min="781" max="781" width="13.75" style="75" customWidth="1"/>
    <col min="782" max="782" width="15" style="75" bestFit="1" customWidth="1"/>
    <col min="783" max="1024" width="9" style="75"/>
    <col min="1025" max="1025" width="4.625" style="75" customWidth="1"/>
    <col min="1026" max="1026" width="25.75" style="75" customWidth="1"/>
    <col min="1027" max="1027" width="6" style="75" customWidth="1"/>
    <col min="1028" max="1028" width="9.875" style="75" customWidth="1"/>
    <col min="1029" max="1029" width="9.625" style="75" customWidth="1"/>
    <col min="1030" max="1030" width="12.375" style="75" customWidth="1"/>
    <col min="1031" max="1032" width="10.75" style="75" customWidth="1"/>
    <col min="1033" max="1033" width="15.125" style="75" customWidth="1"/>
    <col min="1034" max="1034" width="9.375" style="75" customWidth="1"/>
    <col min="1035" max="1035" width="13.625" style="75" customWidth="1"/>
    <col min="1036" max="1036" width="16.25" style="75" customWidth="1"/>
    <col min="1037" max="1037" width="13.75" style="75" customWidth="1"/>
    <col min="1038" max="1038" width="15" style="75" bestFit="1" customWidth="1"/>
    <col min="1039" max="1280" width="9" style="75"/>
    <col min="1281" max="1281" width="4.625" style="75" customWidth="1"/>
    <col min="1282" max="1282" width="25.75" style="75" customWidth="1"/>
    <col min="1283" max="1283" width="6" style="75" customWidth="1"/>
    <col min="1284" max="1284" width="9.875" style="75" customWidth="1"/>
    <col min="1285" max="1285" width="9.625" style="75" customWidth="1"/>
    <col min="1286" max="1286" width="12.375" style="75" customWidth="1"/>
    <col min="1287" max="1288" width="10.75" style="75" customWidth="1"/>
    <col min="1289" max="1289" width="15.125" style="75" customWidth="1"/>
    <col min="1290" max="1290" width="9.375" style="75" customWidth="1"/>
    <col min="1291" max="1291" width="13.625" style="75" customWidth="1"/>
    <col min="1292" max="1292" width="16.25" style="75" customWidth="1"/>
    <col min="1293" max="1293" width="13.75" style="75" customWidth="1"/>
    <col min="1294" max="1294" width="15" style="75" bestFit="1" customWidth="1"/>
    <col min="1295" max="1536" width="9" style="75"/>
    <col min="1537" max="1537" width="4.625" style="75" customWidth="1"/>
    <col min="1538" max="1538" width="25.75" style="75" customWidth="1"/>
    <col min="1539" max="1539" width="6" style="75" customWidth="1"/>
    <col min="1540" max="1540" width="9.875" style="75" customWidth="1"/>
    <col min="1541" max="1541" width="9.625" style="75" customWidth="1"/>
    <col min="1542" max="1542" width="12.375" style="75" customWidth="1"/>
    <col min="1543" max="1544" width="10.75" style="75" customWidth="1"/>
    <col min="1545" max="1545" width="15.125" style="75" customWidth="1"/>
    <col min="1546" max="1546" width="9.375" style="75" customWidth="1"/>
    <col min="1547" max="1547" width="13.625" style="75" customWidth="1"/>
    <col min="1548" max="1548" width="16.25" style="75" customWidth="1"/>
    <col min="1549" max="1549" width="13.75" style="75" customWidth="1"/>
    <col min="1550" max="1550" width="15" style="75" bestFit="1" customWidth="1"/>
    <col min="1551" max="1792" width="9" style="75"/>
    <col min="1793" max="1793" width="4.625" style="75" customWidth="1"/>
    <col min="1794" max="1794" width="25.75" style="75" customWidth="1"/>
    <col min="1795" max="1795" width="6" style="75" customWidth="1"/>
    <col min="1796" max="1796" width="9.875" style="75" customWidth="1"/>
    <col min="1797" max="1797" width="9.625" style="75" customWidth="1"/>
    <col min="1798" max="1798" width="12.375" style="75" customWidth="1"/>
    <col min="1799" max="1800" width="10.75" style="75" customWidth="1"/>
    <col min="1801" max="1801" width="15.125" style="75" customWidth="1"/>
    <col min="1802" max="1802" width="9.375" style="75" customWidth="1"/>
    <col min="1803" max="1803" width="13.625" style="75" customWidth="1"/>
    <col min="1804" max="1804" width="16.25" style="75" customWidth="1"/>
    <col min="1805" max="1805" width="13.75" style="75" customWidth="1"/>
    <col min="1806" max="1806" width="15" style="75" bestFit="1" customWidth="1"/>
    <col min="1807" max="2048" width="9" style="75"/>
    <col min="2049" max="2049" width="4.625" style="75" customWidth="1"/>
    <col min="2050" max="2050" width="25.75" style="75" customWidth="1"/>
    <col min="2051" max="2051" width="6" style="75" customWidth="1"/>
    <col min="2052" max="2052" width="9.875" style="75" customWidth="1"/>
    <col min="2053" max="2053" width="9.625" style="75" customWidth="1"/>
    <col min="2054" max="2054" width="12.375" style="75" customWidth="1"/>
    <col min="2055" max="2056" width="10.75" style="75" customWidth="1"/>
    <col min="2057" max="2057" width="15.125" style="75" customWidth="1"/>
    <col min="2058" max="2058" width="9.375" style="75" customWidth="1"/>
    <col min="2059" max="2059" width="13.625" style="75" customWidth="1"/>
    <col min="2060" max="2060" width="16.25" style="75" customWidth="1"/>
    <col min="2061" max="2061" width="13.75" style="75" customWidth="1"/>
    <col min="2062" max="2062" width="15" style="75" bestFit="1" customWidth="1"/>
    <col min="2063" max="2304" width="9" style="75"/>
    <col min="2305" max="2305" width="4.625" style="75" customWidth="1"/>
    <col min="2306" max="2306" width="25.75" style="75" customWidth="1"/>
    <col min="2307" max="2307" width="6" style="75" customWidth="1"/>
    <col min="2308" max="2308" width="9.875" style="75" customWidth="1"/>
    <col min="2309" max="2309" width="9.625" style="75" customWidth="1"/>
    <col min="2310" max="2310" width="12.375" style="75" customWidth="1"/>
    <col min="2311" max="2312" width="10.75" style="75" customWidth="1"/>
    <col min="2313" max="2313" width="15.125" style="75" customWidth="1"/>
    <col min="2314" max="2314" width="9.375" style="75" customWidth="1"/>
    <col min="2315" max="2315" width="13.625" style="75" customWidth="1"/>
    <col min="2316" max="2316" width="16.25" style="75" customWidth="1"/>
    <col min="2317" max="2317" width="13.75" style="75" customWidth="1"/>
    <col min="2318" max="2318" width="15" style="75" bestFit="1" customWidth="1"/>
    <col min="2319" max="2560" width="9" style="75"/>
    <col min="2561" max="2561" width="4.625" style="75" customWidth="1"/>
    <col min="2562" max="2562" width="25.75" style="75" customWidth="1"/>
    <col min="2563" max="2563" width="6" style="75" customWidth="1"/>
    <col min="2564" max="2564" width="9.875" style="75" customWidth="1"/>
    <col min="2565" max="2565" width="9.625" style="75" customWidth="1"/>
    <col min="2566" max="2566" width="12.375" style="75" customWidth="1"/>
    <col min="2567" max="2568" width="10.75" style="75" customWidth="1"/>
    <col min="2569" max="2569" width="15.125" style="75" customWidth="1"/>
    <col min="2570" max="2570" width="9.375" style="75" customWidth="1"/>
    <col min="2571" max="2571" width="13.625" style="75" customWidth="1"/>
    <col min="2572" max="2572" width="16.25" style="75" customWidth="1"/>
    <col min="2573" max="2573" width="13.75" style="75" customWidth="1"/>
    <col min="2574" max="2574" width="15" style="75" bestFit="1" customWidth="1"/>
    <col min="2575" max="2816" width="9" style="75"/>
    <col min="2817" max="2817" width="4.625" style="75" customWidth="1"/>
    <col min="2818" max="2818" width="25.75" style="75" customWidth="1"/>
    <col min="2819" max="2819" width="6" style="75" customWidth="1"/>
    <col min="2820" max="2820" width="9.875" style="75" customWidth="1"/>
    <col min="2821" max="2821" width="9.625" style="75" customWidth="1"/>
    <col min="2822" max="2822" width="12.375" style="75" customWidth="1"/>
    <col min="2823" max="2824" width="10.75" style="75" customWidth="1"/>
    <col min="2825" max="2825" width="15.125" style="75" customWidth="1"/>
    <col min="2826" max="2826" width="9.375" style="75" customWidth="1"/>
    <col min="2827" max="2827" width="13.625" style="75" customWidth="1"/>
    <col min="2828" max="2828" width="16.25" style="75" customWidth="1"/>
    <col min="2829" max="2829" width="13.75" style="75" customWidth="1"/>
    <col min="2830" max="2830" width="15" style="75" bestFit="1" customWidth="1"/>
    <col min="2831" max="3072" width="9" style="75"/>
    <col min="3073" max="3073" width="4.625" style="75" customWidth="1"/>
    <col min="3074" max="3074" width="25.75" style="75" customWidth="1"/>
    <col min="3075" max="3075" width="6" style="75" customWidth="1"/>
    <col min="3076" max="3076" width="9.875" style="75" customWidth="1"/>
    <col min="3077" max="3077" width="9.625" style="75" customWidth="1"/>
    <col min="3078" max="3078" width="12.375" style="75" customWidth="1"/>
    <col min="3079" max="3080" width="10.75" style="75" customWidth="1"/>
    <col min="3081" max="3081" width="15.125" style="75" customWidth="1"/>
    <col min="3082" max="3082" width="9.375" style="75" customWidth="1"/>
    <col min="3083" max="3083" width="13.625" style="75" customWidth="1"/>
    <col min="3084" max="3084" width="16.25" style="75" customWidth="1"/>
    <col min="3085" max="3085" width="13.75" style="75" customWidth="1"/>
    <col min="3086" max="3086" width="15" style="75" bestFit="1" customWidth="1"/>
    <col min="3087" max="3328" width="9" style="75"/>
    <col min="3329" max="3329" width="4.625" style="75" customWidth="1"/>
    <col min="3330" max="3330" width="25.75" style="75" customWidth="1"/>
    <col min="3331" max="3331" width="6" style="75" customWidth="1"/>
    <col min="3332" max="3332" width="9.875" style="75" customWidth="1"/>
    <col min="3333" max="3333" width="9.625" style="75" customWidth="1"/>
    <col min="3334" max="3334" width="12.375" style="75" customWidth="1"/>
    <col min="3335" max="3336" width="10.75" style="75" customWidth="1"/>
    <col min="3337" max="3337" width="15.125" style="75" customWidth="1"/>
    <col min="3338" max="3338" width="9.375" style="75" customWidth="1"/>
    <col min="3339" max="3339" width="13.625" style="75" customWidth="1"/>
    <col min="3340" max="3340" width="16.25" style="75" customWidth="1"/>
    <col min="3341" max="3341" width="13.75" style="75" customWidth="1"/>
    <col min="3342" max="3342" width="15" style="75" bestFit="1" customWidth="1"/>
    <col min="3343" max="3584" width="9" style="75"/>
    <col min="3585" max="3585" width="4.625" style="75" customWidth="1"/>
    <col min="3586" max="3586" width="25.75" style="75" customWidth="1"/>
    <col min="3587" max="3587" width="6" style="75" customWidth="1"/>
    <col min="3588" max="3588" width="9.875" style="75" customWidth="1"/>
    <col min="3589" max="3589" width="9.625" style="75" customWidth="1"/>
    <col min="3590" max="3590" width="12.375" style="75" customWidth="1"/>
    <col min="3591" max="3592" width="10.75" style="75" customWidth="1"/>
    <col min="3593" max="3593" width="15.125" style="75" customWidth="1"/>
    <col min="3594" max="3594" width="9.375" style="75" customWidth="1"/>
    <col min="3595" max="3595" width="13.625" style="75" customWidth="1"/>
    <col min="3596" max="3596" width="16.25" style="75" customWidth="1"/>
    <col min="3597" max="3597" width="13.75" style="75" customWidth="1"/>
    <col min="3598" max="3598" width="15" style="75" bestFit="1" customWidth="1"/>
    <col min="3599" max="3840" width="9" style="75"/>
    <col min="3841" max="3841" width="4.625" style="75" customWidth="1"/>
    <col min="3842" max="3842" width="25.75" style="75" customWidth="1"/>
    <col min="3843" max="3843" width="6" style="75" customWidth="1"/>
    <col min="3844" max="3844" width="9.875" style="75" customWidth="1"/>
    <col min="3845" max="3845" width="9.625" style="75" customWidth="1"/>
    <col min="3846" max="3846" width="12.375" style="75" customWidth="1"/>
    <col min="3847" max="3848" width="10.75" style="75" customWidth="1"/>
    <col min="3849" max="3849" width="15.125" style="75" customWidth="1"/>
    <col min="3850" max="3850" width="9.375" style="75" customWidth="1"/>
    <col min="3851" max="3851" width="13.625" style="75" customWidth="1"/>
    <col min="3852" max="3852" width="16.25" style="75" customWidth="1"/>
    <col min="3853" max="3853" width="13.75" style="75" customWidth="1"/>
    <col min="3854" max="3854" width="15" style="75" bestFit="1" customWidth="1"/>
    <col min="3855" max="4096" width="9" style="75"/>
    <col min="4097" max="4097" width="4.625" style="75" customWidth="1"/>
    <col min="4098" max="4098" width="25.75" style="75" customWidth="1"/>
    <col min="4099" max="4099" width="6" style="75" customWidth="1"/>
    <col min="4100" max="4100" width="9.875" style="75" customWidth="1"/>
    <col min="4101" max="4101" width="9.625" style="75" customWidth="1"/>
    <col min="4102" max="4102" width="12.375" style="75" customWidth="1"/>
    <col min="4103" max="4104" width="10.75" style="75" customWidth="1"/>
    <col min="4105" max="4105" width="15.125" style="75" customWidth="1"/>
    <col min="4106" max="4106" width="9.375" style="75" customWidth="1"/>
    <col min="4107" max="4107" width="13.625" style="75" customWidth="1"/>
    <col min="4108" max="4108" width="16.25" style="75" customWidth="1"/>
    <col min="4109" max="4109" width="13.75" style="75" customWidth="1"/>
    <col min="4110" max="4110" width="15" style="75" bestFit="1" customWidth="1"/>
    <col min="4111" max="4352" width="9" style="75"/>
    <col min="4353" max="4353" width="4.625" style="75" customWidth="1"/>
    <col min="4354" max="4354" width="25.75" style="75" customWidth="1"/>
    <col min="4355" max="4355" width="6" style="75" customWidth="1"/>
    <col min="4356" max="4356" width="9.875" style="75" customWidth="1"/>
    <col min="4357" max="4357" width="9.625" style="75" customWidth="1"/>
    <col min="4358" max="4358" width="12.375" style="75" customWidth="1"/>
    <col min="4359" max="4360" width="10.75" style="75" customWidth="1"/>
    <col min="4361" max="4361" width="15.125" style="75" customWidth="1"/>
    <col min="4362" max="4362" width="9.375" style="75" customWidth="1"/>
    <col min="4363" max="4363" width="13.625" style="75" customWidth="1"/>
    <col min="4364" max="4364" width="16.25" style="75" customWidth="1"/>
    <col min="4365" max="4365" width="13.75" style="75" customWidth="1"/>
    <col min="4366" max="4366" width="15" style="75" bestFit="1" customWidth="1"/>
    <col min="4367" max="4608" width="9" style="75"/>
    <col min="4609" max="4609" width="4.625" style="75" customWidth="1"/>
    <col min="4610" max="4610" width="25.75" style="75" customWidth="1"/>
    <col min="4611" max="4611" width="6" style="75" customWidth="1"/>
    <col min="4612" max="4612" width="9.875" style="75" customWidth="1"/>
    <col min="4613" max="4613" width="9.625" style="75" customWidth="1"/>
    <col min="4614" max="4614" width="12.375" style="75" customWidth="1"/>
    <col min="4615" max="4616" width="10.75" style="75" customWidth="1"/>
    <col min="4617" max="4617" width="15.125" style="75" customWidth="1"/>
    <col min="4618" max="4618" width="9.375" style="75" customWidth="1"/>
    <col min="4619" max="4619" width="13.625" style="75" customWidth="1"/>
    <col min="4620" max="4620" width="16.25" style="75" customWidth="1"/>
    <col min="4621" max="4621" width="13.75" style="75" customWidth="1"/>
    <col min="4622" max="4622" width="15" style="75" bestFit="1" customWidth="1"/>
    <col min="4623" max="4864" width="9" style="75"/>
    <col min="4865" max="4865" width="4.625" style="75" customWidth="1"/>
    <col min="4866" max="4866" width="25.75" style="75" customWidth="1"/>
    <col min="4867" max="4867" width="6" style="75" customWidth="1"/>
    <col min="4868" max="4868" width="9.875" style="75" customWidth="1"/>
    <col min="4869" max="4869" width="9.625" style="75" customWidth="1"/>
    <col min="4870" max="4870" width="12.375" style="75" customWidth="1"/>
    <col min="4871" max="4872" width="10.75" style="75" customWidth="1"/>
    <col min="4873" max="4873" width="15.125" style="75" customWidth="1"/>
    <col min="4874" max="4874" width="9.375" style="75" customWidth="1"/>
    <col min="4875" max="4875" width="13.625" style="75" customWidth="1"/>
    <col min="4876" max="4876" width="16.25" style="75" customWidth="1"/>
    <col min="4877" max="4877" width="13.75" style="75" customWidth="1"/>
    <col min="4878" max="4878" width="15" style="75" bestFit="1" customWidth="1"/>
    <col min="4879" max="5120" width="9" style="75"/>
    <col min="5121" max="5121" width="4.625" style="75" customWidth="1"/>
    <col min="5122" max="5122" width="25.75" style="75" customWidth="1"/>
    <col min="5123" max="5123" width="6" style="75" customWidth="1"/>
    <col min="5124" max="5124" width="9.875" style="75" customWidth="1"/>
    <col min="5125" max="5125" width="9.625" style="75" customWidth="1"/>
    <col min="5126" max="5126" width="12.375" style="75" customWidth="1"/>
    <col min="5127" max="5128" width="10.75" style="75" customWidth="1"/>
    <col min="5129" max="5129" width="15.125" style="75" customWidth="1"/>
    <col min="5130" max="5130" width="9.375" style="75" customWidth="1"/>
    <col min="5131" max="5131" width="13.625" style="75" customWidth="1"/>
    <col min="5132" max="5132" width="16.25" style="75" customWidth="1"/>
    <col min="5133" max="5133" width="13.75" style="75" customWidth="1"/>
    <col min="5134" max="5134" width="15" style="75" bestFit="1" customWidth="1"/>
    <col min="5135" max="5376" width="9" style="75"/>
    <col min="5377" max="5377" width="4.625" style="75" customWidth="1"/>
    <col min="5378" max="5378" width="25.75" style="75" customWidth="1"/>
    <col min="5379" max="5379" width="6" style="75" customWidth="1"/>
    <col min="5380" max="5380" width="9.875" style="75" customWidth="1"/>
    <col min="5381" max="5381" width="9.625" style="75" customWidth="1"/>
    <col min="5382" max="5382" width="12.375" style="75" customWidth="1"/>
    <col min="5383" max="5384" width="10.75" style="75" customWidth="1"/>
    <col min="5385" max="5385" width="15.125" style="75" customWidth="1"/>
    <col min="5386" max="5386" width="9.375" style="75" customWidth="1"/>
    <col min="5387" max="5387" width="13.625" style="75" customWidth="1"/>
    <col min="5388" max="5388" width="16.25" style="75" customWidth="1"/>
    <col min="5389" max="5389" width="13.75" style="75" customWidth="1"/>
    <col min="5390" max="5390" width="15" style="75" bestFit="1" customWidth="1"/>
    <col min="5391" max="5632" width="9" style="75"/>
    <col min="5633" max="5633" width="4.625" style="75" customWidth="1"/>
    <col min="5634" max="5634" width="25.75" style="75" customWidth="1"/>
    <col min="5635" max="5635" width="6" style="75" customWidth="1"/>
    <col min="5636" max="5636" width="9.875" style="75" customWidth="1"/>
    <col min="5637" max="5637" width="9.625" style="75" customWidth="1"/>
    <col min="5638" max="5638" width="12.375" style="75" customWidth="1"/>
    <col min="5639" max="5640" width="10.75" style="75" customWidth="1"/>
    <col min="5641" max="5641" width="15.125" style="75" customWidth="1"/>
    <col min="5642" max="5642" width="9.375" style="75" customWidth="1"/>
    <col min="5643" max="5643" width="13.625" style="75" customWidth="1"/>
    <col min="5644" max="5644" width="16.25" style="75" customWidth="1"/>
    <col min="5645" max="5645" width="13.75" style="75" customWidth="1"/>
    <col min="5646" max="5646" width="15" style="75" bestFit="1" customWidth="1"/>
    <col min="5647" max="5888" width="9" style="75"/>
    <col min="5889" max="5889" width="4.625" style="75" customWidth="1"/>
    <col min="5890" max="5890" width="25.75" style="75" customWidth="1"/>
    <col min="5891" max="5891" width="6" style="75" customWidth="1"/>
    <col min="5892" max="5892" width="9.875" style="75" customWidth="1"/>
    <col min="5893" max="5893" width="9.625" style="75" customWidth="1"/>
    <col min="5894" max="5894" width="12.375" style="75" customWidth="1"/>
    <col min="5895" max="5896" width="10.75" style="75" customWidth="1"/>
    <col min="5897" max="5897" width="15.125" style="75" customWidth="1"/>
    <col min="5898" max="5898" width="9.375" style="75" customWidth="1"/>
    <col min="5899" max="5899" width="13.625" style="75" customWidth="1"/>
    <col min="5900" max="5900" width="16.25" style="75" customWidth="1"/>
    <col min="5901" max="5901" width="13.75" style="75" customWidth="1"/>
    <col min="5902" max="5902" width="15" style="75" bestFit="1" customWidth="1"/>
    <col min="5903" max="6144" width="9" style="75"/>
    <col min="6145" max="6145" width="4.625" style="75" customWidth="1"/>
    <col min="6146" max="6146" width="25.75" style="75" customWidth="1"/>
    <col min="6147" max="6147" width="6" style="75" customWidth="1"/>
    <col min="6148" max="6148" width="9.875" style="75" customWidth="1"/>
    <col min="6149" max="6149" width="9.625" style="75" customWidth="1"/>
    <col min="6150" max="6150" width="12.375" style="75" customWidth="1"/>
    <col min="6151" max="6152" width="10.75" style="75" customWidth="1"/>
    <col min="6153" max="6153" width="15.125" style="75" customWidth="1"/>
    <col min="6154" max="6154" width="9.375" style="75" customWidth="1"/>
    <col min="6155" max="6155" width="13.625" style="75" customWidth="1"/>
    <col min="6156" max="6156" width="16.25" style="75" customWidth="1"/>
    <col min="6157" max="6157" width="13.75" style="75" customWidth="1"/>
    <col min="6158" max="6158" width="15" style="75" bestFit="1" customWidth="1"/>
    <col min="6159" max="6400" width="9" style="75"/>
    <col min="6401" max="6401" width="4.625" style="75" customWidth="1"/>
    <col min="6402" max="6402" width="25.75" style="75" customWidth="1"/>
    <col min="6403" max="6403" width="6" style="75" customWidth="1"/>
    <col min="6404" max="6404" width="9.875" style="75" customWidth="1"/>
    <col min="6405" max="6405" width="9.625" style="75" customWidth="1"/>
    <col min="6406" max="6406" width="12.375" style="75" customWidth="1"/>
    <col min="6407" max="6408" width="10.75" style="75" customWidth="1"/>
    <col min="6409" max="6409" width="15.125" style="75" customWidth="1"/>
    <col min="6410" max="6410" width="9.375" style="75" customWidth="1"/>
    <col min="6411" max="6411" width="13.625" style="75" customWidth="1"/>
    <col min="6412" max="6412" width="16.25" style="75" customWidth="1"/>
    <col min="6413" max="6413" width="13.75" style="75" customWidth="1"/>
    <col min="6414" max="6414" width="15" style="75" bestFit="1" customWidth="1"/>
    <col min="6415" max="6656" width="9" style="75"/>
    <col min="6657" max="6657" width="4.625" style="75" customWidth="1"/>
    <col min="6658" max="6658" width="25.75" style="75" customWidth="1"/>
    <col min="6659" max="6659" width="6" style="75" customWidth="1"/>
    <col min="6660" max="6660" width="9.875" style="75" customWidth="1"/>
    <col min="6661" max="6661" width="9.625" style="75" customWidth="1"/>
    <col min="6662" max="6662" width="12.375" style="75" customWidth="1"/>
    <col min="6663" max="6664" width="10.75" style="75" customWidth="1"/>
    <col min="6665" max="6665" width="15.125" style="75" customWidth="1"/>
    <col min="6666" max="6666" width="9.375" style="75" customWidth="1"/>
    <col min="6667" max="6667" width="13.625" style="75" customWidth="1"/>
    <col min="6668" max="6668" width="16.25" style="75" customWidth="1"/>
    <col min="6669" max="6669" width="13.75" style="75" customWidth="1"/>
    <col min="6670" max="6670" width="15" style="75" bestFit="1" customWidth="1"/>
    <col min="6671" max="6912" width="9" style="75"/>
    <col min="6913" max="6913" width="4.625" style="75" customWidth="1"/>
    <col min="6914" max="6914" width="25.75" style="75" customWidth="1"/>
    <col min="6915" max="6915" width="6" style="75" customWidth="1"/>
    <col min="6916" max="6916" width="9.875" style="75" customWidth="1"/>
    <col min="6917" max="6917" width="9.625" style="75" customWidth="1"/>
    <col min="6918" max="6918" width="12.375" style="75" customWidth="1"/>
    <col min="6919" max="6920" width="10.75" style="75" customWidth="1"/>
    <col min="6921" max="6921" width="15.125" style="75" customWidth="1"/>
    <col min="6922" max="6922" width="9.375" style="75" customWidth="1"/>
    <col min="6923" max="6923" width="13.625" style="75" customWidth="1"/>
    <col min="6924" max="6924" width="16.25" style="75" customWidth="1"/>
    <col min="6925" max="6925" width="13.75" style="75" customWidth="1"/>
    <col min="6926" max="6926" width="15" style="75" bestFit="1" customWidth="1"/>
    <col min="6927" max="7168" width="9" style="75"/>
    <col min="7169" max="7169" width="4.625" style="75" customWidth="1"/>
    <col min="7170" max="7170" width="25.75" style="75" customWidth="1"/>
    <col min="7171" max="7171" width="6" style="75" customWidth="1"/>
    <col min="7172" max="7172" width="9.875" style="75" customWidth="1"/>
    <col min="7173" max="7173" width="9.625" style="75" customWidth="1"/>
    <col min="7174" max="7174" width="12.375" style="75" customWidth="1"/>
    <col min="7175" max="7176" width="10.75" style="75" customWidth="1"/>
    <col min="7177" max="7177" width="15.125" style="75" customWidth="1"/>
    <col min="7178" max="7178" width="9.375" style="75" customWidth="1"/>
    <col min="7179" max="7179" width="13.625" style="75" customWidth="1"/>
    <col min="7180" max="7180" width="16.25" style="75" customWidth="1"/>
    <col min="7181" max="7181" width="13.75" style="75" customWidth="1"/>
    <col min="7182" max="7182" width="15" style="75" bestFit="1" customWidth="1"/>
    <col min="7183" max="7424" width="9" style="75"/>
    <col min="7425" max="7425" width="4.625" style="75" customWidth="1"/>
    <col min="7426" max="7426" width="25.75" style="75" customWidth="1"/>
    <col min="7427" max="7427" width="6" style="75" customWidth="1"/>
    <col min="7428" max="7428" width="9.875" style="75" customWidth="1"/>
    <col min="7429" max="7429" width="9.625" style="75" customWidth="1"/>
    <col min="7430" max="7430" width="12.375" style="75" customWidth="1"/>
    <col min="7431" max="7432" width="10.75" style="75" customWidth="1"/>
    <col min="7433" max="7433" width="15.125" style="75" customWidth="1"/>
    <col min="7434" max="7434" width="9.375" style="75" customWidth="1"/>
    <col min="7435" max="7435" width="13.625" style="75" customWidth="1"/>
    <col min="7436" max="7436" width="16.25" style="75" customWidth="1"/>
    <col min="7437" max="7437" width="13.75" style="75" customWidth="1"/>
    <col min="7438" max="7438" width="15" style="75" bestFit="1" customWidth="1"/>
    <col min="7439" max="7680" width="9" style="75"/>
    <col min="7681" max="7681" width="4.625" style="75" customWidth="1"/>
    <col min="7682" max="7682" width="25.75" style="75" customWidth="1"/>
    <col min="7683" max="7683" width="6" style="75" customWidth="1"/>
    <col min="7684" max="7684" width="9.875" style="75" customWidth="1"/>
    <col min="7685" max="7685" width="9.625" style="75" customWidth="1"/>
    <col min="7686" max="7686" width="12.375" style="75" customWidth="1"/>
    <col min="7687" max="7688" width="10.75" style="75" customWidth="1"/>
    <col min="7689" max="7689" width="15.125" style="75" customWidth="1"/>
    <col min="7690" max="7690" width="9.375" style="75" customWidth="1"/>
    <col min="7691" max="7691" width="13.625" style="75" customWidth="1"/>
    <col min="7692" max="7692" width="16.25" style="75" customWidth="1"/>
    <col min="7693" max="7693" width="13.75" style="75" customWidth="1"/>
    <col min="7694" max="7694" width="15" style="75" bestFit="1" customWidth="1"/>
    <col min="7695" max="7936" width="9" style="75"/>
    <col min="7937" max="7937" width="4.625" style="75" customWidth="1"/>
    <col min="7938" max="7938" width="25.75" style="75" customWidth="1"/>
    <col min="7939" max="7939" width="6" style="75" customWidth="1"/>
    <col min="7940" max="7940" width="9.875" style="75" customWidth="1"/>
    <col min="7941" max="7941" width="9.625" style="75" customWidth="1"/>
    <col min="7942" max="7942" width="12.375" style="75" customWidth="1"/>
    <col min="7943" max="7944" width="10.75" style="75" customWidth="1"/>
    <col min="7945" max="7945" width="15.125" style="75" customWidth="1"/>
    <col min="7946" max="7946" width="9.375" style="75" customWidth="1"/>
    <col min="7947" max="7947" width="13.625" style="75" customWidth="1"/>
    <col min="7948" max="7948" width="16.25" style="75" customWidth="1"/>
    <col min="7949" max="7949" width="13.75" style="75" customWidth="1"/>
    <col min="7950" max="7950" width="15" style="75" bestFit="1" customWidth="1"/>
    <col min="7951" max="8192" width="9" style="75"/>
    <col min="8193" max="8193" width="4.625" style="75" customWidth="1"/>
    <col min="8194" max="8194" width="25.75" style="75" customWidth="1"/>
    <col min="8195" max="8195" width="6" style="75" customWidth="1"/>
    <col min="8196" max="8196" width="9.875" style="75" customWidth="1"/>
    <col min="8197" max="8197" width="9.625" style="75" customWidth="1"/>
    <col min="8198" max="8198" width="12.375" style="75" customWidth="1"/>
    <col min="8199" max="8200" width="10.75" style="75" customWidth="1"/>
    <col min="8201" max="8201" width="15.125" style="75" customWidth="1"/>
    <col min="8202" max="8202" width="9.375" style="75" customWidth="1"/>
    <col min="8203" max="8203" width="13.625" style="75" customWidth="1"/>
    <col min="8204" max="8204" width="16.25" style="75" customWidth="1"/>
    <col min="8205" max="8205" width="13.75" style="75" customWidth="1"/>
    <col min="8206" max="8206" width="15" style="75" bestFit="1" customWidth="1"/>
    <col min="8207" max="8448" width="9" style="75"/>
    <col min="8449" max="8449" width="4.625" style="75" customWidth="1"/>
    <col min="8450" max="8450" width="25.75" style="75" customWidth="1"/>
    <col min="8451" max="8451" width="6" style="75" customWidth="1"/>
    <col min="8452" max="8452" width="9.875" style="75" customWidth="1"/>
    <col min="8453" max="8453" width="9.625" style="75" customWidth="1"/>
    <col min="8454" max="8454" width="12.375" style="75" customWidth="1"/>
    <col min="8455" max="8456" width="10.75" style="75" customWidth="1"/>
    <col min="8457" max="8457" width="15.125" style="75" customWidth="1"/>
    <col min="8458" max="8458" width="9.375" style="75" customWidth="1"/>
    <col min="8459" max="8459" width="13.625" style="75" customWidth="1"/>
    <col min="8460" max="8460" width="16.25" style="75" customWidth="1"/>
    <col min="8461" max="8461" width="13.75" style="75" customWidth="1"/>
    <col min="8462" max="8462" width="15" style="75" bestFit="1" customWidth="1"/>
    <col min="8463" max="8704" width="9" style="75"/>
    <col min="8705" max="8705" width="4.625" style="75" customWidth="1"/>
    <col min="8706" max="8706" width="25.75" style="75" customWidth="1"/>
    <col min="8707" max="8707" width="6" style="75" customWidth="1"/>
    <col min="8708" max="8708" width="9.875" style="75" customWidth="1"/>
    <col min="8709" max="8709" width="9.625" style="75" customWidth="1"/>
    <col min="8710" max="8710" width="12.375" style="75" customWidth="1"/>
    <col min="8711" max="8712" width="10.75" style="75" customWidth="1"/>
    <col min="8713" max="8713" width="15.125" style="75" customWidth="1"/>
    <col min="8714" max="8714" width="9.375" style="75" customWidth="1"/>
    <col min="8715" max="8715" width="13.625" style="75" customWidth="1"/>
    <col min="8716" max="8716" width="16.25" style="75" customWidth="1"/>
    <col min="8717" max="8717" width="13.75" style="75" customWidth="1"/>
    <col min="8718" max="8718" width="15" style="75" bestFit="1" customWidth="1"/>
    <col min="8719" max="8960" width="9" style="75"/>
    <col min="8961" max="8961" width="4.625" style="75" customWidth="1"/>
    <col min="8962" max="8962" width="25.75" style="75" customWidth="1"/>
    <col min="8963" max="8963" width="6" style="75" customWidth="1"/>
    <col min="8964" max="8964" width="9.875" style="75" customWidth="1"/>
    <col min="8965" max="8965" width="9.625" style="75" customWidth="1"/>
    <col min="8966" max="8966" width="12.375" style="75" customWidth="1"/>
    <col min="8967" max="8968" width="10.75" style="75" customWidth="1"/>
    <col min="8969" max="8969" width="15.125" style="75" customWidth="1"/>
    <col min="8970" max="8970" width="9.375" style="75" customWidth="1"/>
    <col min="8971" max="8971" width="13.625" style="75" customWidth="1"/>
    <col min="8972" max="8972" width="16.25" style="75" customWidth="1"/>
    <col min="8973" max="8973" width="13.75" style="75" customWidth="1"/>
    <col min="8974" max="8974" width="15" style="75" bestFit="1" customWidth="1"/>
    <col min="8975" max="9216" width="9" style="75"/>
    <col min="9217" max="9217" width="4.625" style="75" customWidth="1"/>
    <col min="9218" max="9218" width="25.75" style="75" customWidth="1"/>
    <col min="9219" max="9219" width="6" style="75" customWidth="1"/>
    <col min="9220" max="9220" width="9.875" style="75" customWidth="1"/>
    <col min="9221" max="9221" width="9.625" style="75" customWidth="1"/>
    <col min="9222" max="9222" width="12.375" style="75" customWidth="1"/>
    <col min="9223" max="9224" width="10.75" style="75" customWidth="1"/>
    <col min="9225" max="9225" width="15.125" style="75" customWidth="1"/>
    <col min="9226" max="9226" width="9.375" style="75" customWidth="1"/>
    <col min="9227" max="9227" width="13.625" style="75" customWidth="1"/>
    <col min="9228" max="9228" width="16.25" style="75" customWidth="1"/>
    <col min="9229" max="9229" width="13.75" style="75" customWidth="1"/>
    <col min="9230" max="9230" width="15" style="75" bestFit="1" customWidth="1"/>
    <col min="9231" max="9472" width="9" style="75"/>
    <col min="9473" max="9473" width="4.625" style="75" customWidth="1"/>
    <col min="9474" max="9474" width="25.75" style="75" customWidth="1"/>
    <col min="9475" max="9475" width="6" style="75" customWidth="1"/>
    <col min="9476" max="9476" width="9.875" style="75" customWidth="1"/>
    <col min="9477" max="9477" width="9.625" style="75" customWidth="1"/>
    <col min="9478" max="9478" width="12.375" style="75" customWidth="1"/>
    <col min="9479" max="9480" width="10.75" style="75" customWidth="1"/>
    <col min="9481" max="9481" width="15.125" style="75" customWidth="1"/>
    <col min="9482" max="9482" width="9.375" style="75" customWidth="1"/>
    <col min="9483" max="9483" width="13.625" style="75" customWidth="1"/>
    <col min="9484" max="9484" width="16.25" style="75" customWidth="1"/>
    <col min="9485" max="9485" width="13.75" style="75" customWidth="1"/>
    <col min="9486" max="9486" width="15" style="75" bestFit="1" customWidth="1"/>
    <col min="9487" max="9728" width="9" style="75"/>
    <col min="9729" max="9729" width="4.625" style="75" customWidth="1"/>
    <col min="9730" max="9730" width="25.75" style="75" customWidth="1"/>
    <col min="9731" max="9731" width="6" style="75" customWidth="1"/>
    <col min="9732" max="9732" width="9.875" style="75" customWidth="1"/>
    <col min="9733" max="9733" width="9.625" style="75" customWidth="1"/>
    <col min="9734" max="9734" width="12.375" style="75" customWidth="1"/>
    <col min="9735" max="9736" width="10.75" style="75" customWidth="1"/>
    <col min="9737" max="9737" width="15.125" style="75" customWidth="1"/>
    <col min="9738" max="9738" width="9.375" style="75" customWidth="1"/>
    <col min="9739" max="9739" width="13.625" style="75" customWidth="1"/>
    <col min="9740" max="9740" width="16.25" style="75" customWidth="1"/>
    <col min="9741" max="9741" width="13.75" style="75" customWidth="1"/>
    <col min="9742" max="9742" width="15" style="75" bestFit="1" customWidth="1"/>
    <col min="9743" max="9984" width="9" style="75"/>
    <col min="9985" max="9985" width="4.625" style="75" customWidth="1"/>
    <col min="9986" max="9986" width="25.75" style="75" customWidth="1"/>
    <col min="9987" max="9987" width="6" style="75" customWidth="1"/>
    <col min="9988" max="9988" width="9.875" style="75" customWidth="1"/>
    <col min="9989" max="9989" width="9.625" style="75" customWidth="1"/>
    <col min="9990" max="9990" width="12.375" style="75" customWidth="1"/>
    <col min="9991" max="9992" width="10.75" style="75" customWidth="1"/>
    <col min="9993" max="9993" width="15.125" style="75" customWidth="1"/>
    <col min="9994" max="9994" width="9.375" style="75" customWidth="1"/>
    <col min="9995" max="9995" width="13.625" style="75" customWidth="1"/>
    <col min="9996" max="9996" width="16.25" style="75" customWidth="1"/>
    <col min="9997" max="9997" width="13.75" style="75" customWidth="1"/>
    <col min="9998" max="9998" width="15" style="75" bestFit="1" customWidth="1"/>
    <col min="9999" max="10240" width="9" style="75"/>
    <col min="10241" max="10241" width="4.625" style="75" customWidth="1"/>
    <col min="10242" max="10242" width="25.75" style="75" customWidth="1"/>
    <col min="10243" max="10243" width="6" style="75" customWidth="1"/>
    <col min="10244" max="10244" width="9.875" style="75" customWidth="1"/>
    <col min="10245" max="10245" width="9.625" style="75" customWidth="1"/>
    <col min="10246" max="10246" width="12.375" style="75" customWidth="1"/>
    <col min="10247" max="10248" width="10.75" style="75" customWidth="1"/>
    <col min="10249" max="10249" width="15.125" style="75" customWidth="1"/>
    <col min="10250" max="10250" width="9.375" style="75" customWidth="1"/>
    <col min="10251" max="10251" width="13.625" style="75" customWidth="1"/>
    <col min="10252" max="10252" width="16.25" style="75" customWidth="1"/>
    <col min="10253" max="10253" width="13.75" style="75" customWidth="1"/>
    <col min="10254" max="10254" width="15" style="75" bestFit="1" customWidth="1"/>
    <col min="10255" max="10496" width="9" style="75"/>
    <col min="10497" max="10497" width="4.625" style="75" customWidth="1"/>
    <col min="10498" max="10498" width="25.75" style="75" customWidth="1"/>
    <col min="10499" max="10499" width="6" style="75" customWidth="1"/>
    <col min="10500" max="10500" width="9.875" style="75" customWidth="1"/>
    <col min="10501" max="10501" width="9.625" style="75" customWidth="1"/>
    <col min="10502" max="10502" width="12.375" style="75" customWidth="1"/>
    <col min="10503" max="10504" width="10.75" style="75" customWidth="1"/>
    <col min="10505" max="10505" width="15.125" style="75" customWidth="1"/>
    <col min="10506" max="10506" width="9.375" style="75" customWidth="1"/>
    <col min="10507" max="10507" width="13.625" style="75" customWidth="1"/>
    <col min="10508" max="10508" width="16.25" style="75" customWidth="1"/>
    <col min="10509" max="10509" width="13.75" style="75" customWidth="1"/>
    <col min="10510" max="10510" width="15" style="75" bestFit="1" customWidth="1"/>
    <col min="10511" max="10752" width="9" style="75"/>
    <col min="10753" max="10753" width="4.625" style="75" customWidth="1"/>
    <col min="10754" max="10754" width="25.75" style="75" customWidth="1"/>
    <col min="10755" max="10755" width="6" style="75" customWidth="1"/>
    <col min="10756" max="10756" width="9.875" style="75" customWidth="1"/>
    <col min="10757" max="10757" width="9.625" style="75" customWidth="1"/>
    <col min="10758" max="10758" width="12.375" style="75" customWidth="1"/>
    <col min="10759" max="10760" width="10.75" style="75" customWidth="1"/>
    <col min="10761" max="10761" width="15.125" style="75" customWidth="1"/>
    <col min="10762" max="10762" width="9.375" style="75" customWidth="1"/>
    <col min="10763" max="10763" width="13.625" style="75" customWidth="1"/>
    <col min="10764" max="10764" width="16.25" style="75" customWidth="1"/>
    <col min="10765" max="10765" width="13.75" style="75" customWidth="1"/>
    <col min="10766" max="10766" width="15" style="75" bestFit="1" customWidth="1"/>
    <col min="10767" max="11008" width="9" style="75"/>
    <col min="11009" max="11009" width="4.625" style="75" customWidth="1"/>
    <col min="11010" max="11010" width="25.75" style="75" customWidth="1"/>
    <col min="11011" max="11011" width="6" style="75" customWidth="1"/>
    <col min="11012" max="11012" width="9.875" style="75" customWidth="1"/>
    <col min="11013" max="11013" width="9.625" style="75" customWidth="1"/>
    <col min="11014" max="11014" width="12.375" style="75" customWidth="1"/>
    <col min="11015" max="11016" width="10.75" style="75" customWidth="1"/>
    <col min="11017" max="11017" width="15.125" style="75" customWidth="1"/>
    <col min="11018" max="11018" width="9.375" style="75" customWidth="1"/>
    <col min="11019" max="11019" width="13.625" style="75" customWidth="1"/>
    <col min="11020" max="11020" width="16.25" style="75" customWidth="1"/>
    <col min="11021" max="11021" width="13.75" style="75" customWidth="1"/>
    <col min="11022" max="11022" width="15" style="75" bestFit="1" customWidth="1"/>
    <col min="11023" max="11264" width="9" style="75"/>
    <col min="11265" max="11265" width="4.625" style="75" customWidth="1"/>
    <col min="11266" max="11266" width="25.75" style="75" customWidth="1"/>
    <col min="11267" max="11267" width="6" style="75" customWidth="1"/>
    <col min="11268" max="11268" width="9.875" style="75" customWidth="1"/>
    <col min="11269" max="11269" width="9.625" style="75" customWidth="1"/>
    <col min="11270" max="11270" width="12.375" style="75" customWidth="1"/>
    <col min="11271" max="11272" width="10.75" style="75" customWidth="1"/>
    <col min="11273" max="11273" width="15.125" style="75" customWidth="1"/>
    <col min="11274" max="11274" width="9.375" style="75" customWidth="1"/>
    <col min="11275" max="11275" width="13.625" style="75" customWidth="1"/>
    <col min="11276" max="11276" width="16.25" style="75" customWidth="1"/>
    <col min="11277" max="11277" width="13.75" style="75" customWidth="1"/>
    <col min="11278" max="11278" width="15" style="75" bestFit="1" customWidth="1"/>
    <col min="11279" max="11520" width="9" style="75"/>
    <col min="11521" max="11521" width="4.625" style="75" customWidth="1"/>
    <col min="11522" max="11522" width="25.75" style="75" customWidth="1"/>
    <col min="11523" max="11523" width="6" style="75" customWidth="1"/>
    <col min="11524" max="11524" width="9.875" style="75" customWidth="1"/>
    <col min="11525" max="11525" width="9.625" style="75" customWidth="1"/>
    <col min="11526" max="11526" width="12.375" style="75" customWidth="1"/>
    <col min="11527" max="11528" width="10.75" style="75" customWidth="1"/>
    <col min="11529" max="11529" width="15.125" style="75" customWidth="1"/>
    <col min="11530" max="11530" width="9.375" style="75" customWidth="1"/>
    <col min="11531" max="11531" width="13.625" style="75" customWidth="1"/>
    <col min="11532" max="11532" width="16.25" style="75" customWidth="1"/>
    <col min="11533" max="11533" width="13.75" style="75" customWidth="1"/>
    <col min="11534" max="11534" width="15" style="75" bestFit="1" customWidth="1"/>
    <col min="11535" max="11776" width="9" style="75"/>
    <col min="11777" max="11777" width="4.625" style="75" customWidth="1"/>
    <col min="11778" max="11778" width="25.75" style="75" customWidth="1"/>
    <col min="11779" max="11779" width="6" style="75" customWidth="1"/>
    <col min="11780" max="11780" width="9.875" style="75" customWidth="1"/>
    <col min="11781" max="11781" width="9.625" style="75" customWidth="1"/>
    <col min="11782" max="11782" width="12.375" style="75" customWidth="1"/>
    <col min="11783" max="11784" width="10.75" style="75" customWidth="1"/>
    <col min="11785" max="11785" width="15.125" style="75" customWidth="1"/>
    <col min="11786" max="11786" width="9.375" style="75" customWidth="1"/>
    <col min="11787" max="11787" width="13.625" style="75" customWidth="1"/>
    <col min="11788" max="11788" width="16.25" style="75" customWidth="1"/>
    <col min="11789" max="11789" width="13.75" style="75" customWidth="1"/>
    <col min="11790" max="11790" width="15" style="75" bestFit="1" customWidth="1"/>
    <col min="11791" max="12032" width="9" style="75"/>
    <col min="12033" max="12033" width="4.625" style="75" customWidth="1"/>
    <col min="12034" max="12034" width="25.75" style="75" customWidth="1"/>
    <col min="12035" max="12035" width="6" style="75" customWidth="1"/>
    <col min="12036" max="12036" width="9.875" style="75" customWidth="1"/>
    <col min="12037" max="12037" width="9.625" style="75" customWidth="1"/>
    <col min="12038" max="12038" width="12.375" style="75" customWidth="1"/>
    <col min="12039" max="12040" width="10.75" style="75" customWidth="1"/>
    <col min="12041" max="12041" width="15.125" style="75" customWidth="1"/>
    <col min="12042" max="12042" width="9.375" style="75" customWidth="1"/>
    <col min="12043" max="12043" width="13.625" style="75" customWidth="1"/>
    <col min="12044" max="12044" width="16.25" style="75" customWidth="1"/>
    <col min="12045" max="12045" width="13.75" style="75" customWidth="1"/>
    <col min="12046" max="12046" width="15" style="75" bestFit="1" customWidth="1"/>
    <col min="12047" max="12288" width="9" style="75"/>
    <col min="12289" max="12289" width="4.625" style="75" customWidth="1"/>
    <col min="12290" max="12290" width="25.75" style="75" customWidth="1"/>
    <col min="12291" max="12291" width="6" style="75" customWidth="1"/>
    <col min="12292" max="12292" width="9.875" style="75" customWidth="1"/>
    <col min="12293" max="12293" width="9.625" style="75" customWidth="1"/>
    <col min="12294" max="12294" width="12.375" style="75" customWidth="1"/>
    <col min="12295" max="12296" width="10.75" style="75" customWidth="1"/>
    <col min="12297" max="12297" width="15.125" style="75" customWidth="1"/>
    <col min="12298" max="12298" width="9.375" style="75" customWidth="1"/>
    <col min="12299" max="12299" width="13.625" style="75" customWidth="1"/>
    <col min="12300" max="12300" width="16.25" style="75" customWidth="1"/>
    <col min="12301" max="12301" width="13.75" style="75" customWidth="1"/>
    <col min="12302" max="12302" width="15" style="75" bestFit="1" customWidth="1"/>
    <col min="12303" max="12544" width="9" style="75"/>
    <col min="12545" max="12545" width="4.625" style="75" customWidth="1"/>
    <col min="12546" max="12546" width="25.75" style="75" customWidth="1"/>
    <col min="12547" max="12547" width="6" style="75" customWidth="1"/>
    <col min="12548" max="12548" width="9.875" style="75" customWidth="1"/>
    <col min="12549" max="12549" width="9.625" style="75" customWidth="1"/>
    <col min="12550" max="12550" width="12.375" style="75" customWidth="1"/>
    <col min="12551" max="12552" width="10.75" style="75" customWidth="1"/>
    <col min="12553" max="12553" width="15.125" style="75" customWidth="1"/>
    <col min="12554" max="12554" width="9.375" style="75" customWidth="1"/>
    <col min="12555" max="12555" width="13.625" style="75" customWidth="1"/>
    <col min="12556" max="12556" width="16.25" style="75" customWidth="1"/>
    <col min="12557" max="12557" width="13.75" style="75" customWidth="1"/>
    <col min="12558" max="12558" width="15" style="75" bestFit="1" customWidth="1"/>
    <col min="12559" max="12800" width="9" style="75"/>
    <col min="12801" max="12801" width="4.625" style="75" customWidth="1"/>
    <col min="12802" max="12802" width="25.75" style="75" customWidth="1"/>
    <col min="12803" max="12803" width="6" style="75" customWidth="1"/>
    <col min="12804" max="12804" width="9.875" style="75" customWidth="1"/>
    <col min="12805" max="12805" width="9.625" style="75" customWidth="1"/>
    <col min="12806" max="12806" width="12.375" style="75" customWidth="1"/>
    <col min="12807" max="12808" width="10.75" style="75" customWidth="1"/>
    <col min="12809" max="12809" width="15.125" style="75" customWidth="1"/>
    <col min="12810" max="12810" width="9.375" style="75" customWidth="1"/>
    <col min="12811" max="12811" width="13.625" style="75" customWidth="1"/>
    <col min="12812" max="12812" width="16.25" style="75" customWidth="1"/>
    <col min="12813" max="12813" width="13.75" style="75" customWidth="1"/>
    <col min="12814" max="12814" width="15" style="75" bestFit="1" customWidth="1"/>
    <col min="12815" max="13056" width="9" style="75"/>
    <col min="13057" max="13057" width="4.625" style="75" customWidth="1"/>
    <col min="13058" max="13058" width="25.75" style="75" customWidth="1"/>
    <col min="13059" max="13059" width="6" style="75" customWidth="1"/>
    <col min="13060" max="13060" width="9.875" style="75" customWidth="1"/>
    <col min="13061" max="13061" width="9.625" style="75" customWidth="1"/>
    <col min="13062" max="13062" width="12.375" style="75" customWidth="1"/>
    <col min="13063" max="13064" width="10.75" style="75" customWidth="1"/>
    <col min="13065" max="13065" width="15.125" style="75" customWidth="1"/>
    <col min="13066" max="13066" width="9.375" style="75" customWidth="1"/>
    <col min="13067" max="13067" width="13.625" style="75" customWidth="1"/>
    <col min="13068" max="13068" width="16.25" style="75" customWidth="1"/>
    <col min="13069" max="13069" width="13.75" style="75" customWidth="1"/>
    <col min="13070" max="13070" width="15" style="75" bestFit="1" customWidth="1"/>
    <col min="13071" max="13312" width="9" style="75"/>
    <col min="13313" max="13313" width="4.625" style="75" customWidth="1"/>
    <col min="13314" max="13314" width="25.75" style="75" customWidth="1"/>
    <col min="13315" max="13315" width="6" style="75" customWidth="1"/>
    <col min="13316" max="13316" width="9.875" style="75" customWidth="1"/>
    <col min="13317" max="13317" width="9.625" style="75" customWidth="1"/>
    <col min="13318" max="13318" width="12.375" style="75" customWidth="1"/>
    <col min="13319" max="13320" width="10.75" style="75" customWidth="1"/>
    <col min="13321" max="13321" width="15.125" style="75" customWidth="1"/>
    <col min="13322" max="13322" width="9.375" style="75" customWidth="1"/>
    <col min="13323" max="13323" width="13.625" style="75" customWidth="1"/>
    <col min="13324" max="13324" width="16.25" style="75" customWidth="1"/>
    <col min="13325" max="13325" width="13.75" style="75" customWidth="1"/>
    <col min="13326" max="13326" width="15" style="75" bestFit="1" customWidth="1"/>
    <col min="13327" max="13568" width="9" style="75"/>
    <col min="13569" max="13569" width="4.625" style="75" customWidth="1"/>
    <col min="13570" max="13570" width="25.75" style="75" customWidth="1"/>
    <col min="13571" max="13571" width="6" style="75" customWidth="1"/>
    <col min="13572" max="13572" width="9.875" style="75" customWidth="1"/>
    <col min="13573" max="13573" width="9.625" style="75" customWidth="1"/>
    <col min="13574" max="13574" width="12.375" style="75" customWidth="1"/>
    <col min="13575" max="13576" width="10.75" style="75" customWidth="1"/>
    <col min="13577" max="13577" width="15.125" style="75" customWidth="1"/>
    <col min="13578" max="13578" width="9.375" style="75" customWidth="1"/>
    <col min="13579" max="13579" width="13.625" style="75" customWidth="1"/>
    <col min="13580" max="13580" width="16.25" style="75" customWidth="1"/>
    <col min="13581" max="13581" width="13.75" style="75" customWidth="1"/>
    <col min="13582" max="13582" width="15" style="75" bestFit="1" customWidth="1"/>
    <col min="13583" max="13824" width="9" style="75"/>
    <col min="13825" max="13825" width="4.625" style="75" customWidth="1"/>
    <col min="13826" max="13826" width="25.75" style="75" customWidth="1"/>
    <col min="13827" max="13827" width="6" style="75" customWidth="1"/>
    <col min="13828" max="13828" width="9.875" style="75" customWidth="1"/>
    <col min="13829" max="13829" width="9.625" style="75" customWidth="1"/>
    <col min="13830" max="13830" width="12.375" style="75" customWidth="1"/>
    <col min="13831" max="13832" width="10.75" style="75" customWidth="1"/>
    <col min="13833" max="13833" width="15.125" style="75" customWidth="1"/>
    <col min="13834" max="13834" width="9.375" style="75" customWidth="1"/>
    <col min="13835" max="13835" width="13.625" style="75" customWidth="1"/>
    <col min="13836" max="13836" width="16.25" style="75" customWidth="1"/>
    <col min="13837" max="13837" width="13.75" style="75" customWidth="1"/>
    <col min="13838" max="13838" width="15" style="75" bestFit="1" customWidth="1"/>
    <col min="13839" max="14080" width="9" style="75"/>
    <col min="14081" max="14081" width="4.625" style="75" customWidth="1"/>
    <col min="14082" max="14082" width="25.75" style="75" customWidth="1"/>
    <col min="14083" max="14083" width="6" style="75" customWidth="1"/>
    <col min="14084" max="14084" width="9.875" style="75" customWidth="1"/>
    <col min="14085" max="14085" width="9.625" style="75" customWidth="1"/>
    <col min="14086" max="14086" width="12.375" style="75" customWidth="1"/>
    <col min="14087" max="14088" width="10.75" style="75" customWidth="1"/>
    <col min="14089" max="14089" width="15.125" style="75" customWidth="1"/>
    <col min="14090" max="14090" width="9.375" style="75" customWidth="1"/>
    <col min="14091" max="14091" width="13.625" style="75" customWidth="1"/>
    <col min="14092" max="14092" width="16.25" style="75" customWidth="1"/>
    <col min="14093" max="14093" width="13.75" style="75" customWidth="1"/>
    <col min="14094" max="14094" width="15" style="75" bestFit="1" customWidth="1"/>
    <col min="14095" max="14336" width="9" style="75"/>
    <col min="14337" max="14337" width="4.625" style="75" customWidth="1"/>
    <col min="14338" max="14338" width="25.75" style="75" customWidth="1"/>
    <col min="14339" max="14339" width="6" style="75" customWidth="1"/>
    <col min="14340" max="14340" width="9.875" style="75" customWidth="1"/>
    <col min="14341" max="14341" width="9.625" style="75" customWidth="1"/>
    <col min="14342" max="14342" width="12.375" style="75" customWidth="1"/>
    <col min="14343" max="14344" width="10.75" style="75" customWidth="1"/>
    <col min="14345" max="14345" width="15.125" style="75" customWidth="1"/>
    <col min="14346" max="14346" width="9.375" style="75" customWidth="1"/>
    <col min="14347" max="14347" width="13.625" style="75" customWidth="1"/>
    <col min="14348" max="14348" width="16.25" style="75" customWidth="1"/>
    <col min="14349" max="14349" width="13.75" style="75" customWidth="1"/>
    <col min="14350" max="14350" width="15" style="75" bestFit="1" customWidth="1"/>
    <col min="14351" max="14592" width="9" style="75"/>
    <col min="14593" max="14593" width="4.625" style="75" customWidth="1"/>
    <col min="14594" max="14594" width="25.75" style="75" customWidth="1"/>
    <col min="14595" max="14595" width="6" style="75" customWidth="1"/>
    <col min="14596" max="14596" width="9.875" style="75" customWidth="1"/>
    <col min="14597" max="14597" width="9.625" style="75" customWidth="1"/>
    <col min="14598" max="14598" width="12.375" style="75" customWidth="1"/>
    <col min="14599" max="14600" width="10.75" style="75" customWidth="1"/>
    <col min="14601" max="14601" width="15.125" style="75" customWidth="1"/>
    <col min="14602" max="14602" width="9.375" style="75" customWidth="1"/>
    <col min="14603" max="14603" width="13.625" style="75" customWidth="1"/>
    <col min="14604" max="14604" width="16.25" style="75" customWidth="1"/>
    <col min="14605" max="14605" width="13.75" style="75" customWidth="1"/>
    <col min="14606" max="14606" width="15" style="75" bestFit="1" customWidth="1"/>
    <col min="14607" max="14848" width="9" style="75"/>
    <col min="14849" max="14849" width="4.625" style="75" customWidth="1"/>
    <col min="14850" max="14850" width="25.75" style="75" customWidth="1"/>
    <col min="14851" max="14851" width="6" style="75" customWidth="1"/>
    <col min="14852" max="14852" width="9.875" style="75" customWidth="1"/>
    <col min="14853" max="14853" width="9.625" style="75" customWidth="1"/>
    <col min="14854" max="14854" width="12.375" style="75" customWidth="1"/>
    <col min="14855" max="14856" width="10.75" style="75" customWidth="1"/>
    <col min="14857" max="14857" width="15.125" style="75" customWidth="1"/>
    <col min="14858" max="14858" width="9.375" style="75" customWidth="1"/>
    <col min="14859" max="14859" width="13.625" style="75" customWidth="1"/>
    <col min="14860" max="14860" width="16.25" style="75" customWidth="1"/>
    <col min="14861" max="14861" width="13.75" style="75" customWidth="1"/>
    <col min="14862" max="14862" width="15" style="75" bestFit="1" customWidth="1"/>
    <col min="14863" max="15104" width="9" style="75"/>
    <col min="15105" max="15105" width="4.625" style="75" customWidth="1"/>
    <col min="15106" max="15106" width="25.75" style="75" customWidth="1"/>
    <col min="15107" max="15107" width="6" style="75" customWidth="1"/>
    <col min="15108" max="15108" width="9.875" style="75" customWidth="1"/>
    <col min="15109" max="15109" width="9.625" style="75" customWidth="1"/>
    <col min="15110" max="15110" width="12.375" style="75" customWidth="1"/>
    <col min="15111" max="15112" width="10.75" style="75" customWidth="1"/>
    <col min="15113" max="15113" width="15.125" style="75" customWidth="1"/>
    <col min="15114" max="15114" width="9.375" style="75" customWidth="1"/>
    <col min="15115" max="15115" width="13.625" style="75" customWidth="1"/>
    <col min="15116" max="15116" width="16.25" style="75" customWidth="1"/>
    <col min="15117" max="15117" width="13.75" style="75" customWidth="1"/>
    <col min="15118" max="15118" width="15" style="75" bestFit="1" customWidth="1"/>
    <col min="15119" max="15360" width="9" style="75"/>
    <col min="15361" max="15361" width="4.625" style="75" customWidth="1"/>
    <col min="15362" max="15362" width="25.75" style="75" customWidth="1"/>
    <col min="15363" max="15363" width="6" style="75" customWidth="1"/>
    <col min="15364" max="15364" width="9.875" style="75" customWidth="1"/>
    <col min="15365" max="15365" width="9.625" style="75" customWidth="1"/>
    <col min="15366" max="15366" width="12.375" style="75" customWidth="1"/>
    <col min="15367" max="15368" width="10.75" style="75" customWidth="1"/>
    <col min="15369" max="15369" width="15.125" style="75" customWidth="1"/>
    <col min="15370" max="15370" width="9.375" style="75" customWidth="1"/>
    <col min="15371" max="15371" width="13.625" style="75" customWidth="1"/>
    <col min="15372" max="15372" width="16.25" style="75" customWidth="1"/>
    <col min="15373" max="15373" width="13.75" style="75" customWidth="1"/>
    <col min="15374" max="15374" width="15" style="75" bestFit="1" customWidth="1"/>
    <col min="15375" max="15616" width="9" style="75"/>
    <col min="15617" max="15617" width="4.625" style="75" customWidth="1"/>
    <col min="15618" max="15618" width="25.75" style="75" customWidth="1"/>
    <col min="15619" max="15619" width="6" style="75" customWidth="1"/>
    <col min="15620" max="15620" width="9.875" style="75" customWidth="1"/>
    <col min="15621" max="15621" width="9.625" style="75" customWidth="1"/>
    <col min="15622" max="15622" width="12.375" style="75" customWidth="1"/>
    <col min="15623" max="15624" width="10.75" style="75" customWidth="1"/>
    <col min="15625" max="15625" width="15.125" style="75" customWidth="1"/>
    <col min="15626" max="15626" width="9.375" style="75" customWidth="1"/>
    <col min="15627" max="15627" width="13.625" style="75" customWidth="1"/>
    <col min="15628" max="15628" width="16.25" style="75" customWidth="1"/>
    <col min="15629" max="15629" width="13.75" style="75" customWidth="1"/>
    <col min="15630" max="15630" width="15" style="75" bestFit="1" customWidth="1"/>
    <col min="15631" max="15872" width="9" style="75"/>
    <col min="15873" max="15873" width="4.625" style="75" customWidth="1"/>
    <col min="15874" max="15874" width="25.75" style="75" customWidth="1"/>
    <col min="15875" max="15875" width="6" style="75" customWidth="1"/>
    <col min="15876" max="15876" width="9.875" style="75" customWidth="1"/>
    <col min="15877" max="15877" width="9.625" style="75" customWidth="1"/>
    <col min="15878" max="15878" width="12.375" style="75" customWidth="1"/>
    <col min="15879" max="15880" width="10.75" style="75" customWidth="1"/>
    <col min="15881" max="15881" width="15.125" style="75" customWidth="1"/>
    <col min="15882" max="15882" width="9.375" style="75" customWidth="1"/>
    <col min="15883" max="15883" width="13.625" style="75" customWidth="1"/>
    <col min="15884" max="15884" width="16.25" style="75" customWidth="1"/>
    <col min="15885" max="15885" width="13.75" style="75" customWidth="1"/>
    <col min="15886" max="15886" width="15" style="75" bestFit="1" customWidth="1"/>
    <col min="15887" max="16128" width="9" style="75"/>
    <col min="16129" max="16129" width="4.625" style="75" customWidth="1"/>
    <col min="16130" max="16130" width="25.75" style="75" customWidth="1"/>
    <col min="16131" max="16131" width="6" style="75" customWidth="1"/>
    <col min="16132" max="16132" width="9.875" style="75" customWidth="1"/>
    <col min="16133" max="16133" width="9.625" style="75" customWidth="1"/>
    <col min="16134" max="16134" width="12.375" style="75" customWidth="1"/>
    <col min="16135" max="16136" width="10.75" style="75" customWidth="1"/>
    <col min="16137" max="16137" width="15.125" style="75" customWidth="1"/>
    <col min="16138" max="16138" width="9.375" style="75" customWidth="1"/>
    <col min="16139" max="16139" width="13.625" style="75" customWidth="1"/>
    <col min="16140" max="16140" width="16.25" style="75" customWidth="1"/>
    <col min="16141" max="16141" width="13.75" style="75" customWidth="1"/>
    <col min="16142" max="16142" width="15" style="75" bestFit="1" customWidth="1"/>
    <col min="16143" max="16384" width="9" style="75"/>
  </cols>
  <sheetData>
    <row r="1" spans="1:14" s="72" customFormat="1" ht="48" customHeight="1" thickBot="1">
      <c r="A1" s="445" t="s">
        <v>1159</v>
      </c>
      <c r="B1" s="445"/>
      <c r="C1" s="445"/>
      <c r="D1" s="445"/>
      <c r="E1" s="445"/>
      <c r="F1" s="445"/>
      <c r="G1" s="445"/>
      <c r="H1" s="445"/>
      <c r="I1" s="445"/>
      <c r="J1" s="445"/>
      <c r="K1" s="445"/>
      <c r="L1" s="71"/>
      <c r="M1" s="71"/>
    </row>
    <row r="2" spans="1:14" s="117" customFormat="1" ht="20.100000000000001" customHeight="1">
      <c r="A2" s="446" t="s">
        <v>1160</v>
      </c>
      <c r="B2" s="447"/>
      <c r="C2" s="116" t="s">
        <v>1161</v>
      </c>
      <c r="D2" s="447" t="s">
        <v>1162</v>
      </c>
      <c r="E2" s="447"/>
      <c r="F2" s="447"/>
      <c r="G2" s="447" t="s">
        <v>1163</v>
      </c>
      <c r="H2" s="447"/>
      <c r="I2" s="447"/>
      <c r="J2" s="448" t="s">
        <v>1164</v>
      </c>
      <c r="K2" s="449"/>
      <c r="M2" s="118"/>
    </row>
    <row r="3" spans="1:14" s="117" customFormat="1" ht="20.100000000000001" customHeight="1">
      <c r="A3" s="119" t="s">
        <v>1165</v>
      </c>
      <c r="B3" s="120" t="s">
        <v>1166</v>
      </c>
      <c r="C3" s="120" t="s">
        <v>1167</v>
      </c>
      <c r="D3" s="120" t="s">
        <v>1168</v>
      </c>
      <c r="E3" s="120" t="s">
        <v>1169</v>
      </c>
      <c r="F3" s="120" t="s">
        <v>1170</v>
      </c>
      <c r="G3" s="121" t="s">
        <v>1168</v>
      </c>
      <c r="H3" s="120" t="s">
        <v>1169</v>
      </c>
      <c r="I3" s="120" t="s">
        <v>1170</v>
      </c>
      <c r="J3" s="122" t="s">
        <v>1171</v>
      </c>
      <c r="K3" s="123" t="s">
        <v>1172</v>
      </c>
      <c r="L3" s="124"/>
      <c r="M3" s="125"/>
    </row>
    <row r="4" spans="1:14" ht="20.100000000000001" customHeight="1">
      <c r="A4" s="126">
        <v>1</v>
      </c>
      <c r="B4" s="127" t="s">
        <v>1173</v>
      </c>
      <c r="C4" s="127" t="s">
        <v>1174</v>
      </c>
      <c r="D4" s="121"/>
      <c r="E4" s="128"/>
      <c r="F4" s="129">
        <f>D4*E4</f>
        <v>0</v>
      </c>
      <c r="G4" s="121">
        <v>4989.4799999999996</v>
      </c>
      <c r="H4" s="128">
        <f>20000/1.1</f>
        <v>18181.81818181818</v>
      </c>
      <c r="I4" s="129">
        <f>G4*H4</f>
        <v>90717818.181818172</v>
      </c>
      <c r="J4" s="127">
        <v>21613972</v>
      </c>
      <c r="K4" s="130" t="s">
        <v>1175</v>
      </c>
      <c r="L4" s="131"/>
    </row>
    <row r="5" spans="1:14" ht="20.100000000000001" customHeight="1">
      <c r="A5" s="126">
        <v>2</v>
      </c>
      <c r="B5" s="127" t="s">
        <v>1176</v>
      </c>
      <c r="C5" s="127" t="s">
        <v>1174</v>
      </c>
      <c r="D5" s="121"/>
      <c r="E5" s="128"/>
      <c r="F5" s="129">
        <f>D5*E5</f>
        <v>0</v>
      </c>
      <c r="G5" s="121">
        <v>4589.55</v>
      </c>
      <c r="H5" s="128">
        <f>20000/1.1</f>
        <v>18181.81818181818</v>
      </c>
      <c r="I5" s="129">
        <f>G5*H5</f>
        <v>83446363.636363626</v>
      </c>
      <c r="J5" s="127">
        <v>21613990</v>
      </c>
      <c r="K5" s="130" t="s">
        <v>1175</v>
      </c>
      <c r="L5" s="131"/>
    </row>
    <row r="6" spans="1:14" ht="20.100000000000001" customHeight="1">
      <c r="A6" s="132"/>
      <c r="B6" s="133"/>
      <c r="C6" s="133"/>
      <c r="D6" s="134"/>
      <c r="E6" s="135"/>
      <c r="F6" s="136"/>
      <c r="G6" s="134"/>
      <c r="H6" s="135"/>
      <c r="I6" s="136"/>
      <c r="J6" s="133"/>
      <c r="K6" s="137"/>
      <c r="L6" s="131"/>
    </row>
    <row r="7" spans="1:14" ht="20.100000000000001" customHeight="1">
      <c r="A7" s="132"/>
      <c r="B7" s="133"/>
      <c r="C7" s="133"/>
      <c r="D7" s="133"/>
      <c r="E7" s="133"/>
      <c r="F7" s="136"/>
      <c r="G7" s="138"/>
      <c r="H7" s="133"/>
      <c r="I7" s="139"/>
      <c r="J7" s="140"/>
      <c r="K7" s="141"/>
      <c r="L7" s="131"/>
      <c r="M7" s="131"/>
      <c r="N7" s="115"/>
    </row>
    <row r="8" spans="1:14" ht="20.100000000000001" customHeight="1">
      <c r="A8" s="126"/>
      <c r="B8" s="127"/>
      <c r="C8" s="127"/>
      <c r="D8" s="127"/>
      <c r="E8" s="127"/>
      <c r="F8" s="142"/>
      <c r="G8" s="143"/>
      <c r="H8" s="127"/>
      <c r="I8" s="144"/>
      <c r="J8" s="145"/>
      <c r="K8" s="146"/>
      <c r="L8" s="131"/>
      <c r="M8" s="131"/>
      <c r="N8" s="115"/>
    </row>
    <row r="9" spans="1:14" ht="20.100000000000001" customHeight="1">
      <c r="A9" s="126"/>
      <c r="B9" s="127"/>
      <c r="C9" s="127"/>
      <c r="D9" s="127"/>
      <c r="E9" s="127"/>
      <c r="F9" s="142"/>
      <c r="G9" s="143"/>
      <c r="H9" s="127"/>
      <c r="I9" s="144"/>
      <c r="J9" s="127"/>
      <c r="K9" s="146"/>
      <c r="L9" s="131"/>
      <c r="M9" s="131"/>
      <c r="N9" s="115"/>
    </row>
    <row r="10" spans="1:14" ht="20.100000000000001" customHeight="1">
      <c r="A10" s="147"/>
      <c r="B10" s="148" t="s">
        <v>1178</v>
      </c>
      <c r="C10" s="149"/>
      <c r="D10" s="149"/>
      <c r="E10" s="149"/>
      <c r="F10" s="150"/>
      <c r="G10" s="151"/>
      <c r="H10" s="149"/>
      <c r="I10" s="152">
        <f>I4+I5</f>
        <v>174164181.81818181</v>
      </c>
      <c r="J10" s="153"/>
      <c r="K10" s="154"/>
    </row>
    <row r="11" spans="1:14" ht="20.100000000000001" customHeight="1">
      <c r="A11" s="155"/>
      <c r="B11" s="156"/>
      <c r="C11" s="157"/>
      <c r="D11" s="157"/>
      <c r="E11" s="157"/>
      <c r="F11" s="158"/>
      <c r="G11" s="159"/>
      <c r="H11" s="157"/>
      <c r="I11" s="158"/>
      <c r="J11" s="160"/>
      <c r="K11" s="161"/>
    </row>
    <row r="12" spans="1:14" ht="20.100000000000001" customHeight="1">
      <c r="A12" s="126">
        <v>3</v>
      </c>
      <c r="B12" s="127" t="s">
        <v>75</v>
      </c>
      <c r="C12" s="127" t="s">
        <v>1179</v>
      </c>
      <c r="D12" s="162"/>
      <c r="E12" s="128"/>
      <c r="F12" s="142"/>
      <c r="G12" s="163">
        <v>30</v>
      </c>
      <c r="H12" s="128">
        <v>1177000</v>
      </c>
      <c r="I12" s="129">
        <f t="shared" ref="I12:I18" si="0">G12*H12</f>
        <v>35310000</v>
      </c>
      <c r="J12" s="127" t="s">
        <v>1180</v>
      </c>
      <c r="K12" s="130" t="s">
        <v>1175</v>
      </c>
      <c r="L12" s="131"/>
    </row>
    <row r="13" spans="1:14" ht="20.100000000000001" customHeight="1">
      <c r="A13" s="126">
        <v>4</v>
      </c>
      <c r="B13" s="127" t="s">
        <v>82</v>
      </c>
      <c r="C13" s="127" t="s">
        <v>1179</v>
      </c>
      <c r="D13" s="162"/>
      <c r="E13" s="128"/>
      <c r="F13" s="142"/>
      <c r="G13" s="163">
        <v>30</v>
      </c>
      <c r="H13" s="128">
        <v>443000</v>
      </c>
      <c r="I13" s="129">
        <f t="shared" si="0"/>
        <v>13290000</v>
      </c>
      <c r="J13" s="127" t="s">
        <v>1180</v>
      </c>
      <c r="K13" s="130" t="s">
        <v>1175</v>
      </c>
      <c r="L13" s="131"/>
    </row>
    <row r="14" spans="1:14" ht="20.100000000000001" customHeight="1">
      <c r="A14" s="126">
        <v>5</v>
      </c>
      <c r="B14" s="127" t="s">
        <v>66</v>
      </c>
      <c r="C14" s="127" t="s">
        <v>1179</v>
      </c>
      <c r="D14" s="162"/>
      <c r="E14" s="128"/>
      <c r="F14" s="142"/>
      <c r="G14" s="163">
        <v>30</v>
      </c>
      <c r="H14" s="128">
        <v>541000</v>
      </c>
      <c r="I14" s="129">
        <f t="shared" si="0"/>
        <v>16230000</v>
      </c>
      <c r="J14" s="127" t="s">
        <v>1180</v>
      </c>
      <c r="K14" s="130" t="s">
        <v>1175</v>
      </c>
      <c r="L14" s="131"/>
    </row>
    <row r="15" spans="1:14" ht="20.100000000000001" customHeight="1">
      <c r="A15" s="164">
        <v>6</v>
      </c>
      <c r="B15" s="165" t="s">
        <v>40</v>
      </c>
      <c r="C15" s="165" t="s">
        <v>1179</v>
      </c>
      <c r="D15" s="127"/>
      <c r="E15" s="128"/>
      <c r="F15" s="142"/>
      <c r="G15" s="163">
        <v>30</v>
      </c>
      <c r="H15" s="128">
        <v>391000</v>
      </c>
      <c r="I15" s="129">
        <f t="shared" si="0"/>
        <v>11730000</v>
      </c>
      <c r="J15" s="127" t="s">
        <v>1180</v>
      </c>
      <c r="K15" s="130" t="s">
        <v>1175</v>
      </c>
      <c r="L15" s="131"/>
    </row>
    <row r="16" spans="1:14" ht="20.100000000000001" customHeight="1">
      <c r="A16" s="126">
        <v>7</v>
      </c>
      <c r="B16" s="166" t="s">
        <v>53</v>
      </c>
      <c r="C16" s="165" t="s">
        <v>1179</v>
      </c>
      <c r="D16" s="120"/>
      <c r="E16" s="128"/>
      <c r="F16" s="142"/>
      <c r="G16" s="163">
        <v>30</v>
      </c>
      <c r="H16" s="128">
        <v>210000</v>
      </c>
      <c r="I16" s="129">
        <f t="shared" si="0"/>
        <v>6300000</v>
      </c>
      <c r="J16" s="127" t="s">
        <v>1180</v>
      </c>
      <c r="K16" s="130" t="s">
        <v>1175</v>
      </c>
      <c r="L16" s="131"/>
    </row>
    <row r="17" spans="1:14" ht="20.100000000000001" customHeight="1">
      <c r="A17" s="126">
        <v>8</v>
      </c>
      <c r="B17" s="166" t="s">
        <v>21</v>
      </c>
      <c r="C17" s="165" t="s">
        <v>1179</v>
      </c>
      <c r="D17" s="120"/>
      <c r="E17" s="128"/>
      <c r="F17" s="142"/>
      <c r="G17" s="163">
        <v>30</v>
      </c>
      <c r="H17" s="128">
        <v>120000</v>
      </c>
      <c r="I17" s="129">
        <f t="shared" si="0"/>
        <v>3600000</v>
      </c>
      <c r="J17" s="127" t="s">
        <v>1180</v>
      </c>
      <c r="K17" s="130" t="s">
        <v>1175</v>
      </c>
      <c r="L17" s="131"/>
    </row>
    <row r="18" spans="1:14" ht="20.100000000000001" customHeight="1">
      <c r="A18" s="126">
        <v>9</v>
      </c>
      <c r="B18" s="166" t="s">
        <v>58</v>
      </c>
      <c r="C18" s="127" t="s">
        <v>1179</v>
      </c>
      <c r="D18" s="120"/>
      <c r="E18" s="128"/>
      <c r="F18" s="142"/>
      <c r="G18" s="163">
        <v>30</v>
      </c>
      <c r="H18" s="128">
        <v>4210000</v>
      </c>
      <c r="I18" s="129">
        <f t="shared" si="0"/>
        <v>126300000</v>
      </c>
      <c r="J18" s="127" t="s">
        <v>1180</v>
      </c>
      <c r="K18" s="130" t="s">
        <v>1175</v>
      </c>
      <c r="L18" s="131"/>
    </row>
    <row r="19" spans="1:14" ht="20.100000000000001" customHeight="1">
      <c r="A19" s="132"/>
      <c r="B19" s="133" t="s">
        <v>1177</v>
      </c>
      <c r="C19" s="133"/>
      <c r="D19" s="133"/>
      <c r="E19" s="133"/>
      <c r="F19" s="136">
        <f>SUM(F4:F18)</f>
        <v>0</v>
      </c>
      <c r="G19" s="138"/>
      <c r="H19" s="133"/>
      <c r="I19" s="139">
        <f>SUM(I12:I18)*90%</f>
        <v>191484000</v>
      </c>
      <c r="J19" s="140"/>
      <c r="K19" s="141"/>
      <c r="L19" s="131"/>
      <c r="M19" s="131"/>
      <c r="N19" s="115"/>
    </row>
    <row r="20" spans="1:14" ht="20.100000000000001" customHeight="1">
      <c r="A20" s="147"/>
      <c r="B20" s="148"/>
      <c r="C20" s="149"/>
      <c r="D20" s="149"/>
      <c r="E20" s="149"/>
      <c r="F20" s="150"/>
      <c r="G20" s="151"/>
      <c r="H20" s="149"/>
      <c r="I20" s="152"/>
      <c r="J20" s="153"/>
      <c r="K20" s="154"/>
    </row>
    <row r="21" spans="1:14" ht="20.100000000000001" customHeight="1">
      <c r="A21" s="167">
        <v>10</v>
      </c>
      <c r="B21" s="168" t="s">
        <v>1237</v>
      </c>
      <c r="C21" s="169"/>
      <c r="D21" s="169"/>
      <c r="E21" s="169"/>
      <c r="F21" s="170"/>
      <c r="G21" s="171"/>
      <c r="H21" s="172"/>
      <c r="I21" s="271">
        <v>39583300</v>
      </c>
      <c r="J21" s="173"/>
      <c r="K21" s="174"/>
    </row>
    <row r="22" spans="1:14" ht="20.100000000000001" customHeight="1">
      <c r="A22" s="175">
        <v>11</v>
      </c>
      <c r="B22" s="120" t="s">
        <v>1238</v>
      </c>
      <c r="C22" s="176"/>
      <c r="D22" s="176"/>
      <c r="E22" s="176"/>
      <c r="F22" s="142"/>
      <c r="G22" s="177"/>
      <c r="H22" s="178"/>
      <c r="I22" s="142">
        <v>90000000</v>
      </c>
      <c r="J22" s="179"/>
      <c r="K22" s="180"/>
    </row>
    <row r="23" spans="1:14" ht="20.100000000000001" customHeight="1" thickBot="1">
      <c r="A23" s="181"/>
      <c r="B23" s="182" t="s">
        <v>1181</v>
      </c>
      <c r="C23" s="183"/>
      <c r="D23" s="183"/>
      <c r="E23" s="183"/>
      <c r="F23" s="184"/>
      <c r="G23" s="444">
        <f>I10+I19+I21+I22</f>
        <v>495231481.81818181</v>
      </c>
      <c r="H23" s="444"/>
      <c r="I23" s="184"/>
      <c r="J23" s="185"/>
      <c r="K23" s="186"/>
    </row>
    <row r="25" spans="1:14" ht="27.95" customHeight="1">
      <c r="G25" s="188">
        <v>246067000</v>
      </c>
    </row>
  </sheetData>
  <mergeCells count="6">
    <mergeCell ref="G23:H23"/>
    <mergeCell ref="A1:K1"/>
    <mergeCell ref="A2:B2"/>
    <mergeCell ref="D2:F2"/>
    <mergeCell ref="G2:I2"/>
    <mergeCell ref="J2:K2"/>
  </mergeCells>
  <phoneticPr fontId="3" type="noConversion"/>
  <printOptions verticalCentered="1"/>
  <pageMargins left="0.68" right="0.19685039370078741" top="0.31" bottom="0.35433070866141736" header="0.23" footer="0.35433070866141736"/>
  <pageSetup paperSize="9" scale="97" orientation="landscape"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6"/>
  <sheetViews>
    <sheetView view="pageBreakPreview" zoomScaleSheetLayoutView="100" workbookViewId="0">
      <selection activeCell="B7" sqref="B7:J7"/>
    </sheetView>
  </sheetViews>
  <sheetFormatPr defaultRowHeight="13.5"/>
  <cols>
    <col min="1" max="1" width="3.625" style="75" customWidth="1"/>
    <col min="2" max="2" width="34.875" style="75" customWidth="1"/>
    <col min="3" max="3" width="4.125" style="75" customWidth="1"/>
    <col min="4" max="4" width="23" style="75" customWidth="1"/>
    <col min="5" max="5" width="4" style="75" customWidth="1"/>
    <col min="6" max="6" width="26.875" style="75" customWidth="1"/>
    <col min="7" max="7" width="4" style="75" customWidth="1"/>
    <col min="8" max="8" width="17.25" style="75" customWidth="1"/>
    <col min="9" max="9" width="5" style="75" customWidth="1"/>
    <col min="10" max="10" width="19.625" style="75" customWidth="1"/>
    <col min="11" max="11" width="19.375" style="74" customWidth="1"/>
    <col min="12" max="12" width="30.5" style="75" customWidth="1"/>
    <col min="13" max="13" width="19.125" style="75" customWidth="1"/>
    <col min="14" max="256" width="9" style="75"/>
    <col min="257" max="257" width="3.625" style="75" customWidth="1"/>
    <col min="258" max="258" width="34.875" style="75" customWidth="1"/>
    <col min="259" max="259" width="4.125" style="75" customWidth="1"/>
    <col min="260" max="260" width="23" style="75" customWidth="1"/>
    <col min="261" max="261" width="4" style="75" customWidth="1"/>
    <col min="262" max="262" width="26.875" style="75" customWidth="1"/>
    <col min="263" max="263" width="4" style="75" customWidth="1"/>
    <col min="264" max="264" width="17.25" style="75" customWidth="1"/>
    <col min="265" max="265" width="5" style="75" customWidth="1"/>
    <col min="266" max="266" width="19.625" style="75" customWidth="1"/>
    <col min="267" max="267" width="19.375" style="75" customWidth="1"/>
    <col min="268" max="268" width="30.5" style="75" customWidth="1"/>
    <col min="269" max="269" width="19.125" style="75" customWidth="1"/>
    <col min="270" max="512" width="9" style="75"/>
    <col min="513" max="513" width="3.625" style="75" customWidth="1"/>
    <col min="514" max="514" width="34.875" style="75" customWidth="1"/>
    <col min="515" max="515" width="4.125" style="75" customWidth="1"/>
    <col min="516" max="516" width="23" style="75" customWidth="1"/>
    <col min="517" max="517" width="4" style="75" customWidth="1"/>
    <col min="518" max="518" width="26.875" style="75" customWidth="1"/>
    <col min="519" max="519" width="4" style="75" customWidth="1"/>
    <col min="520" max="520" width="17.25" style="75" customWidth="1"/>
    <col min="521" max="521" width="5" style="75" customWidth="1"/>
    <col min="522" max="522" width="19.625" style="75" customWidth="1"/>
    <col min="523" max="523" width="19.375" style="75" customWidth="1"/>
    <col min="524" max="524" width="30.5" style="75" customWidth="1"/>
    <col min="525" max="525" width="19.125" style="75" customWidth="1"/>
    <col min="526" max="768" width="9" style="75"/>
    <col min="769" max="769" width="3.625" style="75" customWidth="1"/>
    <col min="770" max="770" width="34.875" style="75" customWidth="1"/>
    <col min="771" max="771" width="4.125" style="75" customWidth="1"/>
    <col min="772" max="772" width="23" style="75" customWidth="1"/>
    <col min="773" max="773" width="4" style="75" customWidth="1"/>
    <col min="774" max="774" width="26.875" style="75" customWidth="1"/>
    <col min="775" max="775" width="4" style="75" customWidth="1"/>
    <col min="776" max="776" width="17.25" style="75" customWidth="1"/>
    <col min="777" max="777" width="5" style="75" customWidth="1"/>
    <col min="778" max="778" width="19.625" style="75" customWidth="1"/>
    <col min="779" max="779" width="19.375" style="75" customWidth="1"/>
    <col min="780" max="780" width="30.5" style="75" customWidth="1"/>
    <col min="781" max="781" width="19.125" style="75" customWidth="1"/>
    <col min="782" max="1024" width="9" style="75"/>
    <col min="1025" max="1025" width="3.625" style="75" customWidth="1"/>
    <col min="1026" max="1026" width="34.875" style="75" customWidth="1"/>
    <col min="1027" max="1027" width="4.125" style="75" customWidth="1"/>
    <col min="1028" max="1028" width="23" style="75" customWidth="1"/>
    <col min="1029" max="1029" width="4" style="75" customWidth="1"/>
    <col min="1030" max="1030" width="26.875" style="75" customWidth="1"/>
    <col min="1031" max="1031" width="4" style="75" customWidth="1"/>
    <col min="1032" max="1032" width="17.25" style="75" customWidth="1"/>
    <col min="1033" max="1033" width="5" style="75" customWidth="1"/>
    <col min="1034" max="1034" width="19.625" style="75" customWidth="1"/>
    <col min="1035" max="1035" width="19.375" style="75" customWidth="1"/>
    <col min="1036" max="1036" width="30.5" style="75" customWidth="1"/>
    <col min="1037" max="1037" width="19.125" style="75" customWidth="1"/>
    <col min="1038" max="1280" width="9" style="75"/>
    <col min="1281" max="1281" width="3.625" style="75" customWidth="1"/>
    <col min="1282" max="1282" width="34.875" style="75" customWidth="1"/>
    <col min="1283" max="1283" width="4.125" style="75" customWidth="1"/>
    <col min="1284" max="1284" width="23" style="75" customWidth="1"/>
    <col min="1285" max="1285" width="4" style="75" customWidth="1"/>
    <col min="1286" max="1286" width="26.875" style="75" customWidth="1"/>
    <col min="1287" max="1287" width="4" style="75" customWidth="1"/>
    <col min="1288" max="1288" width="17.25" style="75" customWidth="1"/>
    <col min="1289" max="1289" width="5" style="75" customWidth="1"/>
    <col min="1290" max="1290" width="19.625" style="75" customWidth="1"/>
    <col min="1291" max="1291" width="19.375" style="75" customWidth="1"/>
    <col min="1292" max="1292" width="30.5" style="75" customWidth="1"/>
    <col min="1293" max="1293" width="19.125" style="75" customWidth="1"/>
    <col min="1294" max="1536" width="9" style="75"/>
    <col min="1537" max="1537" width="3.625" style="75" customWidth="1"/>
    <col min="1538" max="1538" width="34.875" style="75" customWidth="1"/>
    <col min="1539" max="1539" width="4.125" style="75" customWidth="1"/>
    <col min="1540" max="1540" width="23" style="75" customWidth="1"/>
    <col min="1541" max="1541" width="4" style="75" customWidth="1"/>
    <col min="1542" max="1542" width="26.875" style="75" customWidth="1"/>
    <col min="1543" max="1543" width="4" style="75" customWidth="1"/>
    <col min="1544" max="1544" width="17.25" style="75" customWidth="1"/>
    <col min="1545" max="1545" width="5" style="75" customWidth="1"/>
    <col min="1546" max="1546" width="19.625" style="75" customWidth="1"/>
    <col min="1547" max="1547" width="19.375" style="75" customWidth="1"/>
    <col min="1548" max="1548" width="30.5" style="75" customWidth="1"/>
    <col min="1549" max="1549" width="19.125" style="75" customWidth="1"/>
    <col min="1550" max="1792" width="9" style="75"/>
    <col min="1793" max="1793" width="3.625" style="75" customWidth="1"/>
    <col min="1794" max="1794" width="34.875" style="75" customWidth="1"/>
    <col min="1795" max="1795" width="4.125" style="75" customWidth="1"/>
    <col min="1796" max="1796" width="23" style="75" customWidth="1"/>
    <col min="1797" max="1797" width="4" style="75" customWidth="1"/>
    <col min="1798" max="1798" width="26.875" style="75" customWidth="1"/>
    <col min="1799" max="1799" width="4" style="75" customWidth="1"/>
    <col min="1800" max="1800" width="17.25" style="75" customWidth="1"/>
    <col min="1801" max="1801" width="5" style="75" customWidth="1"/>
    <col min="1802" max="1802" width="19.625" style="75" customWidth="1"/>
    <col min="1803" max="1803" width="19.375" style="75" customWidth="1"/>
    <col min="1804" max="1804" width="30.5" style="75" customWidth="1"/>
    <col min="1805" max="1805" width="19.125" style="75" customWidth="1"/>
    <col min="1806" max="2048" width="9" style="75"/>
    <col min="2049" max="2049" width="3.625" style="75" customWidth="1"/>
    <col min="2050" max="2050" width="34.875" style="75" customWidth="1"/>
    <col min="2051" max="2051" width="4.125" style="75" customWidth="1"/>
    <col min="2052" max="2052" width="23" style="75" customWidth="1"/>
    <col min="2053" max="2053" width="4" style="75" customWidth="1"/>
    <col min="2054" max="2054" width="26.875" style="75" customWidth="1"/>
    <col min="2055" max="2055" width="4" style="75" customWidth="1"/>
    <col min="2056" max="2056" width="17.25" style="75" customWidth="1"/>
    <col min="2057" max="2057" width="5" style="75" customWidth="1"/>
    <col min="2058" max="2058" width="19.625" style="75" customWidth="1"/>
    <col min="2059" max="2059" width="19.375" style="75" customWidth="1"/>
    <col min="2060" max="2060" width="30.5" style="75" customWidth="1"/>
    <col min="2061" max="2061" width="19.125" style="75" customWidth="1"/>
    <col min="2062" max="2304" width="9" style="75"/>
    <col min="2305" max="2305" width="3.625" style="75" customWidth="1"/>
    <col min="2306" max="2306" width="34.875" style="75" customWidth="1"/>
    <col min="2307" max="2307" width="4.125" style="75" customWidth="1"/>
    <col min="2308" max="2308" width="23" style="75" customWidth="1"/>
    <col min="2309" max="2309" width="4" style="75" customWidth="1"/>
    <col min="2310" max="2310" width="26.875" style="75" customWidth="1"/>
    <col min="2311" max="2311" width="4" style="75" customWidth="1"/>
    <col min="2312" max="2312" width="17.25" style="75" customWidth="1"/>
    <col min="2313" max="2313" width="5" style="75" customWidth="1"/>
    <col min="2314" max="2314" width="19.625" style="75" customWidth="1"/>
    <col min="2315" max="2315" width="19.375" style="75" customWidth="1"/>
    <col min="2316" max="2316" width="30.5" style="75" customWidth="1"/>
    <col min="2317" max="2317" width="19.125" style="75" customWidth="1"/>
    <col min="2318" max="2560" width="9" style="75"/>
    <col min="2561" max="2561" width="3.625" style="75" customWidth="1"/>
    <col min="2562" max="2562" width="34.875" style="75" customWidth="1"/>
    <col min="2563" max="2563" width="4.125" style="75" customWidth="1"/>
    <col min="2564" max="2564" width="23" style="75" customWidth="1"/>
    <col min="2565" max="2565" width="4" style="75" customWidth="1"/>
    <col min="2566" max="2566" width="26.875" style="75" customWidth="1"/>
    <col min="2567" max="2567" width="4" style="75" customWidth="1"/>
    <col min="2568" max="2568" width="17.25" style="75" customWidth="1"/>
    <col min="2569" max="2569" width="5" style="75" customWidth="1"/>
    <col min="2570" max="2570" width="19.625" style="75" customWidth="1"/>
    <col min="2571" max="2571" width="19.375" style="75" customWidth="1"/>
    <col min="2572" max="2572" width="30.5" style="75" customWidth="1"/>
    <col min="2573" max="2573" width="19.125" style="75" customWidth="1"/>
    <col min="2574" max="2816" width="9" style="75"/>
    <col min="2817" max="2817" width="3.625" style="75" customWidth="1"/>
    <col min="2818" max="2818" width="34.875" style="75" customWidth="1"/>
    <col min="2819" max="2819" width="4.125" style="75" customWidth="1"/>
    <col min="2820" max="2820" width="23" style="75" customWidth="1"/>
    <col min="2821" max="2821" width="4" style="75" customWidth="1"/>
    <col min="2822" max="2822" width="26.875" style="75" customWidth="1"/>
    <col min="2823" max="2823" width="4" style="75" customWidth="1"/>
    <col min="2824" max="2824" width="17.25" style="75" customWidth="1"/>
    <col min="2825" max="2825" width="5" style="75" customWidth="1"/>
    <col min="2826" max="2826" width="19.625" style="75" customWidth="1"/>
    <col min="2827" max="2827" width="19.375" style="75" customWidth="1"/>
    <col min="2828" max="2828" width="30.5" style="75" customWidth="1"/>
    <col min="2829" max="2829" width="19.125" style="75" customWidth="1"/>
    <col min="2830" max="3072" width="9" style="75"/>
    <col min="3073" max="3073" width="3.625" style="75" customWidth="1"/>
    <col min="3074" max="3074" width="34.875" style="75" customWidth="1"/>
    <col min="3075" max="3075" width="4.125" style="75" customWidth="1"/>
    <col min="3076" max="3076" width="23" style="75" customWidth="1"/>
    <col min="3077" max="3077" width="4" style="75" customWidth="1"/>
    <col min="3078" max="3078" width="26.875" style="75" customWidth="1"/>
    <col min="3079" max="3079" width="4" style="75" customWidth="1"/>
    <col min="3080" max="3080" width="17.25" style="75" customWidth="1"/>
    <col min="3081" max="3081" width="5" style="75" customWidth="1"/>
    <col min="3082" max="3082" width="19.625" style="75" customWidth="1"/>
    <col min="3083" max="3083" width="19.375" style="75" customWidth="1"/>
    <col min="3084" max="3084" width="30.5" style="75" customWidth="1"/>
    <col min="3085" max="3085" width="19.125" style="75" customWidth="1"/>
    <col min="3086" max="3328" width="9" style="75"/>
    <col min="3329" max="3329" width="3.625" style="75" customWidth="1"/>
    <col min="3330" max="3330" width="34.875" style="75" customWidth="1"/>
    <col min="3331" max="3331" width="4.125" style="75" customWidth="1"/>
    <col min="3332" max="3332" width="23" style="75" customWidth="1"/>
    <col min="3333" max="3333" width="4" style="75" customWidth="1"/>
    <col min="3334" max="3334" width="26.875" style="75" customWidth="1"/>
    <col min="3335" max="3335" width="4" style="75" customWidth="1"/>
    <col min="3336" max="3336" width="17.25" style="75" customWidth="1"/>
    <col min="3337" max="3337" width="5" style="75" customWidth="1"/>
    <col min="3338" max="3338" width="19.625" style="75" customWidth="1"/>
    <col min="3339" max="3339" width="19.375" style="75" customWidth="1"/>
    <col min="3340" max="3340" width="30.5" style="75" customWidth="1"/>
    <col min="3341" max="3341" width="19.125" style="75" customWidth="1"/>
    <col min="3342" max="3584" width="9" style="75"/>
    <col min="3585" max="3585" width="3.625" style="75" customWidth="1"/>
    <col min="3586" max="3586" width="34.875" style="75" customWidth="1"/>
    <col min="3587" max="3587" width="4.125" style="75" customWidth="1"/>
    <col min="3588" max="3588" width="23" style="75" customWidth="1"/>
    <col min="3589" max="3589" width="4" style="75" customWidth="1"/>
    <col min="3590" max="3590" width="26.875" style="75" customWidth="1"/>
    <col min="3591" max="3591" width="4" style="75" customWidth="1"/>
    <col min="3592" max="3592" width="17.25" style="75" customWidth="1"/>
    <col min="3593" max="3593" width="5" style="75" customWidth="1"/>
    <col min="3594" max="3594" width="19.625" style="75" customWidth="1"/>
    <col min="3595" max="3595" width="19.375" style="75" customWidth="1"/>
    <col min="3596" max="3596" width="30.5" style="75" customWidth="1"/>
    <col min="3597" max="3597" width="19.125" style="75" customWidth="1"/>
    <col min="3598" max="3840" width="9" style="75"/>
    <col min="3841" max="3841" width="3.625" style="75" customWidth="1"/>
    <col min="3842" max="3842" width="34.875" style="75" customWidth="1"/>
    <col min="3843" max="3843" width="4.125" style="75" customWidth="1"/>
    <col min="3844" max="3844" width="23" style="75" customWidth="1"/>
    <col min="3845" max="3845" width="4" style="75" customWidth="1"/>
    <col min="3846" max="3846" width="26.875" style="75" customWidth="1"/>
    <col min="3847" max="3847" width="4" style="75" customWidth="1"/>
    <col min="3848" max="3848" width="17.25" style="75" customWidth="1"/>
    <col min="3849" max="3849" width="5" style="75" customWidth="1"/>
    <col min="3850" max="3850" width="19.625" style="75" customWidth="1"/>
    <col min="3851" max="3851" width="19.375" style="75" customWidth="1"/>
    <col min="3852" max="3852" width="30.5" style="75" customWidth="1"/>
    <col min="3853" max="3853" width="19.125" style="75" customWidth="1"/>
    <col min="3854" max="4096" width="9" style="75"/>
    <col min="4097" max="4097" width="3.625" style="75" customWidth="1"/>
    <col min="4098" max="4098" width="34.875" style="75" customWidth="1"/>
    <col min="4099" max="4099" width="4.125" style="75" customWidth="1"/>
    <col min="4100" max="4100" width="23" style="75" customWidth="1"/>
    <col min="4101" max="4101" width="4" style="75" customWidth="1"/>
    <col min="4102" max="4102" width="26.875" style="75" customWidth="1"/>
    <col min="4103" max="4103" width="4" style="75" customWidth="1"/>
    <col min="4104" max="4104" width="17.25" style="75" customWidth="1"/>
    <col min="4105" max="4105" width="5" style="75" customWidth="1"/>
    <col min="4106" max="4106" width="19.625" style="75" customWidth="1"/>
    <col min="4107" max="4107" width="19.375" style="75" customWidth="1"/>
    <col min="4108" max="4108" width="30.5" style="75" customWidth="1"/>
    <col min="4109" max="4109" width="19.125" style="75" customWidth="1"/>
    <col min="4110" max="4352" width="9" style="75"/>
    <col min="4353" max="4353" width="3.625" style="75" customWidth="1"/>
    <col min="4354" max="4354" width="34.875" style="75" customWidth="1"/>
    <col min="4355" max="4355" width="4.125" style="75" customWidth="1"/>
    <col min="4356" max="4356" width="23" style="75" customWidth="1"/>
    <col min="4357" max="4357" width="4" style="75" customWidth="1"/>
    <col min="4358" max="4358" width="26.875" style="75" customWidth="1"/>
    <col min="4359" max="4359" width="4" style="75" customWidth="1"/>
    <col min="4360" max="4360" width="17.25" style="75" customWidth="1"/>
    <col min="4361" max="4361" width="5" style="75" customWidth="1"/>
    <col min="4362" max="4362" width="19.625" style="75" customWidth="1"/>
    <col min="4363" max="4363" width="19.375" style="75" customWidth="1"/>
    <col min="4364" max="4364" width="30.5" style="75" customWidth="1"/>
    <col min="4365" max="4365" width="19.125" style="75" customWidth="1"/>
    <col min="4366" max="4608" width="9" style="75"/>
    <col min="4609" max="4609" width="3.625" style="75" customWidth="1"/>
    <col min="4610" max="4610" width="34.875" style="75" customWidth="1"/>
    <col min="4611" max="4611" width="4.125" style="75" customWidth="1"/>
    <col min="4612" max="4612" width="23" style="75" customWidth="1"/>
    <col min="4613" max="4613" width="4" style="75" customWidth="1"/>
    <col min="4614" max="4614" width="26.875" style="75" customWidth="1"/>
    <col min="4615" max="4615" width="4" style="75" customWidth="1"/>
    <col min="4616" max="4616" width="17.25" style="75" customWidth="1"/>
    <col min="4617" max="4617" width="5" style="75" customWidth="1"/>
    <col min="4618" max="4618" width="19.625" style="75" customWidth="1"/>
    <col min="4619" max="4619" width="19.375" style="75" customWidth="1"/>
    <col min="4620" max="4620" width="30.5" style="75" customWidth="1"/>
    <col min="4621" max="4621" width="19.125" style="75" customWidth="1"/>
    <col min="4622" max="4864" width="9" style="75"/>
    <col min="4865" max="4865" width="3.625" style="75" customWidth="1"/>
    <col min="4866" max="4866" width="34.875" style="75" customWidth="1"/>
    <col min="4867" max="4867" width="4.125" style="75" customWidth="1"/>
    <col min="4868" max="4868" width="23" style="75" customWidth="1"/>
    <col min="4869" max="4869" width="4" style="75" customWidth="1"/>
    <col min="4870" max="4870" width="26.875" style="75" customWidth="1"/>
    <col min="4871" max="4871" width="4" style="75" customWidth="1"/>
    <col min="4872" max="4872" width="17.25" style="75" customWidth="1"/>
    <col min="4873" max="4873" width="5" style="75" customWidth="1"/>
    <col min="4874" max="4874" width="19.625" style="75" customWidth="1"/>
    <col min="4875" max="4875" width="19.375" style="75" customWidth="1"/>
    <col min="4876" max="4876" width="30.5" style="75" customWidth="1"/>
    <col min="4877" max="4877" width="19.125" style="75" customWidth="1"/>
    <col min="4878" max="5120" width="9" style="75"/>
    <col min="5121" max="5121" width="3.625" style="75" customWidth="1"/>
    <col min="5122" max="5122" width="34.875" style="75" customWidth="1"/>
    <col min="5123" max="5123" width="4.125" style="75" customWidth="1"/>
    <col min="5124" max="5124" width="23" style="75" customWidth="1"/>
    <col min="5125" max="5125" width="4" style="75" customWidth="1"/>
    <col min="5126" max="5126" width="26.875" style="75" customWidth="1"/>
    <col min="5127" max="5127" width="4" style="75" customWidth="1"/>
    <col min="5128" max="5128" width="17.25" style="75" customWidth="1"/>
    <col min="5129" max="5129" width="5" style="75" customWidth="1"/>
    <col min="5130" max="5130" width="19.625" style="75" customWidth="1"/>
    <col min="5131" max="5131" width="19.375" style="75" customWidth="1"/>
    <col min="5132" max="5132" width="30.5" style="75" customWidth="1"/>
    <col min="5133" max="5133" width="19.125" style="75" customWidth="1"/>
    <col min="5134" max="5376" width="9" style="75"/>
    <col min="5377" max="5377" width="3.625" style="75" customWidth="1"/>
    <col min="5378" max="5378" width="34.875" style="75" customWidth="1"/>
    <col min="5379" max="5379" width="4.125" style="75" customWidth="1"/>
    <col min="5380" max="5380" width="23" style="75" customWidth="1"/>
    <col min="5381" max="5381" width="4" style="75" customWidth="1"/>
    <col min="5382" max="5382" width="26.875" style="75" customWidth="1"/>
    <col min="5383" max="5383" width="4" style="75" customWidth="1"/>
    <col min="5384" max="5384" width="17.25" style="75" customWidth="1"/>
    <col min="5385" max="5385" width="5" style="75" customWidth="1"/>
    <col min="5386" max="5386" width="19.625" style="75" customWidth="1"/>
    <col min="5387" max="5387" width="19.375" style="75" customWidth="1"/>
    <col min="5388" max="5388" width="30.5" style="75" customWidth="1"/>
    <col min="5389" max="5389" width="19.125" style="75" customWidth="1"/>
    <col min="5390" max="5632" width="9" style="75"/>
    <col min="5633" max="5633" width="3.625" style="75" customWidth="1"/>
    <col min="5634" max="5634" width="34.875" style="75" customWidth="1"/>
    <col min="5635" max="5635" width="4.125" style="75" customWidth="1"/>
    <col min="5636" max="5636" width="23" style="75" customWidth="1"/>
    <col min="5637" max="5637" width="4" style="75" customWidth="1"/>
    <col min="5638" max="5638" width="26.875" style="75" customWidth="1"/>
    <col min="5639" max="5639" width="4" style="75" customWidth="1"/>
    <col min="5640" max="5640" width="17.25" style="75" customWidth="1"/>
    <col min="5641" max="5641" width="5" style="75" customWidth="1"/>
    <col min="5642" max="5642" width="19.625" style="75" customWidth="1"/>
    <col min="5643" max="5643" width="19.375" style="75" customWidth="1"/>
    <col min="5644" max="5644" width="30.5" style="75" customWidth="1"/>
    <col min="5645" max="5645" width="19.125" style="75" customWidth="1"/>
    <col min="5646" max="5888" width="9" style="75"/>
    <col min="5889" max="5889" width="3.625" style="75" customWidth="1"/>
    <col min="5890" max="5890" width="34.875" style="75" customWidth="1"/>
    <col min="5891" max="5891" width="4.125" style="75" customWidth="1"/>
    <col min="5892" max="5892" width="23" style="75" customWidth="1"/>
    <col min="5893" max="5893" width="4" style="75" customWidth="1"/>
    <col min="5894" max="5894" width="26.875" style="75" customWidth="1"/>
    <col min="5895" max="5895" width="4" style="75" customWidth="1"/>
    <col min="5896" max="5896" width="17.25" style="75" customWidth="1"/>
    <col min="5897" max="5897" width="5" style="75" customWidth="1"/>
    <col min="5898" max="5898" width="19.625" style="75" customWidth="1"/>
    <col min="5899" max="5899" width="19.375" style="75" customWidth="1"/>
    <col min="5900" max="5900" width="30.5" style="75" customWidth="1"/>
    <col min="5901" max="5901" width="19.125" style="75" customWidth="1"/>
    <col min="5902" max="6144" width="9" style="75"/>
    <col min="6145" max="6145" width="3.625" style="75" customWidth="1"/>
    <col min="6146" max="6146" width="34.875" style="75" customWidth="1"/>
    <col min="6147" max="6147" width="4.125" style="75" customWidth="1"/>
    <col min="6148" max="6148" width="23" style="75" customWidth="1"/>
    <col min="6149" max="6149" width="4" style="75" customWidth="1"/>
    <col min="6150" max="6150" width="26.875" style="75" customWidth="1"/>
    <col min="6151" max="6151" width="4" style="75" customWidth="1"/>
    <col min="6152" max="6152" width="17.25" style="75" customWidth="1"/>
    <col min="6153" max="6153" width="5" style="75" customWidth="1"/>
    <col min="6154" max="6154" width="19.625" style="75" customWidth="1"/>
    <col min="6155" max="6155" width="19.375" style="75" customWidth="1"/>
    <col min="6156" max="6156" width="30.5" style="75" customWidth="1"/>
    <col min="6157" max="6157" width="19.125" style="75" customWidth="1"/>
    <col min="6158" max="6400" width="9" style="75"/>
    <col min="6401" max="6401" width="3.625" style="75" customWidth="1"/>
    <col min="6402" max="6402" width="34.875" style="75" customWidth="1"/>
    <col min="6403" max="6403" width="4.125" style="75" customWidth="1"/>
    <col min="6404" max="6404" width="23" style="75" customWidth="1"/>
    <col min="6405" max="6405" width="4" style="75" customWidth="1"/>
    <col min="6406" max="6406" width="26.875" style="75" customWidth="1"/>
    <col min="6407" max="6407" width="4" style="75" customWidth="1"/>
    <col min="6408" max="6408" width="17.25" style="75" customWidth="1"/>
    <col min="6409" max="6409" width="5" style="75" customWidth="1"/>
    <col min="6410" max="6410" width="19.625" style="75" customWidth="1"/>
    <col min="6411" max="6411" width="19.375" style="75" customWidth="1"/>
    <col min="6412" max="6412" width="30.5" style="75" customWidth="1"/>
    <col min="6413" max="6413" width="19.125" style="75" customWidth="1"/>
    <col min="6414" max="6656" width="9" style="75"/>
    <col min="6657" max="6657" width="3.625" style="75" customWidth="1"/>
    <col min="6658" max="6658" width="34.875" style="75" customWidth="1"/>
    <col min="6659" max="6659" width="4.125" style="75" customWidth="1"/>
    <col min="6660" max="6660" width="23" style="75" customWidth="1"/>
    <col min="6661" max="6661" width="4" style="75" customWidth="1"/>
    <col min="6662" max="6662" width="26.875" style="75" customWidth="1"/>
    <col min="6663" max="6663" width="4" style="75" customWidth="1"/>
    <col min="6664" max="6664" width="17.25" style="75" customWidth="1"/>
    <col min="6665" max="6665" width="5" style="75" customWidth="1"/>
    <col min="6666" max="6666" width="19.625" style="75" customWidth="1"/>
    <col min="6667" max="6667" width="19.375" style="75" customWidth="1"/>
    <col min="6668" max="6668" width="30.5" style="75" customWidth="1"/>
    <col min="6669" max="6669" width="19.125" style="75" customWidth="1"/>
    <col min="6670" max="6912" width="9" style="75"/>
    <col min="6913" max="6913" width="3.625" style="75" customWidth="1"/>
    <col min="6914" max="6914" width="34.875" style="75" customWidth="1"/>
    <col min="6915" max="6915" width="4.125" style="75" customWidth="1"/>
    <col min="6916" max="6916" width="23" style="75" customWidth="1"/>
    <col min="6917" max="6917" width="4" style="75" customWidth="1"/>
    <col min="6918" max="6918" width="26.875" style="75" customWidth="1"/>
    <col min="6919" max="6919" width="4" style="75" customWidth="1"/>
    <col min="6920" max="6920" width="17.25" style="75" customWidth="1"/>
    <col min="6921" max="6921" width="5" style="75" customWidth="1"/>
    <col min="6922" max="6922" width="19.625" style="75" customWidth="1"/>
    <col min="6923" max="6923" width="19.375" style="75" customWidth="1"/>
    <col min="6924" max="6924" width="30.5" style="75" customWidth="1"/>
    <col min="6925" max="6925" width="19.125" style="75" customWidth="1"/>
    <col min="6926" max="7168" width="9" style="75"/>
    <col min="7169" max="7169" width="3.625" style="75" customWidth="1"/>
    <col min="7170" max="7170" width="34.875" style="75" customWidth="1"/>
    <col min="7171" max="7171" width="4.125" style="75" customWidth="1"/>
    <col min="7172" max="7172" width="23" style="75" customWidth="1"/>
    <col min="7173" max="7173" width="4" style="75" customWidth="1"/>
    <col min="7174" max="7174" width="26.875" style="75" customWidth="1"/>
    <col min="7175" max="7175" width="4" style="75" customWidth="1"/>
    <col min="7176" max="7176" width="17.25" style="75" customWidth="1"/>
    <col min="7177" max="7177" width="5" style="75" customWidth="1"/>
    <col min="7178" max="7178" width="19.625" style="75" customWidth="1"/>
    <col min="7179" max="7179" width="19.375" style="75" customWidth="1"/>
    <col min="7180" max="7180" width="30.5" style="75" customWidth="1"/>
    <col min="7181" max="7181" width="19.125" style="75" customWidth="1"/>
    <col min="7182" max="7424" width="9" style="75"/>
    <col min="7425" max="7425" width="3.625" style="75" customWidth="1"/>
    <col min="7426" max="7426" width="34.875" style="75" customWidth="1"/>
    <col min="7427" max="7427" width="4.125" style="75" customWidth="1"/>
    <col min="7428" max="7428" width="23" style="75" customWidth="1"/>
    <col min="7429" max="7429" width="4" style="75" customWidth="1"/>
    <col min="7430" max="7430" width="26.875" style="75" customWidth="1"/>
    <col min="7431" max="7431" width="4" style="75" customWidth="1"/>
    <col min="7432" max="7432" width="17.25" style="75" customWidth="1"/>
    <col min="7433" max="7433" width="5" style="75" customWidth="1"/>
    <col min="7434" max="7434" width="19.625" style="75" customWidth="1"/>
    <col min="7435" max="7435" width="19.375" style="75" customWidth="1"/>
    <col min="7436" max="7436" width="30.5" style="75" customWidth="1"/>
    <col min="7437" max="7437" width="19.125" style="75" customWidth="1"/>
    <col min="7438" max="7680" width="9" style="75"/>
    <col min="7681" max="7681" width="3.625" style="75" customWidth="1"/>
    <col min="7682" max="7682" width="34.875" style="75" customWidth="1"/>
    <col min="7683" max="7683" width="4.125" style="75" customWidth="1"/>
    <col min="7684" max="7684" width="23" style="75" customWidth="1"/>
    <col min="7685" max="7685" width="4" style="75" customWidth="1"/>
    <col min="7686" max="7686" width="26.875" style="75" customWidth="1"/>
    <col min="7687" max="7687" width="4" style="75" customWidth="1"/>
    <col min="7688" max="7688" width="17.25" style="75" customWidth="1"/>
    <col min="7689" max="7689" width="5" style="75" customWidth="1"/>
    <col min="7690" max="7690" width="19.625" style="75" customWidth="1"/>
    <col min="7691" max="7691" width="19.375" style="75" customWidth="1"/>
    <col min="7692" max="7692" width="30.5" style="75" customWidth="1"/>
    <col min="7693" max="7693" width="19.125" style="75" customWidth="1"/>
    <col min="7694" max="7936" width="9" style="75"/>
    <col min="7937" max="7937" width="3.625" style="75" customWidth="1"/>
    <col min="7938" max="7938" width="34.875" style="75" customWidth="1"/>
    <col min="7939" max="7939" width="4.125" style="75" customWidth="1"/>
    <col min="7940" max="7940" width="23" style="75" customWidth="1"/>
    <col min="7941" max="7941" width="4" style="75" customWidth="1"/>
    <col min="7942" max="7942" width="26.875" style="75" customWidth="1"/>
    <col min="7943" max="7943" width="4" style="75" customWidth="1"/>
    <col min="7944" max="7944" width="17.25" style="75" customWidth="1"/>
    <col min="7945" max="7945" width="5" style="75" customWidth="1"/>
    <col min="7946" max="7946" width="19.625" style="75" customWidth="1"/>
    <col min="7947" max="7947" width="19.375" style="75" customWidth="1"/>
    <col min="7948" max="7948" width="30.5" style="75" customWidth="1"/>
    <col min="7949" max="7949" width="19.125" style="75" customWidth="1"/>
    <col min="7950" max="8192" width="9" style="75"/>
    <col min="8193" max="8193" width="3.625" style="75" customWidth="1"/>
    <col min="8194" max="8194" width="34.875" style="75" customWidth="1"/>
    <col min="8195" max="8195" width="4.125" style="75" customWidth="1"/>
    <col min="8196" max="8196" width="23" style="75" customWidth="1"/>
    <col min="8197" max="8197" width="4" style="75" customWidth="1"/>
    <col min="8198" max="8198" width="26.875" style="75" customWidth="1"/>
    <col min="8199" max="8199" width="4" style="75" customWidth="1"/>
    <col min="8200" max="8200" width="17.25" style="75" customWidth="1"/>
    <col min="8201" max="8201" width="5" style="75" customWidth="1"/>
    <col min="8202" max="8202" width="19.625" style="75" customWidth="1"/>
    <col min="8203" max="8203" width="19.375" style="75" customWidth="1"/>
    <col min="8204" max="8204" width="30.5" style="75" customWidth="1"/>
    <col min="8205" max="8205" width="19.125" style="75" customWidth="1"/>
    <col min="8206" max="8448" width="9" style="75"/>
    <col min="8449" max="8449" width="3.625" style="75" customWidth="1"/>
    <col min="8450" max="8450" width="34.875" style="75" customWidth="1"/>
    <col min="8451" max="8451" width="4.125" style="75" customWidth="1"/>
    <col min="8452" max="8452" width="23" style="75" customWidth="1"/>
    <col min="8453" max="8453" width="4" style="75" customWidth="1"/>
    <col min="8454" max="8454" width="26.875" style="75" customWidth="1"/>
    <col min="8455" max="8455" width="4" style="75" customWidth="1"/>
    <col min="8456" max="8456" width="17.25" style="75" customWidth="1"/>
    <col min="8457" max="8457" width="5" style="75" customWidth="1"/>
    <col min="8458" max="8458" width="19.625" style="75" customWidth="1"/>
    <col min="8459" max="8459" width="19.375" style="75" customWidth="1"/>
    <col min="8460" max="8460" width="30.5" style="75" customWidth="1"/>
    <col min="8461" max="8461" width="19.125" style="75" customWidth="1"/>
    <col min="8462" max="8704" width="9" style="75"/>
    <col min="8705" max="8705" width="3.625" style="75" customWidth="1"/>
    <col min="8706" max="8706" width="34.875" style="75" customWidth="1"/>
    <col min="8707" max="8707" width="4.125" style="75" customWidth="1"/>
    <col min="8708" max="8708" width="23" style="75" customWidth="1"/>
    <col min="8709" max="8709" width="4" style="75" customWidth="1"/>
    <col min="8710" max="8710" width="26.875" style="75" customWidth="1"/>
    <col min="8711" max="8711" width="4" style="75" customWidth="1"/>
    <col min="8712" max="8712" width="17.25" style="75" customWidth="1"/>
    <col min="8713" max="8713" width="5" style="75" customWidth="1"/>
    <col min="8714" max="8714" width="19.625" style="75" customWidth="1"/>
    <col min="8715" max="8715" width="19.375" style="75" customWidth="1"/>
    <col min="8716" max="8716" width="30.5" style="75" customWidth="1"/>
    <col min="8717" max="8717" width="19.125" style="75" customWidth="1"/>
    <col min="8718" max="8960" width="9" style="75"/>
    <col min="8961" max="8961" width="3.625" style="75" customWidth="1"/>
    <col min="8962" max="8962" width="34.875" style="75" customWidth="1"/>
    <col min="8963" max="8963" width="4.125" style="75" customWidth="1"/>
    <col min="8964" max="8964" width="23" style="75" customWidth="1"/>
    <col min="8965" max="8965" width="4" style="75" customWidth="1"/>
    <col min="8966" max="8966" width="26.875" style="75" customWidth="1"/>
    <col min="8967" max="8967" width="4" style="75" customWidth="1"/>
    <col min="8968" max="8968" width="17.25" style="75" customWidth="1"/>
    <col min="8969" max="8969" width="5" style="75" customWidth="1"/>
    <col min="8970" max="8970" width="19.625" style="75" customWidth="1"/>
    <col min="8971" max="8971" width="19.375" style="75" customWidth="1"/>
    <col min="8972" max="8972" width="30.5" style="75" customWidth="1"/>
    <col min="8973" max="8973" width="19.125" style="75" customWidth="1"/>
    <col min="8974" max="9216" width="9" style="75"/>
    <col min="9217" max="9217" width="3.625" style="75" customWidth="1"/>
    <col min="9218" max="9218" width="34.875" style="75" customWidth="1"/>
    <col min="9219" max="9219" width="4.125" style="75" customWidth="1"/>
    <col min="9220" max="9220" width="23" style="75" customWidth="1"/>
    <col min="9221" max="9221" width="4" style="75" customWidth="1"/>
    <col min="9222" max="9222" width="26.875" style="75" customWidth="1"/>
    <col min="9223" max="9223" width="4" style="75" customWidth="1"/>
    <col min="9224" max="9224" width="17.25" style="75" customWidth="1"/>
    <col min="9225" max="9225" width="5" style="75" customWidth="1"/>
    <col min="9226" max="9226" width="19.625" style="75" customWidth="1"/>
    <col min="9227" max="9227" width="19.375" style="75" customWidth="1"/>
    <col min="9228" max="9228" width="30.5" style="75" customWidth="1"/>
    <col min="9229" max="9229" width="19.125" style="75" customWidth="1"/>
    <col min="9230" max="9472" width="9" style="75"/>
    <col min="9473" max="9473" width="3.625" style="75" customWidth="1"/>
    <col min="9474" max="9474" width="34.875" style="75" customWidth="1"/>
    <col min="9475" max="9475" width="4.125" style="75" customWidth="1"/>
    <col min="9476" max="9476" width="23" style="75" customWidth="1"/>
    <col min="9477" max="9477" width="4" style="75" customWidth="1"/>
    <col min="9478" max="9478" width="26.875" style="75" customWidth="1"/>
    <col min="9479" max="9479" width="4" style="75" customWidth="1"/>
    <col min="9480" max="9480" width="17.25" style="75" customWidth="1"/>
    <col min="9481" max="9481" width="5" style="75" customWidth="1"/>
    <col min="9482" max="9482" width="19.625" style="75" customWidth="1"/>
    <col min="9483" max="9483" width="19.375" style="75" customWidth="1"/>
    <col min="9484" max="9484" width="30.5" style="75" customWidth="1"/>
    <col min="9485" max="9485" width="19.125" style="75" customWidth="1"/>
    <col min="9486" max="9728" width="9" style="75"/>
    <col min="9729" max="9729" width="3.625" style="75" customWidth="1"/>
    <col min="9730" max="9730" width="34.875" style="75" customWidth="1"/>
    <col min="9731" max="9731" width="4.125" style="75" customWidth="1"/>
    <col min="9732" max="9732" width="23" style="75" customWidth="1"/>
    <col min="9733" max="9733" width="4" style="75" customWidth="1"/>
    <col min="9734" max="9734" width="26.875" style="75" customWidth="1"/>
    <col min="9735" max="9735" width="4" style="75" customWidth="1"/>
    <col min="9736" max="9736" width="17.25" style="75" customWidth="1"/>
    <col min="9737" max="9737" width="5" style="75" customWidth="1"/>
    <col min="9738" max="9738" width="19.625" style="75" customWidth="1"/>
    <col min="9739" max="9739" width="19.375" style="75" customWidth="1"/>
    <col min="9740" max="9740" width="30.5" style="75" customWidth="1"/>
    <col min="9741" max="9741" width="19.125" style="75" customWidth="1"/>
    <col min="9742" max="9984" width="9" style="75"/>
    <col min="9985" max="9985" width="3.625" style="75" customWidth="1"/>
    <col min="9986" max="9986" width="34.875" style="75" customWidth="1"/>
    <col min="9987" max="9987" width="4.125" style="75" customWidth="1"/>
    <col min="9988" max="9988" width="23" style="75" customWidth="1"/>
    <col min="9989" max="9989" width="4" style="75" customWidth="1"/>
    <col min="9990" max="9990" width="26.875" style="75" customWidth="1"/>
    <col min="9991" max="9991" width="4" style="75" customWidth="1"/>
    <col min="9992" max="9992" width="17.25" style="75" customWidth="1"/>
    <col min="9993" max="9993" width="5" style="75" customWidth="1"/>
    <col min="9994" max="9994" width="19.625" style="75" customWidth="1"/>
    <col min="9995" max="9995" width="19.375" style="75" customWidth="1"/>
    <col min="9996" max="9996" width="30.5" style="75" customWidth="1"/>
    <col min="9997" max="9997" width="19.125" style="75" customWidth="1"/>
    <col min="9998" max="10240" width="9" style="75"/>
    <col min="10241" max="10241" width="3.625" style="75" customWidth="1"/>
    <col min="10242" max="10242" width="34.875" style="75" customWidth="1"/>
    <col min="10243" max="10243" width="4.125" style="75" customWidth="1"/>
    <col min="10244" max="10244" width="23" style="75" customWidth="1"/>
    <col min="10245" max="10245" width="4" style="75" customWidth="1"/>
    <col min="10246" max="10246" width="26.875" style="75" customWidth="1"/>
    <col min="10247" max="10247" width="4" style="75" customWidth="1"/>
    <col min="10248" max="10248" width="17.25" style="75" customWidth="1"/>
    <col min="10249" max="10249" width="5" style="75" customWidth="1"/>
    <col min="10250" max="10250" width="19.625" style="75" customWidth="1"/>
    <col min="10251" max="10251" width="19.375" style="75" customWidth="1"/>
    <col min="10252" max="10252" width="30.5" style="75" customWidth="1"/>
    <col min="10253" max="10253" width="19.125" style="75" customWidth="1"/>
    <col min="10254" max="10496" width="9" style="75"/>
    <col min="10497" max="10497" width="3.625" style="75" customWidth="1"/>
    <col min="10498" max="10498" width="34.875" style="75" customWidth="1"/>
    <col min="10499" max="10499" width="4.125" style="75" customWidth="1"/>
    <col min="10500" max="10500" width="23" style="75" customWidth="1"/>
    <col min="10501" max="10501" width="4" style="75" customWidth="1"/>
    <col min="10502" max="10502" width="26.875" style="75" customWidth="1"/>
    <col min="10503" max="10503" width="4" style="75" customWidth="1"/>
    <col min="10504" max="10504" width="17.25" style="75" customWidth="1"/>
    <col min="10505" max="10505" width="5" style="75" customWidth="1"/>
    <col min="10506" max="10506" width="19.625" style="75" customWidth="1"/>
    <col min="10507" max="10507" width="19.375" style="75" customWidth="1"/>
    <col min="10508" max="10508" width="30.5" style="75" customWidth="1"/>
    <col min="10509" max="10509" width="19.125" style="75" customWidth="1"/>
    <col min="10510" max="10752" width="9" style="75"/>
    <col min="10753" max="10753" width="3.625" style="75" customWidth="1"/>
    <col min="10754" max="10754" width="34.875" style="75" customWidth="1"/>
    <col min="10755" max="10755" width="4.125" style="75" customWidth="1"/>
    <col min="10756" max="10756" width="23" style="75" customWidth="1"/>
    <col min="10757" max="10757" width="4" style="75" customWidth="1"/>
    <col min="10758" max="10758" width="26.875" style="75" customWidth="1"/>
    <col min="10759" max="10759" width="4" style="75" customWidth="1"/>
    <col min="10760" max="10760" width="17.25" style="75" customWidth="1"/>
    <col min="10761" max="10761" width="5" style="75" customWidth="1"/>
    <col min="10762" max="10762" width="19.625" style="75" customWidth="1"/>
    <col min="10763" max="10763" width="19.375" style="75" customWidth="1"/>
    <col min="10764" max="10764" width="30.5" style="75" customWidth="1"/>
    <col min="10765" max="10765" width="19.125" style="75" customWidth="1"/>
    <col min="10766" max="11008" width="9" style="75"/>
    <col min="11009" max="11009" width="3.625" style="75" customWidth="1"/>
    <col min="11010" max="11010" width="34.875" style="75" customWidth="1"/>
    <col min="11011" max="11011" width="4.125" style="75" customWidth="1"/>
    <col min="11012" max="11012" width="23" style="75" customWidth="1"/>
    <col min="11013" max="11013" width="4" style="75" customWidth="1"/>
    <col min="11014" max="11014" width="26.875" style="75" customWidth="1"/>
    <col min="11015" max="11015" width="4" style="75" customWidth="1"/>
    <col min="11016" max="11016" width="17.25" style="75" customWidth="1"/>
    <col min="11017" max="11017" width="5" style="75" customWidth="1"/>
    <col min="11018" max="11018" width="19.625" style="75" customWidth="1"/>
    <col min="11019" max="11019" width="19.375" style="75" customWidth="1"/>
    <col min="11020" max="11020" width="30.5" style="75" customWidth="1"/>
    <col min="11021" max="11021" width="19.125" style="75" customWidth="1"/>
    <col min="11022" max="11264" width="9" style="75"/>
    <col min="11265" max="11265" width="3.625" style="75" customWidth="1"/>
    <col min="11266" max="11266" width="34.875" style="75" customWidth="1"/>
    <col min="11267" max="11267" width="4.125" style="75" customWidth="1"/>
    <col min="11268" max="11268" width="23" style="75" customWidth="1"/>
    <col min="11269" max="11269" width="4" style="75" customWidth="1"/>
    <col min="11270" max="11270" width="26.875" style="75" customWidth="1"/>
    <col min="11271" max="11271" width="4" style="75" customWidth="1"/>
    <col min="11272" max="11272" width="17.25" style="75" customWidth="1"/>
    <col min="11273" max="11273" width="5" style="75" customWidth="1"/>
    <col min="11274" max="11274" width="19.625" style="75" customWidth="1"/>
    <col min="11275" max="11275" width="19.375" style="75" customWidth="1"/>
    <col min="11276" max="11276" width="30.5" style="75" customWidth="1"/>
    <col min="11277" max="11277" width="19.125" style="75" customWidth="1"/>
    <col min="11278" max="11520" width="9" style="75"/>
    <col min="11521" max="11521" width="3.625" style="75" customWidth="1"/>
    <col min="11522" max="11522" width="34.875" style="75" customWidth="1"/>
    <col min="11523" max="11523" width="4.125" style="75" customWidth="1"/>
    <col min="11524" max="11524" width="23" style="75" customWidth="1"/>
    <col min="11525" max="11525" width="4" style="75" customWidth="1"/>
    <col min="11526" max="11526" width="26.875" style="75" customWidth="1"/>
    <col min="11527" max="11527" width="4" style="75" customWidth="1"/>
    <col min="11528" max="11528" width="17.25" style="75" customWidth="1"/>
    <col min="11529" max="11529" width="5" style="75" customWidth="1"/>
    <col min="11530" max="11530" width="19.625" style="75" customWidth="1"/>
    <col min="11531" max="11531" width="19.375" style="75" customWidth="1"/>
    <col min="11532" max="11532" width="30.5" style="75" customWidth="1"/>
    <col min="11533" max="11533" width="19.125" style="75" customWidth="1"/>
    <col min="11534" max="11776" width="9" style="75"/>
    <col min="11777" max="11777" width="3.625" style="75" customWidth="1"/>
    <col min="11778" max="11778" width="34.875" style="75" customWidth="1"/>
    <col min="11779" max="11779" width="4.125" style="75" customWidth="1"/>
    <col min="11780" max="11780" width="23" style="75" customWidth="1"/>
    <col min="11781" max="11781" width="4" style="75" customWidth="1"/>
    <col min="11782" max="11782" width="26.875" style="75" customWidth="1"/>
    <col min="11783" max="11783" width="4" style="75" customWidth="1"/>
    <col min="11784" max="11784" width="17.25" style="75" customWidth="1"/>
    <col min="11785" max="11785" width="5" style="75" customWidth="1"/>
    <col min="11786" max="11786" width="19.625" style="75" customWidth="1"/>
    <col min="11787" max="11787" width="19.375" style="75" customWidth="1"/>
    <col min="11788" max="11788" width="30.5" style="75" customWidth="1"/>
    <col min="11789" max="11789" width="19.125" style="75" customWidth="1"/>
    <col min="11790" max="12032" width="9" style="75"/>
    <col min="12033" max="12033" width="3.625" style="75" customWidth="1"/>
    <col min="12034" max="12034" width="34.875" style="75" customWidth="1"/>
    <col min="12035" max="12035" width="4.125" style="75" customWidth="1"/>
    <col min="12036" max="12036" width="23" style="75" customWidth="1"/>
    <col min="12037" max="12037" width="4" style="75" customWidth="1"/>
    <col min="12038" max="12038" width="26.875" style="75" customWidth="1"/>
    <col min="12039" max="12039" width="4" style="75" customWidth="1"/>
    <col min="12040" max="12040" width="17.25" style="75" customWidth="1"/>
    <col min="12041" max="12041" width="5" style="75" customWidth="1"/>
    <col min="12042" max="12042" width="19.625" style="75" customWidth="1"/>
    <col min="12043" max="12043" width="19.375" style="75" customWidth="1"/>
    <col min="12044" max="12044" width="30.5" style="75" customWidth="1"/>
    <col min="12045" max="12045" width="19.125" style="75" customWidth="1"/>
    <col min="12046" max="12288" width="9" style="75"/>
    <col min="12289" max="12289" width="3.625" style="75" customWidth="1"/>
    <col min="12290" max="12290" width="34.875" style="75" customWidth="1"/>
    <col min="12291" max="12291" width="4.125" style="75" customWidth="1"/>
    <col min="12292" max="12292" width="23" style="75" customWidth="1"/>
    <col min="12293" max="12293" width="4" style="75" customWidth="1"/>
    <col min="12294" max="12294" width="26.875" style="75" customWidth="1"/>
    <col min="12295" max="12295" width="4" style="75" customWidth="1"/>
    <col min="12296" max="12296" width="17.25" style="75" customWidth="1"/>
    <col min="12297" max="12297" width="5" style="75" customWidth="1"/>
    <col min="12298" max="12298" width="19.625" style="75" customWidth="1"/>
    <col min="12299" max="12299" width="19.375" style="75" customWidth="1"/>
    <col min="12300" max="12300" width="30.5" style="75" customWidth="1"/>
    <col min="12301" max="12301" width="19.125" style="75" customWidth="1"/>
    <col min="12302" max="12544" width="9" style="75"/>
    <col min="12545" max="12545" width="3.625" style="75" customWidth="1"/>
    <col min="12546" max="12546" width="34.875" style="75" customWidth="1"/>
    <col min="12547" max="12547" width="4.125" style="75" customWidth="1"/>
    <col min="12548" max="12548" width="23" style="75" customWidth="1"/>
    <col min="12549" max="12549" width="4" style="75" customWidth="1"/>
    <col min="12550" max="12550" width="26.875" style="75" customWidth="1"/>
    <col min="12551" max="12551" width="4" style="75" customWidth="1"/>
    <col min="12552" max="12552" width="17.25" style="75" customWidth="1"/>
    <col min="12553" max="12553" width="5" style="75" customWidth="1"/>
    <col min="12554" max="12554" width="19.625" style="75" customWidth="1"/>
    <col min="12555" max="12555" width="19.375" style="75" customWidth="1"/>
    <col min="12556" max="12556" width="30.5" style="75" customWidth="1"/>
    <col min="12557" max="12557" width="19.125" style="75" customWidth="1"/>
    <col min="12558" max="12800" width="9" style="75"/>
    <col min="12801" max="12801" width="3.625" style="75" customWidth="1"/>
    <col min="12802" max="12802" width="34.875" style="75" customWidth="1"/>
    <col min="12803" max="12803" width="4.125" style="75" customWidth="1"/>
    <col min="12804" max="12804" width="23" style="75" customWidth="1"/>
    <col min="12805" max="12805" width="4" style="75" customWidth="1"/>
    <col min="12806" max="12806" width="26.875" style="75" customWidth="1"/>
    <col min="12807" max="12807" width="4" style="75" customWidth="1"/>
    <col min="12808" max="12808" width="17.25" style="75" customWidth="1"/>
    <col min="12809" max="12809" width="5" style="75" customWidth="1"/>
    <col min="12810" max="12810" width="19.625" style="75" customWidth="1"/>
    <col min="12811" max="12811" width="19.375" style="75" customWidth="1"/>
    <col min="12812" max="12812" width="30.5" style="75" customWidth="1"/>
    <col min="12813" max="12813" width="19.125" style="75" customWidth="1"/>
    <col min="12814" max="13056" width="9" style="75"/>
    <col min="13057" max="13057" width="3.625" style="75" customWidth="1"/>
    <col min="13058" max="13058" width="34.875" style="75" customWidth="1"/>
    <col min="13059" max="13059" width="4.125" style="75" customWidth="1"/>
    <col min="13060" max="13060" width="23" style="75" customWidth="1"/>
    <col min="13061" max="13061" width="4" style="75" customWidth="1"/>
    <col min="13062" max="13062" width="26.875" style="75" customWidth="1"/>
    <col min="13063" max="13063" width="4" style="75" customWidth="1"/>
    <col min="13064" max="13064" width="17.25" style="75" customWidth="1"/>
    <col min="13065" max="13065" width="5" style="75" customWidth="1"/>
    <col min="13066" max="13066" width="19.625" style="75" customWidth="1"/>
    <col min="13067" max="13067" width="19.375" style="75" customWidth="1"/>
    <col min="13068" max="13068" width="30.5" style="75" customWidth="1"/>
    <col min="13069" max="13069" width="19.125" style="75" customWidth="1"/>
    <col min="13070" max="13312" width="9" style="75"/>
    <col min="13313" max="13313" width="3.625" style="75" customWidth="1"/>
    <col min="13314" max="13314" width="34.875" style="75" customWidth="1"/>
    <col min="13315" max="13315" width="4.125" style="75" customWidth="1"/>
    <col min="13316" max="13316" width="23" style="75" customWidth="1"/>
    <col min="13317" max="13317" width="4" style="75" customWidth="1"/>
    <col min="13318" max="13318" width="26.875" style="75" customWidth="1"/>
    <col min="13319" max="13319" width="4" style="75" customWidth="1"/>
    <col min="13320" max="13320" width="17.25" style="75" customWidth="1"/>
    <col min="13321" max="13321" width="5" style="75" customWidth="1"/>
    <col min="13322" max="13322" width="19.625" style="75" customWidth="1"/>
    <col min="13323" max="13323" width="19.375" style="75" customWidth="1"/>
    <col min="13324" max="13324" width="30.5" style="75" customWidth="1"/>
    <col min="13325" max="13325" width="19.125" style="75" customWidth="1"/>
    <col min="13326" max="13568" width="9" style="75"/>
    <col min="13569" max="13569" width="3.625" style="75" customWidth="1"/>
    <col min="13570" max="13570" width="34.875" style="75" customWidth="1"/>
    <col min="13571" max="13571" width="4.125" style="75" customWidth="1"/>
    <col min="13572" max="13572" width="23" style="75" customWidth="1"/>
    <col min="13573" max="13573" width="4" style="75" customWidth="1"/>
    <col min="13574" max="13574" width="26.875" style="75" customWidth="1"/>
    <col min="13575" max="13575" width="4" style="75" customWidth="1"/>
    <col min="13576" max="13576" width="17.25" style="75" customWidth="1"/>
    <col min="13577" max="13577" width="5" style="75" customWidth="1"/>
    <col min="13578" max="13578" width="19.625" style="75" customWidth="1"/>
    <col min="13579" max="13579" width="19.375" style="75" customWidth="1"/>
    <col min="13580" max="13580" width="30.5" style="75" customWidth="1"/>
    <col min="13581" max="13581" width="19.125" style="75" customWidth="1"/>
    <col min="13582" max="13824" width="9" style="75"/>
    <col min="13825" max="13825" width="3.625" style="75" customWidth="1"/>
    <col min="13826" max="13826" width="34.875" style="75" customWidth="1"/>
    <col min="13827" max="13827" width="4.125" style="75" customWidth="1"/>
    <col min="13828" max="13828" width="23" style="75" customWidth="1"/>
    <col min="13829" max="13829" width="4" style="75" customWidth="1"/>
    <col min="13830" max="13830" width="26.875" style="75" customWidth="1"/>
    <col min="13831" max="13831" width="4" style="75" customWidth="1"/>
    <col min="13832" max="13832" width="17.25" style="75" customWidth="1"/>
    <col min="13833" max="13833" width="5" style="75" customWidth="1"/>
    <col min="13834" max="13834" width="19.625" style="75" customWidth="1"/>
    <col min="13835" max="13835" width="19.375" style="75" customWidth="1"/>
    <col min="13836" max="13836" width="30.5" style="75" customWidth="1"/>
    <col min="13837" max="13837" width="19.125" style="75" customWidth="1"/>
    <col min="13838" max="14080" width="9" style="75"/>
    <col min="14081" max="14081" width="3.625" style="75" customWidth="1"/>
    <col min="14082" max="14082" width="34.875" style="75" customWidth="1"/>
    <col min="14083" max="14083" width="4.125" style="75" customWidth="1"/>
    <col min="14084" max="14084" width="23" style="75" customWidth="1"/>
    <col min="14085" max="14085" width="4" style="75" customWidth="1"/>
    <col min="14086" max="14086" width="26.875" style="75" customWidth="1"/>
    <col min="14087" max="14087" width="4" style="75" customWidth="1"/>
    <col min="14088" max="14088" width="17.25" style="75" customWidth="1"/>
    <col min="14089" max="14089" width="5" style="75" customWidth="1"/>
    <col min="14090" max="14090" width="19.625" style="75" customWidth="1"/>
    <col min="14091" max="14091" width="19.375" style="75" customWidth="1"/>
    <col min="14092" max="14092" width="30.5" style="75" customWidth="1"/>
    <col min="14093" max="14093" width="19.125" style="75" customWidth="1"/>
    <col min="14094" max="14336" width="9" style="75"/>
    <col min="14337" max="14337" width="3.625" style="75" customWidth="1"/>
    <col min="14338" max="14338" width="34.875" style="75" customWidth="1"/>
    <col min="14339" max="14339" width="4.125" style="75" customWidth="1"/>
    <col min="14340" max="14340" width="23" style="75" customWidth="1"/>
    <col min="14341" max="14341" width="4" style="75" customWidth="1"/>
    <col min="14342" max="14342" width="26.875" style="75" customWidth="1"/>
    <col min="14343" max="14343" width="4" style="75" customWidth="1"/>
    <col min="14344" max="14344" width="17.25" style="75" customWidth="1"/>
    <col min="14345" max="14345" width="5" style="75" customWidth="1"/>
    <col min="14346" max="14346" width="19.625" style="75" customWidth="1"/>
    <col min="14347" max="14347" width="19.375" style="75" customWidth="1"/>
    <col min="14348" max="14348" width="30.5" style="75" customWidth="1"/>
    <col min="14349" max="14349" width="19.125" style="75" customWidth="1"/>
    <col min="14350" max="14592" width="9" style="75"/>
    <col min="14593" max="14593" width="3.625" style="75" customWidth="1"/>
    <col min="14594" max="14594" width="34.875" style="75" customWidth="1"/>
    <col min="14595" max="14595" width="4.125" style="75" customWidth="1"/>
    <col min="14596" max="14596" width="23" style="75" customWidth="1"/>
    <col min="14597" max="14597" width="4" style="75" customWidth="1"/>
    <col min="14598" max="14598" width="26.875" style="75" customWidth="1"/>
    <col min="14599" max="14599" width="4" style="75" customWidth="1"/>
    <col min="14600" max="14600" width="17.25" style="75" customWidth="1"/>
    <col min="14601" max="14601" width="5" style="75" customWidth="1"/>
    <col min="14602" max="14602" width="19.625" style="75" customWidth="1"/>
    <col min="14603" max="14603" width="19.375" style="75" customWidth="1"/>
    <col min="14604" max="14604" width="30.5" style="75" customWidth="1"/>
    <col min="14605" max="14605" width="19.125" style="75" customWidth="1"/>
    <col min="14606" max="14848" width="9" style="75"/>
    <col min="14849" max="14849" width="3.625" style="75" customWidth="1"/>
    <col min="14850" max="14850" width="34.875" style="75" customWidth="1"/>
    <col min="14851" max="14851" width="4.125" style="75" customWidth="1"/>
    <col min="14852" max="14852" width="23" style="75" customWidth="1"/>
    <col min="14853" max="14853" width="4" style="75" customWidth="1"/>
    <col min="14854" max="14854" width="26.875" style="75" customWidth="1"/>
    <col min="14855" max="14855" width="4" style="75" customWidth="1"/>
    <col min="14856" max="14856" width="17.25" style="75" customWidth="1"/>
    <col min="14857" max="14857" width="5" style="75" customWidth="1"/>
    <col min="14858" max="14858" width="19.625" style="75" customWidth="1"/>
    <col min="14859" max="14859" width="19.375" style="75" customWidth="1"/>
    <col min="14860" max="14860" width="30.5" style="75" customWidth="1"/>
    <col min="14861" max="14861" width="19.125" style="75" customWidth="1"/>
    <col min="14862" max="15104" width="9" style="75"/>
    <col min="15105" max="15105" width="3.625" style="75" customWidth="1"/>
    <col min="15106" max="15106" width="34.875" style="75" customWidth="1"/>
    <col min="15107" max="15107" width="4.125" style="75" customWidth="1"/>
    <col min="15108" max="15108" width="23" style="75" customWidth="1"/>
    <col min="15109" max="15109" width="4" style="75" customWidth="1"/>
    <col min="15110" max="15110" width="26.875" style="75" customWidth="1"/>
    <col min="15111" max="15111" width="4" style="75" customWidth="1"/>
    <col min="15112" max="15112" width="17.25" style="75" customWidth="1"/>
    <col min="15113" max="15113" width="5" style="75" customWidth="1"/>
    <col min="15114" max="15114" width="19.625" style="75" customWidth="1"/>
    <col min="15115" max="15115" width="19.375" style="75" customWidth="1"/>
    <col min="15116" max="15116" width="30.5" style="75" customWidth="1"/>
    <col min="15117" max="15117" width="19.125" style="75" customWidth="1"/>
    <col min="15118" max="15360" width="9" style="75"/>
    <col min="15361" max="15361" width="3.625" style="75" customWidth="1"/>
    <col min="15362" max="15362" width="34.875" style="75" customWidth="1"/>
    <col min="15363" max="15363" width="4.125" style="75" customWidth="1"/>
    <col min="15364" max="15364" width="23" style="75" customWidth="1"/>
    <col min="15365" max="15365" width="4" style="75" customWidth="1"/>
    <col min="15366" max="15366" width="26.875" style="75" customWidth="1"/>
    <col min="15367" max="15367" width="4" style="75" customWidth="1"/>
    <col min="15368" max="15368" width="17.25" style="75" customWidth="1"/>
    <col min="15369" max="15369" width="5" style="75" customWidth="1"/>
    <col min="15370" max="15370" width="19.625" style="75" customWidth="1"/>
    <col min="15371" max="15371" width="19.375" style="75" customWidth="1"/>
    <col min="15372" max="15372" width="30.5" style="75" customWidth="1"/>
    <col min="15373" max="15373" width="19.125" style="75" customWidth="1"/>
    <col min="15374" max="15616" width="9" style="75"/>
    <col min="15617" max="15617" width="3.625" style="75" customWidth="1"/>
    <col min="15618" max="15618" width="34.875" style="75" customWidth="1"/>
    <col min="15619" max="15619" width="4.125" style="75" customWidth="1"/>
    <col min="15620" max="15620" width="23" style="75" customWidth="1"/>
    <col min="15621" max="15621" width="4" style="75" customWidth="1"/>
    <col min="15622" max="15622" width="26.875" style="75" customWidth="1"/>
    <col min="15623" max="15623" width="4" style="75" customWidth="1"/>
    <col min="15624" max="15624" width="17.25" style="75" customWidth="1"/>
    <col min="15625" max="15625" width="5" style="75" customWidth="1"/>
    <col min="15626" max="15626" width="19.625" style="75" customWidth="1"/>
    <col min="15627" max="15627" width="19.375" style="75" customWidth="1"/>
    <col min="15628" max="15628" width="30.5" style="75" customWidth="1"/>
    <col min="15629" max="15629" width="19.125" style="75" customWidth="1"/>
    <col min="15630" max="15872" width="9" style="75"/>
    <col min="15873" max="15873" width="3.625" style="75" customWidth="1"/>
    <col min="15874" max="15874" width="34.875" style="75" customWidth="1"/>
    <col min="15875" max="15875" width="4.125" style="75" customWidth="1"/>
    <col min="15876" max="15876" width="23" style="75" customWidth="1"/>
    <col min="15877" max="15877" width="4" style="75" customWidth="1"/>
    <col min="15878" max="15878" width="26.875" style="75" customWidth="1"/>
    <col min="15879" max="15879" width="4" style="75" customWidth="1"/>
    <col min="15880" max="15880" width="17.25" style="75" customWidth="1"/>
    <col min="15881" max="15881" width="5" style="75" customWidth="1"/>
    <col min="15882" max="15882" width="19.625" style="75" customWidth="1"/>
    <col min="15883" max="15883" width="19.375" style="75" customWidth="1"/>
    <col min="15884" max="15884" width="30.5" style="75" customWidth="1"/>
    <col min="15885" max="15885" width="19.125" style="75" customWidth="1"/>
    <col min="15886" max="16128" width="9" style="75"/>
    <col min="16129" max="16129" width="3.625" style="75" customWidth="1"/>
    <col min="16130" max="16130" width="34.875" style="75" customWidth="1"/>
    <col min="16131" max="16131" width="4.125" style="75" customWidth="1"/>
    <col min="16132" max="16132" width="23" style="75" customWidth="1"/>
    <col min="16133" max="16133" width="4" style="75" customWidth="1"/>
    <col min="16134" max="16134" width="26.875" style="75" customWidth="1"/>
    <col min="16135" max="16135" width="4" style="75" customWidth="1"/>
    <col min="16136" max="16136" width="17.25" style="75" customWidth="1"/>
    <col min="16137" max="16137" width="5" style="75" customWidth="1"/>
    <col min="16138" max="16138" width="19.625" style="75" customWidth="1"/>
    <col min="16139" max="16139" width="19.375" style="75" customWidth="1"/>
    <col min="16140" max="16140" width="30.5" style="75" customWidth="1"/>
    <col min="16141" max="16141" width="19.125" style="75" customWidth="1"/>
    <col min="16142" max="16384" width="9" style="75"/>
  </cols>
  <sheetData>
    <row r="1" spans="1:17" s="72" customFormat="1" ht="9" customHeight="1" thickTop="1">
      <c r="A1" s="69"/>
      <c r="B1" s="70"/>
      <c r="C1" s="397"/>
      <c r="D1" s="397"/>
      <c r="E1" s="397"/>
      <c r="F1" s="397"/>
      <c r="G1" s="397"/>
      <c r="H1" s="397"/>
      <c r="I1" s="397"/>
      <c r="J1" s="398"/>
      <c r="K1" s="71"/>
    </row>
    <row r="2" spans="1:17" ht="45" customHeight="1">
      <c r="A2" s="73"/>
      <c r="B2" s="451" t="s">
        <v>1143</v>
      </c>
      <c r="C2" s="451"/>
      <c r="D2" s="451"/>
      <c r="E2" s="451"/>
      <c r="F2" s="451"/>
      <c r="G2" s="451"/>
      <c r="H2" s="451"/>
      <c r="I2" s="451"/>
      <c r="J2" s="452"/>
      <c r="P2" s="76"/>
      <c r="Q2" s="76"/>
    </row>
    <row r="3" spans="1:17" s="81" customFormat="1" ht="50.25" customHeight="1">
      <c r="A3" s="453" t="s">
        <v>1144</v>
      </c>
      <c r="B3" s="454"/>
      <c r="C3" s="77" t="s">
        <v>1145</v>
      </c>
      <c r="D3" s="78" t="s">
        <v>1146</v>
      </c>
      <c r="E3" s="77"/>
      <c r="F3" s="77"/>
      <c r="G3" s="77"/>
      <c r="H3" s="78"/>
      <c r="I3" s="77"/>
      <c r="J3" s="79"/>
      <c r="K3" s="80"/>
      <c r="P3" s="82"/>
      <c r="Q3" s="82"/>
    </row>
    <row r="4" spans="1:17" ht="21.95" customHeight="1">
      <c r="A4" s="73"/>
      <c r="B4" s="83"/>
      <c r="C4" s="83"/>
      <c r="D4" s="83"/>
      <c r="E4" s="83"/>
      <c r="F4" s="83"/>
      <c r="G4" s="83"/>
      <c r="H4" s="83"/>
      <c r="I4" s="83"/>
      <c r="J4" s="84"/>
      <c r="P4" s="76"/>
      <c r="Q4" s="76"/>
    </row>
    <row r="5" spans="1:17" ht="24.75" customHeight="1">
      <c r="A5" s="73"/>
      <c r="B5" s="83" t="s">
        <v>1147</v>
      </c>
      <c r="C5" s="403"/>
      <c r="D5" s="403"/>
      <c r="E5" s="403"/>
      <c r="F5" s="403"/>
      <c r="G5" s="403"/>
      <c r="H5" s="403"/>
      <c r="I5" s="403"/>
      <c r="J5" s="404"/>
      <c r="P5" s="76"/>
      <c r="Q5" s="76"/>
    </row>
    <row r="6" spans="1:17" s="81" customFormat="1" ht="30" customHeight="1">
      <c r="A6" s="85"/>
      <c r="B6" s="455" t="s">
        <v>1142</v>
      </c>
      <c r="C6" s="455"/>
      <c r="D6" s="455"/>
      <c r="E6" s="455"/>
      <c r="F6" s="455"/>
      <c r="G6" s="455"/>
      <c r="H6" s="455"/>
      <c r="I6" s="455"/>
      <c r="J6" s="456"/>
      <c r="K6" s="80"/>
      <c r="P6" s="82"/>
      <c r="Q6" s="82"/>
    </row>
    <row r="7" spans="1:17" s="81" customFormat="1" ht="30" customHeight="1">
      <c r="A7" s="85"/>
      <c r="B7" s="457" t="s">
        <v>1236</v>
      </c>
      <c r="C7" s="457"/>
      <c r="D7" s="457"/>
      <c r="E7" s="457"/>
      <c r="F7" s="457"/>
      <c r="G7" s="457"/>
      <c r="H7" s="457"/>
      <c r="I7" s="457"/>
      <c r="J7" s="458"/>
      <c r="K7" s="80"/>
      <c r="P7" s="82"/>
      <c r="Q7" s="82"/>
    </row>
    <row r="8" spans="1:17" ht="15" customHeight="1">
      <c r="A8" s="73"/>
      <c r="B8" s="83"/>
      <c r="C8" s="83"/>
      <c r="D8" s="83"/>
      <c r="E8" s="83"/>
      <c r="F8" s="83"/>
      <c r="G8" s="83"/>
      <c r="H8" s="83"/>
      <c r="I8" s="83"/>
      <c r="J8" s="84"/>
      <c r="P8" s="76"/>
      <c r="Q8" s="76"/>
    </row>
    <row r="9" spans="1:17" ht="21.95" customHeight="1">
      <c r="A9" s="73"/>
      <c r="B9" s="86" t="s">
        <v>1148</v>
      </c>
      <c r="C9" s="459" t="s">
        <v>1149</v>
      </c>
      <c r="D9" s="459"/>
      <c r="E9" s="459"/>
      <c r="F9" s="459"/>
      <c r="G9" s="459"/>
      <c r="H9" s="459"/>
      <c r="I9" s="87"/>
      <c r="J9" s="88"/>
      <c r="K9" s="89"/>
      <c r="P9" s="76"/>
      <c r="Q9" s="76"/>
    </row>
    <row r="10" spans="1:17" ht="21.95" customHeight="1">
      <c r="A10" s="73"/>
      <c r="B10" s="87"/>
      <c r="C10" s="459" t="s">
        <v>1150</v>
      </c>
      <c r="D10" s="459"/>
      <c r="E10" s="459"/>
      <c r="F10" s="459"/>
      <c r="G10" s="459"/>
      <c r="H10" s="459"/>
      <c r="I10" s="87"/>
      <c r="J10" s="88"/>
      <c r="K10" s="89"/>
      <c r="P10" s="76"/>
      <c r="Q10" s="76"/>
    </row>
    <row r="11" spans="1:17" ht="21.95" customHeight="1">
      <c r="A11" s="73"/>
      <c r="B11" s="87"/>
      <c r="C11" s="90" t="s">
        <v>1151</v>
      </c>
      <c r="D11" s="90"/>
      <c r="E11" s="90"/>
      <c r="F11" s="90"/>
      <c r="G11" s="90"/>
      <c r="H11" s="90"/>
      <c r="I11" s="87"/>
      <c r="J11" s="88"/>
      <c r="K11" s="89"/>
      <c r="P11" s="76"/>
      <c r="Q11" s="76"/>
    </row>
    <row r="12" spans="1:17" ht="21.95" customHeight="1">
      <c r="A12" s="73"/>
      <c r="B12" s="91"/>
      <c r="C12" s="90" t="s">
        <v>1152</v>
      </c>
      <c r="D12" s="90"/>
      <c r="E12" s="90"/>
      <c r="F12" s="90"/>
      <c r="G12" s="90"/>
      <c r="H12" s="90"/>
      <c r="I12" s="86"/>
      <c r="J12" s="92"/>
      <c r="P12" s="76"/>
      <c r="Q12" s="76"/>
    </row>
    <row r="13" spans="1:17" ht="21.95" customHeight="1">
      <c r="A13" s="73"/>
      <c r="B13" s="91"/>
      <c r="C13" s="459" t="s">
        <v>1153</v>
      </c>
      <c r="D13" s="459"/>
      <c r="E13" s="459"/>
      <c r="F13" s="459"/>
      <c r="G13" s="459"/>
      <c r="H13" s="459"/>
      <c r="I13" s="86"/>
      <c r="J13" s="92"/>
      <c r="P13" s="76"/>
      <c r="Q13" s="76"/>
    </row>
    <row r="14" spans="1:17" ht="21.95" customHeight="1">
      <c r="A14" s="73"/>
      <c r="B14" s="91"/>
      <c r="C14" s="459"/>
      <c r="D14" s="459"/>
      <c r="E14" s="459"/>
      <c r="F14" s="459"/>
      <c r="G14" s="459"/>
      <c r="H14" s="459"/>
      <c r="I14" s="86"/>
      <c r="J14" s="92"/>
      <c r="P14" s="76"/>
      <c r="Q14" s="76"/>
    </row>
    <row r="15" spans="1:17" ht="21.95" customHeight="1">
      <c r="A15" s="73"/>
      <c r="B15" s="87"/>
      <c r="C15" s="87"/>
      <c r="D15" s="87"/>
      <c r="E15" s="87"/>
      <c r="F15" s="87"/>
      <c r="G15" s="87"/>
      <c r="H15" s="87"/>
      <c r="I15" s="87"/>
      <c r="J15" s="88"/>
      <c r="P15" s="76"/>
      <c r="Q15" s="76"/>
    </row>
    <row r="16" spans="1:17" s="96" customFormat="1" ht="29.25" customHeight="1">
      <c r="A16" s="93"/>
      <c r="B16" s="460" t="e">
        <f>"* 총  공  사  비 :           ￦"&amp;NUMBERSTRING(F20,1)&amp;"원"</f>
        <v>#REF!</v>
      </c>
      <c r="C16" s="460"/>
      <c r="D16" s="460"/>
      <c r="E16" s="460"/>
      <c r="F16" s="460"/>
      <c r="G16" s="460"/>
      <c r="H16" s="460"/>
      <c r="I16" s="460"/>
      <c r="J16" s="94"/>
      <c r="K16" s="95"/>
    </row>
    <row r="17" spans="1:17" s="96" customFormat="1" ht="29.25" customHeight="1">
      <c r="A17" s="93"/>
      <c r="B17" s="97"/>
      <c r="C17" s="97"/>
      <c r="D17" s="98"/>
      <c r="E17" s="98"/>
      <c r="F17" s="98"/>
      <c r="G17" s="98"/>
      <c r="H17" s="98"/>
      <c r="I17" s="98"/>
      <c r="J17" s="94"/>
      <c r="K17" s="95"/>
    </row>
    <row r="18" spans="1:17" ht="35.1" customHeight="1">
      <c r="A18" s="73"/>
      <c r="B18" s="87"/>
      <c r="C18" s="87"/>
      <c r="D18" s="99" t="s">
        <v>1154</v>
      </c>
      <c r="E18" s="100" t="s">
        <v>1155</v>
      </c>
      <c r="F18" s="450" t="e">
        <f>#REF!</f>
        <v>#REF!</v>
      </c>
      <c r="G18" s="450"/>
      <c r="H18" s="450"/>
      <c r="I18" s="101" t="s">
        <v>1156</v>
      </c>
      <c r="J18" s="94"/>
      <c r="L18" s="102"/>
      <c r="P18" s="76"/>
      <c r="Q18" s="76"/>
    </row>
    <row r="19" spans="1:17" ht="35.1" customHeight="1">
      <c r="A19" s="73"/>
      <c r="B19" s="413"/>
      <c r="C19" s="413"/>
      <c r="D19" s="99"/>
      <c r="E19" s="103"/>
      <c r="F19" s="461"/>
      <c r="G19" s="461"/>
      <c r="H19" s="461"/>
      <c r="I19" s="101"/>
      <c r="J19" s="94"/>
      <c r="P19" s="76"/>
      <c r="Q19" s="76"/>
    </row>
    <row r="20" spans="1:17" ht="35.1" customHeight="1">
      <c r="A20" s="73"/>
      <c r="B20" s="87"/>
      <c r="C20" s="87"/>
      <c r="D20" s="104" t="s">
        <v>1157</v>
      </c>
      <c r="E20" s="105"/>
      <c r="F20" s="462" t="e">
        <f>SUM(F18:H19)</f>
        <v>#REF!</v>
      </c>
      <c r="G20" s="462"/>
      <c r="H20" s="462"/>
      <c r="I20" s="105" t="s">
        <v>1158</v>
      </c>
      <c r="J20" s="94"/>
      <c r="P20" s="76"/>
      <c r="Q20" s="76"/>
    </row>
    <row r="21" spans="1:17" ht="30" customHeight="1">
      <c r="A21" s="73"/>
      <c r="B21" s="87"/>
      <c r="C21" s="87"/>
      <c r="D21" s="415"/>
      <c r="E21" s="416"/>
      <c r="F21" s="416"/>
      <c r="G21" s="416"/>
      <c r="H21" s="416"/>
      <c r="I21" s="106"/>
      <c r="J21" s="94"/>
      <c r="P21" s="76"/>
      <c r="Q21" s="76"/>
    </row>
    <row r="22" spans="1:17" s="110" customFormat="1" ht="15.75" customHeight="1" thickBot="1">
      <c r="A22" s="107"/>
      <c r="B22" s="108"/>
      <c r="C22" s="417"/>
      <c r="D22" s="417"/>
      <c r="E22" s="417"/>
      <c r="F22" s="417"/>
      <c r="G22" s="417"/>
      <c r="H22" s="417"/>
      <c r="I22" s="417"/>
      <c r="J22" s="418"/>
      <c r="K22" s="109"/>
    </row>
    <row r="23" spans="1:17" s="113" customFormat="1" ht="30" customHeight="1" thickTop="1">
      <c r="A23" s="111"/>
      <c r="B23" s="111"/>
      <c r="C23" s="111"/>
      <c r="D23" s="419"/>
      <c r="E23" s="419"/>
      <c r="F23" s="419"/>
      <c r="G23" s="419"/>
      <c r="H23" s="420"/>
      <c r="I23" s="420"/>
      <c r="J23" s="420"/>
      <c r="K23" s="112"/>
    </row>
    <row r="24" spans="1:17" s="113" customFormat="1" ht="30" customHeight="1">
      <c r="D24" s="411"/>
      <c r="E24" s="411"/>
      <c r="F24" s="411"/>
      <c r="G24" s="411"/>
      <c r="H24" s="412"/>
      <c r="I24" s="412"/>
      <c r="J24" s="412"/>
      <c r="K24" s="112"/>
    </row>
    <row r="25" spans="1:17" ht="26.25" customHeight="1">
      <c r="H25" s="114"/>
      <c r="J25" s="114"/>
    </row>
    <row r="26" spans="1:17" ht="26.25" customHeight="1">
      <c r="H26" s="115"/>
      <c r="J26" s="115"/>
    </row>
  </sheetData>
  <mergeCells count="19">
    <mergeCell ref="D24:J24"/>
    <mergeCell ref="B19:C19"/>
    <mergeCell ref="F19:H19"/>
    <mergeCell ref="F20:H20"/>
    <mergeCell ref="D21:H21"/>
    <mergeCell ref="C22:J22"/>
    <mergeCell ref="D23:J23"/>
    <mergeCell ref="F18:H18"/>
    <mergeCell ref="C1:J1"/>
    <mergeCell ref="B2:J2"/>
    <mergeCell ref="A3:B3"/>
    <mergeCell ref="C5:J5"/>
    <mergeCell ref="B6:J6"/>
    <mergeCell ref="B7:J7"/>
    <mergeCell ref="C9:H9"/>
    <mergeCell ref="C10:H10"/>
    <mergeCell ref="C13:H13"/>
    <mergeCell ref="C14:H14"/>
    <mergeCell ref="B16:I16"/>
  </mergeCells>
  <phoneticPr fontId="3" type="noConversion"/>
  <printOptions verticalCentered="1"/>
  <pageMargins left="0.88" right="0.19685039370078741" top="0.51" bottom="0.34" header="0.31496062992125984" footer="0.26"/>
  <pageSetup paperSize="9" scale="85"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B7"/>
  </sheetPr>
  <dimension ref="A1:Q80"/>
  <sheetViews>
    <sheetView topLeftCell="A37" zoomScale="145" zoomScaleNormal="145" workbookViewId="0">
      <selection activeCell="B52" sqref="B52"/>
    </sheetView>
  </sheetViews>
  <sheetFormatPr defaultColWidth="9" defaultRowHeight="10.5"/>
  <cols>
    <col min="1" max="1" width="19.625" style="1" customWidth="1"/>
    <col min="2" max="2" width="15.625" style="1" customWidth="1"/>
    <col min="3" max="3" width="4.625" style="2" customWidth="1"/>
    <col min="4" max="4" width="8.625" style="3" customWidth="1"/>
    <col min="5" max="5" width="7.625" style="3" customWidth="1"/>
    <col min="6" max="6" width="8.625" style="3" customWidth="1"/>
    <col min="7" max="7" width="7.625" style="3" customWidth="1"/>
    <col min="8" max="8" width="8.625" style="3" customWidth="1"/>
    <col min="9" max="9" width="7.625" style="3" customWidth="1"/>
    <col min="10" max="10" width="8.625" style="3" customWidth="1"/>
    <col min="11" max="11" width="7.625" style="3" customWidth="1"/>
    <col min="12" max="12" width="8.625" style="3" customWidth="1"/>
    <col min="13" max="13" width="7.625" style="5" customWidth="1"/>
    <col min="14" max="17" width="0" style="1" hidden="1" customWidth="1"/>
    <col min="18" max="16384" width="9" style="1"/>
  </cols>
  <sheetData>
    <row r="1" spans="1:17" ht="25.5">
      <c r="A1" s="464" t="s">
        <v>304</v>
      </c>
      <c r="B1" s="464"/>
      <c r="C1" s="464"/>
      <c r="D1" s="464"/>
      <c r="E1" s="464"/>
      <c r="F1" s="464"/>
      <c r="G1" s="464"/>
      <c r="H1" s="464"/>
      <c r="I1" s="464"/>
      <c r="J1" s="464"/>
      <c r="K1" s="464"/>
      <c r="L1" s="464"/>
      <c r="M1" s="464"/>
    </row>
    <row r="2" spans="1:17" ht="15.95" customHeight="1">
      <c r="A2" s="465"/>
      <c r="B2" s="465"/>
      <c r="C2" s="465"/>
      <c r="D2" s="465"/>
      <c r="E2" s="465"/>
      <c r="F2" s="465"/>
      <c r="G2" s="465"/>
      <c r="H2" s="465"/>
      <c r="I2" s="465"/>
      <c r="J2" s="465"/>
      <c r="K2" s="465"/>
      <c r="L2" s="465"/>
      <c r="M2" s="465"/>
    </row>
    <row r="3" spans="1:17" ht="15.95" customHeight="1">
      <c r="A3" s="463" t="s">
        <v>85</v>
      </c>
      <c r="B3" s="463" t="s">
        <v>86</v>
      </c>
      <c r="C3" s="463" t="s">
        <v>2</v>
      </c>
      <c r="D3" s="463" t="s">
        <v>87</v>
      </c>
      <c r="E3" s="463" t="s">
        <v>88</v>
      </c>
      <c r="F3" s="463"/>
      <c r="G3" s="463" t="s">
        <v>89</v>
      </c>
      <c r="H3" s="463"/>
      <c r="I3" s="463" t="s">
        <v>90</v>
      </c>
      <c r="J3" s="463"/>
      <c r="K3" s="463" t="s">
        <v>91</v>
      </c>
      <c r="L3" s="463"/>
      <c r="M3" s="463" t="s">
        <v>92</v>
      </c>
    </row>
    <row r="4" spans="1:17" ht="15.95" customHeight="1">
      <c r="A4" s="463"/>
      <c r="B4" s="463"/>
      <c r="C4" s="463"/>
      <c r="D4" s="463"/>
      <c r="E4" s="7" t="s">
        <v>93</v>
      </c>
      <c r="F4" s="7" t="s">
        <v>94</v>
      </c>
      <c r="G4" s="7" t="s">
        <v>93</v>
      </c>
      <c r="H4" s="7" t="s">
        <v>94</v>
      </c>
      <c r="I4" s="7" t="s">
        <v>93</v>
      </c>
      <c r="J4" s="7" t="s">
        <v>94</v>
      </c>
      <c r="K4" s="7" t="s">
        <v>93</v>
      </c>
      <c r="L4" s="7" t="s">
        <v>94</v>
      </c>
      <c r="M4" s="463"/>
      <c r="N4" s="1" t="s">
        <v>95</v>
      </c>
      <c r="O4" s="1" t="s">
        <v>96</v>
      </c>
      <c r="P4" s="1" t="s">
        <v>97</v>
      </c>
      <c r="Q4" s="1" t="s">
        <v>98</v>
      </c>
    </row>
    <row r="5" spans="1:17" ht="15.95" customHeight="1">
      <c r="A5" s="8" t="s">
        <v>99</v>
      </c>
      <c r="B5" s="8" t="s">
        <v>100</v>
      </c>
      <c r="C5" s="9" t="s">
        <v>101</v>
      </c>
      <c r="D5" s="15"/>
      <c r="E5" s="14"/>
      <c r="F5" s="14"/>
      <c r="G5" s="14"/>
      <c r="H5" s="14"/>
      <c r="I5" s="14"/>
      <c r="J5" s="14"/>
      <c r="K5" s="14"/>
      <c r="L5" s="14"/>
      <c r="M5" s="10" t="s">
        <v>102</v>
      </c>
    </row>
    <row r="6" spans="1:17" ht="15.95" customHeight="1">
      <c r="A6" s="8" t="s">
        <v>103</v>
      </c>
      <c r="B6" s="8" t="s">
        <v>11</v>
      </c>
      <c r="C6" s="9" t="s">
        <v>11</v>
      </c>
      <c r="D6" s="15"/>
      <c r="E6" s="14"/>
      <c r="F6" s="14"/>
      <c r="G6" s="14"/>
      <c r="H6" s="14"/>
      <c r="I6" s="14"/>
      <c r="J6" s="14"/>
      <c r="K6" s="14">
        <f>E6+G6+I6</f>
        <v>0</v>
      </c>
      <c r="L6" s="14">
        <f>F6+H6+J6</f>
        <v>0</v>
      </c>
      <c r="M6" s="11"/>
    </row>
    <row r="7" spans="1:17" ht="15.95" customHeight="1">
      <c r="A7" s="8" t="s">
        <v>99</v>
      </c>
      <c r="B7" s="8" t="s">
        <v>104</v>
      </c>
      <c r="C7" s="9" t="s">
        <v>8</v>
      </c>
      <c r="D7" s="15">
        <v>1.663E-4</v>
      </c>
      <c r="E7" s="14"/>
      <c r="F7" s="14"/>
      <c r="G7" s="14"/>
      <c r="H7" s="14"/>
      <c r="I7" s="14">
        <v>10500000</v>
      </c>
      <c r="J7" s="14">
        <f>ROUNDDOWN(D7*I7,1)</f>
        <v>1746.1</v>
      </c>
      <c r="K7" s="14">
        <f>E7+G7+I7</f>
        <v>10500000</v>
      </c>
      <c r="L7" s="14">
        <f>F7+H7+J7</f>
        <v>1746.1</v>
      </c>
      <c r="M7" s="11"/>
      <c r="O7" s="4" t="s">
        <v>105</v>
      </c>
      <c r="P7" s="4" t="s">
        <v>106</v>
      </c>
      <c r="Q7" s="1">
        <v>1</v>
      </c>
    </row>
    <row r="8" spans="1:17" ht="15.95" customHeight="1">
      <c r="A8" s="8" t="s">
        <v>107</v>
      </c>
      <c r="B8" s="8" t="s">
        <v>11</v>
      </c>
      <c r="C8" s="9" t="s">
        <v>11</v>
      </c>
      <c r="D8" s="15"/>
      <c r="E8" s="14"/>
      <c r="F8" s="14"/>
      <c r="G8" s="14"/>
      <c r="H8" s="14"/>
      <c r="I8" s="14"/>
      <c r="J8" s="14">
        <f>SUMIF($Q$6:$Q$7, 1,$J$6:$J$7)</f>
        <v>1746.1</v>
      </c>
      <c r="K8" s="14"/>
      <c r="L8" s="14">
        <f t="shared" ref="L8:L16" si="0">F8+H8+J8</f>
        <v>1746.1</v>
      </c>
      <c r="M8" s="11"/>
    </row>
    <row r="9" spans="1:17" ht="15.95" customHeight="1">
      <c r="A9" s="8" t="s">
        <v>108</v>
      </c>
      <c r="B9" s="8" t="s">
        <v>11</v>
      </c>
      <c r="C9" s="9" t="s">
        <v>11</v>
      </c>
      <c r="D9" s="15"/>
      <c r="E9" s="14"/>
      <c r="F9" s="14"/>
      <c r="G9" s="14"/>
      <c r="H9" s="14"/>
      <c r="I9" s="14"/>
      <c r="J9" s="14"/>
      <c r="K9" s="14">
        <f>E9+G9+I9</f>
        <v>0</v>
      </c>
      <c r="L9" s="14">
        <f t="shared" si="0"/>
        <v>0</v>
      </c>
      <c r="M9" s="11"/>
    </row>
    <row r="10" spans="1:17" ht="15.95" customHeight="1">
      <c r="A10" s="8" t="s">
        <v>16</v>
      </c>
      <c r="B10" s="8" t="s">
        <v>17</v>
      </c>
      <c r="C10" s="9" t="s">
        <v>18</v>
      </c>
      <c r="D10" s="15">
        <v>6.2</v>
      </c>
      <c r="E10" s="14" t="e">
        <f>ROUNDDOWN(#REF!,0)</f>
        <v>#REF!</v>
      </c>
      <c r="F10" s="14" t="e">
        <f>ROUNDDOWN(D10*E10,1)</f>
        <v>#REF!</v>
      </c>
      <c r="G10" s="14"/>
      <c r="H10" s="14"/>
      <c r="I10" s="14"/>
      <c r="J10" s="14"/>
      <c r="K10" s="14" t="e">
        <f>E10+G10+I10</f>
        <v>#REF!</v>
      </c>
      <c r="L10" s="14" t="e">
        <f t="shared" si="0"/>
        <v>#REF!</v>
      </c>
      <c r="M10" s="10" t="s">
        <v>109</v>
      </c>
      <c r="O10" s="4" t="s">
        <v>110</v>
      </c>
      <c r="P10" s="4" t="s">
        <v>106</v>
      </c>
      <c r="Q10" s="1">
        <v>1</v>
      </c>
    </row>
    <row r="11" spans="1:17" ht="15.95" customHeight="1">
      <c r="A11" s="8" t="s">
        <v>111</v>
      </c>
      <c r="B11" s="12" t="str">
        <f>"주연료비의 "&amp;N11*100&amp;"%"</f>
        <v>주연료비의 16%</v>
      </c>
      <c r="C11" s="9" t="s">
        <v>112</v>
      </c>
      <c r="D11" s="16" t="s">
        <v>113</v>
      </c>
      <c r="E11" s="14" t="e">
        <f>SUMIF($O$5:O15, "01", $F$5:F15)</f>
        <v>#REF!</v>
      </c>
      <c r="F11" s="14" t="e">
        <f>ROUNDDOWN(E11*N11,1)</f>
        <v>#REF!</v>
      </c>
      <c r="G11" s="14"/>
      <c r="H11" s="14"/>
      <c r="I11" s="14"/>
      <c r="J11" s="14"/>
      <c r="K11" s="14" t="e">
        <f>E11+G11+I11</f>
        <v>#REF!</v>
      </c>
      <c r="L11" s="14" t="e">
        <f t="shared" si="0"/>
        <v>#REF!</v>
      </c>
      <c r="M11" s="11"/>
      <c r="N11" s="6">
        <v>0.16</v>
      </c>
      <c r="P11" s="4" t="s">
        <v>106</v>
      </c>
      <c r="Q11" s="1">
        <v>1</v>
      </c>
    </row>
    <row r="12" spans="1:17" ht="15.95" customHeight="1">
      <c r="A12" s="8" t="s">
        <v>107</v>
      </c>
      <c r="B12" s="8" t="s">
        <v>11</v>
      </c>
      <c r="C12" s="9" t="s">
        <v>11</v>
      </c>
      <c r="D12" s="15"/>
      <c r="E12" s="14"/>
      <c r="F12" s="14" t="e">
        <f>SUMIF($Q$9:$Q$11, 1,$F$9:$F$11)</f>
        <v>#REF!</v>
      </c>
      <c r="G12" s="14"/>
      <c r="H12" s="14"/>
      <c r="I12" s="14"/>
      <c r="J12" s="14"/>
      <c r="K12" s="14"/>
      <c r="L12" s="14" t="e">
        <f t="shared" si="0"/>
        <v>#REF!</v>
      </c>
      <c r="M12" s="11"/>
    </row>
    <row r="13" spans="1:17" ht="15.95" customHeight="1">
      <c r="A13" s="8" t="s">
        <v>114</v>
      </c>
      <c r="B13" s="8" t="s">
        <v>11</v>
      </c>
      <c r="C13" s="9" t="s">
        <v>11</v>
      </c>
      <c r="D13" s="15"/>
      <c r="E13" s="14"/>
      <c r="F13" s="14"/>
      <c r="G13" s="14"/>
      <c r="H13" s="14"/>
      <c r="I13" s="14"/>
      <c r="J13" s="14"/>
      <c r="K13" s="14">
        <f>E13+G13+I13</f>
        <v>0</v>
      </c>
      <c r="L13" s="14">
        <f t="shared" si="0"/>
        <v>0</v>
      </c>
      <c r="M13" s="11"/>
    </row>
    <row r="14" spans="1:17" ht="15.95" customHeight="1">
      <c r="A14" s="8" t="s">
        <v>115</v>
      </c>
      <c r="B14" s="8" t="s">
        <v>11</v>
      </c>
      <c r="C14" s="9" t="s">
        <v>116</v>
      </c>
      <c r="D14" s="15">
        <v>0.1145833</v>
      </c>
      <c r="E14" s="14"/>
      <c r="F14" s="14"/>
      <c r="G14" s="14">
        <v>112268</v>
      </c>
      <c r="H14" s="14">
        <f>ROUNDDOWN(D14*G14,1)</f>
        <v>12864</v>
      </c>
      <c r="I14" s="14"/>
      <c r="J14" s="14"/>
      <c r="K14" s="14">
        <f>E14+G14+I14</f>
        <v>112268</v>
      </c>
      <c r="L14" s="14">
        <f t="shared" si="0"/>
        <v>12864</v>
      </c>
      <c r="M14" s="11"/>
      <c r="O14" s="4" t="s">
        <v>117</v>
      </c>
      <c r="P14" s="4" t="s">
        <v>106</v>
      </c>
      <c r="Q14" s="1">
        <v>1</v>
      </c>
    </row>
    <row r="15" spans="1:17" ht="15.95" customHeight="1">
      <c r="A15" s="8" t="s">
        <v>107</v>
      </c>
      <c r="B15" s="8" t="s">
        <v>11</v>
      </c>
      <c r="C15" s="9" t="s">
        <v>11</v>
      </c>
      <c r="D15" s="15"/>
      <c r="E15" s="14"/>
      <c r="F15" s="14"/>
      <c r="G15" s="14"/>
      <c r="H15" s="14">
        <f>SUMIF($Q$13:$Q$14, 1,$H$13:$H$14)</f>
        <v>12864</v>
      </c>
      <c r="I15" s="14"/>
      <c r="J15" s="14"/>
      <c r="K15" s="14"/>
      <c r="L15" s="14">
        <f t="shared" si="0"/>
        <v>12864</v>
      </c>
      <c r="M15" s="11"/>
    </row>
    <row r="16" spans="1:17" ht="15.95" customHeight="1">
      <c r="A16" s="9" t="s">
        <v>118</v>
      </c>
      <c r="B16" s="12"/>
      <c r="C16" s="7"/>
      <c r="D16" s="15"/>
      <c r="E16" s="14"/>
      <c r="F16" s="14" t="e">
        <f>ROUNDDOWN(SUMIF($Q$6:$Q$15, 1,$F$6:$F$15),0)</f>
        <v>#REF!</v>
      </c>
      <c r="G16" s="14"/>
      <c r="H16" s="14">
        <f>ROUNDDOWN(SUMIF($Q$6:$Q$15, 1,$H$6:$H$15),0)</f>
        <v>12864</v>
      </c>
      <c r="I16" s="14"/>
      <c r="J16" s="14">
        <f>ROUNDDOWN(SUMIF($Q$6:$Q$15, 1,$J$6:$J$15),0)</f>
        <v>1746</v>
      </c>
      <c r="K16" s="14"/>
      <c r="L16" s="14" t="e">
        <f t="shared" si="0"/>
        <v>#REF!</v>
      </c>
      <c r="M16" s="11"/>
    </row>
    <row r="17" spans="1:17" ht="15.95" customHeight="1">
      <c r="A17" s="8" t="s">
        <v>120</v>
      </c>
      <c r="B17" s="8" t="s">
        <v>121</v>
      </c>
      <c r="C17" s="9" t="s">
        <v>101</v>
      </c>
      <c r="D17" s="15"/>
      <c r="E17" s="14"/>
      <c r="F17" s="14"/>
      <c r="G17" s="14"/>
      <c r="H17" s="14"/>
      <c r="I17" s="14"/>
      <c r="J17" s="14"/>
      <c r="K17" s="14"/>
      <c r="L17" s="14"/>
      <c r="M17" s="10" t="s">
        <v>102</v>
      </c>
    </row>
    <row r="18" spans="1:17" ht="15.95" customHeight="1">
      <c r="A18" s="8" t="s">
        <v>103</v>
      </c>
      <c r="B18" s="8" t="s">
        <v>11</v>
      </c>
      <c r="C18" s="9" t="s">
        <v>11</v>
      </c>
      <c r="D18" s="15"/>
      <c r="E18" s="14"/>
      <c r="F18" s="14"/>
      <c r="G18" s="14"/>
      <c r="H18" s="14"/>
      <c r="I18" s="14"/>
      <c r="J18" s="14"/>
      <c r="K18" s="14">
        <f t="shared" ref="K18:L20" si="1">E18+G18+I18</f>
        <v>0</v>
      </c>
      <c r="L18" s="14">
        <f t="shared" si="1"/>
        <v>0</v>
      </c>
      <c r="M18" s="11"/>
    </row>
    <row r="19" spans="1:17" ht="15.95" customHeight="1">
      <c r="A19" s="8" t="s">
        <v>119</v>
      </c>
      <c r="B19" s="8" t="s">
        <v>122</v>
      </c>
      <c r="C19" s="9" t="s">
        <v>8</v>
      </c>
      <c r="D19" s="15">
        <v>2.0379999999999999E-4</v>
      </c>
      <c r="E19" s="14"/>
      <c r="F19" s="14"/>
      <c r="G19" s="14"/>
      <c r="H19" s="14"/>
      <c r="I19" s="14">
        <v>93042000</v>
      </c>
      <c r="J19" s="14">
        <f>ROUNDDOWN(D19*I19,1)</f>
        <v>18961.900000000001</v>
      </c>
      <c r="K19" s="14">
        <f t="shared" si="1"/>
        <v>93042000</v>
      </c>
      <c r="L19" s="14">
        <f t="shared" si="1"/>
        <v>18961.900000000001</v>
      </c>
      <c r="M19" s="11"/>
      <c r="O19" s="4" t="s">
        <v>105</v>
      </c>
      <c r="P19" s="4" t="s">
        <v>106</v>
      </c>
      <c r="Q19" s="1">
        <v>1</v>
      </c>
    </row>
    <row r="20" spans="1:17" ht="15.95" customHeight="1">
      <c r="A20" s="8" t="s">
        <v>123</v>
      </c>
      <c r="B20" s="8" t="s">
        <v>124</v>
      </c>
      <c r="C20" s="9" t="s">
        <v>8</v>
      </c>
      <c r="D20" s="15">
        <v>6.533E-4</v>
      </c>
      <c r="E20" s="14"/>
      <c r="F20" s="14"/>
      <c r="G20" s="14"/>
      <c r="H20" s="14"/>
      <c r="I20" s="14">
        <v>13750000</v>
      </c>
      <c r="J20" s="14">
        <f>ROUNDDOWN(D20*I20,1)</f>
        <v>8982.7999999999993</v>
      </c>
      <c r="K20" s="14">
        <f t="shared" si="1"/>
        <v>13750000</v>
      </c>
      <c r="L20" s="14">
        <f t="shared" si="1"/>
        <v>8982.7999999999993</v>
      </c>
      <c r="M20" s="11"/>
      <c r="O20" s="4" t="s">
        <v>105</v>
      </c>
      <c r="P20" s="4" t="s">
        <v>106</v>
      </c>
      <c r="Q20" s="1">
        <v>1</v>
      </c>
    </row>
    <row r="21" spans="1:17" ht="15.95" customHeight="1">
      <c r="A21" s="8" t="s">
        <v>107</v>
      </c>
      <c r="B21" s="8" t="s">
        <v>11</v>
      </c>
      <c r="C21" s="9" t="s">
        <v>11</v>
      </c>
      <c r="D21" s="15"/>
      <c r="E21" s="14"/>
      <c r="F21" s="14"/>
      <c r="G21" s="14"/>
      <c r="H21" s="14"/>
      <c r="I21" s="14"/>
      <c r="J21" s="14">
        <f>SUMIF($Q$18:$Q$20, 1,$J$18:$J$20)</f>
        <v>27944.7</v>
      </c>
      <c r="K21" s="14"/>
      <c r="L21" s="14">
        <f t="shared" ref="L21:L29" si="2">F21+H21+J21</f>
        <v>27944.7</v>
      </c>
      <c r="M21" s="11"/>
    </row>
    <row r="22" spans="1:17" ht="15.95" customHeight="1">
      <c r="A22" s="8" t="s">
        <v>108</v>
      </c>
      <c r="B22" s="8" t="s">
        <v>11</v>
      </c>
      <c r="C22" s="9" t="s">
        <v>11</v>
      </c>
      <c r="D22" s="15"/>
      <c r="E22" s="14"/>
      <c r="F22" s="14"/>
      <c r="G22" s="14"/>
      <c r="H22" s="14"/>
      <c r="I22" s="14"/>
      <c r="J22" s="14"/>
      <c r="K22" s="14">
        <f>E22+G22+I22</f>
        <v>0</v>
      </c>
      <c r="L22" s="14">
        <f t="shared" si="2"/>
        <v>0</v>
      </c>
      <c r="M22" s="11"/>
    </row>
    <row r="23" spans="1:17" ht="15.95" customHeight="1">
      <c r="A23" s="8" t="s">
        <v>16</v>
      </c>
      <c r="B23" s="8" t="s">
        <v>17</v>
      </c>
      <c r="C23" s="9" t="s">
        <v>18</v>
      </c>
      <c r="D23" s="15">
        <v>11.6</v>
      </c>
      <c r="E23" s="14" t="e">
        <f>ROUNDDOWN(#REF!,0)</f>
        <v>#REF!</v>
      </c>
      <c r="F23" s="14" t="e">
        <f>ROUNDDOWN(D23*E23,1)</f>
        <v>#REF!</v>
      </c>
      <c r="G23" s="14"/>
      <c r="H23" s="14"/>
      <c r="I23" s="14"/>
      <c r="J23" s="14"/>
      <c r="K23" s="14" t="e">
        <f>E23+G23+I23</f>
        <v>#REF!</v>
      </c>
      <c r="L23" s="14" t="e">
        <f t="shared" si="2"/>
        <v>#REF!</v>
      </c>
      <c r="M23" s="10" t="s">
        <v>109</v>
      </c>
      <c r="O23" s="4" t="s">
        <v>110</v>
      </c>
      <c r="P23" s="4" t="s">
        <v>106</v>
      </c>
      <c r="Q23" s="1">
        <v>1</v>
      </c>
    </row>
    <row r="24" spans="1:17" ht="15.95" customHeight="1">
      <c r="A24" s="8" t="s">
        <v>111</v>
      </c>
      <c r="B24" s="12" t="str">
        <f>"주연료비의 "&amp;N24*100&amp;"%"</f>
        <v>주연료비의 16%</v>
      </c>
      <c r="C24" s="9" t="s">
        <v>112</v>
      </c>
      <c r="D24" s="16" t="s">
        <v>113</v>
      </c>
      <c r="E24" s="14" t="e">
        <f>SUMIF($O$17:O28, "01", $F$17:F28)</f>
        <v>#REF!</v>
      </c>
      <c r="F24" s="14" t="e">
        <f>ROUNDDOWN(E24*N24,1)</f>
        <v>#REF!</v>
      </c>
      <c r="G24" s="14"/>
      <c r="H24" s="14"/>
      <c r="I24" s="14"/>
      <c r="J24" s="14"/>
      <c r="K24" s="14" t="e">
        <f>E24+G24+I24</f>
        <v>#REF!</v>
      </c>
      <c r="L24" s="14" t="e">
        <f t="shared" si="2"/>
        <v>#REF!</v>
      </c>
      <c r="M24" s="11"/>
      <c r="N24" s="6">
        <v>0.16</v>
      </c>
      <c r="P24" s="4" t="s">
        <v>106</v>
      </c>
      <c r="Q24" s="1">
        <v>1</v>
      </c>
    </row>
    <row r="25" spans="1:17" ht="15.95" customHeight="1">
      <c r="A25" s="8" t="s">
        <v>107</v>
      </c>
      <c r="B25" s="8" t="s">
        <v>11</v>
      </c>
      <c r="C25" s="9" t="s">
        <v>11</v>
      </c>
      <c r="D25" s="15"/>
      <c r="E25" s="14"/>
      <c r="F25" s="14" t="e">
        <f>SUMIF($Q$22:$Q$24, 1,$F$22:$F$24)</f>
        <v>#REF!</v>
      </c>
      <c r="G25" s="14"/>
      <c r="H25" s="14"/>
      <c r="I25" s="14"/>
      <c r="J25" s="14"/>
      <c r="K25" s="14"/>
      <c r="L25" s="14" t="e">
        <f t="shared" si="2"/>
        <v>#REF!</v>
      </c>
      <c r="M25" s="11"/>
    </row>
    <row r="26" spans="1:17" ht="15.95" customHeight="1">
      <c r="A26" s="8" t="s">
        <v>114</v>
      </c>
      <c r="B26" s="8" t="s">
        <v>11</v>
      </c>
      <c r="C26" s="9" t="s">
        <v>11</v>
      </c>
      <c r="D26" s="15"/>
      <c r="E26" s="14"/>
      <c r="F26" s="14"/>
      <c r="G26" s="14"/>
      <c r="H26" s="14"/>
      <c r="I26" s="14"/>
      <c r="J26" s="14"/>
      <c r="K26" s="14">
        <f>E26+G26+I26</f>
        <v>0</v>
      </c>
      <c r="L26" s="14">
        <f t="shared" si="2"/>
        <v>0</v>
      </c>
      <c r="M26" s="11"/>
    </row>
    <row r="27" spans="1:17" ht="15.95" customHeight="1">
      <c r="A27" s="8" t="s">
        <v>115</v>
      </c>
      <c r="B27" s="8" t="s">
        <v>11</v>
      </c>
      <c r="C27" s="9" t="s">
        <v>116</v>
      </c>
      <c r="D27" s="15">
        <v>0.1145833</v>
      </c>
      <c r="E27" s="14"/>
      <c r="F27" s="14"/>
      <c r="G27" s="14">
        <v>112268</v>
      </c>
      <c r="H27" s="14">
        <f>ROUNDDOWN(D27*G27,1)</f>
        <v>12864</v>
      </c>
      <c r="I27" s="14"/>
      <c r="J27" s="14"/>
      <c r="K27" s="14">
        <f>E27+G27+I27</f>
        <v>112268</v>
      </c>
      <c r="L27" s="14">
        <f t="shared" si="2"/>
        <v>12864</v>
      </c>
      <c r="M27" s="11"/>
      <c r="O27" s="4" t="s">
        <v>117</v>
      </c>
      <c r="P27" s="4" t="s">
        <v>106</v>
      </c>
      <c r="Q27" s="1">
        <v>1</v>
      </c>
    </row>
    <row r="28" spans="1:17" ht="15.95" customHeight="1">
      <c r="A28" s="8" t="s">
        <v>107</v>
      </c>
      <c r="B28" s="8" t="s">
        <v>11</v>
      </c>
      <c r="C28" s="9" t="s">
        <v>11</v>
      </c>
      <c r="D28" s="15"/>
      <c r="E28" s="14"/>
      <c r="F28" s="14"/>
      <c r="G28" s="14"/>
      <c r="H28" s="14">
        <f>SUMIF($Q$26:$Q$27, 1,$H$26:$H$27)</f>
        <v>12864</v>
      </c>
      <c r="I28" s="14"/>
      <c r="J28" s="14"/>
      <c r="K28" s="14"/>
      <c r="L28" s="14">
        <f t="shared" si="2"/>
        <v>12864</v>
      </c>
      <c r="M28" s="11"/>
    </row>
    <row r="29" spans="1:17" ht="15.95" customHeight="1">
      <c r="A29" s="9" t="s">
        <v>118</v>
      </c>
      <c r="B29" s="12"/>
      <c r="C29" s="7"/>
      <c r="D29" s="15"/>
      <c r="E29" s="14"/>
      <c r="F29" s="14" t="e">
        <f>ROUNDDOWN(SUMIF($Q$18:$Q$28, 1,$F$18:$F$28),0)</f>
        <v>#REF!</v>
      </c>
      <c r="G29" s="14"/>
      <c r="H29" s="14">
        <f>ROUNDDOWN(SUMIF($Q$18:$Q$28, 1,$H$18:$H$28),0)</f>
        <v>12864</v>
      </c>
      <c r="I29" s="14"/>
      <c r="J29" s="14">
        <f>ROUNDDOWN(SUMIF($Q$18:$Q$28, 1,$J$18:$J$28),0)</f>
        <v>27944</v>
      </c>
      <c r="K29" s="14"/>
      <c r="L29" s="14" t="e">
        <f t="shared" si="2"/>
        <v>#REF!</v>
      </c>
      <c r="M29" s="11"/>
    </row>
    <row r="30" spans="1:17" ht="15.95" customHeight="1">
      <c r="A30" s="8" t="s">
        <v>125</v>
      </c>
      <c r="B30" s="8" t="s">
        <v>126</v>
      </c>
      <c r="C30" s="9" t="s">
        <v>101</v>
      </c>
      <c r="D30" s="15"/>
      <c r="E30" s="14"/>
      <c r="F30" s="14"/>
      <c r="G30" s="14"/>
      <c r="H30" s="14"/>
      <c r="I30" s="14"/>
      <c r="J30" s="14"/>
      <c r="K30" s="14"/>
      <c r="L30" s="14"/>
      <c r="M30" s="10" t="s">
        <v>127</v>
      </c>
    </row>
    <row r="31" spans="1:17" ht="15.95" customHeight="1">
      <c r="A31" s="8" t="s">
        <v>103</v>
      </c>
      <c r="B31" s="8" t="s">
        <v>11</v>
      </c>
      <c r="C31" s="9" t="s">
        <v>11</v>
      </c>
      <c r="D31" s="15"/>
      <c r="E31" s="14"/>
      <c r="F31" s="14"/>
      <c r="G31" s="14"/>
      <c r="H31" s="14"/>
      <c r="I31" s="14"/>
      <c r="J31" s="14"/>
      <c r="K31" s="14">
        <f>E31+G31+I31</f>
        <v>0</v>
      </c>
      <c r="L31" s="14">
        <f>F31+H31+J31</f>
        <v>0</v>
      </c>
      <c r="M31" s="11"/>
    </row>
    <row r="32" spans="1:17" ht="15.95" customHeight="1">
      <c r="A32" s="8" t="s">
        <v>128</v>
      </c>
      <c r="B32" s="8" t="s">
        <v>10</v>
      </c>
      <c r="C32" s="9" t="s">
        <v>8</v>
      </c>
      <c r="D32" s="15">
        <v>3.7080000000000001E-4</v>
      </c>
      <c r="E32" s="14"/>
      <c r="F32" s="14"/>
      <c r="G32" s="14"/>
      <c r="H32" s="14"/>
      <c r="I32" s="14">
        <v>4552000</v>
      </c>
      <c r="J32" s="14">
        <f>ROUNDDOWN(D32*I32,1)</f>
        <v>1687.8</v>
      </c>
      <c r="K32" s="14">
        <f>E32+G32+I32</f>
        <v>4552000</v>
      </c>
      <c r="L32" s="14">
        <f>F32+H32+J32</f>
        <v>1687.8</v>
      </c>
      <c r="M32" s="11"/>
      <c r="O32" s="4" t="s">
        <v>105</v>
      </c>
      <c r="P32" s="4" t="s">
        <v>106</v>
      </c>
      <c r="Q32" s="1">
        <v>1</v>
      </c>
    </row>
    <row r="33" spans="1:17" ht="15.95" customHeight="1">
      <c r="A33" s="8" t="s">
        <v>107</v>
      </c>
      <c r="B33" s="8" t="s">
        <v>11</v>
      </c>
      <c r="C33" s="9" t="s">
        <v>11</v>
      </c>
      <c r="D33" s="15"/>
      <c r="E33" s="14"/>
      <c r="F33" s="14"/>
      <c r="G33" s="14"/>
      <c r="H33" s="14"/>
      <c r="I33" s="14"/>
      <c r="J33" s="14">
        <f>SUMIF($Q$31:$Q$32, 1,$J$31:$J$32)</f>
        <v>1687.8</v>
      </c>
      <c r="K33" s="14"/>
      <c r="L33" s="14">
        <f t="shared" ref="L33:L39" si="3">F33+H33+J33</f>
        <v>1687.8</v>
      </c>
      <c r="M33" s="11"/>
    </row>
    <row r="34" spans="1:17" ht="15.95" customHeight="1">
      <c r="A34" s="8" t="s">
        <v>108</v>
      </c>
      <c r="B34" s="8" t="s">
        <v>11</v>
      </c>
      <c r="C34" s="9" t="s">
        <v>11</v>
      </c>
      <c r="D34" s="15"/>
      <c r="E34" s="14"/>
      <c r="F34" s="14"/>
      <c r="G34" s="14"/>
      <c r="H34" s="14"/>
      <c r="I34" s="14"/>
      <c r="J34" s="14"/>
      <c r="K34" s="14">
        <f>E34+G34+I34</f>
        <v>0</v>
      </c>
      <c r="L34" s="14">
        <f t="shared" si="3"/>
        <v>0</v>
      </c>
      <c r="M34" s="11"/>
    </row>
    <row r="35" spans="1:17" ht="15.95" customHeight="1">
      <c r="A35" s="8" t="s">
        <v>83</v>
      </c>
      <c r="B35" s="8" t="s">
        <v>84</v>
      </c>
      <c r="C35" s="9" t="s">
        <v>18</v>
      </c>
      <c r="D35" s="15">
        <v>1.3</v>
      </c>
      <c r="E35" s="14" t="e">
        <f>ROUNDDOWN(#REF!,0)</f>
        <v>#REF!</v>
      </c>
      <c r="F35" s="14" t="e">
        <f>ROUNDDOWN(D35*E35,1)</f>
        <v>#REF!</v>
      </c>
      <c r="G35" s="14"/>
      <c r="H35" s="14"/>
      <c r="I35" s="14"/>
      <c r="J35" s="14"/>
      <c r="K35" s="14" t="e">
        <f>E35+G35+I35</f>
        <v>#REF!</v>
      </c>
      <c r="L35" s="14" t="e">
        <f t="shared" si="3"/>
        <v>#REF!</v>
      </c>
      <c r="M35" s="10" t="s">
        <v>109</v>
      </c>
      <c r="O35" s="4" t="s">
        <v>129</v>
      </c>
      <c r="P35" s="4" t="s">
        <v>106</v>
      </c>
      <c r="Q35" s="1">
        <v>1</v>
      </c>
    </row>
    <row r="36" spans="1:17" ht="15.95" customHeight="1">
      <c r="A36" s="8" t="s">
        <v>111</v>
      </c>
      <c r="B36" s="12" t="str">
        <f>"주연료비의 "&amp;N36*100&amp;"%"</f>
        <v>주연료비의 2%</v>
      </c>
      <c r="C36" s="9" t="s">
        <v>112</v>
      </c>
      <c r="D36" s="16" t="s">
        <v>113</v>
      </c>
      <c r="E36" s="14" t="e">
        <f>SUMIF($O$30:O38, "04", $F$30:F38)</f>
        <v>#REF!</v>
      </c>
      <c r="F36" s="14" t="e">
        <f>ROUNDDOWN(E36*N36,1)</f>
        <v>#REF!</v>
      </c>
      <c r="G36" s="14"/>
      <c r="H36" s="14"/>
      <c r="I36" s="14"/>
      <c r="J36" s="14"/>
      <c r="K36" s="14" t="e">
        <f>E36+G36+I36</f>
        <v>#REF!</v>
      </c>
      <c r="L36" s="14" t="e">
        <f t="shared" si="3"/>
        <v>#REF!</v>
      </c>
      <c r="M36" s="11"/>
      <c r="N36" s="6">
        <v>0.02</v>
      </c>
      <c r="P36" s="4" t="s">
        <v>106</v>
      </c>
      <c r="Q36" s="1">
        <v>1</v>
      </c>
    </row>
    <row r="37" spans="1:17" ht="15.95" customHeight="1">
      <c r="A37" s="8" t="s">
        <v>72</v>
      </c>
      <c r="B37" s="8" t="s">
        <v>11</v>
      </c>
      <c r="C37" s="9" t="s">
        <v>73</v>
      </c>
      <c r="D37" s="15">
        <v>1.87</v>
      </c>
      <c r="E37" s="14" t="e">
        <f>ROUNDDOWN(#REF!,2)</f>
        <v>#REF!</v>
      </c>
      <c r="F37" s="14" t="e">
        <f>ROUNDDOWN(D37*E37,1)</f>
        <v>#REF!</v>
      </c>
      <c r="G37" s="14"/>
      <c r="H37" s="14"/>
      <c r="I37" s="14"/>
      <c r="J37" s="14"/>
      <c r="K37" s="14" t="e">
        <f>E37+G37+I37</f>
        <v>#REF!</v>
      </c>
      <c r="L37" s="14" t="e">
        <f t="shared" si="3"/>
        <v>#REF!</v>
      </c>
      <c r="M37" s="10" t="s">
        <v>130</v>
      </c>
      <c r="O37" s="4" t="s">
        <v>110</v>
      </c>
      <c r="P37" s="4" t="s">
        <v>106</v>
      </c>
      <c r="Q37" s="1">
        <v>1</v>
      </c>
    </row>
    <row r="38" spans="1:17" ht="15.95" customHeight="1">
      <c r="A38" s="8" t="s">
        <v>107</v>
      </c>
      <c r="B38" s="8" t="s">
        <v>11</v>
      </c>
      <c r="C38" s="9" t="s">
        <v>11</v>
      </c>
      <c r="D38" s="15"/>
      <c r="E38" s="14"/>
      <c r="F38" s="14" t="e">
        <f>SUMIF($Q$34:$Q$37, 1,$F$34:$F$37)</f>
        <v>#REF!</v>
      </c>
      <c r="G38" s="14"/>
      <c r="H38" s="14"/>
      <c r="I38" s="14"/>
      <c r="J38" s="14"/>
      <c r="K38" s="14"/>
      <c r="L38" s="14" t="e">
        <f t="shared" si="3"/>
        <v>#REF!</v>
      </c>
      <c r="M38" s="11"/>
    </row>
    <row r="39" spans="1:17" ht="15.95" customHeight="1">
      <c r="A39" s="9" t="s">
        <v>118</v>
      </c>
      <c r="B39" s="12"/>
      <c r="C39" s="7"/>
      <c r="D39" s="15"/>
      <c r="E39" s="14"/>
      <c r="F39" s="14" t="e">
        <f>ROUNDDOWN(SUMIF($Q$31:$Q$38, 1,$F$31:$F$38),0)</f>
        <v>#REF!</v>
      </c>
      <c r="G39" s="14"/>
      <c r="H39" s="14">
        <f>ROUNDDOWN(SUMIF($Q$31:$Q$38, 1,$H$31:$H$38),0)</f>
        <v>0</v>
      </c>
      <c r="I39" s="14"/>
      <c r="J39" s="14">
        <f>ROUNDDOWN(SUMIF($Q$31:$Q$38, 1,$J$31:$J$38),0)</f>
        <v>1687</v>
      </c>
      <c r="K39" s="14"/>
      <c r="L39" s="14" t="e">
        <f t="shared" si="3"/>
        <v>#REF!</v>
      </c>
      <c r="M39" s="11"/>
    </row>
    <row r="40" spans="1:17" ht="15.95" customHeight="1">
      <c r="A40" s="8" t="s">
        <v>131</v>
      </c>
      <c r="B40" s="8" t="s">
        <v>132</v>
      </c>
      <c r="C40" s="9" t="s">
        <v>101</v>
      </c>
      <c r="D40" s="15"/>
      <c r="E40" s="14"/>
      <c r="F40" s="14"/>
      <c r="G40" s="14"/>
      <c r="H40" s="14"/>
      <c r="I40" s="14"/>
      <c r="J40" s="14"/>
      <c r="K40" s="14"/>
      <c r="L40" s="14"/>
      <c r="M40" s="10" t="s">
        <v>127</v>
      </c>
    </row>
    <row r="41" spans="1:17" ht="15.95" customHeight="1">
      <c r="A41" s="8" t="s">
        <v>103</v>
      </c>
      <c r="B41" s="8" t="s">
        <v>11</v>
      </c>
      <c r="C41" s="9" t="s">
        <v>11</v>
      </c>
      <c r="D41" s="15"/>
      <c r="E41" s="14"/>
      <c r="F41" s="14"/>
      <c r="G41" s="14"/>
      <c r="H41" s="14"/>
      <c r="I41" s="14"/>
      <c r="J41" s="14"/>
      <c r="K41" s="14">
        <f>E41+G41+I41</f>
        <v>0</v>
      </c>
      <c r="L41" s="14">
        <f>F41+H41+J41</f>
        <v>0</v>
      </c>
      <c r="M41" s="11"/>
    </row>
    <row r="42" spans="1:17" ht="15.95" customHeight="1">
      <c r="A42" s="8" t="s">
        <v>133</v>
      </c>
      <c r="B42" s="8" t="s">
        <v>134</v>
      </c>
      <c r="C42" s="9" t="s">
        <v>8</v>
      </c>
      <c r="D42" s="15">
        <v>4.6769999999999998E-4</v>
      </c>
      <c r="E42" s="14"/>
      <c r="F42" s="14"/>
      <c r="G42" s="14"/>
      <c r="H42" s="14"/>
      <c r="I42" s="14">
        <v>17716000</v>
      </c>
      <c r="J42" s="14">
        <f>ROUNDDOWN(D42*I42,1)</f>
        <v>8285.7000000000007</v>
      </c>
      <c r="K42" s="14">
        <f>E42+G42+I42</f>
        <v>17716000</v>
      </c>
      <c r="L42" s="14">
        <f>F42+H42+J42</f>
        <v>8285.7000000000007</v>
      </c>
      <c r="M42" s="11"/>
      <c r="O42" s="4" t="s">
        <v>105</v>
      </c>
      <c r="P42" s="4" t="s">
        <v>106</v>
      </c>
      <c r="Q42" s="1">
        <v>1</v>
      </c>
    </row>
    <row r="43" spans="1:17" ht="15.95" customHeight="1">
      <c r="A43" s="8" t="s">
        <v>107</v>
      </c>
      <c r="B43" s="8" t="s">
        <v>11</v>
      </c>
      <c r="C43" s="9" t="s">
        <v>11</v>
      </c>
      <c r="D43" s="15"/>
      <c r="E43" s="14"/>
      <c r="F43" s="14"/>
      <c r="G43" s="14"/>
      <c r="H43" s="14"/>
      <c r="I43" s="14"/>
      <c r="J43" s="14">
        <f>SUMIF($Q$41:$Q$42, 1,$J$41:$J$42)</f>
        <v>8285.7000000000007</v>
      </c>
      <c r="K43" s="14"/>
      <c r="L43" s="14">
        <f>F43+H43+J43</f>
        <v>8285.7000000000007</v>
      </c>
      <c r="M43" s="11"/>
    </row>
    <row r="44" spans="1:17" ht="15.95" customHeight="1">
      <c r="A44" s="8" t="s">
        <v>108</v>
      </c>
      <c r="B44" s="8" t="s">
        <v>11</v>
      </c>
      <c r="C44" s="9" t="s">
        <v>11</v>
      </c>
      <c r="D44" s="15"/>
      <c r="E44" s="14"/>
      <c r="F44" s="14"/>
      <c r="G44" s="14"/>
      <c r="H44" s="14"/>
      <c r="I44" s="14"/>
      <c r="J44" s="14"/>
      <c r="K44" s="14">
        <f>E44+G44+I44</f>
        <v>0</v>
      </c>
      <c r="L44" s="14">
        <f>F44+H44+J44</f>
        <v>0</v>
      </c>
      <c r="M44" s="11"/>
    </row>
    <row r="45" spans="1:17" ht="15.95" customHeight="1">
      <c r="A45" s="8" t="s">
        <v>72</v>
      </c>
      <c r="B45" s="8" t="s">
        <v>11</v>
      </c>
      <c r="C45" s="9" t="s">
        <v>73</v>
      </c>
      <c r="D45" s="15">
        <v>7.46</v>
      </c>
      <c r="E45" s="14" t="e">
        <f>ROUNDDOWN(#REF!,2)</f>
        <v>#REF!</v>
      </c>
      <c r="F45" s="14" t="e">
        <f>ROUNDDOWN(D45*E45,1)</f>
        <v>#REF!</v>
      </c>
      <c r="G45" s="14"/>
      <c r="H45" s="14"/>
      <c r="I45" s="14"/>
      <c r="J45" s="14"/>
      <c r="K45" s="14" t="e">
        <f>E45+G45+I45</f>
        <v>#REF!</v>
      </c>
      <c r="L45" s="14" t="e">
        <f>F45+H45+J45</f>
        <v>#REF!</v>
      </c>
      <c r="M45" s="10" t="s">
        <v>130</v>
      </c>
      <c r="O45" s="4" t="s">
        <v>105</v>
      </c>
      <c r="P45" s="4" t="s">
        <v>106</v>
      </c>
      <c r="Q45" s="1">
        <v>1</v>
      </c>
    </row>
    <row r="46" spans="1:17" ht="15.95" customHeight="1">
      <c r="A46" s="8" t="s">
        <v>107</v>
      </c>
      <c r="B46" s="8" t="s">
        <v>11</v>
      </c>
      <c r="C46" s="9" t="s">
        <v>11</v>
      </c>
      <c r="D46" s="15"/>
      <c r="E46" s="14"/>
      <c r="F46" s="14" t="e">
        <f>SUMIF($Q$44:$Q$45, 1,$F$44:$F$45)</f>
        <v>#REF!</v>
      </c>
      <c r="G46" s="14"/>
      <c r="H46" s="14"/>
      <c r="I46" s="14"/>
      <c r="J46" s="14"/>
      <c r="K46" s="14"/>
      <c r="L46" s="14" t="e">
        <f>F46+H46+J46</f>
        <v>#REF!</v>
      </c>
      <c r="M46" s="11"/>
    </row>
    <row r="47" spans="1:17" ht="15.95" customHeight="1">
      <c r="A47" s="9" t="s">
        <v>118</v>
      </c>
      <c r="B47" s="12"/>
      <c r="C47" s="7"/>
      <c r="D47" s="15"/>
      <c r="E47" s="14"/>
      <c r="F47" s="14" t="e">
        <f>ROUNDDOWN(SUMIF($Q$41:$Q$46, 1,$F$41:$F$46),0)</f>
        <v>#REF!</v>
      </c>
      <c r="G47" s="14"/>
      <c r="H47" s="14">
        <f>ROUNDDOWN(SUMIF($Q$41:$Q$46, 1,$H$41:$H$46),0)</f>
        <v>0</v>
      </c>
      <c r="I47" s="14"/>
      <c r="J47" s="14">
        <f>ROUNDDOWN(SUMIF($Q$41:$Q$46, 1,$J$41:$J$46),0)</f>
        <v>8285</v>
      </c>
      <c r="K47" s="14"/>
      <c r="L47" s="14" t="e">
        <f>F47+H47+J47</f>
        <v>#REF!</v>
      </c>
      <c r="M47" s="11"/>
    </row>
    <row r="48" spans="1:17" ht="15.95" customHeight="1">
      <c r="A48" s="8" t="s">
        <v>135</v>
      </c>
      <c r="B48" s="8" t="s">
        <v>136</v>
      </c>
      <c r="C48" s="9" t="s">
        <v>101</v>
      </c>
      <c r="D48" s="15"/>
      <c r="E48" s="14"/>
      <c r="F48" s="14"/>
      <c r="G48" s="14"/>
      <c r="H48" s="14"/>
      <c r="I48" s="14"/>
      <c r="J48" s="14"/>
      <c r="K48" s="14"/>
      <c r="L48" s="14"/>
      <c r="M48" s="10" t="s">
        <v>127</v>
      </c>
    </row>
    <row r="49" spans="1:17" ht="15.95" customHeight="1">
      <c r="A49" s="8" t="s">
        <v>103</v>
      </c>
      <c r="B49" s="8" t="s">
        <v>11</v>
      </c>
      <c r="C49" s="9" t="s">
        <v>11</v>
      </c>
      <c r="D49" s="15"/>
      <c r="E49" s="14"/>
      <c r="F49" s="14"/>
      <c r="G49" s="14"/>
      <c r="H49" s="14"/>
      <c r="I49" s="14"/>
      <c r="J49" s="14"/>
      <c r="K49" s="14">
        <f>E49+G49+I49</f>
        <v>0</v>
      </c>
      <c r="L49" s="14">
        <f>F49+H49+J49</f>
        <v>0</v>
      </c>
      <c r="M49" s="11"/>
    </row>
    <row r="50" spans="1:17" ht="15.95" customHeight="1">
      <c r="A50" s="8" t="s">
        <v>135</v>
      </c>
      <c r="B50" s="8" t="s">
        <v>137</v>
      </c>
      <c r="C50" s="9" t="s">
        <v>8</v>
      </c>
      <c r="D50" s="15">
        <v>5.0000000000000001E-4</v>
      </c>
      <c r="E50" s="14"/>
      <c r="F50" s="14"/>
      <c r="G50" s="14"/>
      <c r="H50" s="14"/>
      <c r="I50" s="14">
        <v>13000</v>
      </c>
      <c r="J50" s="14">
        <f>ROUNDDOWN(D50*I50,1)</f>
        <v>6.5</v>
      </c>
      <c r="K50" s="14">
        <f>E50+G50+I50</f>
        <v>13000</v>
      </c>
      <c r="L50" s="14">
        <f>F50+H50+J50</f>
        <v>6.5</v>
      </c>
      <c r="M50" s="11"/>
      <c r="O50" s="4" t="s">
        <v>105</v>
      </c>
      <c r="P50" s="4" t="s">
        <v>106</v>
      </c>
      <c r="Q50" s="1">
        <v>1</v>
      </c>
    </row>
    <row r="51" spans="1:17" ht="15.95" customHeight="1">
      <c r="A51" s="8" t="s">
        <v>107</v>
      </c>
      <c r="B51" s="8" t="s">
        <v>11</v>
      </c>
      <c r="C51" s="9" t="s">
        <v>11</v>
      </c>
      <c r="D51" s="15"/>
      <c r="E51" s="14"/>
      <c r="F51" s="14"/>
      <c r="G51" s="14"/>
      <c r="H51" s="14"/>
      <c r="I51" s="14"/>
      <c r="J51" s="14">
        <f>SUMIF($Q$49:$Q$50, 1,$J$49:$J$50)</f>
        <v>6.5</v>
      </c>
      <c r="K51" s="14"/>
      <c r="L51" s="14">
        <f>F51+H51+J51</f>
        <v>6.5</v>
      </c>
      <c r="M51" s="11"/>
    </row>
    <row r="52" spans="1:17" ht="15.95" customHeight="1">
      <c r="A52" s="9" t="s">
        <v>118</v>
      </c>
      <c r="B52" s="12"/>
      <c r="C52" s="7"/>
      <c r="D52" s="15"/>
      <c r="E52" s="14"/>
      <c r="F52" s="14">
        <f>ROUNDDOWN(SUMIF($Q$49:$Q$51, 1,$F$49:$F$51),0)</f>
        <v>0</v>
      </c>
      <c r="G52" s="14"/>
      <c r="H52" s="14">
        <f>ROUNDDOWN(SUMIF($Q$49:$Q$51, 1,$H$49:$H$51),0)</f>
        <v>0</v>
      </c>
      <c r="I52" s="14"/>
      <c r="J52" s="14">
        <f>ROUNDDOWN(SUMIF($Q$49:$Q$51, 1,$J$49:$J$51),0)</f>
        <v>6</v>
      </c>
      <c r="K52" s="14"/>
      <c r="L52" s="14">
        <f>F52+H52+J52</f>
        <v>6</v>
      </c>
      <c r="M52" s="11"/>
    </row>
    <row r="53" spans="1:17" ht="15.95" customHeight="1">
      <c r="A53" s="8" t="s">
        <v>138</v>
      </c>
      <c r="B53" s="8" t="s">
        <v>139</v>
      </c>
      <c r="C53" s="9" t="s">
        <v>101</v>
      </c>
      <c r="D53" s="15"/>
      <c r="E53" s="14"/>
      <c r="F53" s="14"/>
      <c r="G53" s="14"/>
      <c r="H53" s="14"/>
      <c r="I53" s="14"/>
      <c r="J53" s="14"/>
      <c r="K53" s="14"/>
      <c r="L53" s="14"/>
      <c r="M53" s="10" t="s">
        <v>127</v>
      </c>
    </row>
    <row r="54" spans="1:17" ht="15.95" customHeight="1">
      <c r="A54" s="8" t="s">
        <v>138</v>
      </c>
      <c r="B54" s="8" t="s">
        <v>140</v>
      </c>
      <c r="C54" s="9" t="s">
        <v>8</v>
      </c>
      <c r="D54" s="15">
        <v>1.0000000000000001E-5</v>
      </c>
      <c r="E54" s="14"/>
      <c r="F54" s="14"/>
      <c r="G54" s="14"/>
      <c r="H54" s="14"/>
      <c r="I54" s="14">
        <v>30000</v>
      </c>
      <c r="J54" s="14">
        <f>ROUNDDOWN(D54*I54,1)</f>
        <v>0.3</v>
      </c>
      <c r="K54" s="14">
        <f t="shared" ref="K54:L56" si="4">E54+G54+I54</f>
        <v>30000</v>
      </c>
      <c r="L54" s="14">
        <f t="shared" si="4"/>
        <v>0.3</v>
      </c>
      <c r="M54" s="11"/>
      <c r="O54" s="4" t="s">
        <v>105</v>
      </c>
      <c r="P54" s="4" t="s">
        <v>106</v>
      </c>
      <c r="Q54" s="1">
        <v>1</v>
      </c>
    </row>
    <row r="55" spans="1:17" ht="15.95" customHeight="1">
      <c r="A55" s="8" t="s">
        <v>108</v>
      </c>
      <c r="B55" s="8" t="s">
        <v>11</v>
      </c>
      <c r="C55" s="9" t="s">
        <v>11</v>
      </c>
      <c r="D55" s="15"/>
      <c r="E55" s="14"/>
      <c r="F55" s="14"/>
      <c r="G55" s="14"/>
      <c r="H55" s="14"/>
      <c r="I55" s="14"/>
      <c r="J55" s="14"/>
      <c r="K55" s="14">
        <f t="shared" si="4"/>
        <v>0</v>
      </c>
      <c r="L55" s="14">
        <f t="shared" si="4"/>
        <v>0</v>
      </c>
      <c r="M55" s="11"/>
    </row>
    <row r="56" spans="1:17" ht="15.95" customHeight="1">
      <c r="A56" s="8" t="s">
        <v>72</v>
      </c>
      <c r="B56" s="8" t="s">
        <v>11</v>
      </c>
      <c r="C56" s="9" t="s">
        <v>73</v>
      </c>
      <c r="D56" s="15">
        <v>1.49</v>
      </c>
      <c r="E56" s="14" t="e">
        <f>ROUNDDOWN(#REF!,2)</f>
        <v>#REF!</v>
      </c>
      <c r="F56" s="14" t="e">
        <f>ROUNDDOWN(D56*E56,1)</f>
        <v>#REF!</v>
      </c>
      <c r="G56" s="14"/>
      <c r="H56" s="14"/>
      <c r="I56" s="14"/>
      <c r="J56" s="14"/>
      <c r="K56" s="14" t="e">
        <f t="shared" si="4"/>
        <v>#REF!</v>
      </c>
      <c r="L56" s="14" t="e">
        <f t="shared" si="4"/>
        <v>#REF!</v>
      </c>
      <c r="M56" s="10" t="s">
        <v>130</v>
      </c>
      <c r="O56" s="4" t="s">
        <v>110</v>
      </c>
      <c r="P56" s="4" t="s">
        <v>106</v>
      </c>
      <c r="Q56" s="1">
        <v>1</v>
      </c>
    </row>
    <row r="57" spans="1:17" ht="15.95" customHeight="1">
      <c r="A57" s="8" t="s">
        <v>107</v>
      </c>
      <c r="B57" s="8" t="s">
        <v>11</v>
      </c>
      <c r="C57" s="9" t="s">
        <v>11</v>
      </c>
      <c r="D57" s="15"/>
      <c r="E57" s="14"/>
      <c r="F57" s="14" t="e">
        <f>SUMIF($Q$54:$Q$56, 1,$F$54:$F$56)</f>
        <v>#REF!</v>
      </c>
      <c r="G57" s="14"/>
      <c r="H57" s="14"/>
      <c r="I57" s="14"/>
      <c r="J57" s="14"/>
      <c r="K57" s="14"/>
      <c r="L57" s="14" t="e">
        <f>F57+H57+J57</f>
        <v>#REF!</v>
      </c>
      <c r="M57" s="11"/>
    </row>
    <row r="58" spans="1:17" ht="15.95" customHeight="1">
      <c r="A58" s="9" t="s">
        <v>118</v>
      </c>
      <c r="B58" s="12"/>
      <c r="C58" s="7"/>
      <c r="D58" s="15"/>
      <c r="E58" s="14"/>
      <c r="F58" s="14" t="e">
        <f>ROUNDDOWN(SUMIF($Q$54:$Q$57, 1,$F$54:$F$57),0)</f>
        <v>#REF!</v>
      </c>
      <c r="G58" s="14"/>
      <c r="H58" s="14">
        <f>ROUNDDOWN(SUMIF($Q$54:$Q$57, 1,$H$54:$H$57),0)</f>
        <v>0</v>
      </c>
      <c r="I58" s="14"/>
      <c r="J58" s="14">
        <f>ROUNDDOWN(SUMIF($Q$54:$Q$57, 1,$J$54:$J$57),0)</f>
        <v>0</v>
      </c>
      <c r="K58" s="14"/>
      <c r="L58" s="14" t="e">
        <f>F58+H58+J58</f>
        <v>#REF!</v>
      </c>
      <c r="M58" s="11"/>
    </row>
    <row r="59" spans="1:17" ht="15.95" customHeight="1">
      <c r="A59" s="8" t="s">
        <v>141</v>
      </c>
      <c r="B59" s="8" t="s">
        <v>142</v>
      </c>
      <c r="C59" s="9" t="s">
        <v>101</v>
      </c>
      <c r="D59" s="15"/>
      <c r="E59" s="14"/>
      <c r="F59" s="14"/>
      <c r="G59" s="14"/>
      <c r="H59" s="14"/>
      <c r="I59" s="14"/>
      <c r="J59" s="14"/>
      <c r="K59" s="14"/>
      <c r="L59" s="14"/>
      <c r="M59" s="10" t="s">
        <v>102</v>
      </c>
    </row>
    <row r="60" spans="1:17" ht="15.95" customHeight="1">
      <c r="A60" s="8" t="s">
        <v>103</v>
      </c>
      <c r="B60" s="8" t="s">
        <v>11</v>
      </c>
      <c r="C60" s="9" t="s">
        <v>11</v>
      </c>
      <c r="D60" s="15"/>
      <c r="E60" s="14"/>
      <c r="F60" s="14"/>
      <c r="G60" s="14"/>
      <c r="H60" s="14"/>
      <c r="I60" s="14"/>
      <c r="J60" s="14"/>
      <c r="K60" s="14">
        <f>E60+G60+I60</f>
        <v>0</v>
      </c>
      <c r="L60" s="14">
        <f>F60+H60+J60</f>
        <v>0</v>
      </c>
      <c r="M60" s="11"/>
    </row>
    <row r="61" spans="1:17" ht="15.95" customHeight="1">
      <c r="A61" s="8" t="s">
        <v>141</v>
      </c>
      <c r="B61" s="8" t="s">
        <v>142</v>
      </c>
      <c r="C61" s="9" t="s">
        <v>8</v>
      </c>
      <c r="D61" s="15">
        <v>2.2939999999999999E-4</v>
      </c>
      <c r="E61" s="14"/>
      <c r="F61" s="14"/>
      <c r="G61" s="14"/>
      <c r="H61" s="14"/>
      <c r="I61" s="14">
        <v>544000</v>
      </c>
      <c r="J61" s="14">
        <f>ROUNDDOWN(D61*I61,1)</f>
        <v>124.7</v>
      </c>
      <c r="K61" s="14">
        <f>E61+G61+I61</f>
        <v>544000</v>
      </c>
      <c r="L61" s="14">
        <f>F61+H61+J61</f>
        <v>124.7</v>
      </c>
      <c r="M61" s="11"/>
      <c r="O61" s="4" t="s">
        <v>105</v>
      </c>
      <c r="P61" s="4" t="s">
        <v>106</v>
      </c>
      <c r="Q61" s="1">
        <v>1</v>
      </c>
    </row>
    <row r="62" spans="1:17" ht="15.95" customHeight="1">
      <c r="A62" s="8" t="s">
        <v>107</v>
      </c>
      <c r="B62" s="8" t="s">
        <v>11</v>
      </c>
      <c r="C62" s="9" t="s">
        <v>11</v>
      </c>
      <c r="D62" s="15"/>
      <c r="E62" s="14"/>
      <c r="F62" s="14"/>
      <c r="G62" s="14"/>
      <c r="H62" s="14"/>
      <c r="I62" s="14"/>
      <c r="J62" s="14">
        <f>SUMIF($Q$60:$Q$61, 1,$J$60:$J$61)</f>
        <v>124.7</v>
      </c>
      <c r="K62" s="14"/>
      <c r="L62" s="14">
        <f>F62+H62+J62</f>
        <v>124.7</v>
      </c>
      <c r="M62" s="11"/>
    </row>
    <row r="63" spans="1:17" ht="15.95" customHeight="1">
      <c r="A63" s="9" t="s">
        <v>118</v>
      </c>
      <c r="B63" s="12"/>
      <c r="C63" s="7"/>
      <c r="D63" s="15"/>
      <c r="E63" s="14"/>
      <c r="F63" s="14">
        <f>ROUNDDOWN(SUMIF($Q$60:$Q$62, 1,$F$60:$F$62),0)</f>
        <v>0</v>
      </c>
      <c r="G63" s="14"/>
      <c r="H63" s="14">
        <f>ROUNDDOWN(SUMIF($Q$60:$Q$62, 1,$H$60:$H$62),0)</f>
        <v>0</v>
      </c>
      <c r="I63" s="14"/>
      <c r="J63" s="14">
        <f>ROUNDDOWN(SUMIF($Q$60:$Q$62, 1,$J$60:$J$62),0)</f>
        <v>124</v>
      </c>
      <c r="K63" s="14"/>
      <c r="L63" s="14">
        <f>F63+H63+J63</f>
        <v>124</v>
      </c>
      <c r="M63" s="11"/>
    </row>
    <row r="64" spans="1:17" ht="15.95" customHeight="1">
      <c r="A64" s="8" t="s">
        <v>143</v>
      </c>
      <c r="B64" s="8" t="s">
        <v>144</v>
      </c>
      <c r="C64" s="9" t="s">
        <v>101</v>
      </c>
      <c r="D64" s="15"/>
      <c r="E64" s="14"/>
      <c r="F64" s="14"/>
      <c r="G64" s="14"/>
      <c r="H64" s="14"/>
      <c r="I64" s="14"/>
      <c r="J64" s="14"/>
      <c r="K64" s="14"/>
      <c r="L64" s="14"/>
      <c r="M64" s="10" t="s">
        <v>145</v>
      </c>
    </row>
    <row r="65" spans="1:17" ht="15.95" customHeight="1">
      <c r="A65" s="8" t="s">
        <v>103</v>
      </c>
      <c r="B65" s="8" t="s">
        <v>11</v>
      </c>
      <c r="C65" s="9" t="s">
        <v>11</v>
      </c>
      <c r="D65" s="15"/>
      <c r="E65" s="14"/>
      <c r="F65" s="14"/>
      <c r="G65" s="14"/>
      <c r="H65" s="14"/>
      <c r="I65" s="14"/>
      <c r="J65" s="14"/>
      <c r="K65" s="14">
        <f>E65+G65+I65</f>
        <v>0</v>
      </c>
      <c r="L65" s="14">
        <f>F65+H65+J65</f>
        <v>0</v>
      </c>
      <c r="M65" s="11"/>
    </row>
    <row r="66" spans="1:17" ht="15.95" customHeight="1">
      <c r="A66" s="8" t="s">
        <v>146</v>
      </c>
      <c r="B66" s="8" t="s">
        <v>144</v>
      </c>
      <c r="C66" s="9" t="s">
        <v>9</v>
      </c>
      <c r="D66" s="15">
        <v>0.01</v>
      </c>
      <c r="E66" s="14"/>
      <c r="F66" s="14"/>
      <c r="G66" s="14"/>
      <c r="H66" s="14"/>
      <c r="I66" s="14">
        <v>252000</v>
      </c>
      <c r="J66" s="14">
        <f>ROUNDDOWN(D66*I66,1)</f>
        <v>2520</v>
      </c>
      <c r="K66" s="14">
        <f>E66+G66+I66</f>
        <v>252000</v>
      </c>
      <c r="L66" s="14">
        <f>F66+H66+J66</f>
        <v>2520</v>
      </c>
      <c r="M66" s="11"/>
      <c r="O66" s="4" t="s">
        <v>105</v>
      </c>
      <c r="P66" s="4" t="s">
        <v>106</v>
      </c>
      <c r="Q66" s="1">
        <v>1</v>
      </c>
    </row>
    <row r="67" spans="1:17" ht="15.95" customHeight="1">
      <c r="A67" s="8" t="s">
        <v>107</v>
      </c>
      <c r="B67" s="8" t="s">
        <v>11</v>
      </c>
      <c r="C67" s="9" t="s">
        <v>11</v>
      </c>
      <c r="D67" s="15"/>
      <c r="E67" s="14"/>
      <c r="F67" s="14"/>
      <c r="G67" s="14"/>
      <c r="H67" s="14"/>
      <c r="I67" s="14"/>
      <c r="J67" s="14">
        <f>SUMIF($Q$65:$Q$66, 1,$J$65:$J$66)</f>
        <v>2520</v>
      </c>
      <c r="K67" s="14"/>
      <c r="L67" s="14">
        <f>F67+H67+J67</f>
        <v>2520</v>
      </c>
      <c r="M67" s="11"/>
    </row>
    <row r="68" spans="1:17" ht="15.95" customHeight="1">
      <c r="A68" s="9" t="s">
        <v>118</v>
      </c>
      <c r="B68" s="12"/>
      <c r="C68" s="7"/>
      <c r="D68" s="15"/>
      <c r="E68" s="14"/>
      <c r="F68" s="14">
        <f>ROUNDDOWN(SUMIF($Q$65:$Q$67, 1,$F$65:$F$67),0)</f>
        <v>0</v>
      </c>
      <c r="G68" s="14"/>
      <c r="H68" s="14">
        <f>ROUNDDOWN(SUMIF($Q$65:$Q$67, 1,$H$65:$H$67),0)</f>
        <v>0</v>
      </c>
      <c r="I68" s="14"/>
      <c r="J68" s="14">
        <f>ROUNDDOWN(SUMIF($Q$65:$Q$67, 1,$J$65:$J$67),0)</f>
        <v>2520</v>
      </c>
      <c r="K68" s="14"/>
      <c r="L68" s="14">
        <f>F68+H68+J68</f>
        <v>2520</v>
      </c>
      <c r="M68" s="11"/>
    </row>
    <row r="69" spans="1:17" ht="15.95" customHeight="1">
      <c r="A69" s="8" t="s">
        <v>147</v>
      </c>
      <c r="B69" s="8" t="s">
        <v>148</v>
      </c>
      <c r="C69" s="9" t="s">
        <v>101</v>
      </c>
      <c r="D69" s="14"/>
      <c r="E69" s="14"/>
      <c r="F69" s="14"/>
      <c r="G69" s="14"/>
      <c r="H69" s="14"/>
      <c r="I69" s="14"/>
      <c r="J69" s="14"/>
      <c r="K69" s="14"/>
      <c r="L69" s="14"/>
      <c r="M69" s="10" t="s">
        <v>102</v>
      </c>
    </row>
    <row r="70" spans="1:17" ht="15.95" customHeight="1">
      <c r="A70" s="8" t="s">
        <v>103</v>
      </c>
      <c r="B70" s="8" t="s">
        <v>11</v>
      </c>
      <c r="C70" s="9" t="s">
        <v>11</v>
      </c>
      <c r="D70" s="14"/>
      <c r="E70" s="14"/>
      <c r="F70" s="14"/>
      <c r="G70" s="14"/>
      <c r="H70" s="14"/>
      <c r="I70" s="14"/>
      <c r="J70" s="14"/>
      <c r="K70" s="14">
        <f>E70+G70+I70</f>
        <v>0</v>
      </c>
      <c r="L70" s="14">
        <f>F70+H70+J70</f>
        <v>0</v>
      </c>
      <c r="M70" s="11"/>
    </row>
    <row r="71" spans="1:17" ht="15.95" customHeight="1">
      <c r="A71" s="8" t="s">
        <v>147</v>
      </c>
      <c r="B71" s="8" t="s">
        <v>149</v>
      </c>
      <c r="C71" s="9" t="s">
        <v>8</v>
      </c>
      <c r="D71" s="14">
        <v>2.5000000000000001E-4</v>
      </c>
      <c r="E71" s="14"/>
      <c r="F71" s="14"/>
      <c r="G71" s="14"/>
      <c r="H71" s="14"/>
      <c r="I71" s="14">
        <v>1525000</v>
      </c>
      <c r="J71" s="14">
        <f>ROUNDDOWN(D71*I71,1)</f>
        <v>381.2</v>
      </c>
      <c r="K71" s="14">
        <f>E71+G71+I71</f>
        <v>1525000</v>
      </c>
      <c r="L71" s="14">
        <f>F71+H71+J71</f>
        <v>381.2</v>
      </c>
      <c r="M71" s="11"/>
      <c r="O71" s="4" t="s">
        <v>105</v>
      </c>
      <c r="P71" s="4" t="s">
        <v>106</v>
      </c>
      <c r="Q71" s="1">
        <v>1</v>
      </c>
    </row>
    <row r="72" spans="1:17" ht="15.95" customHeight="1">
      <c r="A72" s="8" t="s">
        <v>107</v>
      </c>
      <c r="B72" s="8" t="s">
        <v>11</v>
      </c>
      <c r="C72" s="9" t="s">
        <v>11</v>
      </c>
      <c r="D72" s="14"/>
      <c r="E72" s="14"/>
      <c r="F72" s="14"/>
      <c r="G72" s="14"/>
      <c r="H72" s="14"/>
      <c r="I72" s="14"/>
      <c r="J72" s="14">
        <f>SUMIF($Q$70:$Q$71, 1,$J$70:$J$71)</f>
        <v>381.2</v>
      </c>
      <c r="K72" s="14"/>
      <c r="L72" s="14">
        <f>F72+H72+J72</f>
        <v>381.2</v>
      </c>
      <c r="M72" s="11"/>
    </row>
    <row r="73" spans="1:17" ht="15.95" customHeight="1">
      <c r="A73" s="9" t="s">
        <v>118</v>
      </c>
      <c r="B73" s="12"/>
      <c r="C73" s="7"/>
      <c r="D73" s="14"/>
      <c r="E73" s="14"/>
      <c r="F73" s="14">
        <f>ROUNDDOWN(SUMIF($Q$70:$Q$72, 1,$F$70:$F$72),0)</f>
        <v>0</v>
      </c>
      <c r="G73" s="14"/>
      <c r="H73" s="14">
        <f>ROUNDDOWN(SUMIF($Q$70:$Q$72, 1,$H$70:$H$72),0)</f>
        <v>0</v>
      </c>
      <c r="I73" s="14"/>
      <c r="J73" s="14">
        <f>ROUNDDOWN(SUMIF($Q$70:$Q$72, 1,$J$70:$J$72),0)</f>
        <v>381</v>
      </c>
      <c r="K73" s="14"/>
      <c r="L73" s="14">
        <f>F73+H73+J73</f>
        <v>381</v>
      </c>
      <c r="M73" s="11"/>
    </row>
    <row r="74" spans="1:17" ht="15.95" customHeight="1">
      <c r="A74" s="12"/>
      <c r="B74" s="12"/>
      <c r="C74" s="7"/>
      <c r="D74" s="14"/>
      <c r="E74" s="14"/>
      <c r="F74" s="14"/>
      <c r="G74" s="14"/>
      <c r="H74" s="14"/>
      <c r="I74" s="14"/>
      <c r="J74" s="14"/>
      <c r="K74" s="14"/>
      <c r="L74" s="14"/>
      <c r="M74" s="11"/>
    </row>
    <row r="75" spans="1:17" ht="15.95" customHeight="1">
      <c r="A75" s="12"/>
      <c r="B75" s="12"/>
      <c r="C75" s="7"/>
      <c r="D75" s="14"/>
      <c r="E75" s="14"/>
      <c r="F75" s="14"/>
      <c r="G75" s="14"/>
      <c r="H75" s="14"/>
      <c r="I75" s="14"/>
      <c r="J75" s="14"/>
      <c r="K75" s="14"/>
      <c r="L75" s="14"/>
      <c r="M75" s="11"/>
    </row>
    <row r="76" spans="1:17" ht="15.95" customHeight="1">
      <c r="A76" s="12"/>
      <c r="B76" s="12"/>
      <c r="C76" s="7"/>
      <c r="D76" s="14"/>
      <c r="E76" s="14"/>
      <c r="F76" s="14"/>
      <c r="G76" s="14"/>
      <c r="H76" s="14"/>
      <c r="I76" s="14"/>
      <c r="J76" s="14"/>
      <c r="K76" s="14"/>
      <c r="L76" s="14"/>
      <c r="M76" s="11"/>
    </row>
    <row r="77" spans="1:17" ht="15.95" customHeight="1">
      <c r="A77" s="12"/>
      <c r="B77" s="12"/>
      <c r="C77" s="7"/>
      <c r="D77" s="13"/>
      <c r="E77" s="13"/>
      <c r="F77" s="13"/>
      <c r="G77" s="13"/>
      <c r="H77" s="13"/>
      <c r="I77" s="13"/>
      <c r="J77" s="13"/>
      <c r="K77" s="13"/>
      <c r="L77" s="13"/>
      <c r="M77" s="11"/>
    </row>
    <row r="78" spans="1:17" ht="15.95" customHeight="1">
      <c r="A78" s="12"/>
      <c r="B78" s="12"/>
      <c r="C78" s="7"/>
      <c r="D78" s="13"/>
      <c r="E78" s="13"/>
      <c r="F78" s="13"/>
      <c r="G78" s="13"/>
      <c r="H78" s="13"/>
      <c r="I78" s="13"/>
      <c r="J78" s="13"/>
      <c r="K78" s="13"/>
      <c r="L78" s="13"/>
      <c r="M78" s="11"/>
    </row>
    <row r="79" spans="1:17" ht="15.95" customHeight="1">
      <c r="A79" s="12"/>
      <c r="B79" s="12"/>
      <c r="C79" s="7"/>
      <c r="D79" s="13"/>
      <c r="E79" s="13"/>
      <c r="F79" s="13"/>
      <c r="G79" s="13"/>
      <c r="H79" s="13"/>
      <c r="I79" s="13"/>
      <c r="J79" s="13"/>
      <c r="K79" s="13"/>
      <c r="L79" s="13"/>
      <c r="M79" s="11"/>
    </row>
    <row r="80" spans="1:17" ht="15.95" customHeight="1">
      <c r="A80" s="12"/>
      <c r="B80" s="12"/>
      <c r="C80" s="7"/>
      <c r="D80" s="13"/>
      <c r="E80" s="13"/>
      <c r="F80" s="13"/>
      <c r="G80" s="13"/>
      <c r="H80" s="13"/>
      <c r="I80" s="13"/>
      <c r="J80" s="13"/>
      <c r="K80" s="13"/>
      <c r="L80" s="13"/>
      <c r="M80" s="11"/>
    </row>
  </sheetData>
  <mergeCells count="11">
    <mergeCell ref="K3:L3"/>
    <mergeCell ref="A1:M1"/>
    <mergeCell ref="A2:M2"/>
    <mergeCell ref="A3:A4"/>
    <mergeCell ref="B3:B4"/>
    <mergeCell ref="C3:C4"/>
    <mergeCell ref="D3:D4"/>
    <mergeCell ref="M3:M4"/>
    <mergeCell ref="E3:F3"/>
    <mergeCell ref="G3:H3"/>
    <mergeCell ref="I3:J3"/>
  </mergeCells>
  <phoneticPr fontId="3" type="noConversion"/>
  <pageMargins left="0.7765515531031062" right="0" top="0.69444444444444442" bottom="0.1388888888888889" header="0.3" footer="0.1388888888888889"/>
  <pageSetup paperSize="9" orientation="landscape" verticalDpi="300" r:id="rId1"/>
  <rowBreaks count="4" manualBreakCount="4">
    <brk id="17" max="16383" man="1"/>
    <brk id="42" max="16383" man="1"/>
    <brk id="67" max="16383" man="1"/>
    <brk id="8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5"/>
  <sheetViews>
    <sheetView tabSelected="1" view="pageBreakPreview" zoomScale="85" zoomScaleNormal="100" zoomScaleSheetLayoutView="85" workbookViewId="0">
      <selection activeCell="A6" sqref="A6"/>
    </sheetView>
  </sheetViews>
  <sheetFormatPr defaultRowHeight="15"/>
  <cols>
    <col min="1" max="1" width="22.375" style="340" customWidth="1"/>
    <col min="2" max="2" width="4.5" style="340" customWidth="1"/>
    <col min="3" max="5" width="12.625" style="340" customWidth="1"/>
    <col min="6" max="6" width="19.375" style="340" customWidth="1"/>
    <col min="7" max="16384" width="9" style="340"/>
  </cols>
  <sheetData>
    <row r="1" spans="1:6" ht="32.25" customHeight="1"/>
    <row r="2" spans="1:6" ht="32.25" customHeight="1"/>
    <row r="3" spans="1:6" ht="32.25" customHeight="1"/>
    <row r="4" spans="1:6" ht="26.25" customHeight="1">
      <c r="A4" s="468" t="s">
        <v>1426</v>
      </c>
      <c r="B4" s="468"/>
      <c r="C4" s="468"/>
      <c r="D4" s="468"/>
      <c r="E4" s="468"/>
      <c r="F4" s="468"/>
    </row>
    <row r="5" spans="1:6" ht="54" customHeight="1">
      <c r="A5" s="468"/>
      <c r="B5" s="468"/>
      <c r="C5" s="468"/>
      <c r="D5" s="468"/>
      <c r="E5" s="468"/>
      <c r="F5" s="468"/>
    </row>
    <row r="6" spans="1:6" ht="40.5" customHeight="1">
      <c r="A6" s="340" t="s">
        <v>1431</v>
      </c>
    </row>
    <row r="7" spans="1:6" ht="38.25" customHeight="1">
      <c r="A7" s="469" t="s">
        <v>1417</v>
      </c>
      <c r="B7" s="469"/>
      <c r="C7" s="469"/>
      <c r="D7" s="469"/>
      <c r="E7" s="469"/>
      <c r="F7" s="469"/>
    </row>
    <row r="8" spans="1:6" ht="28.5" customHeight="1"/>
    <row r="9" spans="1:6" ht="28.5" customHeight="1"/>
    <row r="10" spans="1:6" ht="28.5" customHeight="1"/>
    <row r="11" spans="1:6" ht="37.5" customHeight="1">
      <c r="A11" s="470">
        <v>2026.7</v>
      </c>
      <c r="B11" s="470"/>
      <c r="C11" s="470"/>
      <c r="D11" s="470"/>
      <c r="E11" s="470"/>
      <c r="F11" s="470"/>
    </row>
    <row r="17" spans="1:6" ht="21" customHeight="1">
      <c r="A17" s="341"/>
      <c r="B17" s="341"/>
      <c r="C17" s="341"/>
      <c r="D17" s="341"/>
      <c r="E17" s="341"/>
      <c r="F17" s="341"/>
    </row>
    <row r="18" spans="1:6" ht="19.5" customHeight="1">
      <c r="A18" s="341"/>
      <c r="B18" s="466"/>
      <c r="C18" s="342"/>
      <c r="D18" s="342"/>
      <c r="E18" s="342"/>
      <c r="F18" s="341"/>
    </row>
    <row r="19" spans="1:6">
      <c r="A19" s="341"/>
      <c r="B19" s="466"/>
      <c r="C19" s="467"/>
      <c r="D19" s="467"/>
      <c r="E19" s="467"/>
      <c r="F19" s="341"/>
    </row>
    <row r="20" spans="1:6">
      <c r="A20" s="341"/>
      <c r="B20" s="466"/>
      <c r="C20" s="467"/>
      <c r="D20" s="467"/>
      <c r="E20" s="467"/>
      <c r="F20" s="341"/>
    </row>
    <row r="21" spans="1:6">
      <c r="A21" s="341"/>
      <c r="B21" s="466"/>
      <c r="C21" s="467"/>
      <c r="D21" s="467"/>
      <c r="E21" s="467"/>
      <c r="F21" s="341"/>
    </row>
    <row r="22" spans="1:6" ht="14.25" customHeight="1">
      <c r="A22" s="341"/>
      <c r="B22" s="466"/>
      <c r="C22" s="467"/>
      <c r="D22" s="467"/>
      <c r="E22" s="467"/>
      <c r="F22" s="341"/>
    </row>
    <row r="23" spans="1:6" ht="18" customHeight="1">
      <c r="A23" s="341"/>
      <c r="B23" s="466"/>
      <c r="C23" s="343"/>
      <c r="D23" s="343"/>
      <c r="E23" s="343"/>
      <c r="F23" s="341"/>
    </row>
    <row r="24" spans="1:6" ht="12.75" customHeight="1">
      <c r="A24" s="341"/>
      <c r="B24" s="341"/>
      <c r="C24" s="341"/>
      <c r="D24" s="341"/>
      <c r="E24" s="341"/>
      <c r="F24" s="341"/>
    </row>
    <row r="25" spans="1:6" ht="35.25" customHeight="1">
      <c r="A25" s="341"/>
      <c r="B25" s="341"/>
      <c r="C25" s="341"/>
      <c r="D25" s="341"/>
      <c r="E25" s="341"/>
      <c r="F25" s="341"/>
    </row>
  </sheetData>
  <mergeCells count="7">
    <mergeCell ref="B18:B23"/>
    <mergeCell ref="C19:C22"/>
    <mergeCell ref="D19:D22"/>
    <mergeCell ref="E19:E22"/>
    <mergeCell ref="A4:F5"/>
    <mergeCell ref="A7:F7"/>
    <mergeCell ref="A11:F11"/>
  </mergeCells>
  <phoneticPr fontId="3" type="noConversion"/>
  <pageMargins left="0.51181102362204722" right="0.51181102362204722" top="0.74803149606299213" bottom="0.74803149606299213" header="0.31496062992125984" footer="0.31496062992125984"/>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36"/>
  <sheetViews>
    <sheetView view="pageBreakPreview" zoomScale="70" zoomScaleNormal="100" zoomScaleSheetLayoutView="70" workbookViewId="0">
      <selection activeCell="F26" sqref="F26"/>
    </sheetView>
  </sheetViews>
  <sheetFormatPr defaultColWidth="9" defaultRowHeight="24.95" customHeight="1"/>
  <cols>
    <col min="1" max="1" width="4.25" style="357" customWidth="1"/>
    <col min="2" max="2" width="19.75" style="357" bestFit="1" customWidth="1"/>
    <col min="3" max="3" width="20.625" style="357" customWidth="1"/>
    <col min="4" max="4" width="3" style="357" customWidth="1"/>
    <col min="5" max="5" width="27.875" style="357" customWidth="1"/>
    <col min="6" max="6" width="21.875" style="357" customWidth="1"/>
    <col min="7" max="7" width="2.875" style="357" customWidth="1"/>
    <col min="8" max="16384" width="9" style="357"/>
  </cols>
  <sheetData>
    <row r="1" spans="1:7" s="355" customFormat="1" ht="46.5" customHeight="1">
      <c r="A1" s="471" t="s">
        <v>1318</v>
      </c>
      <c r="B1" s="471"/>
      <c r="C1" s="471"/>
      <c r="D1" s="471"/>
      <c r="E1" s="471"/>
      <c r="F1" s="471"/>
      <c r="G1" s="472"/>
    </row>
    <row r="2" spans="1:7" ht="24.95" customHeight="1">
      <c r="A2" s="386"/>
      <c r="B2" s="387"/>
      <c r="C2" s="387"/>
      <c r="D2" s="387"/>
      <c r="E2" s="356" t="s">
        <v>1319</v>
      </c>
      <c r="F2" s="356"/>
      <c r="G2" s="387"/>
    </row>
    <row r="3" spans="1:7" ht="24.95" customHeight="1" thickBot="1">
      <c r="A3" s="386" t="e">
        <f>#REF!</f>
        <v>#REF!</v>
      </c>
      <c r="B3" s="388"/>
      <c r="C3" s="388"/>
      <c r="D3" s="388"/>
      <c r="E3" s="358"/>
      <c r="F3" s="358"/>
      <c r="G3" s="388"/>
    </row>
    <row r="4" spans="1:7" ht="13.5" customHeight="1">
      <c r="A4" s="389"/>
      <c r="B4" s="390"/>
      <c r="C4" s="390"/>
      <c r="D4" s="390"/>
      <c r="E4" s="359"/>
      <c r="F4" s="360"/>
      <c r="G4" s="391"/>
    </row>
    <row r="5" spans="1:7" ht="30" customHeight="1">
      <c r="A5" s="361"/>
      <c r="B5" s="392" t="s">
        <v>1320</v>
      </c>
      <c r="C5" s="393">
        <f>C6+C7</f>
        <v>0</v>
      </c>
      <c r="D5" s="362"/>
      <c r="E5" s="362"/>
      <c r="F5" s="363"/>
      <c r="G5" s="364"/>
    </row>
    <row r="6" spans="1:7" ht="30" customHeight="1">
      <c r="A6" s="361"/>
      <c r="B6" s="363" t="s">
        <v>1321</v>
      </c>
      <c r="C6" s="393">
        <f>C9</f>
        <v>0</v>
      </c>
      <c r="D6" s="362"/>
      <c r="E6" s="362"/>
      <c r="F6" s="363"/>
      <c r="G6" s="364"/>
    </row>
    <row r="7" spans="1:7" ht="30" customHeight="1">
      <c r="A7" s="361"/>
      <c r="B7" s="363" t="s">
        <v>1322</v>
      </c>
      <c r="C7" s="393">
        <f>C14+C30</f>
        <v>0</v>
      </c>
      <c r="D7" s="362"/>
      <c r="E7" s="362"/>
      <c r="F7" s="362"/>
      <c r="G7" s="364"/>
    </row>
    <row r="8" spans="1:7" ht="24.95" customHeight="1">
      <c r="A8" s="361"/>
      <c r="B8" s="363"/>
      <c r="C8" s="365"/>
      <c r="D8" s="362"/>
      <c r="E8" s="362"/>
      <c r="F8" s="362"/>
      <c r="G8" s="364"/>
    </row>
    <row r="9" spans="1:7" ht="21.95" customHeight="1">
      <c r="A9" s="366" t="s">
        <v>1248</v>
      </c>
      <c r="B9" s="363" t="s">
        <v>1249</v>
      </c>
      <c r="C9" s="367">
        <f>C11+C25+C29+F32+F33</f>
        <v>0</v>
      </c>
      <c r="D9" s="362"/>
      <c r="E9" s="368" t="s">
        <v>1250</v>
      </c>
      <c r="F9" s="367">
        <v>0</v>
      </c>
      <c r="G9" s="364"/>
    </row>
    <row r="10" spans="1:7" ht="21.95" customHeight="1">
      <c r="A10" s="361"/>
      <c r="B10" s="362"/>
      <c r="C10" s="369"/>
      <c r="D10" s="362"/>
      <c r="E10" s="370" t="s">
        <v>1251</v>
      </c>
      <c r="F10" s="367">
        <v>0</v>
      </c>
      <c r="G10" s="364"/>
    </row>
    <row r="11" spans="1:7" ht="21.95" customHeight="1">
      <c r="A11" s="361"/>
      <c r="B11" s="363" t="s">
        <v>1252</v>
      </c>
      <c r="C11" s="367">
        <f>C14+C21</f>
        <v>0</v>
      </c>
      <c r="D11" s="362"/>
      <c r="E11" s="363" t="s">
        <v>1253</v>
      </c>
      <c r="F11" s="367">
        <v>0</v>
      </c>
      <c r="G11" s="364"/>
    </row>
    <row r="12" spans="1:7" ht="21.95" customHeight="1">
      <c r="A12" s="361"/>
      <c r="B12" s="368" t="s">
        <v>1254</v>
      </c>
      <c r="C12" s="367"/>
      <c r="D12" s="362"/>
      <c r="E12" s="363" t="s">
        <v>1255</v>
      </c>
      <c r="F12" s="367">
        <v>0</v>
      </c>
      <c r="G12" s="364"/>
    </row>
    <row r="13" spans="1:7" ht="21.95" customHeight="1">
      <c r="A13" s="361"/>
      <c r="B13" s="368" t="s">
        <v>1256</v>
      </c>
      <c r="C13" s="367">
        <v>0</v>
      </c>
      <c r="D13" s="362"/>
      <c r="E13" s="363" t="s">
        <v>1257</v>
      </c>
      <c r="F13" s="367">
        <v>0</v>
      </c>
      <c r="G13" s="364"/>
    </row>
    <row r="14" spans="1:7" ht="21.95" customHeight="1">
      <c r="A14" s="361"/>
      <c r="B14" s="368" t="s">
        <v>1258</v>
      </c>
      <c r="C14" s="367">
        <v>0</v>
      </c>
      <c r="D14" s="362"/>
      <c r="E14" s="363" t="s">
        <v>1259</v>
      </c>
      <c r="F14" s="367">
        <v>0</v>
      </c>
      <c r="G14" s="364"/>
    </row>
    <row r="15" spans="1:7" ht="21.95" customHeight="1">
      <c r="A15" s="361"/>
      <c r="B15" s="368" t="s">
        <v>1260</v>
      </c>
      <c r="C15" s="367"/>
      <c r="D15" s="362"/>
      <c r="E15" s="363" t="s">
        <v>1261</v>
      </c>
      <c r="F15" s="367">
        <v>0</v>
      </c>
      <c r="G15" s="364"/>
    </row>
    <row r="16" spans="1:7" ht="21.95" customHeight="1">
      <c r="A16" s="361"/>
      <c r="B16" s="368" t="s">
        <v>1262</v>
      </c>
      <c r="C16" s="367">
        <v>0</v>
      </c>
      <c r="D16" s="362"/>
      <c r="E16" s="363" t="s">
        <v>1421</v>
      </c>
      <c r="F16" s="367">
        <v>0</v>
      </c>
      <c r="G16" s="364"/>
    </row>
    <row r="17" spans="1:7" ht="21.95" customHeight="1">
      <c r="A17" s="361"/>
      <c r="B17" s="368" t="s">
        <v>1263</v>
      </c>
      <c r="C17" s="367">
        <v>0</v>
      </c>
      <c r="D17" s="362"/>
      <c r="E17" s="363" t="s">
        <v>1422</v>
      </c>
      <c r="F17" s="367"/>
      <c r="G17" s="364"/>
    </row>
    <row r="18" spans="1:7" ht="21.95" customHeight="1">
      <c r="A18" s="361"/>
      <c r="B18" s="368" t="s">
        <v>1264</v>
      </c>
      <c r="C18" s="367">
        <v>0</v>
      </c>
      <c r="D18" s="362"/>
      <c r="E18" s="371" t="s">
        <v>1265</v>
      </c>
      <c r="F18" s="367">
        <v>0</v>
      </c>
      <c r="G18" s="364"/>
    </row>
    <row r="19" spans="1:7" ht="21.95" customHeight="1">
      <c r="A19" s="361"/>
      <c r="B19" s="372" t="s">
        <v>1266</v>
      </c>
      <c r="C19" s="367">
        <v>0</v>
      </c>
      <c r="D19" s="362"/>
      <c r="E19" s="373" t="s">
        <v>1267</v>
      </c>
      <c r="F19" s="367">
        <v>0</v>
      </c>
      <c r="G19" s="364"/>
    </row>
    <row r="20" spans="1:7" ht="21.95" customHeight="1">
      <c r="A20" s="361"/>
      <c r="B20" s="372" t="s">
        <v>1268</v>
      </c>
      <c r="C20" s="367">
        <v>0</v>
      </c>
      <c r="D20" s="362"/>
      <c r="E20" s="374" t="s">
        <v>1269</v>
      </c>
      <c r="F20" s="367">
        <v>0</v>
      </c>
      <c r="G20" s="364"/>
    </row>
    <row r="21" spans="1:7" ht="21.95" customHeight="1">
      <c r="A21" s="361"/>
      <c r="B21" s="368" t="s">
        <v>1270</v>
      </c>
      <c r="C21" s="367">
        <v>0</v>
      </c>
      <c r="D21" s="362"/>
      <c r="E21" s="374" t="s">
        <v>1271</v>
      </c>
      <c r="F21" s="367">
        <v>0</v>
      </c>
      <c r="G21" s="364"/>
    </row>
    <row r="22" spans="1:7" ht="21.95" customHeight="1">
      <c r="A22" s="361"/>
      <c r="B22" s="368" t="s">
        <v>1272</v>
      </c>
      <c r="C22" s="367">
        <v>0</v>
      </c>
      <c r="D22" s="362"/>
      <c r="E22" s="374" t="s">
        <v>1273</v>
      </c>
      <c r="F22" s="367">
        <v>0</v>
      </c>
      <c r="G22" s="364"/>
    </row>
    <row r="23" spans="1:7" ht="21.95" customHeight="1">
      <c r="A23" s="361"/>
      <c r="B23" s="368" t="s">
        <v>1274</v>
      </c>
      <c r="C23" s="367">
        <v>0</v>
      </c>
      <c r="D23" s="362"/>
      <c r="E23" s="363" t="s">
        <v>1423</v>
      </c>
      <c r="F23" s="367">
        <v>0</v>
      </c>
      <c r="G23" s="364"/>
    </row>
    <row r="24" spans="1:7" ht="21.95" customHeight="1">
      <c r="A24" s="361"/>
      <c r="B24" s="368"/>
      <c r="C24" s="367"/>
      <c r="D24" s="362"/>
      <c r="E24" s="363" t="s">
        <v>1424</v>
      </c>
      <c r="F24" s="367">
        <v>0</v>
      </c>
      <c r="G24" s="364"/>
    </row>
    <row r="25" spans="1:7" ht="21.95" customHeight="1">
      <c r="A25" s="361"/>
      <c r="B25" s="368" t="s">
        <v>1275</v>
      </c>
      <c r="C25" s="367">
        <f>SUM(C26:C27)</f>
        <v>0</v>
      </c>
      <c r="D25" s="362"/>
      <c r="E25" s="363" t="s">
        <v>1276</v>
      </c>
      <c r="F25" s="367">
        <v>0</v>
      </c>
      <c r="G25" s="364"/>
    </row>
    <row r="26" spans="1:7" ht="21.95" customHeight="1">
      <c r="A26" s="361"/>
      <c r="B26" s="368" t="s">
        <v>1277</v>
      </c>
      <c r="C26" s="367">
        <v>0</v>
      </c>
      <c r="D26" s="362"/>
      <c r="E26" s="363" t="s">
        <v>1278</v>
      </c>
      <c r="F26" s="367">
        <f>내역서!L5</f>
        <v>0</v>
      </c>
      <c r="G26" s="364"/>
    </row>
    <row r="27" spans="1:7" ht="21.95" customHeight="1">
      <c r="A27" s="361"/>
      <c r="B27" s="368" t="s">
        <v>1279</v>
      </c>
      <c r="C27" s="367">
        <v>0</v>
      </c>
      <c r="D27" s="362"/>
      <c r="E27" s="363" t="s">
        <v>1280</v>
      </c>
      <c r="F27" s="367">
        <v>0</v>
      </c>
      <c r="G27" s="364"/>
    </row>
    <row r="28" spans="1:7" ht="21.95" customHeight="1">
      <c r="A28" s="361"/>
      <c r="B28" s="368"/>
      <c r="C28" s="367"/>
      <c r="D28" s="362"/>
      <c r="E28" s="363" t="s">
        <v>1281</v>
      </c>
      <c r="F28" s="367"/>
      <c r="G28" s="364"/>
    </row>
    <row r="29" spans="1:7" ht="21.95" customHeight="1">
      <c r="A29" s="361"/>
      <c r="B29" s="368" t="s">
        <v>1282</v>
      </c>
      <c r="C29" s="367">
        <f>C31+C30</f>
        <v>0</v>
      </c>
      <c r="D29" s="362"/>
      <c r="E29" s="363" t="s">
        <v>1283</v>
      </c>
      <c r="F29" s="367"/>
      <c r="G29" s="364"/>
    </row>
    <row r="30" spans="1:7" ht="21.95" customHeight="1">
      <c r="A30" s="361"/>
      <c r="B30" s="368" t="s">
        <v>1284</v>
      </c>
      <c r="C30" s="367">
        <v>0</v>
      </c>
      <c r="D30" s="362"/>
      <c r="E30" s="363" t="s">
        <v>1285</v>
      </c>
      <c r="F30" s="367"/>
      <c r="G30" s="364"/>
    </row>
    <row r="31" spans="1:7" ht="21.95" customHeight="1">
      <c r="A31" s="361"/>
      <c r="B31" s="368" t="s">
        <v>1286</v>
      </c>
      <c r="C31" s="367">
        <f>SUM(F9:F31)+C32</f>
        <v>0</v>
      </c>
      <c r="D31" s="362"/>
      <c r="E31" s="362"/>
      <c r="F31" s="369"/>
      <c r="G31" s="364"/>
    </row>
    <row r="32" spans="1:7" ht="21.95" customHeight="1">
      <c r="A32" s="361"/>
      <c r="B32" s="368" t="s">
        <v>1287</v>
      </c>
      <c r="C32" s="367">
        <v>0</v>
      </c>
      <c r="D32" s="362"/>
      <c r="E32" s="363" t="s">
        <v>1288</v>
      </c>
      <c r="F32" s="367">
        <v>0</v>
      </c>
      <c r="G32" s="364"/>
    </row>
    <row r="33" spans="1:7" ht="24.95" customHeight="1">
      <c r="A33" s="361"/>
      <c r="B33" s="368"/>
      <c r="C33" s="367"/>
      <c r="D33" s="362"/>
      <c r="E33" s="363" t="s">
        <v>1289</v>
      </c>
      <c r="F33" s="367">
        <v>0</v>
      </c>
      <c r="G33" s="364"/>
    </row>
    <row r="34" spans="1:7" ht="16.5" customHeight="1" thickBot="1">
      <c r="A34" s="375"/>
      <c r="B34" s="376"/>
      <c r="C34" s="376"/>
      <c r="D34" s="376"/>
      <c r="E34" s="376"/>
      <c r="F34" s="376"/>
      <c r="G34" s="377"/>
    </row>
    <row r="35" spans="1:7" ht="16.5" customHeight="1">
      <c r="A35" s="355"/>
      <c r="B35" s="355"/>
      <c r="C35" s="355"/>
      <c r="D35" s="355"/>
      <c r="E35" s="355"/>
      <c r="F35" s="355"/>
      <c r="G35" s="355"/>
    </row>
    <row r="36" spans="1:7" ht="24.95" customHeight="1">
      <c r="A36" s="355"/>
      <c r="B36" s="355"/>
      <c r="C36" s="355"/>
      <c r="D36" s="355"/>
      <c r="E36" s="355"/>
      <c r="F36" s="355"/>
      <c r="G36" s="355"/>
    </row>
  </sheetData>
  <mergeCells count="1">
    <mergeCell ref="A1:G1"/>
  </mergeCells>
  <phoneticPr fontId="3" type="noConversion"/>
  <printOptions horizontalCentered="1"/>
  <pageMargins left="0.19685039370078741" right="0.19685039370078741" top="0.39370078740157483" bottom="0.27559055118110237" header="0.51181102362204722" footer="0.15748031496062992"/>
  <pageSetup paperSize="9" scale="90"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DW15"/>
  <sheetViews>
    <sheetView showGridLines="0" view="pageBreakPreview" zoomScaleNormal="100" zoomScaleSheetLayoutView="100" workbookViewId="0">
      <selection sqref="A1:M1"/>
    </sheetView>
  </sheetViews>
  <sheetFormatPr defaultRowHeight="18" customHeight="1"/>
  <cols>
    <col min="1" max="1" width="29.375" style="345" customWidth="1"/>
    <col min="2" max="2" width="17.75" style="345" customWidth="1"/>
    <col min="3" max="3" width="6.625" style="345" customWidth="1"/>
    <col min="4" max="4" width="4.125" style="345" customWidth="1"/>
    <col min="5" max="12" width="12.625" style="345" customWidth="1"/>
    <col min="13" max="13" width="42.875" style="345" customWidth="1"/>
    <col min="14" max="115" width="8" style="345" customWidth="1"/>
    <col min="116" max="117" width="0" style="345" hidden="1" customWidth="1"/>
    <col min="118" max="255" width="9" style="345"/>
    <col min="256" max="256" width="24.5" style="345" customWidth="1"/>
    <col min="257" max="257" width="16.375" style="345" customWidth="1"/>
    <col min="258" max="258" width="6.625" style="345" customWidth="1"/>
    <col min="259" max="259" width="4.125" style="345" customWidth="1"/>
    <col min="260" max="260" width="12.25" style="345" customWidth="1"/>
    <col min="261" max="261" width="15" style="345" customWidth="1"/>
    <col min="262" max="262" width="11.25" style="345" customWidth="1"/>
    <col min="263" max="263" width="15" style="345" customWidth="1"/>
    <col min="264" max="264" width="10.375" style="345" customWidth="1"/>
    <col min="265" max="265" width="15" style="345" customWidth="1"/>
    <col min="266" max="266" width="12.25" style="345" customWidth="1"/>
    <col min="267" max="267" width="13" style="345" customWidth="1"/>
    <col min="268" max="268" width="0" style="345" hidden="1" customWidth="1"/>
    <col min="269" max="269" width="11.125" style="345" customWidth="1"/>
    <col min="270" max="371" width="8" style="345" customWidth="1"/>
    <col min="372" max="373" width="0" style="345" hidden="1" customWidth="1"/>
    <col min="374" max="511" width="9" style="345"/>
    <col min="512" max="512" width="24.5" style="345" customWidth="1"/>
    <col min="513" max="513" width="16.375" style="345" customWidth="1"/>
    <col min="514" max="514" width="6.625" style="345" customWidth="1"/>
    <col min="515" max="515" width="4.125" style="345" customWidth="1"/>
    <col min="516" max="516" width="12.25" style="345" customWidth="1"/>
    <col min="517" max="517" width="15" style="345" customWidth="1"/>
    <col min="518" max="518" width="11.25" style="345" customWidth="1"/>
    <col min="519" max="519" width="15" style="345" customWidth="1"/>
    <col min="520" max="520" width="10.375" style="345" customWidth="1"/>
    <col min="521" max="521" width="15" style="345" customWidth="1"/>
    <col min="522" max="522" width="12.25" style="345" customWidth="1"/>
    <col min="523" max="523" width="13" style="345" customWidth="1"/>
    <col min="524" max="524" width="0" style="345" hidden="1" customWidth="1"/>
    <col min="525" max="525" width="11.125" style="345" customWidth="1"/>
    <col min="526" max="627" width="8" style="345" customWidth="1"/>
    <col min="628" max="629" width="0" style="345" hidden="1" customWidth="1"/>
    <col min="630" max="767" width="9" style="345"/>
    <col min="768" max="768" width="24.5" style="345" customWidth="1"/>
    <col min="769" max="769" width="16.375" style="345" customWidth="1"/>
    <col min="770" max="770" width="6.625" style="345" customWidth="1"/>
    <col min="771" max="771" width="4.125" style="345" customWidth="1"/>
    <col min="772" max="772" width="12.25" style="345" customWidth="1"/>
    <col min="773" max="773" width="15" style="345" customWidth="1"/>
    <col min="774" max="774" width="11.25" style="345" customWidth="1"/>
    <col min="775" max="775" width="15" style="345" customWidth="1"/>
    <col min="776" max="776" width="10.375" style="345" customWidth="1"/>
    <col min="777" max="777" width="15" style="345" customWidth="1"/>
    <col min="778" max="778" width="12.25" style="345" customWidth="1"/>
    <col min="779" max="779" width="13" style="345" customWidth="1"/>
    <col min="780" max="780" width="0" style="345" hidden="1" customWidth="1"/>
    <col min="781" max="781" width="11.125" style="345" customWidth="1"/>
    <col min="782" max="883" width="8" style="345" customWidth="1"/>
    <col min="884" max="885" width="0" style="345" hidden="1" customWidth="1"/>
    <col min="886" max="1023" width="9" style="345"/>
    <col min="1024" max="1024" width="24.5" style="345" customWidth="1"/>
    <col min="1025" max="1025" width="16.375" style="345" customWidth="1"/>
    <col min="1026" max="1026" width="6.625" style="345" customWidth="1"/>
    <col min="1027" max="1027" width="4.125" style="345" customWidth="1"/>
    <col min="1028" max="1028" width="12.25" style="345" customWidth="1"/>
    <col min="1029" max="1029" width="15" style="345" customWidth="1"/>
    <col min="1030" max="1030" width="11.25" style="345" customWidth="1"/>
    <col min="1031" max="1031" width="15" style="345" customWidth="1"/>
    <col min="1032" max="1032" width="10.375" style="345" customWidth="1"/>
    <col min="1033" max="1033" width="15" style="345" customWidth="1"/>
    <col min="1034" max="1034" width="12.25" style="345" customWidth="1"/>
    <col min="1035" max="1035" width="13" style="345" customWidth="1"/>
    <col min="1036" max="1036" width="0" style="345" hidden="1" customWidth="1"/>
    <col min="1037" max="1037" width="11.125" style="345" customWidth="1"/>
    <col min="1038" max="1139" width="8" style="345" customWidth="1"/>
    <col min="1140" max="1141" width="0" style="345" hidden="1" customWidth="1"/>
    <col min="1142" max="1279" width="9" style="345"/>
    <col min="1280" max="1280" width="24.5" style="345" customWidth="1"/>
    <col min="1281" max="1281" width="16.375" style="345" customWidth="1"/>
    <col min="1282" max="1282" width="6.625" style="345" customWidth="1"/>
    <col min="1283" max="1283" width="4.125" style="345" customWidth="1"/>
    <col min="1284" max="1284" width="12.25" style="345" customWidth="1"/>
    <col min="1285" max="1285" width="15" style="345" customWidth="1"/>
    <col min="1286" max="1286" width="11.25" style="345" customWidth="1"/>
    <col min="1287" max="1287" width="15" style="345" customWidth="1"/>
    <col min="1288" max="1288" width="10.375" style="345" customWidth="1"/>
    <col min="1289" max="1289" width="15" style="345" customWidth="1"/>
    <col min="1290" max="1290" width="12.25" style="345" customWidth="1"/>
    <col min="1291" max="1291" width="13" style="345" customWidth="1"/>
    <col min="1292" max="1292" width="0" style="345" hidden="1" customWidth="1"/>
    <col min="1293" max="1293" width="11.125" style="345" customWidth="1"/>
    <col min="1294" max="1395" width="8" style="345" customWidth="1"/>
    <col min="1396" max="1397" width="0" style="345" hidden="1" customWidth="1"/>
    <col min="1398" max="1535" width="9" style="345"/>
    <col min="1536" max="1536" width="24.5" style="345" customWidth="1"/>
    <col min="1537" max="1537" width="16.375" style="345" customWidth="1"/>
    <col min="1538" max="1538" width="6.625" style="345" customWidth="1"/>
    <col min="1539" max="1539" width="4.125" style="345" customWidth="1"/>
    <col min="1540" max="1540" width="12.25" style="345" customWidth="1"/>
    <col min="1541" max="1541" width="15" style="345" customWidth="1"/>
    <col min="1542" max="1542" width="11.25" style="345" customWidth="1"/>
    <col min="1543" max="1543" width="15" style="345" customWidth="1"/>
    <col min="1544" max="1544" width="10.375" style="345" customWidth="1"/>
    <col min="1545" max="1545" width="15" style="345" customWidth="1"/>
    <col min="1546" max="1546" width="12.25" style="345" customWidth="1"/>
    <col min="1547" max="1547" width="13" style="345" customWidth="1"/>
    <col min="1548" max="1548" width="0" style="345" hidden="1" customWidth="1"/>
    <col min="1549" max="1549" width="11.125" style="345" customWidth="1"/>
    <col min="1550" max="1651" width="8" style="345" customWidth="1"/>
    <col min="1652" max="1653" width="0" style="345" hidden="1" customWidth="1"/>
    <col min="1654" max="1791" width="9" style="345"/>
    <col min="1792" max="1792" width="24.5" style="345" customWidth="1"/>
    <col min="1793" max="1793" width="16.375" style="345" customWidth="1"/>
    <col min="1794" max="1794" width="6.625" style="345" customWidth="1"/>
    <col min="1795" max="1795" width="4.125" style="345" customWidth="1"/>
    <col min="1796" max="1796" width="12.25" style="345" customWidth="1"/>
    <col min="1797" max="1797" width="15" style="345" customWidth="1"/>
    <col min="1798" max="1798" width="11.25" style="345" customWidth="1"/>
    <col min="1799" max="1799" width="15" style="345" customWidth="1"/>
    <col min="1800" max="1800" width="10.375" style="345" customWidth="1"/>
    <col min="1801" max="1801" width="15" style="345" customWidth="1"/>
    <col min="1802" max="1802" width="12.25" style="345" customWidth="1"/>
    <col min="1803" max="1803" width="13" style="345" customWidth="1"/>
    <col min="1804" max="1804" width="0" style="345" hidden="1" customWidth="1"/>
    <col min="1805" max="1805" width="11.125" style="345" customWidth="1"/>
    <col min="1806" max="1907" width="8" style="345" customWidth="1"/>
    <col min="1908" max="1909" width="0" style="345" hidden="1" customWidth="1"/>
    <col min="1910" max="2047" width="9" style="345"/>
    <col min="2048" max="2048" width="24.5" style="345" customWidth="1"/>
    <col min="2049" max="2049" width="16.375" style="345" customWidth="1"/>
    <col min="2050" max="2050" width="6.625" style="345" customWidth="1"/>
    <col min="2051" max="2051" width="4.125" style="345" customWidth="1"/>
    <col min="2052" max="2052" width="12.25" style="345" customWidth="1"/>
    <col min="2053" max="2053" width="15" style="345" customWidth="1"/>
    <col min="2054" max="2054" width="11.25" style="345" customWidth="1"/>
    <col min="2055" max="2055" width="15" style="345" customWidth="1"/>
    <col min="2056" max="2056" width="10.375" style="345" customWidth="1"/>
    <col min="2057" max="2057" width="15" style="345" customWidth="1"/>
    <col min="2058" max="2058" width="12.25" style="345" customWidth="1"/>
    <col min="2059" max="2059" width="13" style="345" customWidth="1"/>
    <col min="2060" max="2060" width="0" style="345" hidden="1" customWidth="1"/>
    <col min="2061" max="2061" width="11.125" style="345" customWidth="1"/>
    <col min="2062" max="2163" width="8" style="345" customWidth="1"/>
    <col min="2164" max="2165" width="0" style="345" hidden="1" customWidth="1"/>
    <col min="2166" max="2303" width="9" style="345"/>
    <col min="2304" max="2304" width="24.5" style="345" customWidth="1"/>
    <col min="2305" max="2305" width="16.375" style="345" customWidth="1"/>
    <col min="2306" max="2306" width="6.625" style="345" customWidth="1"/>
    <col min="2307" max="2307" width="4.125" style="345" customWidth="1"/>
    <col min="2308" max="2308" width="12.25" style="345" customWidth="1"/>
    <col min="2309" max="2309" width="15" style="345" customWidth="1"/>
    <col min="2310" max="2310" width="11.25" style="345" customWidth="1"/>
    <col min="2311" max="2311" width="15" style="345" customWidth="1"/>
    <col min="2312" max="2312" width="10.375" style="345" customWidth="1"/>
    <col min="2313" max="2313" width="15" style="345" customWidth="1"/>
    <col min="2314" max="2314" width="12.25" style="345" customWidth="1"/>
    <col min="2315" max="2315" width="13" style="345" customWidth="1"/>
    <col min="2316" max="2316" width="0" style="345" hidden="1" customWidth="1"/>
    <col min="2317" max="2317" width="11.125" style="345" customWidth="1"/>
    <col min="2318" max="2419" width="8" style="345" customWidth="1"/>
    <col min="2420" max="2421" width="0" style="345" hidden="1" customWidth="1"/>
    <col min="2422" max="2559" width="9" style="345"/>
    <col min="2560" max="2560" width="24.5" style="345" customWidth="1"/>
    <col min="2561" max="2561" width="16.375" style="345" customWidth="1"/>
    <col min="2562" max="2562" width="6.625" style="345" customWidth="1"/>
    <col min="2563" max="2563" width="4.125" style="345" customWidth="1"/>
    <col min="2564" max="2564" width="12.25" style="345" customWidth="1"/>
    <col min="2565" max="2565" width="15" style="345" customWidth="1"/>
    <col min="2566" max="2566" width="11.25" style="345" customWidth="1"/>
    <col min="2567" max="2567" width="15" style="345" customWidth="1"/>
    <col min="2568" max="2568" width="10.375" style="345" customWidth="1"/>
    <col min="2569" max="2569" width="15" style="345" customWidth="1"/>
    <col min="2570" max="2570" width="12.25" style="345" customWidth="1"/>
    <col min="2571" max="2571" width="13" style="345" customWidth="1"/>
    <col min="2572" max="2572" width="0" style="345" hidden="1" customWidth="1"/>
    <col min="2573" max="2573" width="11.125" style="345" customWidth="1"/>
    <col min="2574" max="2675" width="8" style="345" customWidth="1"/>
    <col min="2676" max="2677" width="0" style="345" hidden="1" customWidth="1"/>
    <col min="2678" max="2815" width="9" style="345"/>
    <col min="2816" max="2816" width="24.5" style="345" customWidth="1"/>
    <col min="2817" max="2817" width="16.375" style="345" customWidth="1"/>
    <col min="2818" max="2818" width="6.625" style="345" customWidth="1"/>
    <col min="2819" max="2819" width="4.125" style="345" customWidth="1"/>
    <col min="2820" max="2820" width="12.25" style="345" customWidth="1"/>
    <col min="2821" max="2821" width="15" style="345" customWidth="1"/>
    <col min="2822" max="2822" width="11.25" style="345" customWidth="1"/>
    <col min="2823" max="2823" width="15" style="345" customWidth="1"/>
    <col min="2824" max="2824" width="10.375" style="345" customWidth="1"/>
    <col min="2825" max="2825" width="15" style="345" customWidth="1"/>
    <col min="2826" max="2826" width="12.25" style="345" customWidth="1"/>
    <col min="2827" max="2827" width="13" style="345" customWidth="1"/>
    <col min="2828" max="2828" width="0" style="345" hidden="1" customWidth="1"/>
    <col min="2829" max="2829" width="11.125" style="345" customWidth="1"/>
    <col min="2830" max="2931" width="8" style="345" customWidth="1"/>
    <col min="2932" max="2933" width="0" style="345" hidden="1" customWidth="1"/>
    <col min="2934" max="3071" width="9" style="345"/>
    <col min="3072" max="3072" width="24.5" style="345" customWidth="1"/>
    <col min="3073" max="3073" width="16.375" style="345" customWidth="1"/>
    <col min="3074" max="3074" width="6.625" style="345" customWidth="1"/>
    <col min="3075" max="3075" width="4.125" style="345" customWidth="1"/>
    <col min="3076" max="3076" width="12.25" style="345" customWidth="1"/>
    <col min="3077" max="3077" width="15" style="345" customWidth="1"/>
    <col min="3078" max="3078" width="11.25" style="345" customWidth="1"/>
    <col min="3079" max="3079" width="15" style="345" customWidth="1"/>
    <col min="3080" max="3080" width="10.375" style="345" customWidth="1"/>
    <col min="3081" max="3081" width="15" style="345" customWidth="1"/>
    <col min="3082" max="3082" width="12.25" style="345" customWidth="1"/>
    <col min="3083" max="3083" width="13" style="345" customWidth="1"/>
    <col min="3084" max="3084" width="0" style="345" hidden="1" customWidth="1"/>
    <col min="3085" max="3085" width="11.125" style="345" customWidth="1"/>
    <col min="3086" max="3187" width="8" style="345" customWidth="1"/>
    <col min="3188" max="3189" width="0" style="345" hidden="1" customWidth="1"/>
    <col min="3190" max="3327" width="9" style="345"/>
    <col min="3328" max="3328" width="24.5" style="345" customWidth="1"/>
    <col min="3329" max="3329" width="16.375" style="345" customWidth="1"/>
    <col min="3330" max="3330" width="6.625" style="345" customWidth="1"/>
    <col min="3331" max="3331" width="4.125" style="345" customWidth="1"/>
    <col min="3332" max="3332" width="12.25" style="345" customWidth="1"/>
    <col min="3333" max="3333" width="15" style="345" customWidth="1"/>
    <col min="3334" max="3334" width="11.25" style="345" customWidth="1"/>
    <col min="3335" max="3335" width="15" style="345" customWidth="1"/>
    <col min="3336" max="3336" width="10.375" style="345" customWidth="1"/>
    <col min="3337" max="3337" width="15" style="345" customWidth="1"/>
    <col min="3338" max="3338" width="12.25" style="345" customWidth="1"/>
    <col min="3339" max="3339" width="13" style="345" customWidth="1"/>
    <col min="3340" max="3340" width="0" style="345" hidden="1" customWidth="1"/>
    <col min="3341" max="3341" width="11.125" style="345" customWidth="1"/>
    <col min="3342" max="3443" width="8" style="345" customWidth="1"/>
    <col min="3444" max="3445" width="0" style="345" hidden="1" customWidth="1"/>
    <col min="3446" max="3583" width="9" style="345"/>
    <col min="3584" max="3584" width="24.5" style="345" customWidth="1"/>
    <col min="3585" max="3585" width="16.375" style="345" customWidth="1"/>
    <col min="3586" max="3586" width="6.625" style="345" customWidth="1"/>
    <col min="3587" max="3587" width="4.125" style="345" customWidth="1"/>
    <col min="3588" max="3588" width="12.25" style="345" customWidth="1"/>
    <col min="3589" max="3589" width="15" style="345" customWidth="1"/>
    <col min="3590" max="3590" width="11.25" style="345" customWidth="1"/>
    <col min="3591" max="3591" width="15" style="345" customWidth="1"/>
    <col min="3592" max="3592" width="10.375" style="345" customWidth="1"/>
    <col min="3593" max="3593" width="15" style="345" customWidth="1"/>
    <col min="3594" max="3594" width="12.25" style="345" customWidth="1"/>
    <col min="3595" max="3595" width="13" style="345" customWidth="1"/>
    <col min="3596" max="3596" width="0" style="345" hidden="1" customWidth="1"/>
    <col min="3597" max="3597" width="11.125" style="345" customWidth="1"/>
    <col min="3598" max="3699" width="8" style="345" customWidth="1"/>
    <col min="3700" max="3701" width="0" style="345" hidden="1" customWidth="1"/>
    <col min="3702" max="3839" width="9" style="345"/>
    <col min="3840" max="3840" width="24.5" style="345" customWidth="1"/>
    <col min="3841" max="3841" width="16.375" style="345" customWidth="1"/>
    <col min="3842" max="3842" width="6.625" style="345" customWidth="1"/>
    <col min="3843" max="3843" width="4.125" style="345" customWidth="1"/>
    <col min="3844" max="3844" width="12.25" style="345" customWidth="1"/>
    <col min="3845" max="3845" width="15" style="345" customWidth="1"/>
    <col min="3846" max="3846" width="11.25" style="345" customWidth="1"/>
    <col min="3847" max="3847" width="15" style="345" customWidth="1"/>
    <col min="3848" max="3848" width="10.375" style="345" customWidth="1"/>
    <col min="3849" max="3849" width="15" style="345" customWidth="1"/>
    <col min="3850" max="3850" width="12.25" style="345" customWidth="1"/>
    <col min="3851" max="3851" width="13" style="345" customWidth="1"/>
    <col min="3852" max="3852" width="0" style="345" hidden="1" customWidth="1"/>
    <col min="3853" max="3853" width="11.125" style="345" customWidth="1"/>
    <col min="3854" max="3955" width="8" style="345" customWidth="1"/>
    <col min="3956" max="3957" width="0" style="345" hidden="1" customWidth="1"/>
    <col min="3958" max="4095" width="9" style="345"/>
    <col min="4096" max="4096" width="24.5" style="345" customWidth="1"/>
    <col min="4097" max="4097" width="16.375" style="345" customWidth="1"/>
    <col min="4098" max="4098" width="6.625" style="345" customWidth="1"/>
    <col min="4099" max="4099" width="4.125" style="345" customWidth="1"/>
    <col min="4100" max="4100" width="12.25" style="345" customWidth="1"/>
    <col min="4101" max="4101" width="15" style="345" customWidth="1"/>
    <col min="4102" max="4102" width="11.25" style="345" customWidth="1"/>
    <col min="4103" max="4103" width="15" style="345" customWidth="1"/>
    <col min="4104" max="4104" width="10.375" style="345" customWidth="1"/>
    <col min="4105" max="4105" width="15" style="345" customWidth="1"/>
    <col min="4106" max="4106" width="12.25" style="345" customWidth="1"/>
    <col min="4107" max="4107" width="13" style="345" customWidth="1"/>
    <col min="4108" max="4108" width="0" style="345" hidden="1" customWidth="1"/>
    <col min="4109" max="4109" width="11.125" style="345" customWidth="1"/>
    <col min="4110" max="4211" width="8" style="345" customWidth="1"/>
    <col min="4212" max="4213" width="0" style="345" hidden="1" customWidth="1"/>
    <col min="4214" max="4351" width="9" style="345"/>
    <col min="4352" max="4352" width="24.5" style="345" customWidth="1"/>
    <col min="4353" max="4353" width="16.375" style="345" customWidth="1"/>
    <col min="4354" max="4354" width="6.625" style="345" customWidth="1"/>
    <col min="4355" max="4355" width="4.125" style="345" customWidth="1"/>
    <col min="4356" max="4356" width="12.25" style="345" customWidth="1"/>
    <col min="4357" max="4357" width="15" style="345" customWidth="1"/>
    <col min="4358" max="4358" width="11.25" style="345" customWidth="1"/>
    <col min="4359" max="4359" width="15" style="345" customWidth="1"/>
    <col min="4360" max="4360" width="10.375" style="345" customWidth="1"/>
    <col min="4361" max="4361" width="15" style="345" customWidth="1"/>
    <col min="4362" max="4362" width="12.25" style="345" customWidth="1"/>
    <col min="4363" max="4363" width="13" style="345" customWidth="1"/>
    <col min="4364" max="4364" width="0" style="345" hidden="1" customWidth="1"/>
    <col min="4365" max="4365" width="11.125" style="345" customWidth="1"/>
    <col min="4366" max="4467" width="8" style="345" customWidth="1"/>
    <col min="4468" max="4469" width="0" style="345" hidden="1" customWidth="1"/>
    <col min="4470" max="4607" width="9" style="345"/>
    <col min="4608" max="4608" width="24.5" style="345" customWidth="1"/>
    <col min="4609" max="4609" width="16.375" style="345" customWidth="1"/>
    <col min="4610" max="4610" width="6.625" style="345" customWidth="1"/>
    <col min="4611" max="4611" width="4.125" style="345" customWidth="1"/>
    <col min="4612" max="4612" width="12.25" style="345" customWidth="1"/>
    <col min="4613" max="4613" width="15" style="345" customWidth="1"/>
    <col min="4614" max="4614" width="11.25" style="345" customWidth="1"/>
    <col min="4615" max="4615" width="15" style="345" customWidth="1"/>
    <col min="4616" max="4616" width="10.375" style="345" customWidth="1"/>
    <col min="4617" max="4617" width="15" style="345" customWidth="1"/>
    <col min="4618" max="4618" width="12.25" style="345" customWidth="1"/>
    <col min="4619" max="4619" width="13" style="345" customWidth="1"/>
    <col min="4620" max="4620" width="0" style="345" hidden="1" customWidth="1"/>
    <col min="4621" max="4621" width="11.125" style="345" customWidth="1"/>
    <col min="4622" max="4723" width="8" style="345" customWidth="1"/>
    <col min="4724" max="4725" width="0" style="345" hidden="1" customWidth="1"/>
    <col min="4726" max="4863" width="9" style="345"/>
    <col min="4864" max="4864" width="24.5" style="345" customWidth="1"/>
    <col min="4865" max="4865" width="16.375" style="345" customWidth="1"/>
    <col min="4866" max="4866" width="6.625" style="345" customWidth="1"/>
    <col min="4867" max="4867" width="4.125" style="345" customWidth="1"/>
    <col min="4868" max="4868" width="12.25" style="345" customWidth="1"/>
    <col min="4869" max="4869" width="15" style="345" customWidth="1"/>
    <col min="4870" max="4870" width="11.25" style="345" customWidth="1"/>
    <col min="4871" max="4871" width="15" style="345" customWidth="1"/>
    <col min="4872" max="4872" width="10.375" style="345" customWidth="1"/>
    <col min="4873" max="4873" width="15" style="345" customWidth="1"/>
    <col min="4874" max="4874" width="12.25" style="345" customWidth="1"/>
    <col min="4875" max="4875" width="13" style="345" customWidth="1"/>
    <col min="4876" max="4876" width="0" style="345" hidden="1" customWidth="1"/>
    <col min="4877" max="4877" width="11.125" style="345" customWidth="1"/>
    <col min="4878" max="4979" width="8" style="345" customWidth="1"/>
    <col min="4980" max="4981" width="0" style="345" hidden="1" customWidth="1"/>
    <col min="4982" max="5119" width="9" style="345"/>
    <col min="5120" max="5120" width="24.5" style="345" customWidth="1"/>
    <col min="5121" max="5121" width="16.375" style="345" customWidth="1"/>
    <col min="5122" max="5122" width="6.625" style="345" customWidth="1"/>
    <col min="5123" max="5123" width="4.125" style="345" customWidth="1"/>
    <col min="5124" max="5124" width="12.25" style="345" customWidth="1"/>
    <col min="5125" max="5125" width="15" style="345" customWidth="1"/>
    <col min="5126" max="5126" width="11.25" style="345" customWidth="1"/>
    <col min="5127" max="5127" width="15" style="345" customWidth="1"/>
    <col min="5128" max="5128" width="10.375" style="345" customWidth="1"/>
    <col min="5129" max="5129" width="15" style="345" customWidth="1"/>
    <col min="5130" max="5130" width="12.25" style="345" customWidth="1"/>
    <col min="5131" max="5131" width="13" style="345" customWidth="1"/>
    <col min="5132" max="5132" width="0" style="345" hidden="1" customWidth="1"/>
    <col min="5133" max="5133" width="11.125" style="345" customWidth="1"/>
    <col min="5134" max="5235" width="8" style="345" customWidth="1"/>
    <col min="5236" max="5237" width="0" style="345" hidden="1" customWidth="1"/>
    <col min="5238" max="5375" width="9" style="345"/>
    <col min="5376" max="5376" width="24.5" style="345" customWidth="1"/>
    <col min="5377" max="5377" width="16.375" style="345" customWidth="1"/>
    <col min="5378" max="5378" width="6.625" style="345" customWidth="1"/>
    <col min="5379" max="5379" width="4.125" style="345" customWidth="1"/>
    <col min="5380" max="5380" width="12.25" style="345" customWidth="1"/>
    <col min="5381" max="5381" width="15" style="345" customWidth="1"/>
    <col min="5382" max="5382" width="11.25" style="345" customWidth="1"/>
    <col min="5383" max="5383" width="15" style="345" customWidth="1"/>
    <col min="5384" max="5384" width="10.375" style="345" customWidth="1"/>
    <col min="5385" max="5385" width="15" style="345" customWidth="1"/>
    <col min="5386" max="5386" width="12.25" style="345" customWidth="1"/>
    <col min="5387" max="5387" width="13" style="345" customWidth="1"/>
    <col min="5388" max="5388" width="0" style="345" hidden="1" customWidth="1"/>
    <col min="5389" max="5389" width="11.125" style="345" customWidth="1"/>
    <col min="5390" max="5491" width="8" style="345" customWidth="1"/>
    <col min="5492" max="5493" width="0" style="345" hidden="1" customWidth="1"/>
    <col min="5494" max="5631" width="9" style="345"/>
    <col min="5632" max="5632" width="24.5" style="345" customWidth="1"/>
    <col min="5633" max="5633" width="16.375" style="345" customWidth="1"/>
    <col min="5634" max="5634" width="6.625" style="345" customWidth="1"/>
    <col min="5635" max="5635" width="4.125" style="345" customWidth="1"/>
    <col min="5636" max="5636" width="12.25" style="345" customWidth="1"/>
    <col min="5637" max="5637" width="15" style="345" customWidth="1"/>
    <col min="5638" max="5638" width="11.25" style="345" customWidth="1"/>
    <col min="5639" max="5639" width="15" style="345" customWidth="1"/>
    <col min="5640" max="5640" width="10.375" style="345" customWidth="1"/>
    <col min="5641" max="5641" width="15" style="345" customWidth="1"/>
    <col min="5642" max="5642" width="12.25" style="345" customWidth="1"/>
    <col min="5643" max="5643" width="13" style="345" customWidth="1"/>
    <col min="5644" max="5644" width="0" style="345" hidden="1" customWidth="1"/>
    <col min="5645" max="5645" width="11.125" style="345" customWidth="1"/>
    <col min="5646" max="5747" width="8" style="345" customWidth="1"/>
    <col min="5748" max="5749" width="0" style="345" hidden="1" customWidth="1"/>
    <col min="5750" max="5887" width="9" style="345"/>
    <col min="5888" max="5888" width="24.5" style="345" customWidth="1"/>
    <col min="5889" max="5889" width="16.375" style="345" customWidth="1"/>
    <col min="5890" max="5890" width="6.625" style="345" customWidth="1"/>
    <col min="5891" max="5891" width="4.125" style="345" customWidth="1"/>
    <col min="5892" max="5892" width="12.25" style="345" customWidth="1"/>
    <col min="5893" max="5893" width="15" style="345" customWidth="1"/>
    <col min="5894" max="5894" width="11.25" style="345" customWidth="1"/>
    <col min="5895" max="5895" width="15" style="345" customWidth="1"/>
    <col min="5896" max="5896" width="10.375" style="345" customWidth="1"/>
    <col min="5897" max="5897" width="15" style="345" customWidth="1"/>
    <col min="5898" max="5898" width="12.25" style="345" customWidth="1"/>
    <col min="5899" max="5899" width="13" style="345" customWidth="1"/>
    <col min="5900" max="5900" width="0" style="345" hidden="1" customWidth="1"/>
    <col min="5901" max="5901" width="11.125" style="345" customWidth="1"/>
    <col min="5902" max="6003" width="8" style="345" customWidth="1"/>
    <col min="6004" max="6005" width="0" style="345" hidden="1" customWidth="1"/>
    <col min="6006" max="6143" width="9" style="345"/>
    <col min="6144" max="6144" width="24.5" style="345" customWidth="1"/>
    <col min="6145" max="6145" width="16.375" style="345" customWidth="1"/>
    <col min="6146" max="6146" width="6.625" style="345" customWidth="1"/>
    <col min="6147" max="6147" width="4.125" style="345" customWidth="1"/>
    <col min="6148" max="6148" width="12.25" style="345" customWidth="1"/>
    <col min="6149" max="6149" width="15" style="345" customWidth="1"/>
    <col min="6150" max="6150" width="11.25" style="345" customWidth="1"/>
    <col min="6151" max="6151" width="15" style="345" customWidth="1"/>
    <col min="6152" max="6152" width="10.375" style="345" customWidth="1"/>
    <col min="6153" max="6153" width="15" style="345" customWidth="1"/>
    <col min="6154" max="6154" width="12.25" style="345" customWidth="1"/>
    <col min="6155" max="6155" width="13" style="345" customWidth="1"/>
    <col min="6156" max="6156" width="0" style="345" hidden="1" customWidth="1"/>
    <col min="6157" max="6157" width="11.125" style="345" customWidth="1"/>
    <col min="6158" max="6259" width="8" style="345" customWidth="1"/>
    <col min="6260" max="6261" width="0" style="345" hidden="1" customWidth="1"/>
    <col min="6262" max="6399" width="9" style="345"/>
    <col min="6400" max="6400" width="24.5" style="345" customWidth="1"/>
    <col min="6401" max="6401" width="16.375" style="345" customWidth="1"/>
    <col min="6402" max="6402" width="6.625" style="345" customWidth="1"/>
    <col min="6403" max="6403" width="4.125" style="345" customWidth="1"/>
    <col min="6404" max="6404" width="12.25" style="345" customWidth="1"/>
    <col min="6405" max="6405" width="15" style="345" customWidth="1"/>
    <col min="6406" max="6406" width="11.25" style="345" customWidth="1"/>
    <col min="6407" max="6407" width="15" style="345" customWidth="1"/>
    <col min="6408" max="6408" width="10.375" style="345" customWidth="1"/>
    <col min="6409" max="6409" width="15" style="345" customWidth="1"/>
    <col min="6410" max="6410" width="12.25" style="345" customWidth="1"/>
    <col min="6411" max="6411" width="13" style="345" customWidth="1"/>
    <col min="6412" max="6412" width="0" style="345" hidden="1" customWidth="1"/>
    <col min="6413" max="6413" width="11.125" style="345" customWidth="1"/>
    <col min="6414" max="6515" width="8" style="345" customWidth="1"/>
    <col min="6516" max="6517" width="0" style="345" hidden="1" customWidth="1"/>
    <col min="6518" max="6655" width="9" style="345"/>
    <col min="6656" max="6656" width="24.5" style="345" customWidth="1"/>
    <col min="6657" max="6657" width="16.375" style="345" customWidth="1"/>
    <col min="6658" max="6658" width="6.625" style="345" customWidth="1"/>
    <col min="6659" max="6659" width="4.125" style="345" customWidth="1"/>
    <col min="6660" max="6660" width="12.25" style="345" customWidth="1"/>
    <col min="6661" max="6661" width="15" style="345" customWidth="1"/>
    <col min="6662" max="6662" width="11.25" style="345" customWidth="1"/>
    <col min="6663" max="6663" width="15" style="345" customWidth="1"/>
    <col min="6664" max="6664" width="10.375" style="345" customWidth="1"/>
    <col min="6665" max="6665" width="15" style="345" customWidth="1"/>
    <col min="6666" max="6666" width="12.25" style="345" customWidth="1"/>
    <col min="6667" max="6667" width="13" style="345" customWidth="1"/>
    <col min="6668" max="6668" width="0" style="345" hidden="1" customWidth="1"/>
    <col min="6669" max="6669" width="11.125" style="345" customWidth="1"/>
    <col min="6670" max="6771" width="8" style="345" customWidth="1"/>
    <col min="6772" max="6773" width="0" style="345" hidden="1" customWidth="1"/>
    <col min="6774" max="6911" width="9" style="345"/>
    <col min="6912" max="6912" width="24.5" style="345" customWidth="1"/>
    <col min="6913" max="6913" width="16.375" style="345" customWidth="1"/>
    <col min="6914" max="6914" width="6.625" style="345" customWidth="1"/>
    <col min="6915" max="6915" width="4.125" style="345" customWidth="1"/>
    <col min="6916" max="6916" width="12.25" style="345" customWidth="1"/>
    <col min="6917" max="6917" width="15" style="345" customWidth="1"/>
    <col min="6918" max="6918" width="11.25" style="345" customWidth="1"/>
    <col min="6919" max="6919" width="15" style="345" customWidth="1"/>
    <col min="6920" max="6920" width="10.375" style="345" customWidth="1"/>
    <col min="6921" max="6921" width="15" style="345" customWidth="1"/>
    <col min="6922" max="6922" width="12.25" style="345" customWidth="1"/>
    <col min="6923" max="6923" width="13" style="345" customWidth="1"/>
    <col min="6924" max="6924" width="0" style="345" hidden="1" customWidth="1"/>
    <col min="6925" max="6925" width="11.125" style="345" customWidth="1"/>
    <col min="6926" max="7027" width="8" style="345" customWidth="1"/>
    <col min="7028" max="7029" width="0" style="345" hidden="1" customWidth="1"/>
    <col min="7030" max="7167" width="9" style="345"/>
    <col min="7168" max="7168" width="24.5" style="345" customWidth="1"/>
    <col min="7169" max="7169" width="16.375" style="345" customWidth="1"/>
    <col min="7170" max="7170" width="6.625" style="345" customWidth="1"/>
    <col min="7171" max="7171" width="4.125" style="345" customWidth="1"/>
    <col min="7172" max="7172" width="12.25" style="345" customWidth="1"/>
    <col min="7173" max="7173" width="15" style="345" customWidth="1"/>
    <col min="7174" max="7174" width="11.25" style="345" customWidth="1"/>
    <col min="7175" max="7175" width="15" style="345" customWidth="1"/>
    <col min="7176" max="7176" width="10.375" style="345" customWidth="1"/>
    <col min="7177" max="7177" width="15" style="345" customWidth="1"/>
    <col min="7178" max="7178" width="12.25" style="345" customWidth="1"/>
    <col min="7179" max="7179" width="13" style="345" customWidth="1"/>
    <col min="7180" max="7180" width="0" style="345" hidden="1" customWidth="1"/>
    <col min="7181" max="7181" width="11.125" style="345" customWidth="1"/>
    <col min="7182" max="7283" width="8" style="345" customWidth="1"/>
    <col min="7284" max="7285" width="0" style="345" hidden="1" customWidth="1"/>
    <col min="7286" max="7423" width="9" style="345"/>
    <col min="7424" max="7424" width="24.5" style="345" customWidth="1"/>
    <col min="7425" max="7425" width="16.375" style="345" customWidth="1"/>
    <col min="7426" max="7426" width="6.625" style="345" customWidth="1"/>
    <col min="7427" max="7427" width="4.125" style="345" customWidth="1"/>
    <col min="7428" max="7428" width="12.25" style="345" customWidth="1"/>
    <col min="7429" max="7429" width="15" style="345" customWidth="1"/>
    <col min="7430" max="7430" width="11.25" style="345" customWidth="1"/>
    <col min="7431" max="7431" width="15" style="345" customWidth="1"/>
    <col min="7432" max="7432" width="10.375" style="345" customWidth="1"/>
    <col min="7433" max="7433" width="15" style="345" customWidth="1"/>
    <col min="7434" max="7434" width="12.25" style="345" customWidth="1"/>
    <col min="7435" max="7435" width="13" style="345" customWidth="1"/>
    <col min="7436" max="7436" width="0" style="345" hidden="1" customWidth="1"/>
    <col min="7437" max="7437" width="11.125" style="345" customWidth="1"/>
    <col min="7438" max="7539" width="8" style="345" customWidth="1"/>
    <col min="7540" max="7541" width="0" style="345" hidden="1" customWidth="1"/>
    <col min="7542" max="7679" width="9" style="345"/>
    <col min="7680" max="7680" width="24.5" style="345" customWidth="1"/>
    <col min="7681" max="7681" width="16.375" style="345" customWidth="1"/>
    <col min="7682" max="7682" width="6.625" style="345" customWidth="1"/>
    <col min="7683" max="7683" width="4.125" style="345" customWidth="1"/>
    <col min="7684" max="7684" width="12.25" style="345" customWidth="1"/>
    <col min="7685" max="7685" width="15" style="345" customWidth="1"/>
    <col min="7686" max="7686" width="11.25" style="345" customWidth="1"/>
    <col min="7687" max="7687" width="15" style="345" customWidth="1"/>
    <col min="7688" max="7688" width="10.375" style="345" customWidth="1"/>
    <col min="7689" max="7689" width="15" style="345" customWidth="1"/>
    <col min="7690" max="7690" width="12.25" style="345" customWidth="1"/>
    <col min="7691" max="7691" width="13" style="345" customWidth="1"/>
    <col min="7692" max="7692" width="0" style="345" hidden="1" customWidth="1"/>
    <col min="7693" max="7693" width="11.125" style="345" customWidth="1"/>
    <col min="7694" max="7795" width="8" style="345" customWidth="1"/>
    <col min="7796" max="7797" width="0" style="345" hidden="1" customWidth="1"/>
    <col min="7798" max="7935" width="9" style="345"/>
    <col min="7936" max="7936" width="24.5" style="345" customWidth="1"/>
    <col min="7937" max="7937" width="16.375" style="345" customWidth="1"/>
    <col min="7938" max="7938" width="6.625" style="345" customWidth="1"/>
    <col min="7939" max="7939" width="4.125" style="345" customWidth="1"/>
    <col min="7940" max="7940" width="12.25" style="345" customWidth="1"/>
    <col min="7941" max="7941" width="15" style="345" customWidth="1"/>
    <col min="7942" max="7942" width="11.25" style="345" customWidth="1"/>
    <col min="7943" max="7943" width="15" style="345" customWidth="1"/>
    <col min="7944" max="7944" width="10.375" style="345" customWidth="1"/>
    <col min="7945" max="7945" width="15" style="345" customWidth="1"/>
    <col min="7946" max="7946" width="12.25" style="345" customWidth="1"/>
    <col min="7947" max="7947" width="13" style="345" customWidth="1"/>
    <col min="7948" max="7948" width="0" style="345" hidden="1" customWidth="1"/>
    <col min="7949" max="7949" width="11.125" style="345" customWidth="1"/>
    <col min="7950" max="8051" width="8" style="345" customWidth="1"/>
    <col min="8052" max="8053" width="0" style="345" hidden="1" customWidth="1"/>
    <col min="8054" max="8191" width="9" style="345"/>
    <col min="8192" max="8192" width="24.5" style="345" customWidth="1"/>
    <col min="8193" max="8193" width="16.375" style="345" customWidth="1"/>
    <col min="8194" max="8194" width="6.625" style="345" customWidth="1"/>
    <col min="8195" max="8195" width="4.125" style="345" customWidth="1"/>
    <col min="8196" max="8196" width="12.25" style="345" customWidth="1"/>
    <col min="8197" max="8197" width="15" style="345" customWidth="1"/>
    <col min="8198" max="8198" width="11.25" style="345" customWidth="1"/>
    <col min="8199" max="8199" width="15" style="345" customWidth="1"/>
    <col min="8200" max="8200" width="10.375" style="345" customWidth="1"/>
    <col min="8201" max="8201" width="15" style="345" customWidth="1"/>
    <col min="8202" max="8202" width="12.25" style="345" customWidth="1"/>
    <col min="8203" max="8203" width="13" style="345" customWidth="1"/>
    <col min="8204" max="8204" width="0" style="345" hidden="1" customWidth="1"/>
    <col min="8205" max="8205" width="11.125" style="345" customWidth="1"/>
    <col min="8206" max="8307" width="8" style="345" customWidth="1"/>
    <col min="8308" max="8309" width="0" style="345" hidden="1" customWidth="1"/>
    <col min="8310" max="8447" width="9" style="345"/>
    <col min="8448" max="8448" width="24.5" style="345" customWidth="1"/>
    <col min="8449" max="8449" width="16.375" style="345" customWidth="1"/>
    <col min="8450" max="8450" width="6.625" style="345" customWidth="1"/>
    <col min="8451" max="8451" width="4.125" style="345" customWidth="1"/>
    <col min="8452" max="8452" width="12.25" style="345" customWidth="1"/>
    <col min="8453" max="8453" width="15" style="345" customWidth="1"/>
    <col min="8454" max="8454" width="11.25" style="345" customWidth="1"/>
    <col min="8455" max="8455" width="15" style="345" customWidth="1"/>
    <col min="8456" max="8456" width="10.375" style="345" customWidth="1"/>
    <col min="8457" max="8457" width="15" style="345" customWidth="1"/>
    <col min="8458" max="8458" width="12.25" style="345" customWidth="1"/>
    <col min="8459" max="8459" width="13" style="345" customWidth="1"/>
    <col min="8460" max="8460" width="0" style="345" hidden="1" customWidth="1"/>
    <col min="8461" max="8461" width="11.125" style="345" customWidth="1"/>
    <col min="8462" max="8563" width="8" style="345" customWidth="1"/>
    <col min="8564" max="8565" width="0" style="345" hidden="1" customWidth="1"/>
    <col min="8566" max="8703" width="9" style="345"/>
    <col min="8704" max="8704" width="24.5" style="345" customWidth="1"/>
    <col min="8705" max="8705" width="16.375" style="345" customWidth="1"/>
    <col min="8706" max="8706" width="6.625" style="345" customWidth="1"/>
    <col min="8707" max="8707" width="4.125" style="345" customWidth="1"/>
    <col min="8708" max="8708" width="12.25" style="345" customWidth="1"/>
    <col min="8709" max="8709" width="15" style="345" customWidth="1"/>
    <col min="8710" max="8710" width="11.25" style="345" customWidth="1"/>
    <col min="8711" max="8711" width="15" style="345" customWidth="1"/>
    <col min="8712" max="8712" width="10.375" style="345" customWidth="1"/>
    <col min="8713" max="8713" width="15" style="345" customWidth="1"/>
    <col min="8714" max="8714" width="12.25" style="345" customWidth="1"/>
    <col min="8715" max="8715" width="13" style="345" customWidth="1"/>
    <col min="8716" max="8716" width="0" style="345" hidden="1" customWidth="1"/>
    <col min="8717" max="8717" width="11.125" style="345" customWidth="1"/>
    <col min="8718" max="8819" width="8" style="345" customWidth="1"/>
    <col min="8820" max="8821" width="0" style="345" hidden="1" customWidth="1"/>
    <col min="8822" max="8959" width="9" style="345"/>
    <col min="8960" max="8960" width="24.5" style="345" customWidth="1"/>
    <col min="8961" max="8961" width="16.375" style="345" customWidth="1"/>
    <col min="8962" max="8962" width="6.625" style="345" customWidth="1"/>
    <col min="8963" max="8963" width="4.125" style="345" customWidth="1"/>
    <col min="8964" max="8964" width="12.25" style="345" customWidth="1"/>
    <col min="8965" max="8965" width="15" style="345" customWidth="1"/>
    <col min="8966" max="8966" width="11.25" style="345" customWidth="1"/>
    <col min="8967" max="8967" width="15" style="345" customWidth="1"/>
    <col min="8968" max="8968" width="10.375" style="345" customWidth="1"/>
    <col min="8969" max="8969" width="15" style="345" customWidth="1"/>
    <col min="8970" max="8970" width="12.25" style="345" customWidth="1"/>
    <col min="8971" max="8971" width="13" style="345" customWidth="1"/>
    <col min="8972" max="8972" width="0" style="345" hidden="1" customWidth="1"/>
    <col min="8973" max="8973" width="11.125" style="345" customWidth="1"/>
    <col min="8974" max="9075" width="8" style="345" customWidth="1"/>
    <col min="9076" max="9077" width="0" style="345" hidden="1" customWidth="1"/>
    <col min="9078" max="9215" width="9" style="345"/>
    <col min="9216" max="9216" width="24.5" style="345" customWidth="1"/>
    <col min="9217" max="9217" width="16.375" style="345" customWidth="1"/>
    <col min="9218" max="9218" width="6.625" style="345" customWidth="1"/>
    <col min="9219" max="9219" width="4.125" style="345" customWidth="1"/>
    <col min="9220" max="9220" width="12.25" style="345" customWidth="1"/>
    <col min="9221" max="9221" width="15" style="345" customWidth="1"/>
    <col min="9222" max="9222" width="11.25" style="345" customWidth="1"/>
    <col min="9223" max="9223" width="15" style="345" customWidth="1"/>
    <col min="9224" max="9224" width="10.375" style="345" customWidth="1"/>
    <col min="9225" max="9225" width="15" style="345" customWidth="1"/>
    <col min="9226" max="9226" width="12.25" style="345" customWidth="1"/>
    <col min="9227" max="9227" width="13" style="345" customWidth="1"/>
    <col min="9228" max="9228" width="0" style="345" hidden="1" customWidth="1"/>
    <col min="9229" max="9229" width="11.125" style="345" customWidth="1"/>
    <col min="9230" max="9331" width="8" style="345" customWidth="1"/>
    <col min="9332" max="9333" width="0" style="345" hidden="1" customWidth="1"/>
    <col min="9334" max="9471" width="9" style="345"/>
    <col min="9472" max="9472" width="24.5" style="345" customWidth="1"/>
    <col min="9473" max="9473" width="16.375" style="345" customWidth="1"/>
    <col min="9474" max="9474" width="6.625" style="345" customWidth="1"/>
    <col min="9475" max="9475" width="4.125" style="345" customWidth="1"/>
    <col min="9476" max="9476" width="12.25" style="345" customWidth="1"/>
    <col min="9477" max="9477" width="15" style="345" customWidth="1"/>
    <col min="9478" max="9478" width="11.25" style="345" customWidth="1"/>
    <col min="9479" max="9479" width="15" style="345" customWidth="1"/>
    <col min="9480" max="9480" width="10.375" style="345" customWidth="1"/>
    <col min="9481" max="9481" width="15" style="345" customWidth="1"/>
    <col min="9482" max="9482" width="12.25" style="345" customWidth="1"/>
    <col min="9483" max="9483" width="13" style="345" customWidth="1"/>
    <col min="9484" max="9484" width="0" style="345" hidden="1" customWidth="1"/>
    <col min="9485" max="9485" width="11.125" style="345" customWidth="1"/>
    <col min="9486" max="9587" width="8" style="345" customWidth="1"/>
    <col min="9588" max="9589" width="0" style="345" hidden="1" customWidth="1"/>
    <col min="9590" max="9727" width="9" style="345"/>
    <col min="9728" max="9728" width="24.5" style="345" customWidth="1"/>
    <col min="9729" max="9729" width="16.375" style="345" customWidth="1"/>
    <col min="9730" max="9730" width="6.625" style="345" customWidth="1"/>
    <col min="9731" max="9731" width="4.125" style="345" customWidth="1"/>
    <col min="9732" max="9732" width="12.25" style="345" customWidth="1"/>
    <col min="9733" max="9733" width="15" style="345" customWidth="1"/>
    <col min="9734" max="9734" width="11.25" style="345" customWidth="1"/>
    <col min="9735" max="9735" width="15" style="345" customWidth="1"/>
    <col min="9736" max="9736" width="10.375" style="345" customWidth="1"/>
    <col min="9737" max="9737" width="15" style="345" customWidth="1"/>
    <col min="9738" max="9738" width="12.25" style="345" customWidth="1"/>
    <col min="9739" max="9739" width="13" style="345" customWidth="1"/>
    <col min="9740" max="9740" width="0" style="345" hidden="1" customWidth="1"/>
    <col min="9741" max="9741" width="11.125" style="345" customWidth="1"/>
    <col min="9742" max="9843" width="8" style="345" customWidth="1"/>
    <col min="9844" max="9845" width="0" style="345" hidden="1" customWidth="1"/>
    <col min="9846" max="9983" width="9" style="345"/>
    <col min="9984" max="9984" width="24.5" style="345" customWidth="1"/>
    <col min="9985" max="9985" width="16.375" style="345" customWidth="1"/>
    <col min="9986" max="9986" width="6.625" style="345" customWidth="1"/>
    <col min="9987" max="9987" width="4.125" style="345" customWidth="1"/>
    <col min="9988" max="9988" width="12.25" style="345" customWidth="1"/>
    <col min="9989" max="9989" width="15" style="345" customWidth="1"/>
    <col min="9990" max="9990" width="11.25" style="345" customWidth="1"/>
    <col min="9991" max="9991" width="15" style="345" customWidth="1"/>
    <col min="9992" max="9992" width="10.375" style="345" customWidth="1"/>
    <col min="9993" max="9993" width="15" style="345" customWidth="1"/>
    <col min="9994" max="9994" width="12.25" style="345" customWidth="1"/>
    <col min="9995" max="9995" width="13" style="345" customWidth="1"/>
    <col min="9996" max="9996" width="0" style="345" hidden="1" customWidth="1"/>
    <col min="9997" max="9997" width="11.125" style="345" customWidth="1"/>
    <col min="9998" max="10099" width="8" style="345" customWidth="1"/>
    <col min="10100" max="10101" width="0" style="345" hidden="1" customWidth="1"/>
    <col min="10102" max="10239" width="9" style="345"/>
    <col min="10240" max="10240" width="24.5" style="345" customWidth="1"/>
    <col min="10241" max="10241" width="16.375" style="345" customWidth="1"/>
    <col min="10242" max="10242" width="6.625" style="345" customWidth="1"/>
    <col min="10243" max="10243" width="4.125" style="345" customWidth="1"/>
    <col min="10244" max="10244" width="12.25" style="345" customWidth="1"/>
    <col min="10245" max="10245" width="15" style="345" customWidth="1"/>
    <col min="10246" max="10246" width="11.25" style="345" customWidth="1"/>
    <col min="10247" max="10247" width="15" style="345" customWidth="1"/>
    <col min="10248" max="10248" width="10.375" style="345" customWidth="1"/>
    <col min="10249" max="10249" width="15" style="345" customWidth="1"/>
    <col min="10250" max="10250" width="12.25" style="345" customWidth="1"/>
    <col min="10251" max="10251" width="13" style="345" customWidth="1"/>
    <col min="10252" max="10252" width="0" style="345" hidden="1" customWidth="1"/>
    <col min="10253" max="10253" width="11.125" style="345" customWidth="1"/>
    <col min="10254" max="10355" width="8" style="345" customWidth="1"/>
    <col min="10356" max="10357" width="0" style="345" hidden="1" customWidth="1"/>
    <col min="10358" max="10495" width="9" style="345"/>
    <col min="10496" max="10496" width="24.5" style="345" customWidth="1"/>
    <col min="10497" max="10497" width="16.375" style="345" customWidth="1"/>
    <col min="10498" max="10498" width="6.625" style="345" customWidth="1"/>
    <col min="10499" max="10499" width="4.125" style="345" customWidth="1"/>
    <col min="10500" max="10500" width="12.25" style="345" customWidth="1"/>
    <col min="10501" max="10501" width="15" style="345" customWidth="1"/>
    <col min="10502" max="10502" width="11.25" style="345" customWidth="1"/>
    <col min="10503" max="10503" width="15" style="345" customWidth="1"/>
    <col min="10504" max="10504" width="10.375" style="345" customWidth="1"/>
    <col min="10505" max="10505" width="15" style="345" customWidth="1"/>
    <col min="10506" max="10506" width="12.25" style="345" customWidth="1"/>
    <col min="10507" max="10507" width="13" style="345" customWidth="1"/>
    <col min="10508" max="10508" width="0" style="345" hidden="1" customWidth="1"/>
    <col min="10509" max="10509" width="11.125" style="345" customWidth="1"/>
    <col min="10510" max="10611" width="8" style="345" customWidth="1"/>
    <col min="10612" max="10613" width="0" style="345" hidden="1" customWidth="1"/>
    <col min="10614" max="10751" width="9" style="345"/>
    <col min="10752" max="10752" width="24.5" style="345" customWidth="1"/>
    <col min="10753" max="10753" width="16.375" style="345" customWidth="1"/>
    <col min="10754" max="10754" width="6.625" style="345" customWidth="1"/>
    <col min="10755" max="10755" width="4.125" style="345" customWidth="1"/>
    <col min="10756" max="10756" width="12.25" style="345" customWidth="1"/>
    <col min="10757" max="10757" width="15" style="345" customWidth="1"/>
    <col min="10758" max="10758" width="11.25" style="345" customWidth="1"/>
    <col min="10759" max="10759" width="15" style="345" customWidth="1"/>
    <col min="10760" max="10760" width="10.375" style="345" customWidth="1"/>
    <col min="10761" max="10761" width="15" style="345" customWidth="1"/>
    <col min="10762" max="10762" width="12.25" style="345" customWidth="1"/>
    <col min="10763" max="10763" width="13" style="345" customWidth="1"/>
    <col min="10764" max="10764" width="0" style="345" hidden="1" customWidth="1"/>
    <col min="10765" max="10765" width="11.125" style="345" customWidth="1"/>
    <col min="10766" max="10867" width="8" style="345" customWidth="1"/>
    <col min="10868" max="10869" width="0" style="345" hidden="1" customWidth="1"/>
    <col min="10870" max="11007" width="9" style="345"/>
    <col min="11008" max="11008" width="24.5" style="345" customWidth="1"/>
    <col min="11009" max="11009" width="16.375" style="345" customWidth="1"/>
    <col min="11010" max="11010" width="6.625" style="345" customWidth="1"/>
    <col min="11011" max="11011" width="4.125" style="345" customWidth="1"/>
    <col min="11012" max="11012" width="12.25" style="345" customWidth="1"/>
    <col min="11013" max="11013" width="15" style="345" customWidth="1"/>
    <col min="11014" max="11014" width="11.25" style="345" customWidth="1"/>
    <col min="11015" max="11015" width="15" style="345" customWidth="1"/>
    <col min="11016" max="11016" width="10.375" style="345" customWidth="1"/>
    <col min="11017" max="11017" width="15" style="345" customWidth="1"/>
    <col min="11018" max="11018" width="12.25" style="345" customWidth="1"/>
    <col min="11019" max="11019" width="13" style="345" customWidth="1"/>
    <col min="11020" max="11020" width="0" style="345" hidden="1" customWidth="1"/>
    <col min="11021" max="11021" width="11.125" style="345" customWidth="1"/>
    <col min="11022" max="11123" width="8" style="345" customWidth="1"/>
    <col min="11124" max="11125" width="0" style="345" hidden="1" customWidth="1"/>
    <col min="11126" max="11263" width="9" style="345"/>
    <col min="11264" max="11264" width="24.5" style="345" customWidth="1"/>
    <col min="11265" max="11265" width="16.375" style="345" customWidth="1"/>
    <col min="11266" max="11266" width="6.625" style="345" customWidth="1"/>
    <col min="11267" max="11267" width="4.125" style="345" customWidth="1"/>
    <col min="11268" max="11268" width="12.25" style="345" customWidth="1"/>
    <col min="11269" max="11269" width="15" style="345" customWidth="1"/>
    <col min="11270" max="11270" width="11.25" style="345" customWidth="1"/>
    <col min="11271" max="11271" width="15" style="345" customWidth="1"/>
    <col min="11272" max="11272" width="10.375" style="345" customWidth="1"/>
    <col min="11273" max="11273" width="15" style="345" customWidth="1"/>
    <col min="11274" max="11274" width="12.25" style="345" customWidth="1"/>
    <col min="11275" max="11275" width="13" style="345" customWidth="1"/>
    <col min="11276" max="11276" width="0" style="345" hidden="1" customWidth="1"/>
    <col min="11277" max="11277" width="11.125" style="345" customWidth="1"/>
    <col min="11278" max="11379" width="8" style="345" customWidth="1"/>
    <col min="11380" max="11381" width="0" style="345" hidden="1" customWidth="1"/>
    <col min="11382" max="11519" width="9" style="345"/>
    <col min="11520" max="11520" width="24.5" style="345" customWidth="1"/>
    <col min="11521" max="11521" width="16.375" style="345" customWidth="1"/>
    <col min="11522" max="11522" width="6.625" style="345" customWidth="1"/>
    <col min="11523" max="11523" width="4.125" style="345" customWidth="1"/>
    <col min="11524" max="11524" width="12.25" style="345" customWidth="1"/>
    <col min="11525" max="11525" width="15" style="345" customWidth="1"/>
    <col min="11526" max="11526" width="11.25" style="345" customWidth="1"/>
    <col min="11527" max="11527" width="15" style="345" customWidth="1"/>
    <col min="11528" max="11528" width="10.375" style="345" customWidth="1"/>
    <col min="11529" max="11529" width="15" style="345" customWidth="1"/>
    <col min="11530" max="11530" width="12.25" style="345" customWidth="1"/>
    <col min="11531" max="11531" width="13" style="345" customWidth="1"/>
    <col min="11532" max="11532" width="0" style="345" hidden="1" customWidth="1"/>
    <col min="11533" max="11533" width="11.125" style="345" customWidth="1"/>
    <col min="11534" max="11635" width="8" style="345" customWidth="1"/>
    <col min="11636" max="11637" width="0" style="345" hidden="1" customWidth="1"/>
    <col min="11638" max="11775" width="9" style="345"/>
    <col min="11776" max="11776" width="24.5" style="345" customWidth="1"/>
    <col min="11777" max="11777" width="16.375" style="345" customWidth="1"/>
    <col min="11778" max="11778" width="6.625" style="345" customWidth="1"/>
    <col min="11779" max="11779" width="4.125" style="345" customWidth="1"/>
    <col min="11780" max="11780" width="12.25" style="345" customWidth="1"/>
    <col min="11781" max="11781" width="15" style="345" customWidth="1"/>
    <col min="11782" max="11782" width="11.25" style="345" customWidth="1"/>
    <col min="11783" max="11783" width="15" style="345" customWidth="1"/>
    <col min="11784" max="11784" width="10.375" style="345" customWidth="1"/>
    <col min="11785" max="11785" width="15" style="345" customWidth="1"/>
    <col min="11786" max="11786" width="12.25" style="345" customWidth="1"/>
    <col min="11787" max="11787" width="13" style="345" customWidth="1"/>
    <col min="11788" max="11788" width="0" style="345" hidden="1" customWidth="1"/>
    <col min="11789" max="11789" width="11.125" style="345" customWidth="1"/>
    <col min="11790" max="11891" width="8" style="345" customWidth="1"/>
    <col min="11892" max="11893" width="0" style="345" hidden="1" customWidth="1"/>
    <col min="11894" max="12031" width="9" style="345"/>
    <col min="12032" max="12032" width="24.5" style="345" customWidth="1"/>
    <col min="12033" max="12033" width="16.375" style="345" customWidth="1"/>
    <col min="12034" max="12034" width="6.625" style="345" customWidth="1"/>
    <col min="12035" max="12035" width="4.125" style="345" customWidth="1"/>
    <col min="12036" max="12036" width="12.25" style="345" customWidth="1"/>
    <col min="12037" max="12037" width="15" style="345" customWidth="1"/>
    <col min="12038" max="12038" width="11.25" style="345" customWidth="1"/>
    <col min="12039" max="12039" width="15" style="345" customWidth="1"/>
    <col min="12040" max="12040" width="10.375" style="345" customWidth="1"/>
    <col min="12041" max="12041" width="15" style="345" customWidth="1"/>
    <col min="12042" max="12042" width="12.25" style="345" customWidth="1"/>
    <col min="12043" max="12043" width="13" style="345" customWidth="1"/>
    <col min="12044" max="12044" width="0" style="345" hidden="1" customWidth="1"/>
    <col min="12045" max="12045" width="11.125" style="345" customWidth="1"/>
    <col min="12046" max="12147" width="8" style="345" customWidth="1"/>
    <col min="12148" max="12149" width="0" style="345" hidden="1" customWidth="1"/>
    <col min="12150" max="12287" width="9" style="345"/>
    <col min="12288" max="12288" width="24.5" style="345" customWidth="1"/>
    <col min="12289" max="12289" width="16.375" style="345" customWidth="1"/>
    <col min="12290" max="12290" width="6.625" style="345" customWidth="1"/>
    <col min="12291" max="12291" width="4.125" style="345" customWidth="1"/>
    <col min="12292" max="12292" width="12.25" style="345" customWidth="1"/>
    <col min="12293" max="12293" width="15" style="345" customWidth="1"/>
    <col min="12294" max="12294" width="11.25" style="345" customWidth="1"/>
    <col min="12295" max="12295" width="15" style="345" customWidth="1"/>
    <col min="12296" max="12296" width="10.375" style="345" customWidth="1"/>
    <col min="12297" max="12297" width="15" style="345" customWidth="1"/>
    <col min="12298" max="12298" width="12.25" style="345" customWidth="1"/>
    <col min="12299" max="12299" width="13" style="345" customWidth="1"/>
    <col min="12300" max="12300" width="0" style="345" hidden="1" customWidth="1"/>
    <col min="12301" max="12301" width="11.125" style="345" customWidth="1"/>
    <col min="12302" max="12403" width="8" style="345" customWidth="1"/>
    <col min="12404" max="12405" width="0" style="345" hidden="1" customWidth="1"/>
    <col min="12406" max="12543" width="9" style="345"/>
    <col min="12544" max="12544" width="24.5" style="345" customWidth="1"/>
    <col min="12545" max="12545" width="16.375" style="345" customWidth="1"/>
    <col min="12546" max="12546" width="6.625" style="345" customWidth="1"/>
    <col min="12547" max="12547" width="4.125" style="345" customWidth="1"/>
    <col min="12548" max="12548" width="12.25" style="345" customWidth="1"/>
    <col min="12549" max="12549" width="15" style="345" customWidth="1"/>
    <col min="12550" max="12550" width="11.25" style="345" customWidth="1"/>
    <col min="12551" max="12551" width="15" style="345" customWidth="1"/>
    <col min="12552" max="12552" width="10.375" style="345" customWidth="1"/>
    <col min="12553" max="12553" width="15" style="345" customWidth="1"/>
    <col min="12554" max="12554" width="12.25" style="345" customWidth="1"/>
    <col min="12555" max="12555" width="13" style="345" customWidth="1"/>
    <col min="12556" max="12556" width="0" style="345" hidden="1" customWidth="1"/>
    <col min="12557" max="12557" width="11.125" style="345" customWidth="1"/>
    <col min="12558" max="12659" width="8" style="345" customWidth="1"/>
    <col min="12660" max="12661" width="0" style="345" hidden="1" customWidth="1"/>
    <col min="12662" max="12799" width="9" style="345"/>
    <col min="12800" max="12800" width="24.5" style="345" customWidth="1"/>
    <col min="12801" max="12801" width="16.375" style="345" customWidth="1"/>
    <col min="12802" max="12802" width="6.625" style="345" customWidth="1"/>
    <col min="12803" max="12803" width="4.125" style="345" customWidth="1"/>
    <col min="12804" max="12804" width="12.25" style="345" customWidth="1"/>
    <col min="12805" max="12805" width="15" style="345" customWidth="1"/>
    <col min="12806" max="12806" width="11.25" style="345" customWidth="1"/>
    <col min="12807" max="12807" width="15" style="345" customWidth="1"/>
    <col min="12808" max="12808" width="10.375" style="345" customWidth="1"/>
    <col min="12809" max="12809" width="15" style="345" customWidth="1"/>
    <col min="12810" max="12810" width="12.25" style="345" customWidth="1"/>
    <col min="12811" max="12811" width="13" style="345" customWidth="1"/>
    <col min="12812" max="12812" width="0" style="345" hidden="1" customWidth="1"/>
    <col min="12813" max="12813" width="11.125" style="345" customWidth="1"/>
    <col min="12814" max="12915" width="8" style="345" customWidth="1"/>
    <col min="12916" max="12917" width="0" style="345" hidden="1" customWidth="1"/>
    <col min="12918" max="13055" width="9" style="345"/>
    <col min="13056" max="13056" width="24.5" style="345" customWidth="1"/>
    <col min="13057" max="13057" width="16.375" style="345" customWidth="1"/>
    <col min="13058" max="13058" width="6.625" style="345" customWidth="1"/>
    <col min="13059" max="13059" width="4.125" style="345" customWidth="1"/>
    <col min="13060" max="13060" width="12.25" style="345" customWidth="1"/>
    <col min="13061" max="13061" width="15" style="345" customWidth="1"/>
    <col min="13062" max="13062" width="11.25" style="345" customWidth="1"/>
    <col min="13063" max="13063" width="15" style="345" customWidth="1"/>
    <col min="13064" max="13064" width="10.375" style="345" customWidth="1"/>
    <col min="13065" max="13065" width="15" style="345" customWidth="1"/>
    <col min="13066" max="13066" width="12.25" style="345" customWidth="1"/>
    <col min="13067" max="13067" width="13" style="345" customWidth="1"/>
    <col min="13068" max="13068" width="0" style="345" hidden="1" customWidth="1"/>
    <col min="13069" max="13069" width="11.125" style="345" customWidth="1"/>
    <col min="13070" max="13171" width="8" style="345" customWidth="1"/>
    <col min="13172" max="13173" width="0" style="345" hidden="1" customWidth="1"/>
    <col min="13174" max="13311" width="9" style="345"/>
    <col min="13312" max="13312" width="24.5" style="345" customWidth="1"/>
    <col min="13313" max="13313" width="16.375" style="345" customWidth="1"/>
    <col min="13314" max="13314" width="6.625" style="345" customWidth="1"/>
    <col min="13315" max="13315" width="4.125" style="345" customWidth="1"/>
    <col min="13316" max="13316" width="12.25" style="345" customWidth="1"/>
    <col min="13317" max="13317" width="15" style="345" customWidth="1"/>
    <col min="13318" max="13318" width="11.25" style="345" customWidth="1"/>
    <col min="13319" max="13319" width="15" style="345" customWidth="1"/>
    <col min="13320" max="13320" width="10.375" style="345" customWidth="1"/>
    <col min="13321" max="13321" width="15" style="345" customWidth="1"/>
    <col min="13322" max="13322" width="12.25" style="345" customWidth="1"/>
    <col min="13323" max="13323" width="13" style="345" customWidth="1"/>
    <col min="13324" max="13324" width="0" style="345" hidden="1" customWidth="1"/>
    <col min="13325" max="13325" width="11.125" style="345" customWidth="1"/>
    <col min="13326" max="13427" width="8" style="345" customWidth="1"/>
    <col min="13428" max="13429" width="0" style="345" hidden="1" customWidth="1"/>
    <col min="13430" max="13567" width="9" style="345"/>
    <col min="13568" max="13568" width="24.5" style="345" customWidth="1"/>
    <col min="13569" max="13569" width="16.375" style="345" customWidth="1"/>
    <col min="13570" max="13570" width="6.625" style="345" customWidth="1"/>
    <col min="13571" max="13571" width="4.125" style="345" customWidth="1"/>
    <col min="13572" max="13572" width="12.25" style="345" customWidth="1"/>
    <col min="13573" max="13573" width="15" style="345" customWidth="1"/>
    <col min="13574" max="13574" width="11.25" style="345" customWidth="1"/>
    <col min="13575" max="13575" width="15" style="345" customWidth="1"/>
    <col min="13576" max="13576" width="10.375" style="345" customWidth="1"/>
    <col min="13577" max="13577" width="15" style="345" customWidth="1"/>
    <col min="13578" max="13578" width="12.25" style="345" customWidth="1"/>
    <col min="13579" max="13579" width="13" style="345" customWidth="1"/>
    <col min="13580" max="13580" width="0" style="345" hidden="1" customWidth="1"/>
    <col min="13581" max="13581" width="11.125" style="345" customWidth="1"/>
    <col min="13582" max="13683" width="8" style="345" customWidth="1"/>
    <col min="13684" max="13685" width="0" style="345" hidden="1" customWidth="1"/>
    <col min="13686" max="13823" width="9" style="345"/>
    <col min="13824" max="13824" width="24.5" style="345" customWidth="1"/>
    <col min="13825" max="13825" width="16.375" style="345" customWidth="1"/>
    <col min="13826" max="13826" width="6.625" style="345" customWidth="1"/>
    <col min="13827" max="13827" width="4.125" style="345" customWidth="1"/>
    <col min="13828" max="13828" width="12.25" style="345" customWidth="1"/>
    <col min="13829" max="13829" width="15" style="345" customWidth="1"/>
    <col min="13830" max="13830" width="11.25" style="345" customWidth="1"/>
    <col min="13831" max="13831" width="15" style="345" customWidth="1"/>
    <col min="13832" max="13832" width="10.375" style="345" customWidth="1"/>
    <col min="13833" max="13833" width="15" style="345" customWidth="1"/>
    <col min="13834" max="13834" width="12.25" style="345" customWidth="1"/>
    <col min="13835" max="13835" width="13" style="345" customWidth="1"/>
    <col min="13836" max="13836" width="0" style="345" hidden="1" customWidth="1"/>
    <col min="13837" max="13837" width="11.125" style="345" customWidth="1"/>
    <col min="13838" max="13939" width="8" style="345" customWidth="1"/>
    <col min="13940" max="13941" width="0" style="345" hidden="1" customWidth="1"/>
    <col min="13942" max="14079" width="9" style="345"/>
    <col min="14080" max="14080" width="24.5" style="345" customWidth="1"/>
    <col min="14081" max="14081" width="16.375" style="345" customWidth="1"/>
    <col min="14082" max="14082" width="6.625" style="345" customWidth="1"/>
    <col min="14083" max="14083" width="4.125" style="345" customWidth="1"/>
    <col min="14084" max="14084" width="12.25" style="345" customWidth="1"/>
    <col min="14085" max="14085" width="15" style="345" customWidth="1"/>
    <col min="14086" max="14086" width="11.25" style="345" customWidth="1"/>
    <col min="14087" max="14087" width="15" style="345" customWidth="1"/>
    <col min="14088" max="14088" width="10.375" style="345" customWidth="1"/>
    <col min="14089" max="14089" width="15" style="345" customWidth="1"/>
    <col min="14090" max="14090" width="12.25" style="345" customWidth="1"/>
    <col min="14091" max="14091" width="13" style="345" customWidth="1"/>
    <col min="14092" max="14092" width="0" style="345" hidden="1" customWidth="1"/>
    <col min="14093" max="14093" width="11.125" style="345" customWidth="1"/>
    <col min="14094" max="14195" width="8" style="345" customWidth="1"/>
    <col min="14196" max="14197" width="0" style="345" hidden="1" customWidth="1"/>
    <col min="14198" max="14335" width="9" style="345"/>
    <col min="14336" max="14336" width="24.5" style="345" customWidth="1"/>
    <col min="14337" max="14337" width="16.375" style="345" customWidth="1"/>
    <col min="14338" max="14338" width="6.625" style="345" customWidth="1"/>
    <col min="14339" max="14339" width="4.125" style="345" customWidth="1"/>
    <col min="14340" max="14340" width="12.25" style="345" customWidth="1"/>
    <col min="14341" max="14341" width="15" style="345" customWidth="1"/>
    <col min="14342" max="14342" width="11.25" style="345" customWidth="1"/>
    <col min="14343" max="14343" width="15" style="345" customWidth="1"/>
    <col min="14344" max="14344" width="10.375" style="345" customWidth="1"/>
    <col min="14345" max="14345" width="15" style="345" customWidth="1"/>
    <col min="14346" max="14346" width="12.25" style="345" customWidth="1"/>
    <col min="14347" max="14347" width="13" style="345" customWidth="1"/>
    <col min="14348" max="14348" width="0" style="345" hidden="1" customWidth="1"/>
    <col min="14349" max="14349" width="11.125" style="345" customWidth="1"/>
    <col min="14350" max="14451" width="8" style="345" customWidth="1"/>
    <col min="14452" max="14453" width="0" style="345" hidden="1" customWidth="1"/>
    <col min="14454" max="14591" width="9" style="345"/>
    <col min="14592" max="14592" width="24.5" style="345" customWidth="1"/>
    <col min="14593" max="14593" width="16.375" style="345" customWidth="1"/>
    <col min="14594" max="14594" width="6.625" style="345" customWidth="1"/>
    <col min="14595" max="14595" width="4.125" style="345" customWidth="1"/>
    <col min="14596" max="14596" width="12.25" style="345" customWidth="1"/>
    <col min="14597" max="14597" width="15" style="345" customWidth="1"/>
    <col min="14598" max="14598" width="11.25" style="345" customWidth="1"/>
    <col min="14599" max="14599" width="15" style="345" customWidth="1"/>
    <col min="14600" max="14600" width="10.375" style="345" customWidth="1"/>
    <col min="14601" max="14601" width="15" style="345" customWidth="1"/>
    <col min="14602" max="14602" width="12.25" style="345" customWidth="1"/>
    <col min="14603" max="14603" width="13" style="345" customWidth="1"/>
    <col min="14604" max="14604" width="0" style="345" hidden="1" customWidth="1"/>
    <col min="14605" max="14605" width="11.125" style="345" customWidth="1"/>
    <col min="14606" max="14707" width="8" style="345" customWidth="1"/>
    <col min="14708" max="14709" width="0" style="345" hidden="1" customWidth="1"/>
    <col min="14710" max="14847" width="9" style="345"/>
    <col min="14848" max="14848" width="24.5" style="345" customWidth="1"/>
    <col min="14849" max="14849" width="16.375" style="345" customWidth="1"/>
    <col min="14850" max="14850" width="6.625" style="345" customWidth="1"/>
    <col min="14851" max="14851" width="4.125" style="345" customWidth="1"/>
    <col min="14852" max="14852" width="12.25" style="345" customWidth="1"/>
    <col min="14853" max="14853" width="15" style="345" customWidth="1"/>
    <col min="14854" max="14854" width="11.25" style="345" customWidth="1"/>
    <col min="14855" max="14855" width="15" style="345" customWidth="1"/>
    <col min="14856" max="14856" width="10.375" style="345" customWidth="1"/>
    <col min="14857" max="14857" width="15" style="345" customWidth="1"/>
    <col min="14858" max="14858" width="12.25" style="345" customWidth="1"/>
    <col min="14859" max="14859" width="13" style="345" customWidth="1"/>
    <col min="14860" max="14860" width="0" style="345" hidden="1" customWidth="1"/>
    <col min="14861" max="14861" width="11.125" style="345" customWidth="1"/>
    <col min="14862" max="14963" width="8" style="345" customWidth="1"/>
    <col min="14964" max="14965" width="0" style="345" hidden="1" customWidth="1"/>
    <col min="14966" max="15103" width="9" style="345"/>
    <col min="15104" max="15104" width="24.5" style="345" customWidth="1"/>
    <col min="15105" max="15105" width="16.375" style="345" customWidth="1"/>
    <col min="15106" max="15106" width="6.625" style="345" customWidth="1"/>
    <col min="15107" max="15107" width="4.125" style="345" customWidth="1"/>
    <col min="15108" max="15108" width="12.25" style="345" customWidth="1"/>
    <col min="15109" max="15109" width="15" style="345" customWidth="1"/>
    <col min="15110" max="15110" width="11.25" style="345" customWidth="1"/>
    <col min="15111" max="15111" width="15" style="345" customWidth="1"/>
    <col min="15112" max="15112" width="10.375" style="345" customWidth="1"/>
    <col min="15113" max="15113" width="15" style="345" customWidth="1"/>
    <col min="15114" max="15114" width="12.25" style="345" customWidth="1"/>
    <col min="15115" max="15115" width="13" style="345" customWidth="1"/>
    <col min="15116" max="15116" width="0" style="345" hidden="1" customWidth="1"/>
    <col min="15117" max="15117" width="11.125" style="345" customWidth="1"/>
    <col min="15118" max="15219" width="8" style="345" customWidth="1"/>
    <col min="15220" max="15221" width="0" style="345" hidden="1" customWidth="1"/>
    <col min="15222" max="15359" width="9" style="345"/>
    <col min="15360" max="15360" width="24.5" style="345" customWidth="1"/>
    <col min="15361" max="15361" width="16.375" style="345" customWidth="1"/>
    <col min="15362" max="15362" width="6.625" style="345" customWidth="1"/>
    <col min="15363" max="15363" width="4.125" style="345" customWidth="1"/>
    <col min="15364" max="15364" width="12.25" style="345" customWidth="1"/>
    <col min="15365" max="15365" width="15" style="345" customWidth="1"/>
    <col min="15366" max="15366" width="11.25" style="345" customWidth="1"/>
    <col min="15367" max="15367" width="15" style="345" customWidth="1"/>
    <col min="15368" max="15368" width="10.375" style="345" customWidth="1"/>
    <col min="15369" max="15369" width="15" style="345" customWidth="1"/>
    <col min="15370" max="15370" width="12.25" style="345" customWidth="1"/>
    <col min="15371" max="15371" width="13" style="345" customWidth="1"/>
    <col min="15372" max="15372" width="0" style="345" hidden="1" customWidth="1"/>
    <col min="15373" max="15373" width="11.125" style="345" customWidth="1"/>
    <col min="15374" max="15475" width="8" style="345" customWidth="1"/>
    <col min="15476" max="15477" width="0" style="345" hidden="1" customWidth="1"/>
    <col min="15478" max="15615" width="9" style="345"/>
    <col min="15616" max="15616" width="24.5" style="345" customWidth="1"/>
    <col min="15617" max="15617" width="16.375" style="345" customWidth="1"/>
    <col min="15618" max="15618" width="6.625" style="345" customWidth="1"/>
    <col min="15619" max="15619" width="4.125" style="345" customWidth="1"/>
    <col min="15620" max="15620" width="12.25" style="345" customWidth="1"/>
    <col min="15621" max="15621" width="15" style="345" customWidth="1"/>
    <col min="15622" max="15622" width="11.25" style="345" customWidth="1"/>
    <col min="15623" max="15623" width="15" style="345" customWidth="1"/>
    <col min="15624" max="15624" width="10.375" style="345" customWidth="1"/>
    <col min="15625" max="15625" width="15" style="345" customWidth="1"/>
    <col min="15626" max="15626" width="12.25" style="345" customWidth="1"/>
    <col min="15627" max="15627" width="13" style="345" customWidth="1"/>
    <col min="15628" max="15628" width="0" style="345" hidden="1" customWidth="1"/>
    <col min="15629" max="15629" width="11.125" style="345" customWidth="1"/>
    <col min="15630" max="15731" width="8" style="345" customWidth="1"/>
    <col min="15732" max="15733" width="0" style="345" hidden="1" customWidth="1"/>
    <col min="15734" max="15871" width="9" style="345"/>
    <col min="15872" max="15872" width="24.5" style="345" customWidth="1"/>
    <col min="15873" max="15873" width="16.375" style="345" customWidth="1"/>
    <col min="15874" max="15874" width="6.625" style="345" customWidth="1"/>
    <col min="15875" max="15875" width="4.125" style="345" customWidth="1"/>
    <col min="15876" max="15876" width="12.25" style="345" customWidth="1"/>
    <col min="15877" max="15877" width="15" style="345" customWidth="1"/>
    <col min="15878" max="15878" width="11.25" style="345" customWidth="1"/>
    <col min="15879" max="15879" width="15" style="345" customWidth="1"/>
    <col min="15880" max="15880" width="10.375" style="345" customWidth="1"/>
    <col min="15881" max="15881" width="15" style="345" customWidth="1"/>
    <col min="15882" max="15882" width="12.25" style="345" customWidth="1"/>
    <col min="15883" max="15883" width="13" style="345" customWidth="1"/>
    <col min="15884" max="15884" width="0" style="345" hidden="1" customWidth="1"/>
    <col min="15885" max="15885" width="11.125" style="345" customWidth="1"/>
    <col min="15886" max="15987" width="8" style="345" customWidth="1"/>
    <col min="15988" max="15989" width="0" style="345" hidden="1" customWidth="1"/>
    <col min="15990" max="16127" width="9" style="345"/>
    <col min="16128" max="16128" width="24.5" style="345" customWidth="1"/>
    <col min="16129" max="16129" width="16.375" style="345" customWidth="1"/>
    <col min="16130" max="16130" width="6.625" style="345" customWidth="1"/>
    <col min="16131" max="16131" width="4.125" style="345" customWidth="1"/>
    <col min="16132" max="16132" width="12.25" style="345" customWidth="1"/>
    <col min="16133" max="16133" width="15" style="345" customWidth="1"/>
    <col min="16134" max="16134" width="11.25" style="345" customWidth="1"/>
    <col min="16135" max="16135" width="15" style="345" customWidth="1"/>
    <col min="16136" max="16136" width="10.375" style="345" customWidth="1"/>
    <col min="16137" max="16137" width="15" style="345" customWidth="1"/>
    <col min="16138" max="16138" width="12.25" style="345" customWidth="1"/>
    <col min="16139" max="16139" width="13" style="345" customWidth="1"/>
    <col min="16140" max="16140" width="0" style="345" hidden="1" customWidth="1"/>
    <col min="16141" max="16141" width="11.125" style="345" customWidth="1"/>
    <col min="16142" max="16243" width="8" style="345" customWidth="1"/>
    <col min="16244" max="16245" width="0" style="345" hidden="1" customWidth="1"/>
    <col min="16246" max="16384" width="9" style="345"/>
  </cols>
  <sheetData>
    <row r="1" spans="1:127" ht="33.75" customHeight="1">
      <c r="A1" s="477" t="s">
        <v>1415</v>
      </c>
      <c r="B1" s="477"/>
      <c r="C1" s="477"/>
      <c r="D1" s="477"/>
      <c r="E1" s="477"/>
      <c r="F1" s="477"/>
      <c r="G1" s="477"/>
      <c r="H1" s="477"/>
      <c r="I1" s="477"/>
      <c r="J1" s="477"/>
      <c r="K1" s="477"/>
      <c r="L1" s="477"/>
      <c r="M1" s="477"/>
      <c r="N1" s="344"/>
      <c r="O1" s="344"/>
      <c r="P1" s="344"/>
      <c r="Q1" s="344"/>
      <c r="R1" s="344"/>
      <c r="S1" s="344"/>
      <c r="T1" s="344"/>
      <c r="U1" s="344"/>
      <c r="V1" s="344"/>
      <c r="W1" s="344"/>
      <c r="X1" s="344"/>
      <c r="Y1" s="344"/>
      <c r="Z1" s="344"/>
      <c r="AA1" s="344"/>
      <c r="AB1" s="344"/>
      <c r="AC1" s="344"/>
      <c r="AD1" s="344"/>
      <c r="AE1" s="344"/>
      <c r="AF1" s="344"/>
      <c r="AG1" s="344"/>
      <c r="AH1" s="344"/>
      <c r="AI1" s="344"/>
      <c r="AJ1" s="344"/>
      <c r="AK1" s="344"/>
      <c r="AL1" s="344"/>
      <c r="AM1" s="344"/>
      <c r="AN1" s="344"/>
      <c r="AO1" s="344"/>
      <c r="AP1" s="344"/>
      <c r="AQ1" s="344"/>
      <c r="AR1" s="344"/>
      <c r="AS1" s="344"/>
      <c r="AT1" s="344"/>
      <c r="AU1" s="344"/>
      <c r="AV1" s="344"/>
      <c r="AW1" s="344"/>
      <c r="AX1" s="344"/>
      <c r="AY1" s="344"/>
      <c r="AZ1" s="344"/>
      <c r="BA1" s="344"/>
      <c r="BB1" s="344"/>
      <c r="BC1" s="344"/>
      <c r="BD1" s="344"/>
      <c r="BE1" s="344"/>
      <c r="BF1" s="344"/>
      <c r="BG1" s="344"/>
      <c r="BH1" s="344"/>
      <c r="BI1" s="344"/>
      <c r="BJ1" s="344"/>
      <c r="BK1" s="344"/>
      <c r="BL1" s="344"/>
      <c r="BM1" s="344"/>
      <c r="BN1" s="344"/>
      <c r="BO1" s="344"/>
      <c r="BP1" s="344"/>
      <c r="BQ1" s="344"/>
      <c r="BR1" s="344"/>
      <c r="BS1" s="344"/>
      <c r="BT1" s="344"/>
      <c r="BU1" s="344"/>
      <c r="BV1" s="344"/>
      <c r="BW1" s="344"/>
      <c r="BX1" s="344"/>
      <c r="BY1" s="344"/>
      <c r="BZ1" s="344"/>
      <c r="CA1" s="344"/>
      <c r="CB1" s="344"/>
      <c r="CC1" s="344"/>
      <c r="CD1" s="344"/>
      <c r="CE1" s="344"/>
      <c r="CF1" s="344"/>
      <c r="CG1" s="344"/>
      <c r="CH1" s="344"/>
      <c r="CI1" s="344"/>
      <c r="CJ1" s="344"/>
      <c r="CK1" s="344"/>
      <c r="CL1" s="344"/>
      <c r="CM1" s="344"/>
      <c r="CN1" s="344"/>
      <c r="CO1" s="344"/>
      <c r="CP1" s="344"/>
      <c r="CQ1" s="344"/>
      <c r="CR1" s="344"/>
      <c r="CS1" s="344"/>
      <c r="CT1" s="344"/>
      <c r="CU1" s="344"/>
      <c r="CV1" s="344"/>
      <c r="CW1" s="344"/>
      <c r="CX1" s="344"/>
      <c r="CY1" s="344"/>
      <c r="CZ1" s="344"/>
      <c r="DA1" s="344"/>
      <c r="DB1" s="344"/>
      <c r="DC1" s="344"/>
      <c r="DD1" s="344"/>
      <c r="DE1" s="344"/>
      <c r="DF1" s="344"/>
      <c r="DG1" s="344"/>
      <c r="DH1" s="344"/>
      <c r="DI1" s="344"/>
      <c r="DJ1" s="344"/>
      <c r="DK1" s="344"/>
      <c r="DL1" s="344"/>
      <c r="DM1" s="344"/>
      <c r="DN1" s="344"/>
      <c r="DO1" s="344"/>
      <c r="DP1" s="344"/>
      <c r="DQ1" s="344"/>
      <c r="DR1" s="344"/>
      <c r="DS1" s="344"/>
      <c r="DT1" s="344"/>
      <c r="DU1" s="344"/>
      <c r="DV1" s="344"/>
      <c r="DW1" s="344"/>
    </row>
    <row r="2" spans="1:127" ht="25.5" customHeight="1" thickBot="1">
      <c r="A2" s="478" t="s">
        <v>1418</v>
      </c>
      <c r="B2" s="478"/>
      <c r="C2" s="478"/>
      <c r="D2" s="478"/>
      <c r="E2" s="478"/>
      <c r="F2" s="478"/>
      <c r="G2" s="478"/>
      <c r="H2" s="478"/>
      <c r="I2" s="478"/>
      <c r="J2" s="478"/>
      <c r="K2" s="478"/>
      <c r="L2" s="478"/>
      <c r="M2" s="478"/>
      <c r="N2" s="344"/>
      <c r="O2" s="344"/>
      <c r="P2" s="344"/>
      <c r="Q2" s="344"/>
      <c r="R2" s="344"/>
      <c r="S2" s="344"/>
      <c r="T2" s="344"/>
      <c r="U2" s="344"/>
      <c r="V2" s="344"/>
      <c r="W2" s="344"/>
      <c r="X2" s="344"/>
      <c r="Y2" s="344"/>
      <c r="Z2" s="344"/>
      <c r="AA2" s="344"/>
      <c r="AB2" s="344"/>
      <c r="AC2" s="344"/>
      <c r="AD2" s="344"/>
      <c r="AE2" s="344"/>
      <c r="AF2" s="344"/>
      <c r="AG2" s="344"/>
      <c r="AH2" s="344"/>
      <c r="AI2" s="344"/>
      <c r="AJ2" s="344"/>
      <c r="AK2" s="344"/>
      <c r="AL2" s="344"/>
      <c r="AM2" s="344"/>
      <c r="AN2" s="344"/>
      <c r="AO2" s="344"/>
      <c r="AP2" s="344"/>
      <c r="AQ2" s="344"/>
      <c r="AR2" s="344"/>
      <c r="AS2" s="344"/>
      <c r="AT2" s="344"/>
      <c r="AU2" s="344"/>
      <c r="AV2" s="344"/>
      <c r="AW2" s="344"/>
      <c r="AX2" s="344"/>
      <c r="AY2" s="344"/>
      <c r="AZ2" s="344"/>
      <c r="BA2" s="344"/>
      <c r="BB2" s="344"/>
      <c r="BC2" s="344"/>
      <c r="BD2" s="344"/>
      <c r="BE2" s="344"/>
      <c r="BF2" s="344"/>
      <c r="BG2" s="344"/>
      <c r="BH2" s="344"/>
      <c r="BI2" s="344"/>
      <c r="BJ2" s="344"/>
      <c r="BK2" s="344"/>
      <c r="BL2" s="344"/>
      <c r="BM2" s="344"/>
      <c r="BN2" s="344"/>
      <c r="BO2" s="344"/>
      <c r="BP2" s="344"/>
      <c r="BQ2" s="344"/>
      <c r="BR2" s="344"/>
      <c r="BS2" s="344"/>
      <c r="BT2" s="344"/>
      <c r="BU2" s="344"/>
      <c r="BV2" s="344"/>
      <c r="BW2" s="344"/>
      <c r="BX2" s="344"/>
      <c r="BY2" s="344"/>
      <c r="BZ2" s="344"/>
      <c r="CA2" s="344"/>
      <c r="CB2" s="344"/>
      <c r="CC2" s="344"/>
      <c r="CD2" s="344"/>
      <c r="CE2" s="344"/>
      <c r="CF2" s="344"/>
      <c r="CG2" s="344"/>
      <c r="CH2" s="344"/>
      <c r="CI2" s="344"/>
      <c r="CJ2" s="344"/>
      <c r="CK2" s="344"/>
      <c r="CL2" s="344"/>
      <c r="CM2" s="344"/>
      <c r="CN2" s="344"/>
      <c r="CO2" s="344"/>
      <c r="CP2" s="344"/>
      <c r="CQ2" s="344"/>
      <c r="CR2" s="344"/>
      <c r="CS2" s="344"/>
      <c r="CT2" s="344"/>
      <c r="CU2" s="344"/>
      <c r="CV2" s="344"/>
      <c r="CW2" s="344"/>
      <c r="CX2" s="344"/>
      <c r="CY2" s="344"/>
      <c r="CZ2" s="344"/>
      <c r="DA2" s="344"/>
      <c r="DB2" s="344"/>
      <c r="DC2" s="344"/>
      <c r="DD2" s="344"/>
      <c r="DE2" s="344"/>
      <c r="DF2" s="344"/>
      <c r="DG2" s="344"/>
      <c r="DH2" s="344"/>
      <c r="DI2" s="344"/>
      <c r="DJ2" s="344"/>
      <c r="DK2" s="344"/>
      <c r="DL2" s="344"/>
      <c r="DM2" s="344"/>
      <c r="DN2" s="344"/>
      <c r="DO2" s="344"/>
      <c r="DP2" s="344"/>
      <c r="DQ2" s="344"/>
      <c r="DR2" s="344"/>
      <c r="DS2" s="344"/>
      <c r="DT2" s="344"/>
      <c r="DU2" s="344"/>
      <c r="DV2" s="344"/>
      <c r="DW2" s="344"/>
    </row>
    <row r="3" spans="1:127" ht="18" customHeight="1" thickBot="1">
      <c r="A3" s="479" t="s">
        <v>1404</v>
      </c>
      <c r="B3" s="481" t="s">
        <v>1405</v>
      </c>
      <c r="C3" s="481" t="s">
        <v>1406</v>
      </c>
      <c r="D3" s="481" t="s">
        <v>2</v>
      </c>
      <c r="E3" s="484" t="s">
        <v>1408</v>
      </c>
      <c r="F3" s="475"/>
      <c r="G3" s="484" t="s">
        <v>1409</v>
      </c>
      <c r="H3" s="475"/>
      <c r="I3" s="484" t="s">
        <v>1410</v>
      </c>
      <c r="J3" s="484"/>
      <c r="K3" s="475" t="s">
        <v>1407</v>
      </c>
      <c r="L3" s="476"/>
      <c r="M3" s="473" t="s">
        <v>92</v>
      </c>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344"/>
      <c r="BE3" s="344"/>
      <c r="BF3" s="344"/>
      <c r="BG3" s="344"/>
      <c r="BH3" s="344"/>
      <c r="BI3" s="344"/>
      <c r="BJ3" s="344"/>
      <c r="BK3" s="344"/>
      <c r="BL3" s="344"/>
      <c r="BM3" s="344"/>
      <c r="BN3" s="344"/>
      <c r="BO3" s="344"/>
      <c r="BP3" s="344"/>
      <c r="BQ3" s="344"/>
      <c r="BR3" s="344"/>
      <c r="BS3" s="344"/>
      <c r="BT3" s="344"/>
      <c r="BU3" s="344"/>
      <c r="BV3" s="344"/>
      <c r="BW3" s="344"/>
      <c r="BX3" s="344"/>
      <c r="BY3" s="344"/>
      <c r="BZ3" s="344"/>
      <c r="CA3" s="344"/>
      <c r="CB3" s="344"/>
      <c r="CC3" s="344"/>
      <c r="CD3" s="344"/>
      <c r="CE3" s="344"/>
      <c r="CF3" s="344"/>
      <c r="CG3" s="344"/>
      <c r="CH3" s="344"/>
      <c r="CI3" s="344"/>
      <c r="CJ3" s="344"/>
      <c r="CK3" s="344"/>
      <c r="CL3" s="344"/>
      <c r="CM3" s="344"/>
      <c r="CN3" s="344"/>
      <c r="CO3" s="344"/>
      <c r="CP3" s="344"/>
      <c r="CQ3" s="344"/>
      <c r="CR3" s="344"/>
      <c r="CS3" s="344"/>
      <c r="CT3" s="344"/>
      <c r="CU3" s="344"/>
      <c r="CV3" s="344"/>
      <c r="CW3" s="344"/>
      <c r="CX3" s="344"/>
      <c r="CY3" s="344"/>
      <c r="CZ3" s="344"/>
      <c r="DA3" s="344"/>
      <c r="DB3" s="344"/>
      <c r="DC3" s="344"/>
      <c r="DD3" s="344"/>
      <c r="DE3" s="344"/>
      <c r="DF3" s="344"/>
      <c r="DG3" s="344"/>
      <c r="DH3" s="344"/>
      <c r="DI3" s="344"/>
      <c r="DJ3" s="344"/>
      <c r="DK3" s="344"/>
      <c r="DL3" s="344"/>
      <c r="DM3" s="344"/>
      <c r="DN3" s="344"/>
      <c r="DO3" s="344"/>
      <c r="DP3" s="344"/>
      <c r="DQ3" s="344"/>
      <c r="DR3" s="344"/>
      <c r="DS3" s="344"/>
      <c r="DT3" s="344"/>
      <c r="DU3" s="344"/>
      <c r="DV3" s="344"/>
      <c r="DW3" s="344"/>
    </row>
    <row r="4" spans="1:127" ht="18" customHeight="1">
      <c r="A4" s="480"/>
      <c r="B4" s="482"/>
      <c r="C4" s="482"/>
      <c r="D4" s="483"/>
      <c r="E4" s="378" t="s">
        <v>1419</v>
      </c>
      <c r="F4" s="378" t="s">
        <v>1420</v>
      </c>
      <c r="G4" s="378" t="s">
        <v>1419</v>
      </c>
      <c r="H4" s="378" t="s">
        <v>1420</v>
      </c>
      <c r="I4" s="378" t="s">
        <v>1419</v>
      </c>
      <c r="J4" s="379" t="s">
        <v>1420</v>
      </c>
      <c r="K4" s="380" t="s">
        <v>1419</v>
      </c>
      <c r="L4" s="378" t="s">
        <v>1420</v>
      </c>
      <c r="M4" s="474"/>
      <c r="N4" s="344"/>
      <c r="O4" s="344"/>
      <c r="P4" s="344"/>
      <c r="Q4" s="344"/>
      <c r="R4" s="344"/>
      <c r="S4" s="344"/>
      <c r="T4" s="344"/>
      <c r="U4" s="344"/>
      <c r="V4" s="344"/>
      <c r="W4" s="344"/>
      <c r="X4" s="344"/>
      <c r="Y4" s="344"/>
      <c r="Z4" s="344"/>
      <c r="AA4" s="344"/>
      <c r="AB4" s="344"/>
      <c r="AC4" s="344"/>
      <c r="AD4" s="344"/>
      <c r="AE4" s="344"/>
      <c r="AF4" s="344"/>
      <c r="AG4" s="344"/>
      <c r="AH4" s="344"/>
      <c r="AI4" s="344"/>
      <c r="AJ4" s="344"/>
      <c r="AK4" s="344"/>
      <c r="AL4" s="344"/>
      <c r="AM4" s="344"/>
      <c r="AN4" s="344"/>
      <c r="AO4" s="344"/>
      <c r="AP4" s="344"/>
      <c r="AQ4" s="344"/>
      <c r="AR4" s="344"/>
      <c r="AS4" s="344"/>
      <c r="AT4" s="344"/>
      <c r="AU4" s="344"/>
      <c r="AV4" s="344"/>
      <c r="AW4" s="344"/>
      <c r="AX4" s="344"/>
      <c r="AY4" s="344"/>
      <c r="AZ4" s="344"/>
      <c r="BA4" s="344"/>
      <c r="BB4" s="344"/>
      <c r="BC4" s="344"/>
      <c r="BD4" s="344"/>
      <c r="BE4" s="344"/>
      <c r="BF4" s="344"/>
      <c r="BG4" s="344"/>
      <c r="BH4" s="344"/>
      <c r="BI4" s="344"/>
      <c r="BJ4" s="344"/>
      <c r="BK4" s="344"/>
      <c r="BL4" s="344"/>
      <c r="BM4" s="344"/>
      <c r="BN4" s="344"/>
      <c r="BO4" s="344"/>
      <c r="BP4" s="344"/>
      <c r="BQ4" s="344"/>
      <c r="BR4" s="344"/>
      <c r="BS4" s="344"/>
      <c r="BT4" s="344"/>
      <c r="BU4" s="344"/>
      <c r="BV4" s="344"/>
      <c r="BW4" s="344"/>
      <c r="BX4" s="344"/>
      <c r="BY4" s="344"/>
      <c r="BZ4" s="344"/>
      <c r="CA4" s="344"/>
      <c r="CB4" s="344"/>
      <c r="CC4" s="344"/>
      <c r="CD4" s="344"/>
      <c r="CE4" s="344"/>
      <c r="CF4" s="344"/>
      <c r="CG4" s="344"/>
      <c r="CH4" s="344"/>
      <c r="CI4" s="344"/>
      <c r="CJ4" s="344"/>
      <c r="CK4" s="344"/>
      <c r="CL4" s="344"/>
      <c r="CM4" s="344"/>
      <c r="CN4" s="344"/>
      <c r="CO4" s="344"/>
      <c r="CP4" s="344"/>
      <c r="CQ4" s="344"/>
      <c r="CR4" s="344"/>
      <c r="CS4" s="344"/>
      <c r="CT4" s="344"/>
      <c r="CU4" s="344"/>
      <c r="CV4" s="344"/>
      <c r="CW4" s="344"/>
      <c r="CX4" s="344"/>
      <c r="CY4" s="344"/>
      <c r="CZ4" s="344"/>
      <c r="DA4" s="344"/>
      <c r="DB4" s="344"/>
      <c r="DC4" s="344"/>
      <c r="DD4" s="344"/>
      <c r="DE4" s="344"/>
      <c r="DF4" s="344"/>
      <c r="DG4" s="344"/>
      <c r="DH4" s="344"/>
      <c r="DI4" s="344"/>
      <c r="DJ4" s="344"/>
      <c r="DK4" s="344"/>
      <c r="DL4" s="344"/>
      <c r="DM4" s="344"/>
      <c r="DN4" s="344"/>
      <c r="DO4" s="344"/>
      <c r="DP4" s="344"/>
      <c r="DQ4" s="344"/>
      <c r="DR4" s="344"/>
      <c r="DS4" s="344"/>
      <c r="DT4" s="344"/>
      <c r="DU4" s="344"/>
      <c r="DV4" s="344"/>
      <c r="DW4" s="344"/>
    </row>
    <row r="5" spans="1:127" ht="30" customHeight="1">
      <c r="A5" s="394" t="s">
        <v>1425</v>
      </c>
      <c r="B5" s="381" t="s">
        <v>11</v>
      </c>
      <c r="C5" s="382">
        <v>0</v>
      </c>
      <c r="D5" s="381" t="s">
        <v>11</v>
      </c>
      <c r="E5" s="383"/>
      <c r="F5" s="384"/>
      <c r="G5" s="383"/>
      <c r="H5" s="384"/>
      <c r="I5" s="383"/>
      <c r="J5" s="384"/>
      <c r="K5" s="383"/>
      <c r="L5" s="384"/>
      <c r="M5" s="385" t="s">
        <v>11</v>
      </c>
      <c r="N5" s="344"/>
      <c r="O5" s="344"/>
      <c r="P5" s="344"/>
      <c r="Q5" s="344"/>
      <c r="R5" s="344"/>
      <c r="S5" s="344"/>
      <c r="T5" s="344"/>
      <c r="U5" s="344"/>
      <c r="V5" s="344"/>
      <c r="W5" s="344"/>
      <c r="X5" s="344"/>
      <c r="Y5" s="344"/>
      <c r="Z5" s="344"/>
      <c r="AA5" s="344"/>
      <c r="AB5" s="344"/>
      <c r="AC5" s="344"/>
      <c r="AD5" s="344"/>
      <c r="AE5" s="344"/>
      <c r="AF5" s="344"/>
      <c r="AG5" s="344"/>
      <c r="AH5" s="344"/>
      <c r="AI5" s="344"/>
      <c r="AJ5" s="344"/>
      <c r="AK5" s="344"/>
      <c r="AL5" s="344"/>
      <c r="AM5" s="344"/>
      <c r="AN5" s="344"/>
      <c r="AO5" s="344"/>
      <c r="AP5" s="344"/>
      <c r="AQ5" s="344"/>
      <c r="AR5" s="344"/>
      <c r="AS5" s="344"/>
      <c r="AT5" s="344"/>
      <c r="AU5" s="344"/>
      <c r="AV5" s="344"/>
      <c r="AW5" s="344"/>
      <c r="AX5" s="344"/>
      <c r="AY5" s="344"/>
      <c r="AZ5" s="344"/>
      <c r="BA5" s="344"/>
      <c r="BB5" s="344"/>
      <c r="BC5" s="344"/>
      <c r="BD5" s="344"/>
      <c r="BE5" s="344"/>
      <c r="BF5" s="344"/>
      <c r="BG5" s="344"/>
      <c r="BH5" s="344"/>
      <c r="BI5" s="344"/>
      <c r="BJ5" s="344"/>
      <c r="BK5" s="344"/>
      <c r="BL5" s="344"/>
      <c r="BM5" s="344"/>
      <c r="BN5" s="344"/>
      <c r="BO5" s="344"/>
      <c r="BP5" s="344"/>
      <c r="BQ5" s="344"/>
      <c r="BR5" s="344"/>
      <c r="BS5" s="344"/>
      <c r="BT5" s="344"/>
      <c r="BU5" s="344"/>
      <c r="BV5" s="344"/>
      <c r="BW5" s="344"/>
      <c r="BX5" s="344"/>
      <c r="BY5" s="344"/>
      <c r="BZ5" s="344"/>
      <c r="CA5" s="344"/>
      <c r="CB5" s="344"/>
      <c r="CC5" s="344"/>
      <c r="CD5" s="344"/>
      <c r="CE5" s="344"/>
      <c r="CF5" s="344"/>
      <c r="CG5" s="344"/>
      <c r="CH5" s="344"/>
      <c r="CI5" s="344"/>
      <c r="CJ5" s="344"/>
      <c r="CK5" s="344"/>
      <c r="CL5" s="344"/>
      <c r="CM5" s="344"/>
      <c r="CN5" s="344"/>
      <c r="CO5" s="344"/>
      <c r="CP5" s="344"/>
      <c r="CQ5" s="344"/>
      <c r="CR5" s="344"/>
      <c r="CS5" s="344"/>
      <c r="CT5" s="344"/>
      <c r="CU5" s="344"/>
      <c r="CV5" s="344"/>
      <c r="CW5" s="344"/>
      <c r="CX5" s="344"/>
      <c r="CY5" s="344"/>
      <c r="CZ5" s="344"/>
      <c r="DA5" s="344"/>
      <c r="DB5" s="344"/>
      <c r="DC5" s="344"/>
      <c r="DD5" s="344"/>
      <c r="DE5" s="344"/>
      <c r="DF5" s="344"/>
      <c r="DG5" s="344"/>
      <c r="DH5" s="344"/>
      <c r="DI5" s="344"/>
      <c r="DJ5" s="344"/>
      <c r="DK5" s="344"/>
      <c r="DL5" s="344" t="s">
        <v>11</v>
      </c>
      <c r="DM5" s="344" t="s">
        <v>11</v>
      </c>
      <c r="DN5" s="344"/>
      <c r="DO5" s="344"/>
      <c r="DP5" s="344"/>
      <c r="DQ5" s="344"/>
      <c r="DR5" s="344"/>
      <c r="DS5" s="344"/>
      <c r="DT5" s="344"/>
      <c r="DU5" s="344"/>
      <c r="DV5" s="344"/>
      <c r="DW5" s="344"/>
    </row>
    <row r="6" spans="1:127" ht="30" customHeight="1">
      <c r="A6" s="395" t="s">
        <v>1427</v>
      </c>
      <c r="B6" s="346" t="s">
        <v>1411</v>
      </c>
      <c r="C6" s="351">
        <f>C7+C8+C9</f>
        <v>1597</v>
      </c>
      <c r="D6" s="346" t="s">
        <v>1303</v>
      </c>
      <c r="E6" s="347"/>
      <c r="F6" s="352"/>
      <c r="G6" s="347"/>
      <c r="H6" s="352"/>
      <c r="I6" s="347"/>
      <c r="J6" s="352"/>
      <c r="K6" s="347"/>
      <c r="L6" s="352"/>
      <c r="M6" s="348"/>
      <c r="N6" s="344"/>
      <c r="O6" s="344"/>
      <c r="P6" s="344"/>
      <c r="Q6" s="344"/>
      <c r="R6" s="344"/>
      <c r="S6" s="344"/>
      <c r="T6" s="344"/>
      <c r="U6" s="344"/>
      <c r="V6" s="344"/>
      <c r="W6" s="344"/>
      <c r="X6" s="344"/>
      <c r="Y6" s="344"/>
      <c r="Z6" s="344"/>
      <c r="AA6" s="344"/>
      <c r="AB6" s="344"/>
      <c r="AC6" s="344"/>
      <c r="AD6" s="344"/>
      <c r="AE6" s="344"/>
      <c r="AF6" s="344"/>
      <c r="AG6" s="344"/>
      <c r="AH6" s="344"/>
      <c r="AI6" s="344"/>
      <c r="AJ6" s="344"/>
      <c r="AK6" s="344"/>
      <c r="AL6" s="344"/>
      <c r="AM6" s="344"/>
      <c r="AN6" s="344"/>
      <c r="AO6" s="344"/>
      <c r="AP6" s="344"/>
      <c r="AQ6" s="344"/>
      <c r="AR6" s="344"/>
      <c r="AS6" s="344"/>
      <c r="AT6" s="344"/>
      <c r="AU6" s="344"/>
      <c r="AV6" s="344"/>
      <c r="AW6" s="344"/>
      <c r="AX6" s="344"/>
      <c r="AY6" s="344"/>
      <c r="AZ6" s="344"/>
      <c r="BA6" s="344"/>
      <c r="BB6" s="344"/>
      <c r="BC6" s="344"/>
      <c r="BD6" s="344"/>
      <c r="BE6" s="344"/>
      <c r="BF6" s="344"/>
      <c r="BG6" s="344"/>
      <c r="BH6" s="344"/>
      <c r="BI6" s="344"/>
      <c r="BJ6" s="344"/>
      <c r="BK6" s="344"/>
      <c r="BL6" s="344"/>
      <c r="BM6" s="344"/>
      <c r="BN6" s="344"/>
      <c r="BO6" s="344"/>
      <c r="BP6" s="344"/>
      <c r="BQ6" s="344"/>
      <c r="BR6" s="344"/>
      <c r="BS6" s="344"/>
      <c r="BT6" s="344"/>
      <c r="BU6" s="344"/>
      <c r="BV6" s="344"/>
      <c r="BW6" s="344"/>
      <c r="BX6" s="344"/>
      <c r="BY6" s="344"/>
      <c r="BZ6" s="344"/>
      <c r="CA6" s="344"/>
      <c r="CB6" s="344"/>
      <c r="CC6" s="344"/>
      <c r="CD6" s="344"/>
      <c r="CE6" s="344"/>
      <c r="CF6" s="344"/>
      <c r="CG6" s="344"/>
      <c r="CH6" s="344"/>
      <c r="CI6" s="344"/>
      <c r="CJ6" s="344"/>
      <c r="CK6" s="344"/>
      <c r="CL6" s="344"/>
      <c r="CM6" s="344"/>
      <c r="CN6" s="344"/>
      <c r="CO6" s="344"/>
      <c r="CP6" s="344"/>
      <c r="CQ6" s="344"/>
      <c r="CR6" s="344"/>
      <c r="CS6" s="344"/>
      <c r="CT6" s="344"/>
      <c r="CU6" s="344"/>
      <c r="CV6" s="344"/>
      <c r="CW6" s="344"/>
      <c r="CX6" s="344"/>
      <c r="CY6" s="344"/>
      <c r="CZ6" s="344"/>
      <c r="DA6" s="344"/>
      <c r="DB6" s="344"/>
      <c r="DC6" s="344"/>
      <c r="DD6" s="344"/>
      <c r="DE6" s="344"/>
      <c r="DF6" s="344"/>
      <c r="DG6" s="344"/>
      <c r="DH6" s="344"/>
      <c r="DI6" s="344"/>
      <c r="DJ6" s="344"/>
      <c r="DK6" s="344"/>
      <c r="DL6" s="344" t="s">
        <v>1412</v>
      </c>
      <c r="DM6" s="344" t="s">
        <v>11</v>
      </c>
      <c r="DN6" s="344"/>
      <c r="DO6" s="344"/>
      <c r="DP6" s="344"/>
      <c r="DQ6" s="344"/>
      <c r="DR6" s="344"/>
      <c r="DS6" s="344"/>
      <c r="DT6" s="344"/>
      <c r="DU6" s="344"/>
      <c r="DV6" s="344"/>
      <c r="DW6" s="344"/>
    </row>
    <row r="7" spans="1:127" ht="30" customHeight="1">
      <c r="A7" s="350" t="s">
        <v>1429</v>
      </c>
      <c r="B7" s="346"/>
      <c r="C7" s="351">
        <v>1227</v>
      </c>
      <c r="D7" s="346" t="s">
        <v>1303</v>
      </c>
      <c r="E7" s="347"/>
      <c r="F7" s="352"/>
      <c r="G7" s="347"/>
      <c r="H7" s="352"/>
      <c r="I7" s="347"/>
      <c r="J7" s="352"/>
      <c r="K7" s="347"/>
      <c r="L7" s="352"/>
      <c r="M7" s="348"/>
      <c r="N7" s="344"/>
      <c r="O7" s="344"/>
      <c r="P7" s="344"/>
      <c r="Q7" s="344"/>
      <c r="R7" s="344"/>
      <c r="S7" s="344"/>
      <c r="T7" s="344"/>
      <c r="U7" s="344"/>
      <c r="V7" s="344"/>
      <c r="W7" s="344"/>
      <c r="X7" s="344"/>
      <c r="Y7" s="344"/>
      <c r="Z7" s="344"/>
      <c r="AA7" s="344"/>
      <c r="AB7" s="344"/>
      <c r="AC7" s="344"/>
      <c r="AD7" s="344"/>
      <c r="AE7" s="344"/>
      <c r="AF7" s="344"/>
      <c r="AG7" s="344"/>
      <c r="AH7" s="344"/>
      <c r="AI7" s="344"/>
      <c r="AJ7" s="344"/>
      <c r="AK7" s="344"/>
      <c r="AL7" s="344"/>
      <c r="AM7" s="344"/>
      <c r="AN7" s="344"/>
      <c r="AO7" s="344"/>
      <c r="AP7" s="344"/>
      <c r="AQ7" s="344"/>
      <c r="AR7" s="344"/>
      <c r="AS7" s="344"/>
      <c r="AT7" s="344"/>
      <c r="AU7" s="344"/>
      <c r="AV7" s="344"/>
      <c r="AW7" s="344"/>
      <c r="AX7" s="344"/>
      <c r="AY7" s="344"/>
      <c r="AZ7" s="344"/>
      <c r="BA7" s="344"/>
      <c r="BB7" s="344"/>
      <c r="BC7" s="344"/>
      <c r="BD7" s="344"/>
      <c r="BE7" s="344"/>
      <c r="BF7" s="344"/>
      <c r="BG7" s="344"/>
      <c r="BH7" s="344"/>
      <c r="BI7" s="344"/>
      <c r="BJ7" s="344"/>
      <c r="BK7" s="344"/>
      <c r="BL7" s="344"/>
      <c r="BM7" s="344"/>
      <c r="BN7" s="344"/>
      <c r="BO7" s="344"/>
      <c r="BP7" s="344"/>
      <c r="BQ7" s="344"/>
      <c r="BR7" s="344"/>
      <c r="BS7" s="344"/>
      <c r="BT7" s="344"/>
      <c r="BU7" s="344"/>
      <c r="BV7" s="344"/>
      <c r="BW7" s="344"/>
      <c r="BX7" s="344"/>
      <c r="BY7" s="344"/>
      <c r="BZ7" s="344"/>
      <c r="CA7" s="344"/>
      <c r="CB7" s="344"/>
      <c r="CC7" s="344"/>
      <c r="CD7" s="344"/>
      <c r="CE7" s="344"/>
      <c r="CF7" s="344"/>
      <c r="CG7" s="344"/>
      <c r="CH7" s="344"/>
      <c r="CI7" s="344"/>
      <c r="CJ7" s="344"/>
      <c r="CK7" s="344"/>
      <c r="CL7" s="344"/>
      <c r="CM7" s="344"/>
      <c r="CN7" s="344"/>
      <c r="CO7" s="344"/>
      <c r="CP7" s="344"/>
      <c r="CQ7" s="344"/>
      <c r="CR7" s="344"/>
      <c r="CS7" s="344"/>
      <c r="CT7" s="344"/>
      <c r="CU7" s="344"/>
      <c r="CV7" s="344"/>
      <c r="CW7" s="344"/>
      <c r="CX7" s="344"/>
      <c r="CY7" s="344"/>
      <c r="CZ7" s="344"/>
      <c r="DA7" s="344"/>
      <c r="DB7" s="344"/>
      <c r="DC7" s="344"/>
      <c r="DD7" s="344"/>
      <c r="DE7" s="344"/>
      <c r="DF7" s="344"/>
      <c r="DG7" s="344"/>
      <c r="DH7" s="344"/>
      <c r="DI7" s="344"/>
      <c r="DJ7" s="344"/>
      <c r="DK7" s="344"/>
      <c r="DL7" s="344" t="s">
        <v>1413</v>
      </c>
      <c r="DM7" s="344" t="s">
        <v>11</v>
      </c>
      <c r="DN7" s="344"/>
      <c r="DO7" s="344"/>
      <c r="DP7" s="344"/>
      <c r="DQ7" s="344"/>
      <c r="DR7" s="344"/>
      <c r="DS7" s="344"/>
      <c r="DT7" s="344"/>
      <c r="DU7" s="344"/>
      <c r="DV7" s="344"/>
      <c r="DW7" s="344"/>
    </row>
    <row r="8" spans="1:127" ht="30" customHeight="1">
      <c r="A8" s="350" t="s">
        <v>1428</v>
      </c>
      <c r="B8" s="346"/>
      <c r="C8" s="351">
        <v>301</v>
      </c>
      <c r="D8" s="346" t="s">
        <v>1303</v>
      </c>
      <c r="E8" s="347"/>
      <c r="F8" s="352"/>
      <c r="G8" s="347"/>
      <c r="H8" s="352"/>
      <c r="I8" s="347"/>
      <c r="J8" s="352"/>
      <c r="K8" s="347"/>
      <c r="L8" s="352"/>
      <c r="M8" s="348"/>
      <c r="N8" s="344"/>
      <c r="O8" s="344"/>
      <c r="P8" s="344"/>
      <c r="Q8" s="344"/>
      <c r="R8" s="344"/>
      <c r="S8" s="344"/>
      <c r="T8" s="344"/>
      <c r="U8" s="344"/>
      <c r="V8" s="344"/>
      <c r="W8" s="344"/>
      <c r="X8" s="344"/>
      <c r="Y8" s="344"/>
      <c r="Z8" s="344"/>
      <c r="AA8" s="344"/>
      <c r="AB8" s="344"/>
      <c r="AC8" s="344"/>
      <c r="AD8" s="344"/>
      <c r="AE8" s="344"/>
      <c r="AF8" s="344"/>
      <c r="AG8" s="344"/>
      <c r="AH8" s="344"/>
      <c r="AI8" s="344"/>
      <c r="AJ8" s="344"/>
      <c r="AK8" s="344"/>
      <c r="AL8" s="344"/>
      <c r="AM8" s="344"/>
      <c r="AN8" s="344"/>
      <c r="AO8" s="344"/>
      <c r="AP8" s="344"/>
      <c r="AQ8" s="344"/>
      <c r="AR8" s="344"/>
      <c r="AS8" s="344"/>
      <c r="AT8" s="344"/>
      <c r="AU8" s="344"/>
      <c r="AV8" s="344"/>
      <c r="AW8" s="344"/>
      <c r="AX8" s="344"/>
      <c r="AY8" s="344"/>
      <c r="AZ8" s="344"/>
      <c r="BA8" s="344"/>
      <c r="BB8" s="344"/>
      <c r="BC8" s="344"/>
      <c r="BD8" s="344"/>
      <c r="BE8" s="344"/>
      <c r="BF8" s="344"/>
      <c r="BG8" s="344"/>
      <c r="BH8" s="344"/>
      <c r="BI8" s="344"/>
      <c r="BJ8" s="344"/>
      <c r="BK8" s="344"/>
      <c r="BL8" s="344"/>
      <c r="BM8" s="344"/>
      <c r="BN8" s="344"/>
      <c r="BO8" s="344"/>
      <c r="BP8" s="344"/>
      <c r="BQ8" s="344"/>
      <c r="BR8" s="344"/>
      <c r="BS8" s="344"/>
      <c r="BT8" s="344"/>
      <c r="BU8" s="344"/>
      <c r="BV8" s="344"/>
      <c r="BW8" s="344"/>
      <c r="BX8" s="344"/>
      <c r="BY8" s="344"/>
      <c r="BZ8" s="344"/>
      <c r="CA8" s="344"/>
      <c r="CB8" s="344"/>
      <c r="CC8" s="344"/>
      <c r="CD8" s="344"/>
      <c r="CE8" s="344"/>
      <c r="CF8" s="344"/>
      <c r="CG8" s="344"/>
      <c r="CH8" s="344"/>
      <c r="CI8" s="344"/>
      <c r="CJ8" s="344"/>
      <c r="CK8" s="344"/>
      <c r="CL8" s="344"/>
      <c r="CM8" s="344"/>
      <c r="CN8" s="344"/>
      <c r="CO8" s="344"/>
      <c r="CP8" s="344"/>
      <c r="CQ8" s="344"/>
      <c r="CR8" s="344"/>
      <c r="CS8" s="344"/>
      <c r="CT8" s="344"/>
      <c r="CU8" s="344"/>
      <c r="CV8" s="344"/>
      <c r="CW8" s="344"/>
      <c r="CX8" s="344"/>
      <c r="CY8" s="344"/>
      <c r="CZ8" s="344"/>
      <c r="DA8" s="344"/>
      <c r="DB8" s="344"/>
      <c r="DC8" s="344"/>
      <c r="DD8" s="344"/>
      <c r="DE8" s="344"/>
      <c r="DF8" s="344"/>
      <c r="DG8" s="344"/>
      <c r="DH8" s="344"/>
      <c r="DI8" s="344"/>
      <c r="DJ8" s="344"/>
      <c r="DK8" s="344"/>
      <c r="DL8" s="344" t="s">
        <v>1414</v>
      </c>
      <c r="DM8" s="344" t="s">
        <v>11</v>
      </c>
      <c r="DN8" s="344"/>
      <c r="DO8" s="344"/>
      <c r="DP8" s="344"/>
      <c r="DQ8" s="344"/>
      <c r="DR8" s="344"/>
      <c r="DS8" s="344"/>
      <c r="DT8" s="344"/>
      <c r="DU8" s="344"/>
      <c r="DV8" s="344"/>
      <c r="DW8" s="344"/>
    </row>
    <row r="9" spans="1:127" ht="30" customHeight="1">
      <c r="A9" s="350" t="s">
        <v>1430</v>
      </c>
      <c r="B9" s="346"/>
      <c r="C9" s="351">
        <v>69</v>
      </c>
      <c r="D9" s="346" t="s">
        <v>1303</v>
      </c>
      <c r="E9" s="347"/>
      <c r="F9" s="352"/>
      <c r="G9" s="347"/>
      <c r="H9" s="352"/>
      <c r="I9" s="347"/>
      <c r="J9" s="352"/>
      <c r="K9" s="347"/>
      <c r="L9" s="352"/>
      <c r="M9" s="348"/>
      <c r="N9" s="344"/>
      <c r="O9" s="344"/>
      <c r="P9" s="344"/>
      <c r="Q9" s="344"/>
      <c r="R9" s="344"/>
      <c r="S9" s="344"/>
      <c r="T9" s="344"/>
      <c r="U9" s="344"/>
      <c r="V9" s="344"/>
      <c r="W9" s="344"/>
      <c r="X9" s="344"/>
      <c r="Y9" s="344"/>
      <c r="Z9" s="344"/>
      <c r="AA9" s="344"/>
      <c r="AB9" s="344"/>
      <c r="AC9" s="344"/>
      <c r="AD9" s="344"/>
      <c r="AE9" s="344"/>
      <c r="AF9" s="344"/>
      <c r="AG9" s="344"/>
      <c r="AH9" s="344"/>
      <c r="AI9" s="344"/>
      <c r="AJ9" s="344"/>
      <c r="AK9" s="344"/>
      <c r="AL9" s="344"/>
      <c r="AM9" s="344"/>
      <c r="AN9" s="344"/>
      <c r="AO9" s="344"/>
      <c r="AP9" s="344"/>
      <c r="AQ9" s="344"/>
      <c r="AR9" s="344"/>
      <c r="AS9" s="344"/>
      <c r="AT9" s="344"/>
      <c r="AU9" s="344"/>
      <c r="AV9" s="344"/>
      <c r="AW9" s="344"/>
      <c r="AX9" s="344"/>
      <c r="AY9" s="344"/>
      <c r="AZ9" s="344"/>
      <c r="BA9" s="344"/>
      <c r="BB9" s="344"/>
      <c r="BC9" s="344"/>
      <c r="BD9" s="344"/>
      <c r="BE9" s="344"/>
      <c r="BF9" s="344"/>
      <c r="BG9" s="344"/>
      <c r="BH9" s="344"/>
      <c r="BI9" s="344"/>
      <c r="BJ9" s="344"/>
      <c r="BK9" s="344"/>
      <c r="BL9" s="344"/>
      <c r="BM9" s="344"/>
      <c r="BN9" s="344"/>
      <c r="BO9" s="344"/>
      <c r="BP9" s="344"/>
      <c r="BQ9" s="344"/>
      <c r="BR9" s="344"/>
      <c r="BS9" s="344"/>
      <c r="BT9" s="344"/>
      <c r="BU9" s="344"/>
      <c r="BV9" s="344"/>
      <c r="BW9" s="344"/>
      <c r="BX9" s="344"/>
      <c r="BY9" s="344"/>
      <c r="BZ9" s="344"/>
      <c r="CA9" s="344"/>
      <c r="CB9" s="344"/>
      <c r="CC9" s="344"/>
      <c r="CD9" s="344"/>
      <c r="CE9" s="344"/>
      <c r="CF9" s="344"/>
      <c r="CG9" s="344"/>
      <c r="CH9" s="344"/>
      <c r="CI9" s="344"/>
      <c r="CJ9" s="344"/>
      <c r="CK9" s="344"/>
      <c r="CL9" s="344"/>
      <c r="CM9" s="344"/>
      <c r="CN9" s="344"/>
      <c r="CO9" s="344"/>
      <c r="CP9" s="344"/>
      <c r="CQ9" s="344"/>
      <c r="CR9" s="344"/>
      <c r="CS9" s="344"/>
      <c r="CT9" s="344"/>
      <c r="CU9" s="344"/>
      <c r="CV9" s="344"/>
      <c r="CW9" s="344"/>
      <c r="CX9" s="344"/>
      <c r="CY9" s="344"/>
      <c r="CZ9" s="344"/>
      <c r="DA9" s="344"/>
      <c r="DB9" s="344"/>
      <c r="DC9" s="344"/>
      <c r="DD9" s="344"/>
      <c r="DE9" s="344"/>
      <c r="DF9" s="344"/>
      <c r="DG9" s="344"/>
      <c r="DH9" s="344"/>
      <c r="DI9" s="344"/>
      <c r="DJ9" s="344"/>
      <c r="DK9" s="344"/>
      <c r="DL9" s="344"/>
      <c r="DM9" s="344"/>
      <c r="DN9" s="344"/>
      <c r="DO9" s="344"/>
      <c r="DP9" s="344"/>
      <c r="DQ9" s="344"/>
      <c r="DR9" s="344"/>
      <c r="DS9" s="344"/>
      <c r="DT9" s="344"/>
      <c r="DU9" s="344"/>
      <c r="DV9" s="344"/>
      <c r="DW9" s="344"/>
    </row>
    <row r="10" spans="1:127" ht="30" customHeight="1">
      <c r="A10" s="350" t="s">
        <v>1416</v>
      </c>
      <c r="B10" s="346"/>
      <c r="C10" s="351"/>
      <c r="D10" s="346"/>
      <c r="E10" s="347"/>
      <c r="F10" s="352"/>
      <c r="G10" s="347"/>
      <c r="H10" s="352"/>
      <c r="I10" s="347"/>
      <c r="J10" s="352"/>
      <c r="K10" s="347"/>
      <c r="L10" s="352"/>
      <c r="M10" s="349"/>
      <c r="N10" s="344"/>
      <c r="O10" s="344"/>
      <c r="P10" s="344"/>
      <c r="Q10" s="344"/>
      <c r="R10" s="344"/>
      <c r="S10" s="344"/>
      <c r="T10" s="344"/>
      <c r="U10" s="344"/>
      <c r="V10" s="344"/>
      <c r="W10" s="344"/>
      <c r="X10" s="344"/>
      <c r="Y10" s="344"/>
      <c r="Z10" s="344"/>
      <c r="AA10" s="344"/>
      <c r="AB10" s="344"/>
      <c r="AC10" s="344"/>
      <c r="AD10" s="344"/>
      <c r="AE10" s="344"/>
      <c r="AF10" s="344"/>
      <c r="AG10" s="344"/>
      <c r="AH10" s="344"/>
      <c r="AI10" s="344"/>
      <c r="AJ10" s="344"/>
      <c r="AK10" s="344"/>
      <c r="AL10" s="344"/>
      <c r="AM10" s="344"/>
      <c r="AN10" s="344"/>
      <c r="AO10" s="344"/>
      <c r="AP10" s="344"/>
      <c r="AQ10" s="344"/>
      <c r="AR10" s="344"/>
      <c r="AS10" s="344"/>
      <c r="AT10" s="344"/>
      <c r="AU10" s="344"/>
      <c r="AV10" s="344"/>
      <c r="AW10" s="344"/>
      <c r="AX10" s="344"/>
      <c r="AY10" s="344"/>
      <c r="AZ10" s="344"/>
      <c r="BA10" s="344"/>
      <c r="BB10" s="344"/>
      <c r="BC10" s="344"/>
      <c r="BD10" s="344"/>
      <c r="BE10" s="344"/>
      <c r="BF10" s="344"/>
      <c r="BG10" s="344"/>
      <c r="BH10" s="344"/>
      <c r="BI10" s="344"/>
      <c r="BJ10" s="344"/>
      <c r="BK10" s="344"/>
      <c r="BL10" s="344"/>
      <c r="BM10" s="344"/>
      <c r="BN10" s="344"/>
      <c r="BO10" s="344"/>
      <c r="BP10" s="344"/>
      <c r="BQ10" s="344"/>
      <c r="BR10" s="344"/>
      <c r="BS10" s="344"/>
      <c r="BT10" s="344"/>
      <c r="BU10" s="344"/>
      <c r="BV10" s="344"/>
      <c r="BW10" s="344"/>
      <c r="BX10" s="344"/>
      <c r="BY10" s="344"/>
      <c r="BZ10" s="344"/>
      <c r="CA10" s="344"/>
      <c r="CB10" s="344"/>
      <c r="CC10" s="344"/>
      <c r="CD10" s="344"/>
      <c r="CE10" s="344"/>
      <c r="CF10" s="344"/>
      <c r="CG10" s="344"/>
      <c r="CH10" s="344"/>
      <c r="CI10" s="344"/>
      <c r="CJ10" s="344"/>
      <c r="CK10" s="344"/>
      <c r="CL10" s="344"/>
      <c r="CM10" s="344"/>
      <c r="CN10" s="344"/>
      <c r="CO10" s="344"/>
      <c r="CP10" s="344"/>
      <c r="CQ10" s="344"/>
      <c r="CR10" s="344"/>
      <c r="CS10" s="344"/>
      <c r="CT10" s="344"/>
      <c r="CU10" s="344"/>
      <c r="CV10" s="344"/>
      <c r="CW10" s="344"/>
      <c r="CX10" s="344"/>
      <c r="CY10" s="344"/>
      <c r="CZ10" s="344"/>
      <c r="DA10" s="344"/>
      <c r="DB10" s="344"/>
      <c r="DC10" s="344"/>
      <c r="DD10" s="344"/>
      <c r="DE10" s="344"/>
      <c r="DF10" s="344"/>
      <c r="DG10" s="344"/>
      <c r="DH10" s="344"/>
      <c r="DI10" s="344"/>
      <c r="DJ10" s="344"/>
      <c r="DK10" s="344"/>
      <c r="DL10" s="344"/>
      <c r="DM10" s="344"/>
      <c r="DN10" s="344"/>
      <c r="DO10" s="344"/>
      <c r="DP10" s="344"/>
      <c r="DQ10" s="344"/>
      <c r="DR10" s="344"/>
      <c r="DS10" s="344"/>
      <c r="DT10" s="344"/>
      <c r="DU10" s="344"/>
      <c r="DV10" s="344"/>
      <c r="DW10" s="344"/>
    </row>
    <row r="11" spans="1:127" ht="24.75" customHeight="1"/>
    <row r="13" spans="1:127" ht="18" customHeight="1">
      <c r="K13" s="353"/>
      <c r="L13" s="354"/>
    </row>
    <row r="14" spans="1:127" ht="18" customHeight="1">
      <c r="K14" s="353"/>
      <c r="L14" s="354"/>
    </row>
    <row r="15" spans="1:127" ht="18" customHeight="1">
      <c r="K15" s="353"/>
    </row>
  </sheetData>
  <mergeCells count="11">
    <mergeCell ref="M3:M4"/>
    <mergeCell ref="K3:L3"/>
    <mergeCell ref="A1:M1"/>
    <mergeCell ref="A2:M2"/>
    <mergeCell ref="A3:A4"/>
    <mergeCell ref="B3:B4"/>
    <mergeCell ref="C3:C4"/>
    <mergeCell ref="D3:D4"/>
    <mergeCell ref="E3:F3"/>
    <mergeCell ref="G3:H3"/>
    <mergeCell ref="I3:J3"/>
  </mergeCells>
  <phoneticPr fontId="3" type="noConversion"/>
  <pageMargins left="0.35433070866141736" right="0.35433070866141736" top="0.98425196850393704" bottom="0.98425196850393704" header="0.51181102362204722" footer="0.51181102362204722"/>
  <pageSetup paperSize="9" scale="64"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32"/>
  <sheetViews>
    <sheetView view="pageBreakPreview" zoomScale="60" zoomScaleNormal="100" workbookViewId="0">
      <selection activeCell="F26" sqref="F26"/>
    </sheetView>
  </sheetViews>
  <sheetFormatPr defaultRowHeight="16.5"/>
  <cols>
    <col min="1" max="1" width="6.5" customWidth="1"/>
    <col min="2" max="2" width="7.25" customWidth="1"/>
    <col min="3" max="3" width="25.25" customWidth="1"/>
    <col min="4" max="6" width="16.5" customWidth="1"/>
    <col min="7" max="7" width="10.25" bestFit="1" customWidth="1"/>
  </cols>
  <sheetData>
    <row r="1" spans="1:7" ht="23.25">
      <c r="A1" s="491" t="s">
        <v>1327</v>
      </c>
      <c r="B1" s="491"/>
      <c r="C1" s="491"/>
      <c r="D1" s="491"/>
      <c r="E1" s="491"/>
      <c r="F1" s="491"/>
      <c r="G1" s="491"/>
    </row>
    <row r="2" spans="1:7">
      <c r="A2" s="309"/>
      <c r="B2" s="309"/>
      <c r="C2" s="309"/>
      <c r="D2" s="309"/>
      <c r="E2" s="309"/>
      <c r="F2" s="309"/>
      <c r="G2" s="309"/>
    </row>
    <row r="3" spans="1:7" s="305" customFormat="1" ht="30" customHeight="1">
      <c r="A3" s="310" t="s">
        <v>1328</v>
      </c>
      <c r="B3" s="311"/>
      <c r="C3" s="311"/>
      <c r="D3" s="311"/>
      <c r="E3" s="311"/>
      <c r="F3" s="311"/>
      <c r="G3" s="311"/>
    </row>
    <row r="4" spans="1:7" s="306" customFormat="1" ht="16.5" customHeight="1">
      <c r="A4" s="312"/>
      <c r="B4" s="313"/>
      <c r="C4" s="313"/>
      <c r="D4" s="313"/>
      <c r="E4" s="313"/>
      <c r="F4" s="313"/>
      <c r="G4" s="314" t="s">
        <v>1329</v>
      </c>
    </row>
    <row r="5" spans="1:7" s="306" customFormat="1" ht="30" customHeight="1">
      <c r="A5" s="492" t="s">
        <v>1330</v>
      </c>
      <c r="B5" s="493"/>
      <c r="C5" s="493"/>
      <c r="D5" s="315" t="s">
        <v>1331</v>
      </c>
      <c r="E5" s="315" t="s">
        <v>1332</v>
      </c>
      <c r="F5" s="315" t="s">
        <v>1333</v>
      </c>
      <c r="G5" s="316" t="s">
        <v>1334</v>
      </c>
    </row>
    <row r="6" spans="1:7" s="306" customFormat="1" ht="30" customHeight="1">
      <c r="A6" s="494" t="s">
        <v>1335</v>
      </c>
      <c r="B6" s="497" t="s">
        <v>1336</v>
      </c>
      <c r="C6" s="317" t="s">
        <v>1337</v>
      </c>
      <c r="D6" s="318">
        <v>1.7999999999999999E-2</v>
      </c>
      <c r="E6" s="318">
        <v>1.6000000000000001E-3</v>
      </c>
      <c r="F6" s="318">
        <v>6.4000000000000003E-3</v>
      </c>
      <c r="G6" s="319">
        <f t="shared" ref="G6:G13" si="0">D6+E6+F6</f>
        <v>2.5999999999999999E-2</v>
      </c>
    </row>
    <row r="7" spans="1:7" s="306" customFormat="1" ht="30" customHeight="1">
      <c r="A7" s="495"/>
      <c r="B7" s="497"/>
      <c r="C7" s="317" t="s">
        <v>1338</v>
      </c>
      <c r="D7" s="318">
        <v>0.02</v>
      </c>
      <c r="E7" s="318">
        <v>2E-3</v>
      </c>
      <c r="F7" s="318">
        <v>8.3000000000000001E-3</v>
      </c>
      <c r="G7" s="319">
        <f t="shared" si="0"/>
        <v>3.0300000000000001E-2</v>
      </c>
    </row>
    <row r="8" spans="1:7" s="306" customFormat="1" ht="30" customHeight="1">
      <c r="A8" s="495"/>
      <c r="B8" s="497" t="s">
        <v>1339</v>
      </c>
      <c r="C8" s="320" t="s">
        <v>1340</v>
      </c>
      <c r="D8" s="321">
        <v>1.9E-2</v>
      </c>
      <c r="E8" s="321">
        <v>2.3999999999999998E-3</v>
      </c>
      <c r="F8" s="321">
        <v>6.4000000000000003E-3</v>
      </c>
      <c r="G8" s="322">
        <f t="shared" si="0"/>
        <v>2.7799999999999998E-2</v>
      </c>
    </row>
    <row r="9" spans="1:7" s="306" customFormat="1" ht="30" customHeight="1">
      <c r="A9" s="495"/>
      <c r="B9" s="497"/>
      <c r="C9" s="317" t="s">
        <v>1341</v>
      </c>
      <c r="D9" s="318">
        <v>1.2E-2</v>
      </c>
      <c r="E9" s="318">
        <v>1.8E-3</v>
      </c>
      <c r="F9" s="318">
        <v>6.4000000000000003E-3</v>
      </c>
      <c r="G9" s="319">
        <f t="shared" si="0"/>
        <v>2.0199999999999999E-2</v>
      </c>
    </row>
    <row r="10" spans="1:7" s="306" customFormat="1" ht="30" customHeight="1">
      <c r="A10" s="495"/>
      <c r="B10" s="497"/>
      <c r="C10" s="317" t="s">
        <v>1342</v>
      </c>
      <c r="D10" s="318">
        <v>2.1000000000000001E-2</v>
      </c>
      <c r="E10" s="318">
        <v>4.0000000000000001E-3</v>
      </c>
      <c r="F10" s="318">
        <v>7.1999999999999998E-3</v>
      </c>
      <c r="G10" s="319">
        <f t="shared" si="0"/>
        <v>3.2199999999999999E-2</v>
      </c>
    </row>
    <row r="11" spans="1:7" s="306" customFormat="1" ht="30" customHeight="1">
      <c r="A11" s="495"/>
      <c r="B11" s="497" t="s">
        <v>1343</v>
      </c>
      <c r="C11" s="320" t="s">
        <v>1344</v>
      </c>
      <c r="D11" s="321">
        <v>1.7999999999999999E-2</v>
      </c>
      <c r="E11" s="321">
        <v>2.2000000000000001E-3</v>
      </c>
      <c r="F11" s="321">
        <v>8.8000000000000005E-3</v>
      </c>
      <c r="G11" s="322">
        <f t="shared" si="0"/>
        <v>2.8999999999999998E-2</v>
      </c>
    </row>
    <row r="12" spans="1:7" s="306" customFormat="1" ht="30" customHeight="1">
      <c r="A12" s="495"/>
      <c r="B12" s="497"/>
      <c r="C12" s="317" t="s">
        <v>1345</v>
      </c>
      <c r="D12" s="318">
        <v>1.2E-2</v>
      </c>
      <c r="E12" s="318">
        <v>1.8E-3</v>
      </c>
      <c r="F12" s="318">
        <v>5.5999999999999999E-3</v>
      </c>
      <c r="G12" s="319">
        <f t="shared" si="0"/>
        <v>1.9400000000000001E-2</v>
      </c>
    </row>
    <row r="13" spans="1:7" s="306" customFormat="1" ht="30" customHeight="1">
      <c r="A13" s="496"/>
      <c r="B13" s="490"/>
      <c r="C13" s="323" t="s">
        <v>1342</v>
      </c>
      <c r="D13" s="324">
        <v>1.7999999999999999E-2</v>
      </c>
      <c r="E13" s="324">
        <v>4.0000000000000001E-3</v>
      </c>
      <c r="F13" s="324">
        <v>5.5999999999999999E-3</v>
      </c>
      <c r="G13" s="325">
        <f t="shared" si="0"/>
        <v>2.76E-2</v>
      </c>
    </row>
    <row r="14" spans="1:7" ht="30" customHeight="1">
      <c r="A14" s="309"/>
      <c r="B14" s="309"/>
      <c r="C14" s="309"/>
      <c r="D14" s="309"/>
      <c r="E14" s="309"/>
      <c r="F14" s="309"/>
      <c r="G14" s="326" t="s">
        <v>1346</v>
      </c>
    </row>
    <row r="15" spans="1:7" ht="20.25" customHeight="1">
      <c r="A15" s="309"/>
      <c r="B15" s="309"/>
      <c r="C15" s="309"/>
      <c r="D15" s="309"/>
      <c r="E15" s="309"/>
      <c r="F15" s="309"/>
      <c r="G15" s="309"/>
    </row>
    <row r="16" spans="1:7" s="305" customFormat="1" ht="30" customHeight="1">
      <c r="A16" s="327" t="s">
        <v>1347</v>
      </c>
      <c r="B16" s="311"/>
      <c r="C16" s="311"/>
      <c r="D16" s="311"/>
      <c r="E16" s="311"/>
      <c r="F16" s="311"/>
      <c r="G16" s="311"/>
    </row>
    <row r="17" spans="1:7" ht="7.5" customHeight="1">
      <c r="A17" s="312"/>
      <c r="B17" s="309"/>
      <c r="C17" s="309"/>
      <c r="D17" s="309"/>
      <c r="E17" s="309"/>
      <c r="F17" s="309"/>
      <c r="G17" s="309"/>
    </row>
    <row r="18" spans="1:7" ht="30" customHeight="1">
      <c r="A18" s="309" t="s">
        <v>1348</v>
      </c>
      <c r="B18" s="309"/>
      <c r="C18" s="309"/>
      <c r="D18" s="309"/>
      <c r="E18" s="309"/>
      <c r="F18" s="309"/>
      <c r="G18" s="309"/>
    </row>
    <row r="19" spans="1:7" ht="30" customHeight="1">
      <c r="A19" s="309" t="s">
        <v>1349</v>
      </c>
      <c r="B19" s="309"/>
      <c r="C19" s="309"/>
      <c r="D19" s="328">
        <f>6255.44+22324.33</f>
        <v>28579.77</v>
      </c>
      <c r="E19" s="309"/>
      <c r="F19" s="328"/>
      <c r="G19" s="309"/>
    </row>
    <row r="20" spans="1:7" ht="30" customHeight="1">
      <c r="A20" s="309" t="s">
        <v>1350</v>
      </c>
      <c r="B20" s="309"/>
      <c r="C20" s="309"/>
      <c r="D20" s="309"/>
      <c r="E20" s="309"/>
      <c r="F20" s="309"/>
      <c r="G20" s="309"/>
    </row>
    <row r="21" spans="1:7" ht="20.100000000000001" customHeight="1">
      <c r="A21" s="309"/>
      <c r="B21" s="309"/>
      <c r="C21" s="309"/>
      <c r="D21" s="309"/>
      <c r="E21" s="309"/>
      <c r="F21" s="309"/>
      <c r="G21" s="309"/>
    </row>
    <row r="22" spans="1:7" ht="30" customHeight="1">
      <c r="A22" s="327" t="s">
        <v>1351</v>
      </c>
      <c r="B22" s="309"/>
      <c r="C22" s="309"/>
      <c r="D22" s="309"/>
      <c r="E22" s="309"/>
      <c r="F22" s="309"/>
      <c r="G22" s="309"/>
    </row>
    <row r="23" spans="1:7" s="307" customFormat="1" ht="30" customHeight="1">
      <c r="A23" s="485" t="s">
        <v>1352</v>
      </c>
      <c r="B23" s="486"/>
      <c r="C23" s="329" t="s">
        <v>1353</v>
      </c>
      <c r="D23" s="329" t="s">
        <v>1354</v>
      </c>
      <c r="E23" s="330" t="s">
        <v>1355</v>
      </c>
      <c r="F23" s="331"/>
      <c r="G23" s="331"/>
    </row>
    <row r="24" spans="1:7" s="304" customFormat="1" ht="30" customHeight="1">
      <c r="A24" s="487">
        <v>1</v>
      </c>
      <c r="B24" s="488"/>
      <c r="C24" s="332" t="s">
        <v>1356</v>
      </c>
      <c r="D24" s="333">
        <f>TRUNC(D19*D11,2)</f>
        <v>514.42999999999995</v>
      </c>
      <c r="E24" s="334"/>
      <c r="F24" s="335"/>
      <c r="G24" s="335"/>
    </row>
    <row r="25" spans="1:7" s="304" customFormat="1" ht="30" customHeight="1">
      <c r="A25" s="489">
        <v>2</v>
      </c>
      <c r="B25" s="490"/>
      <c r="C25" s="336" t="s">
        <v>1357</v>
      </c>
      <c r="D25" s="336">
        <f>TRUNC(D19*F11,2)</f>
        <v>251.5</v>
      </c>
      <c r="E25" s="337"/>
      <c r="F25" s="335"/>
      <c r="G25" s="335"/>
    </row>
    <row r="26" spans="1:7" ht="30" customHeight="1">
      <c r="C26" s="308"/>
    </row>
    <row r="27" spans="1:7" ht="30" customHeight="1">
      <c r="C27" s="308"/>
    </row>
    <row r="28" spans="1:7" ht="30" customHeight="1"/>
    <row r="29" spans="1:7" ht="30" customHeight="1"/>
    <row r="30" spans="1:7" ht="30" customHeight="1"/>
    <row r="31" spans="1:7" ht="30" customHeight="1"/>
    <row r="32" spans="1:7" ht="30" customHeight="1"/>
  </sheetData>
  <mergeCells count="9">
    <mergeCell ref="A23:B23"/>
    <mergeCell ref="A24:B24"/>
    <mergeCell ref="A25:B25"/>
    <mergeCell ref="A1:G1"/>
    <mergeCell ref="A5:C5"/>
    <mergeCell ref="A6:A13"/>
    <mergeCell ref="B6:B7"/>
    <mergeCell ref="B8:B10"/>
    <mergeCell ref="B11:B13"/>
  </mergeCells>
  <phoneticPr fontId="3" type="noConversion"/>
  <pageMargins left="0.7" right="0.7" top="0.75" bottom="0.75" header="0.3" footer="0.3"/>
  <pageSetup paperSize="9" scale="83"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V35"/>
  <sheetViews>
    <sheetView view="pageBreakPreview" zoomScale="60" zoomScaleNormal="100" workbookViewId="0">
      <selection activeCell="K35" sqref="K35:L35"/>
    </sheetView>
  </sheetViews>
  <sheetFormatPr defaultRowHeight="16.5"/>
  <cols>
    <col min="1" max="1" width="3.75" customWidth="1"/>
    <col min="2" max="2" width="14.25" customWidth="1"/>
    <col min="3" max="6" width="2.875" customWidth="1"/>
    <col min="7" max="10" width="3.125" customWidth="1"/>
    <col min="11" max="14" width="6.125" customWidth="1"/>
    <col min="15" max="18" width="5.75" customWidth="1"/>
    <col min="19" max="22" width="3.625" customWidth="1"/>
  </cols>
  <sheetData>
    <row r="1" spans="1:22" ht="24.95" customHeight="1">
      <c r="A1" s="511" t="s">
        <v>1358</v>
      </c>
      <c r="B1" s="512"/>
      <c r="C1" s="501" t="s">
        <v>1359</v>
      </c>
      <c r="D1" s="502"/>
      <c r="E1" s="502"/>
      <c r="F1" s="503"/>
      <c r="G1" s="504" t="s">
        <v>1360</v>
      </c>
      <c r="H1" s="505"/>
      <c r="I1" s="499" t="s">
        <v>1361</v>
      </c>
      <c r="J1" s="499"/>
      <c r="K1" s="501" t="s">
        <v>1362</v>
      </c>
      <c r="L1" s="502"/>
      <c r="M1" s="502"/>
      <c r="N1" s="503"/>
      <c r="O1" s="499" t="s">
        <v>1363</v>
      </c>
      <c r="P1" s="499"/>
      <c r="Q1" s="499" t="s">
        <v>1364</v>
      </c>
      <c r="R1" s="499"/>
      <c r="S1" s="499" t="s">
        <v>1365</v>
      </c>
      <c r="T1" s="499"/>
      <c r="U1" s="499" t="s">
        <v>1366</v>
      </c>
      <c r="V1" s="499"/>
    </row>
    <row r="2" spans="1:22" ht="34.5" customHeight="1">
      <c r="A2" s="513"/>
      <c r="B2" s="514"/>
      <c r="C2" s="500" t="s">
        <v>1367</v>
      </c>
      <c r="D2" s="500"/>
      <c r="E2" s="500" t="s">
        <v>1368</v>
      </c>
      <c r="F2" s="500"/>
      <c r="G2" s="506"/>
      <c r="H2" s="507"/>
      <c r="I2" s="499"/>
      <c r="J2" s="499"/>
      <c r="K2" s="499" t="s">
        <v>1369</v>
      </c>
      <c r="L2" s="499"/>
      <c r="M2" s="499" t="s">
        <v>1370</v>
      </c>
      <c r="N2" s="499"/>
      <c r="O2" s="499"/>
      <c r="P2" s="499"/>
      <c r="Q2" s="499"/>
      <c r="R2" s="499"/>
      <c r="S2" s="499"/>
      <c r="T2" s="499"/>
      <c r="U2" s="499"/>
      <c r="V2" s="499"/>
    </row>
    <row r="3" spans="1:22" ht="24.95" customHeight="1">
      <c r="A3" s="515"/>
      <c r="B3" s="516"/>
      <c r="C3" s="498" t="s">
        <v>1371</v>
      </c>
      <c r="D3" s="498"/>
      <c r="E3" s="498" t="s">
        <v>1371</v>
      </c>
      <c r="F3" s="498"/>
      <c r="G3" s="498" t="s">
        <v>1371</v>
      </c>
      <c r="H3" s="498"/>
      <c r="I3" s="498" t="s">
        <v>1372</v>
      </c>
      <c r="J3" s="498"/>
      <c r="K3" s="498" t="s">
        <v>1317</v>
      </c>
      <c r="L3" s="498"/>
      <c r="M3" s="498" t="s">
        <v>1317</v>
      </c>
      <c r="N3" s="498"/>
      <c r="O3" s="498" t="s">
        <v>1317</v>
      </c>
      <c r="P3" s="498"/>
      <c r="Q3" s="498" t="s">
        <v>1317</v>
      </c>
      <c r="R3" s="498"/>
      <c r="S3" s="498" t="s">
        <v>1317</v>
      </c>
      <c r="T3" s="498"/>
      <c r="U3" s="498" t="s">
        <v>1317</v>
      </c>
      <c r="V3" s="498"/>
    </row>
    <row r="4" spans="1:22" ht="24.95" customHeight="1">
      <c r="A4" s="508" t="s">
        <v>1373</v>
      </c>
      <c r="B4" s="338" t="s">
        <v>1374</v>
      </c>
      <c r="C4" s="510"/>
      <c r="D4" s="510"/>
      <c r="E4" s="510"/>
      <c r="F4" s="510"/>
      <c r="G4" s="510">
        <f>[252]철거산출근거!N8+[252]철거산출근거!N12</f>
        <v>540.05000000000007</v>
      </c>
      <c r="H4" s="510"/>
      <c r="I4" s="510"/>
      <c r="J4" s="510"/>
      <c r="K4" s="510"/>
      <c r="L4" s="510"/>
      <c r="M4" s="510"/>
      <c r="N4" s="510"/>
      <c r="O4" s="510">
        <f>G4*2.35</f>
        <v>1269.1175000000003</v>
      </c>
      <c r="P4" s="510"/>
      <c r="Q4" s="510"/>
      <c r="R4" s="510"/>
      <c r="S4" s="510"/>
      <c r="T4" s="510"/>
      <c r="U4" s="510"/>
      <c r="V4" s="510"/>
    </row>
    <row r="5" spans="1:22" ht="24.95" customHeight="1">
      <c r="A5" s="509"/>
      <c r="B5" s="338" t="s">
        <v>1375</v>
      </c>
      <c r="C5" s="510"/>
      <c r="D5" s="510"/>
      <c r="E5" s="510"/>
      <c r="F5" s="510"/>
      <c r="G5" s="510"/>
      <c r="H5" s="510"/>
      <c r="I5" s="510">
        <f>[252]철거산출근거!F15</f>
        <v>267</v>
      </c>
      <c r="J5" s="510"/>
      <c r="K5" s="510"/>
      <c r="L5" s="510"/>
      <c r="M5" s="510"/>
      <c r="N5" s="510"/>
      <c r="O5" s="517"/>
      <c r="P5" s="517"/>
      <c r="Q5" s="517"/>
      <c r="R5" s="517"/>
      <c r="S5" s="517"/>
      <c r="T5" s="517"/>
      <c r="U5" s="517"/>
      <c r="V5" s="517"/>
    </row>
    <row r="6" spans="1:22" ht="24.95" customHeight="1">
      <c r="A6" s="508" t="s">
        <v>1376</v>
      </c>
      <c r="B6" s="338" t="s">
        <v>1377</v>
      </c>
      <c r="C6" s="510">
        <f>[252]철거산출근거!N21</f>
        <v>9.06</v>
      </c>
      <c r="D6" s="510"/>
      <c r="E6" s="510"/>
      <c r="F6" s="510"/>
      <c r="G6" s="517"/>
      <c r="H6" s="517"/>
      <c r="I6" s="510"/>
      <c r="J6" s="510"/>
      <c r="K6" s="510">
        <f>C6*2.3</f>
        <v>20.838000000000001</v>
      </c>
      <c r="L6" s="510"/>
      <c r="M6" s="510"/>
      <c r="N6" s="510"/>
      <c r="O6" s="517"/>
      <c r="P6" s="517"/>
      <c r="Q6" s="517"/>
      <c r="R6" s="517"/>
      <c r="S6" s="517"/>
      <c r="T6" s="517"/>
      <c r="U6" s="517"/>
      <c r="V6" s="517"/>
    </row>
    <row r="7" spans="1:22" ht="24.95" customHeight="1">
      <c r="A7" s="509"/>
      <c r="B7" s="338" t="s">
        <v>1378</v>
      </c>
      <c r="C7" s="510">
        <f>[252]철거산출근거!N25</f>
        <v>170.2</v>
      </c>
      <c r="D7" s="510"/>
      <c r="E7" s="510"/>
      <c r="F7" s="510"/>
      <c r="G7" s="517"/>
      <c r="H7" s="517"/>
      <c r="I7" s="510"/>
      <c r="J7" s="510"/>
      <c r="K7" s="510">
        <f>C7*2.3</f>
        <v>391.45999999999992</v>
      </c>
      <c r="L7" s="510"/>
      <c r="M7" s="510"/>
      <c r="N7" s="510"/>
      <c r="O7" s="517"/>
      <c r="P7" s="517"/>
      <c r="Q7" s="517"/>
      <c r="R7" s="517"/>
      <c r="S7" s="517"/>
      <c r="T7" s="517"/>
      <c r="U7" s="517"/>
      <c r="V7" s="517"/>
    </row>
    <row r="8" spans="1:22" ht="24.95" customHeight="1">
      <c r="A8" s="509"/>
      <c r="B8" s="338" t="s">
        <v>1379</v>
      </c>
      <c r="C8" s="510">
        <f>[252]철거산출근거!M30</f>
        <v>20.0625</v>
      </c>
      <c r="D8" s="510"/>
      <c r="E8" s="510"/>
      <c r="F8" s="510"/>
      <c r="G8" s="517"/>
      <c r="H8" s="517"/>
      <c r="I8" s="510"/>
      <c r="J8" s="510"/>
      <c r="K8" s="510">
        <f>C8*2.3</f>
        <v>46.143749999999997</v>
      </c>
      <c r="L8" s="510"/>
      <c r="M8" s="510"/>
      <c r="N8" s="510"/>
      <c r="O8" s="517"/>
      <c r="P8" s="517"/>
      <c r="Q8" s="517"/>
      <c r="R8" s="517"/>
      <c r="S8" s="517"/>
      <c r="T8" s="517"/>
      <c r="U8" s="517"/>
      <c r="V8" s="517"/>
    </row>
    <row r="9" spans="1:22" ht="24.95" customHeight="1">
      <c r="A9" s="509"/>
      <c r="B9" s="338" t="s">
        <v>1380</v>
      </c>
      <c r="C9" s="510">
        <f>[252]철거산출근거!M35</f>
        <v>17.608249999999998</v>
      </c>
      <c r="D9" s="510"/>
      <c r="E9" s="510"/>
      <c r="F9" s="510"/>
      <c r="G9" s="517"/>
      <c r="H9" s="517"/>
      <c r="I9" s="510"/>
      <c r="J9" s="510"/>
      <c r="K9" s="510">
        <f>C9*2.3</f>
        <v>40.498974999999994</v>
      </c>
      <c r="L9" s="510"/>
      <c r="M9" s="510"/>
      <c r="N9" s="510"/>
      <c r="O9" s="517"/>
      <c r="P9" s="517"/>
      <c r="Q9" s="517"/>
      <c r="R9" s="517"/>
      <c r="S9" s="517"/>
      <c r="T9" s="517"/>
      <c r="U9" s="517"/>
      <c r="V9" s="517"/>
    </row>
    <row r="10" spans="1:22" ht="24.95" customHeight="1">
      <c r="A10" s="509"/>
      <c r="B10" s="338" t="s">
        <v>1381</v>
      </c>
      <c r="C10" s="510">
        <f>[252]철거산출근거!M39</f>
        <v>2.5724999999999998</v>
      </c>
      <c r="D10" s="510"/>
      <c r="E10" s="510"/>
      <c r="F10" s="510"/>
      <c r="G10" s="517"/>
      <c r="H10" s="517"/>
      <c r="I10" s="510"/>
      <c r="J10" s="510"/>
      <c r="K10" s="510">
        <f>C10*2.3</f>
        <v>5.9167499999999986</v>
      </c>
      <c r="L10" s="510"/>
      <c r="M10" s="510"/>
      <c r="N10" s="510"/>
      <c r="O10" s="517"/>
      <c r="P10" s="517"/>
      <c r="Q10" s="517"/>
      <c r="R10" s="517"/>
      <c r="S10" s="517"/>
      <c r="T10" s="517"/>
      <c r="U10" s="517"/>
      <c r="V10" s="517"/>
    </row>
    <row r="11" spans="1:22" ht="24.95" customHeight="1">
      <c r="A11" s="509"/>
      <c r="B11" s="338" t="s">
        <v>1382</v>
      </c>
      <c r="C11" s="510"/>
      <c r="D11" s="510"/>
      <c r="E11" s="510"/>
      <c r="F11" s="510"/>
      <c r="G11" s="517"/>
      <c r="H11" s="517"/>
      <c r="I11" s="510"/>
      <c r="J11" s="510"/>
      <c r="K11" s="510">
        <f>[252]철거산출근거!M43</f>
        <v>7.38</v>
      </c>
      <c r="L11" s="510"/>
      <c r="M11" s="510"/>
      <c r="N11" s="510"/>
      <c r="O11" s="517"/>
      <c r="P11" s="517"/>
      <c r="Q11" s="517"/>
      <c r="R11" s="517"/>
      <c r="S11" s="517"/>
      <c r="T11" s="517"/>
      <c r="U11" s="517"/>
      <c r="V11" s="517"/>
    </row>
    <row r="12" spans="1:22" ht="24.95" customHeight="1">
      <c r="A12" s="509"/>
      <c r="B12" s="338" t="s">
        <v>1383</v>
      </c>
      <c r="C12" s="510">
        <f>[252]철거산출근거!M47</f>
        <v>0.4</v>
      </c>
      <c r="D12" s="510"/>
      <c r="E12" s="510"/>
      <c r="F12" s="510"/>
      <c r="G12" s="517"/>
      <c r="H12" s="517"/>
      <c r="I12" s="510"/>
      <c r="J12" s="510"/>
      <c r="K12" s="510">
        <f>C12*2.3</f>
        <v>0.91999999999999993</v>
      </c>
      <c r="L12" s="510"/>
      <c r="M12" s="510"/>
      <c r="N12" s="510"/>
      <c r="O12" s="517"/>
      <c r="P12" s="517"/>
      <c r="Q12" s="517"/>
      <c r="R12" s="517"/>
      <c r="S12" s="517"/>
      <c r="T12" s="517"/>
      <c r="U12" s="517"/>
      <c r="V12" s="517"/>
    </row>
    <row r="13" spans="1:22" ht="24.95" customHeight="1">
      <c r="A13" s="509"/>
      <c r="B13" s="338" t="s">
        <v>1384</v>
      </c>
      <c r="C13" s="510"/>
      <c r="D13" s="510"/>
      <c r="E13" s="510"/>
      <c r="F13" s="510"/>
      <c r="G13" s="517"/>
      <c r="H13" s="517"/>
      <c r="I13" s="510"/>
      <c r="J13" s="510"/>
      <c r="K13" s="510">
        <f>[252]철거산출근거!M51</f>
        <v>5.6000000000000005</v>
      </c>
      <c r="L13" s="510"/>
      <c r="M13" s="510"/>
      <c r="N13" s="510"/>
      <c r="O13" s="517"/>
      <c r="P13" s="517"/>
      <c r="Q13" s="517"/>
      <c r="R13" s="517"/>
      <c r="S13" s="517"/>
      <c r="T13" s="517"/>
      <c r="U13" s="517"/>
      <c r="V13" s="517"/>
    </row>
    <row r="14" spans="1:22" ht="24.95" customHeight="1">
      <c r="A14" s="509"/>
      <c r="B14" s="338" t="s">
        <v>1385</v>
      </c>
      <c r="C14" s="510">
        <f>[252]철거산출근거!M56</f>
        <v>17</v>
      </c>
      <c r="D14" s="510"/>
      <c r="E14" s="510"/>
      <c r="F14" s="510"/>
      <c r="G14" s="517"/>
      <c r="H14" s="517"/>
      <c r="I14" s="510"/>
      <c r="J14" s="510"/>
      <c r="K14" s="510">
        <f>C14*2.3</f>
        <v>39.099999999999994</v>
      </c>
      <c r="L14" s="510"/>
      <c r="M14" s="510"/>
      <c r="N14" s="510"/>
      <c r="O14" s="517"/>
      <c r="P14" s="517"/>
      <c r="Q14" s="517"/>
      <c r="R14" s="517"/>
      <c r="S14" s="517"/>
      <c r="T14" s="517"/>
      <c r="U14" s="517"/>
      <c r="V14" s="517"/>
    </row>
    <row r="15" spans="1:22" ht="24.95" customHeight="1">
      <c r="A15" s="509"/>
      <c r="B15" s="338" t="s">
        <v>1386</v>
      </c>
      <c r="C15" s="510">
        <f>[252]철거산출근거!N60</f>
        <v>4.8</v>
      </c>
      <c r="D15" s="510"/>
      <c r="E15" s="510"/>
      <c r="F15" s="510"/>
      <c r="G15" s="517"/>
      <c r="H15" s="517"/>
      <c r="I15" s="510"/>
      <c r="J15" s="510"/>
      <c r="K15" s="510">
        <f>C15*2.3</f>
        <v>11.04</v>
      </c>
      <c r="L15" s="510"/>
      <c r="M15" s="510"/>
      <c r="N15" s="510"/>
      <c r="O15" s="517"/>
      <c r="P15" s="517"/>
      <c r="Q15" s="517"/>
      <c r="R15" s="517"/>
      <c r="S15" s="517"/>
      <c r="T15" s="517"/>
      <c r="U15" s="517"/>
      <c r="V15" s="517"/>
    </row>
    <row r="16" spans="1:22" ht="24.95" customHeight="1">
      <c r="A16" s="509"/>
      <c r="B16" s="338" t="s">
        <v>1387</v>
      </c>
      <c r="C16" s="510">
        <f>[252]철거산출근거!N64</f>
        <v>589.79999999999995</v>
      </c>
      <c r="D16" s="510"/>
      <c r="E16" s="510"/>
      <c r="F16" s="510"/>
      <c r="G16" s="517"/>
      <c r="H16" s="517"/>
      <c r="I16" s="510"/>
      <c r="J16" s="510"/>
      <c r="K16" s="510">
        <f>C16*2.3</f>
        <v>1356.5399999999997</v>
      </c>
      <c r="L16" s="510"/>
      <c r="M16" s="510"/>
      <c r="N16" s="510"/>
      <c r="O16" s="517"/>
      <c r="P16" s="517"/>
      <c r="Q16" s="517"/>
      <c r="R16" s="517"/>
      <c r="S16" s="517"/>
      <c r="T16" s="517"/>
      <c r="U16" s="517"/>
      <c r="V16" s="517"/>
    </row>
    <row r="17" spans="1:22" ht="24.95" customHeight="1">
      <c r="A17" s="509"/>
      <c r="B17" s="338" t="s">
        <v>1388</v>
      </c>
      <c r="C17" s="510">
        <f>[252]철거산출근거!N68</f>
        <v>18.899999999999999</v>
      </c>
      <c r="D17" s="510"/>
      <c r="E17" s="510"/>
      <c r="F17" s="510"/>
      <c r="G17" s="517"/>
      <c r="H17" s="517"/>
      <c r="I17" s="510"/>
      <c r="J17" s="510"/>
      <c r="K17" s="510">
        <f>C17*2.3</f>
        <v>43.469999999999992</v>
      </c>
      <c r="L17" s="510"/>
      <c r="M17" s="510"/>
      <c r="N17" s="510"/>
      <c r="O17" s="517"/>
      <c r="P17" s="517"/>
      <c r="Q17" s="517"/>
      <c r="R17" s="517"/>
      <c r="S17" s="517"/>
      <c r="T17" s="517"/>
      <c r="U17" s="517"/>
      <c r="V17" s="517"/>
    </row>
    <row r="18" spans="1:22" ht="24.95" customHeight="1">
      <c r="A18" s="518"/>
      <c r="B18" s="338" t="s">
        <v>1389</v>
      </c>
      <c r="C18" s="510">
        <f>[252]철거산출근거!N72</f>
        <v>1.6</v>
      </c>
      <c r="D18" s="510"/>
      <c r="E18" s="510"/>
      <c r="F18" s="510"/>
      <c r="G18" s="517"/>
      <c r="H18" s="517"/>
      <c r="I18" s="510"/>
      <c r="J18" s="510"/>
      <c r="K18" s="510">
        <f>C18*2.3</f>
        <v>3.6799999999999997</v>
      </c>
      <c r="L18" s="510"/>
      <c r="M18" s="510"/>
      <c r="N18" s="510"/>
      <c r="O18" s="517"/>
      <c r="P18" s="517"/>
      <c r="Q18" s="517"/>
      <c r="R18" s="517"/>
      <c r="S18" s="517"/>
      <c r="T18" s="517"/>
      <c r="U18" s="517"/>
      <c r="V18" s="517"/>
    </row>
    <row r="19" spans="1:22" ht="24.95" customHeight="1">
      <c r="A19" s="508" t="s">
        <v>1390</v>
      </c>
      <c r="B19" s="338" t="s">
        <v>1391</v>
      </c>
      <c r="C19" s="510"/>
      <c r="D19" s="510"/>
      <c r="E19" s="510">
        <f>[252]철거산출근거!M78</f>
        <v>57.27</v>
      </c>
      <c r="F19" s="510"/>
      <c r="G19" s="517"/>
      <c r="H19" s="517"/>
      <c r="I19" s="510"/>
      <c r="J19" s="510"/>
      <c r="K19" s="510"/>
      <c r="L19" s="510"/>
      <c r="M19" s="510">
        <f t="shared" ref="M19:M24" si="0">E19*2.4</f>
        <v>137.44800000000001</v>
      </c>
      <c r="N19" s="510"/>
      <c r="O19" s="517"/>
      <c r="P19" s="517"/>
      <c r="Q19" s="517"/>
      <c r="R19" s="517"/>
      <c r="S19" s="517"/>
      <c r="T19" s="517"/>
      <c r="U19" s="517"/>
      <c r="V19" s="517"/>
    </row>
    <row r="20" spans="1:22" ht="24.95" customHeight="1">
      <c r="A20" s="509"/>
      <c r="B20" s="338" t="s">
        <v>1392</v>
      </c>
      <c r="C20" s="510"/>
      <c r="D20" s="510"/>
      <c r="E20" s="510">
        <f>[252]철거산출근거!M82</f>
        <v>4.0949999999999998</v>
      </c>
      <c r="F20" s="510"/>
      <c r="G20" s="517"/>
      <c r="H20" s="517"/>
      <c r="I20" s="510"/>
      <c r="J20" s="510"/>
      <c r="K20" s="510"/>
      <c r="L20" s="510"/>
      <c r="M20" s="510">
        <f t="shared" si="0"/>
        <v>9.8279999999999994</v>
      </c>
      <c r="N20" s="510"/>
      <c r="O20" s="517"/>
      <c r="P20" s="517"/>
      <c r="Q20" s="517"/>
      <c r="R20" s="517"/>
      <c r="S20" s="517"/>
      <c r="T20" s="517"/>
      <c r="U20" s="517"/>
      <c r="V20" s="517"/>
    </row>
    <row r="21" spans="1:22" ht="24.95" customHeight="1">
      <c r="A21" s="509"/>
      <c r="B21" s="338" t="s">
        <v>1393</v>
      </c>
      <c r="C21" s="510"/>
      <c r="D21" s="510"/>
      <c r="E21" s="510">
        <f>[252]철거산출근거!M86</f>
        <v>33.015000000000001</v>
      </c>
      <c r="F21" s="510"/>
      <c r="G21" s="517"/>
      <c r="H21" s="517"/>
      <c r="I21" s="510"/>
      <c r="J21" s="510"/>
      <c r="K21" s="510"/>
      <c r="L21" s="510"/>
      <c r="M21" s="510">
        <f t="shared" si="0"/>
        <v>79.236000000000004</v>
      </c>
      <c r="N21" s="510"/>
      <c r="O21" s="517"/>
      <c r="P21" s="517"/>
      <c r="Q21" s="517"/>
      <c r="R21" s="517"/>
      <c r="S21" s="517"/>
      <c r="T21" s="517"/>
      <c r="U21" s="517"/>
      <c r="V21" s="517"/>
    </row>
    <row r="22" spans="1:22" ht="24.95" customHeight="1">
      <c r="A22" s="509"/>
      <c r="B22" s="338" t="s">
        <v>1394</v>
      </c>
      <c r="C22" s="510"/>
      <c r="D22" s="510"/>
      <c r="E22" s="510">
        <f>[252]철거산출근거!M90</f>
        <v>1.6</v>
      </c>
      <c r="F22" s="510"/>
      <c r="G22" s="517"/>
      <c r="H22" s="517"/>
      <c r="I22" s="510"/>
      <c r="J22" s="510"/>
      <c r="K22" s="510"/>
      <c r="L22" s="510"/>
      <c r="M22" s="510">
        <f t="shared" si="0"/>
        <v>3.84</v>
      </c>
      <c r="N22" s="510"/>
      <c r="O22" s="517"/>
      <c r="P22" s="517"/>
      <c r="Q22" s="517"/>
      <c r="R22" s="517"/>
      <c r="S22" s="517"/>
      <c r="T22" s="517"/>
      <c r="U22" s="517"/>
      <c r="V22" s="517"/>
    </row>
    <row r="23" spans="1:22" ht="24.95" customHeight="1">
      <c r="A23" s="509"/>
      <c r="B23" s="338" t="s">
        <v>1395</v>
      </c>
      <c r="C23" s="510"/>
      <c r="D23" s="510"/>
      <c r="E23" s="510">
        <f>[252]철거산출근거!M94</f>
        <v>8</v>
      </c>
      <c r="F23" s="510"/>
      <c r="G23" s="517"/>
      <c r="H23" s="517"/>
      <c r="I23" s="510"/>
      <c r="J23" s="510"/>
      <c r="K23" s="510"/>
      <c r="L23" s="510"/>
      <c r="M23" s="510">
        <f t="shared" si="0"/>
        <v>19.2</v>
      </c>
      <c r="N23" s="510"/>
      <c r="O23" s="517"/>
      <c r="P23" s="517"/>
      <c r="Q23" s="517"/>
      <c r="R23" s="517"/>
      <c r="S23" s="517"/>
      <c r="T23" s="517"/>
      <c r="U23" s="517"/>
      <c r="V23" s="517"/>
    </row>
    <row r="24" spans="1:22" ht="24.95" customHeight="1">
      <c r="A24" s="509"/>
      <c r="B24" s="338" t="s">
        <v>1396</v>
      </c>
      <c r="C24" s="510"/>
      <c r="D24" s="510"/>
      <c r="E24" s="510">
        <f>[252]철거산출근거!M98</f>
        <v>27</v>
      </c>
      <c r="F24" s="510"/>
      <c r="G24" s="510"/>
      <c r="H24" s="517"/>
      <c r="I24" s="510"/>
      <c r="J24" s="510"/>
      <c r="K24" s="510"/>
      <c r="L24" s="510"/>
      <c r="M24" s="510">
        <f t="shared" si="0"/>
        <v>64.8</v>
      </c>
      <c r="N24" s="510"/>
      <c r="O24" s="517"/>
      <c r="P24" s="517"/>
      <c r="Q24" s="517"/>
      <c r="R24" s="517"/>
      <c r="S24" s="517"/>
      <c r="T24" s="517"/>
      <c r="U24" s="517"/>
      <c r="V24" s="517"/>
    </row>
    <row r="25" spans="1:22" ht="24.95" customHeight="1">
      <c r="A25" s="339" t="s">
        <v>1397</v>
      </c>
      <c r="B25" s="338" t="s">
        <v>1398</v>
      </c>
      <c r="C25" s="519"/>
      <c r="D25" s="520"/>
      <c r="E25" s="519"/>
      <c r="F25" s="520"/>
      <c r="G25" s="519"/>
      <c r="H25" s="520"/>
      <c r="I25" s="519"/>
      <c r="J25" s="520"/>
      <c r="K25" s="519"/>
      <c r="L25" s="520"/>
      <c r="M25" s="519"/>
      <c r="N25" s="520"/>
      <c r="O25" s="519"/>
      <c r="P25" s="520"/>
      <c r="Q25" s="519">
        <f>[252]철거산출근거!N104</f>
        <v>0.45</v>
      </c>
      <c r="R25" s="520"/>
      <c r="S25" s="519"/>
      <c r="T25" s="520"/>
      <c r="U25" s="519"/>
      <c r="V25" s="520"/>
    </row>
    <row r="26" spans="1:22" ht="24.95" customHeight="1">
      <c r="A26" s="508" t="s">
        <v>1399</v>
      </c>
      <c r="B26" s="338" t="s">
        <v>1400</v>
      </c>
      <c r="C26" s="510"/>
      <c r="D26" s="510"/>
      <c r="E26" s="510"/>
      <c r="F26" s="510"/>
      <c r="G26" s="517"/>
      <c r="H26" s="517"/>
      <c r="I26" s="510"/>
      <c r="J26" s="510"/>
      <c r="K26" s="519"/>
      <c r="L26" s="520"/>
      <c r="M26" s="519"/>
      <c r="N26" s="520"/>
      <c r="O26" s="519"/>
      <c r="P26" s="520"/>
      <c r="Q26" s="519"/>
      <c r="R26" s="520"/>
      <c r="S26" s="521">
        <f>[252]철거산출근거!O110</f>
        <v>1.0200000000000001E-3</v>
      </c>
      <c r="T26" s="522"/>
      <c r="U26" s="523"/>
      <c r="V26" s="524"/>
    </row>
    <row r="27" spans="1:22" ht="24.95" customHeight="1">
      <c r="A27" s="509"/>
      <c r="B27" s="338" t="s">
        <v>1401</v>
      </c>
      <c r="C27" s="510"/>
      <c r="D27" s="510"/>
      <c r="E27" s="510"/>
      <c r="F27" s="510"/>
      <c r="G27" s="517"/>
      <c r="H27" s="517"/>
      <c r="I27" s="510"/>
      <c r="J27" s="510"/>
      <c r="K27" s="519"/>
      <c r="L27" s="520"/>
      <c r="M27" s="519"/>
      <c r="N27" s="520"/>
      <c r="O27" s="519"/>
      <c r="P27" s="520"/>
      <c r="Q27" s="519"/>
      <c r="R27" s="520"/>
      <c r="S27" s="521"/>
      <c r="T27" s="522"/>
      <c r="U27" s="519">
        <f>[252]철거산출근거!O116</f>
        <v>0.63</v>
      </c>
      <c r="V27" s="520"/>
    </row>
    <row r="28" spans="1:22" ht="24.95" customHeight="1">
      <c r="A28" s="518"/>
      <c r="B28" s="338" t="s">
        <v>1402</v>
      </c>
      <c r="C28" s="519"/>
      <c r="D28" s="520"/>
      <c r="E28" s="519"/>
      <c r="F28" s="520"/>
      <c r="G28" s="519"/>
      <c r="H28" s="520"/>
      <c r="I28" s="519"/>
      <c r="J28" s="520"/>
      <c r="K28" s="519"/>
      <c r="L28" s="520"/>
      <c r="M28" s="519"/>
      <c r="N28" s="520"/>
      <c r="O28" s="519"/>
      <c r="P28" s="520"/>
      <c r="Q28" s="519"/>
      <c r="R28" s="520"/>
      <c r="S28" s="519"/>
      <c r="T28" s="520"/>
      <c r="U28" s="519">
        <v>202</v>
      </c>
      <c r="V28" s="520"/>
    </row>
    <row r="29" spans="1:22" ht="24.95" customHeight="1">
      <c r="A29" s="338"/>
      <c r="B29" s="338"/>
      <c r="C29" s="519"/>
      <c r="D29" s="520"/>
      <c r="E29" s="519"/>
      <c r="F29" s="520"/>
      <c r="G29" s="519"/>
      <c r="H29" s="520"/>
      <c r="I29" s="519"/>
      <c r="J29" s="520"/>
      <c r="K29" s="519"/>
      <c r="L29" s="520"/>
      <c r="M29" s="519"/>
      <c r="N29" s="520"/>
      <c r="O29" s="519"/>
      <c r="P29" s="520"/>
      <c r="Q29" s="519"/>
      <c r="R29" s="520"/>
      <c r="S29" s="519"/>
      <c r="T29" s="520"/>
      <c r="U29" s="519"/>
      <c r="V29" s="520"/>
    </row>
    <row r="30" spans="1:22" ht="24.95" customHeight="1">
      <c r="A30" s="338"/>
      <c r="B30" s="338"/>
      <c r="C30" s="519"/>
      <c r="D30" s="520"/>
      <c r="E30" s="519"/>
      <c r="F30" s="520"/>
      <c r="G30" s="519"/>
      <c r="H30" s="520"/>
      <c r="I30" s="519"/>
      <c r="J30" s="520"/>
      <c r="K30" s="510"/>
      <c r="L30" s="510"/>
      <c r="M30" s="510"/>
      <c r="N30" s="510"/>
      <c r="O30" s="510"/>
      <c r="P30" s="510"/>
      <c r="Q30" s="510"/>
      <c r="R30" s="510"/>
      <c r="S30" s="510"/>
      <c r="T30" s="510"/>
      <c r="U30" s="510"/>
      <c r="V30" s="510"/>
    </row>
    <row r="31" spans="1:22" ht="24.95" customHeight="1">
      <c r="A31" s="338"/>
      <c r="B31" s="338"/>
      <c r="C31" s="510"/>
      <c r="D31" s="510"/>
      <c r="E31" s="510"/>
      <c r="F31" s="510"/>
      <c r="G31" s="510"/>
      <c r="H31" s="510"/>
      <c r="I31" s="510"/>
      <c r="J31" s="510"/>
      <c r="K31" s="510"/>
      <c r="L31" s="510"/>
      <c r="M31" s="510"/>
      <c r="N31" s="510"/>
      <c r="O31" s="517"/>
      <c r="P31" s="517"/>
      <c r="Q31" s="517"/>
      <c r="R31" s="517"/>
      <c r="S31" s="517"/>
      <c r="T31" s="517"/>
      <c r="U31" s="517"/>
      <c r="V31" s="517"/>
    </row>
    <row r="32" spans="1:22" ht="24.95" customHeight="1">
      <c r="A32" s="338"/>
      <c r="B32" s="338"/>
      <c r="C32" s="510"/>
      <c r="D32" s="510"/>
      <c r="E32" s="510"/>
      <c r="F32" s="510"/>
      <c r="G32" s="510"/>
      <c r="H32" s="510"/>
      <c r="I32" s="510"/>
      <c r="J32" s="510"/>
      <c r="K32" s="510"/>
      <c r="L32" s="510"/>
      <c r="M32" s="510"/>
      <c r="N32" s="510"/>
      <c r="O32" s="517"/>
      <c r="P32" s="517"/>
      <c r="Q32" s="517"/>
      <c r="R32" s="517"/>
      <c r="S32" s="517"/>
      <c r="T32" s="517"/>
      <c r="U32" s="517"/>
      <c r="V32" s="517"/>
    </row>
    <row r="33" spans="1:22" ht="24.95" customHeight="1">
      <c r="A33" s="338"/>
      <c r="B33" s="338"/>
      <c r="C33" s="519"/>
      <c r="D33" s="520"/>
      <c r="E33" s="519"/>
      <c r="F33" s="520"/>
      <c r="G33" s="519"/>
      <c r="H33" s="520"/>
      <c r="I33" s="519"/>
      <c r="J33" s="520"/>
      <c r="K33" s="519"/>
      <c r="L33" s="520"/>
      <c r="M33" s="519"/>
      <c r="N33" s="520"/>
      <c r="O33" s="519"/>
      <c r="P33" s="520"/>
      <c r="Q33" s="519"/>
      <c r="R33" s="520"/>
      <c r="S33" s="519"/>
      <c r="T33" s="520"/>
      <c r="U33" s="519"/>
      <c r="V33" s="520"/>
    </row>
    <row r="34" spans="1:22" ht="24.95" customHeight="1">
      <c r="A34" s="338"/>
      <c r="B34" s="338"/>
      <c r="C34" s="510"/>
      <c r="D34" s="510"/>
      <c r="E34" s="510"/>
      <c r="F34" s="510"/>
      <c r="G34" s="510"/>
      <c r="H34" s="510"/>
      <c r="I34" s="510"/>
      <c r="J34" s="510"/>
      <c r="K34" s="510"/>
      <c r="L34" s="510"/>
      <c r="M34" s="510"/>
      <c r="N34" s="510"/>
      <c r="O34" s="510"/>
      <c r="P34" s="510"/>
      <c r="Q34" s="510"/>
      <c r="R34" s="510"/>
      <c r="S34" s="510"/>
      <c r="T34" s="510"/>
      <c r="U34" s="510"/>
      <c r="V34" s="510"/>
    </row>
    <row r="35" spans="1:22" ht="24.95" customHeight="1">
      <c r="A35" s="526" t="s">
        <v>1403</v>
      </c>
      <c r="B35" s="527"/>
      <c r="C35" s="528">
        <f>SUM(C4:D34)</f>
        <v>852.00324999999998</v>
      </c>
      <c r="D35" s="528"/>
      <c r="E35" s="528">
        <f>SUM(E4:F34)</f>
        <v>130.97999999999999</v>
      </c>
      <c r="F35" s="528"/>
      <c r="G35" s="528">
        <f>SUM(G4:H34)</f>
        <v>540.05000000000007</v>
      </c>
      <c r="H35" s="528"/>
      <c r="I35" s="528">
        <f>SUM(I4:J34)</f>
        <v>267</v>
      </c>
      <c r="J35" s="528"/>
      <c r="K35" s="528">
        <f>SUM(K4:L34)</f>
        <v>1972.5874749999998</v>
      </c>
      <c r="L35" s="528"/>
      <c r="M35" s="528">
        <f>SUM(M4:N34)</f>
        <v>314.35199999999998</v>
      </c>
      <c r="N35" s="528"/>
      <c r="O35" s="528">
        <f>SUM(O4:P34)</f>
        <v>1269.1175000000003</v>
      </c>
      <c r="P35" s="528"/>
      <c r="Q35" s="528">
        <f>SUM(Q4:R34)</f>
        <v>0.45</v>
      </c>
      <c r="R35" s="528"/>
      <c r="S35" s="525">
        <f>SUM(S4:T34)</f>
        <v>1.0200000000000001E-3</v>
      </c>
      <c r="T35" s="525"/>
      <c r="U35" s="525">
        <f>SUM(U4:V34)</f>
        <v>202.63</v>
      </c>
      <c r="V35" s="525"/>
    </row>
  </sheetData>
  <mergeCells count="348">
    <mergeCell ref="U35:V35"/>
    <mergeCell ref="O34:P34"/>
    <mergeCell ref="Q34:R34"/>
    <mergeCell ref="S34:T34"/>
    <mergeCell ref="U34:V34"/>
    <mergeCell ref="A35:B35"/>
    <mergeCell ref="C35:D35"/>
    <mergeCell ref="E35:F35"/>
    <mergeCell ref="G35:H35"/>
    <mergeCell ref="I35:J35"/>
    <mergeCell ref="K35:L35"/>
    <mergeCell ref="M35:N35"/>
    <mergeCell ref="O35:P35"/>
    <mergeCell ref="Q35:R35"/>
    <mergeCell ref="S35:T35"/>
    <mergeCell ref="G32:H32"/>
    <mergeCell ref="I32:J32"/>
    <mergeCell ref="K32:L32"/>
    <mergeCell ref="M32:N32"/>
    <mergeCell ref="U33:V33"/>
    <mergeCell ref="C34:D34"/>
    <mergeCell ref="E34:F34"/>
    <mergeCell ref="G34:H34"/>
    <mergeCell ref="I34:J34"/>
    <mergeCell ref="K34:L34"/>
    <mergeCell ref="M34:N34"/>
    <mergeCell ref="O32:P32"/>
    <mergeCell ref="Q32:R32"/>
    <mergeCell ref="S32:T32"/>
    <mergeCell ref="U32:V32"/>
    <mergeCell ref="C33:D33"/>
    <mergeCell ref="E33:F33"/>
    <mergeCell ref="G33:H33"/>
    <mergeCell ref="I33:J33"/>
    <mergeCell ref="K33:L33"/>
    <mergeCell ref="M33:N33"/>
    <mergeCell ref="O33:P33"/>
    <mergeCell ref="Q33:R33"/>
    <mergeCell ref="S33:T33"/>
    <mergeCell ref="M31:N31"/>
    <mergeCell ref="O31:P31"/>
    <mergeCell ref="Q31:R31"/>
    <mergeCell ref="S31:T31"/>
    <mergeCell ref="U31:V31"/>
    <mergeCell ref="C30:D30"/>
    <mergeCell ref="E30:F30"/>
    <mergeCell ref="G30:H30"/>
    <mergeCell ref="I30:J30"/>
    <mergeCell ref="K30:L30"/>
    <mergeCell ref="M30:N30"/>
    <mergeCell ref="O30:P30"/>
    <mergeCell ref="Q30:R30"/>
    <mergeCell ref="S30:T30"/>
    <mergeCell ref="C32:D32"/>
    <mergeCell ref="E32:F32"/>
    <mergeCell ref="K27:L27"/>
    <mergeCell ref="M27:N27"/>
    <mergeCell ref="O28:P28"/>
    <mergeCell ref="Q28:R28"/>
    <mergeCell ref="S28:T28"/>
    <mergeCell ref="U28:V28"/>
    <mergeCell ref="C29:D29"/>
    <mergeCell ref="E29:F29"/>
    <mergeCell ref="G29:H29"/>
    <mergeCell ref="I29:J29"/>
    <mergeCell ref="K29:L29"/>
    <mergeCell ref="M29:N29"/>
    <mergeCell ref="O29:P29"/>
    <mergeCell ref="Q29:R29"/>
    <mergeCell ref="S29:T29"/>
    <mergeCell ref="U29:V29"/>
    <mergeCell ref="U30:V30"/>
    <mergeCell ref="C31:D31"/>
    <mergeCell ref="E31:F31"/>
    <mergeCell ref="G31:H31"/>
    <mergeCell ref="I31:J31"/>
    <mergeCell ref="K31:L31"/>
    <mergeCell ref="U26:V26"/>
    <mergeCell ref="M25:N25"/>
    <mergeCell ref="O25:P25"/>
    <mergeCell ref="Q25:R25"/>
    <mergeCell ref="S25:T25"/>
    <mergeCell ref="U25:V25"/>
    <mergeCell ref="O27:P27"/>
    <mergeCell ref="Q27:R27"/>
    <mergeCell ref="S27:T27"/>
    <mergeCell ref="U27:V27"/>
    <mergeCell ref="A26:A28"/>
    <mergeCell ref="C26:D26"/>
    <mergeCell ref="E26:F26"/>
    <mergeCell ref="G26:H26"/>
    <mergeCell ref="I26:J26"/>
    <mergeCell ref="M24:N24"/>
    <mergeCell ref="O24:P24"/>
    <mergeCell ref="Q24:R24"/>
    <mergeCell ref="S24:T24"/>
    <mergeCell ref="K26:L26"/>
    <mergeCell ref="M26:N26"/>
    <mergeCell ref="O26:P26"/>
    <mergeCell ref="Q26:R26"/>
    <mergeCell ref="S26:T26"/>
    <mergeCell ref="C28:D28"/>
    <mergeCell ref="E28:F28"/>
    <mergeCell ref="G28:H28"/>
    <mergeCell ref="I28:J28"/>
    <mergeCell ref="K28:L28"/>
    <mergeCell ref="M28:N28"/>
    <mergeCell ref="C27:D27"/>
    <mergeCell ref="E27:F27"/>
    <mergeCell ref="G27:H27"/>
    <mergeCell ref="I27:J27"/>
    <mergeCell ref="U24:V24"/>
    <mergeCell ref="C25:D25"/>
    <mergeCell ref="E25:F25"/>
    <mergeCell ref="G25:H25"/>
    <mergeCell ref="I25:J25"/>
    <mergeCell ref="K25:L25"/>
    <mergeCell ref="M23:N23"/>
    <mergeCell ref="O23:P23"/>
    <mergeCell ref="Q23:R23"/>
    <mergeCell ref="S23:T23"/>
    <mergeCell ref="U23:V23"/>
    <mergeCell ref="C24:D24"/>
    <mergeCell ref="E24:F24"/>
    <mergeCell ref="G24:H24"/>
    <mergeCell ref="I24:J24"/>
    <mergeCell ref="K24:L24"/>
    <mergeCell ref="M21:N21"/>
    <mergeCell ref="O21:P21"/>
    <mergeCell ref="Q21:R21"/>
    <mergeCell ref="S21:T21"/>
    <mergeCell ref="U21:V21"/>
    <mergeCell ref="C22:D22"/>
    <mergeCell ref="E22:F22"/>
    <mergeCell ref="G22:H22"/>
    <mergeCell ref="I22:J22"/>
    <mergeCell ref="K22:L22"/>
    <mergeCell ref="M22:N22"/>
    <mergeCell ref="O22:P22"/>
    <mergeCell ref="Q22:R22"/>
    <mergeCell ref="S22:T22"/>
    <mergeCell ref="U22:V22"/>
    <mergeCell ref="M19:N19"/>
    <mergeCell ref="O19:P19"/>
    <mergeCell ref="Q19:R19"/>
    <mergeCell ref="S19:T19"/>
    <mergeCell ref="U19:V19"/>
    <mergeCell ref="C20:D20"/>
    <mergeCell ref="E20:F20"/>
    <mergeCell ref="G20:H20"/>
    <mergeCell ref="I20:J20"/>
    <mergeCell ref="K20:L20"/>
    <mergeCell ref="M20:N20"/>
    <mergeCell ref="O20:P20"/>
    <mergeCell ref="Q20:R20"/>
    <mergeCell ref="S20:T20"/>
    <mergeCell ref="U20:V20"/>
    <mergeCell ref="A19:A24"/>
    <mergeCell ref="C19:D19"/>
    <mergeCell ref="E19:F19"/>
    <mergeCell ref="G19:H19"/>
    <mergeCell ref="I19:J19"/>
    <mergeCell ref="K19:L19"/>
    <mergeCell ref="A6:A18"/>
    <mergeCell ref="C6:D6"/>
    <mergeCell ref="E6:F6"/>
    <mergeCell ref="G6:H6"/>
    <mergeCell ref="I6:J6"/>
    <mergeCell ref="C21:D21"/>
    <mergeCell ref="E21:F21"/>
    <mergeCell ref="G21:H21"/>
    <mergeCell ref="I21:J21"/>
    <mergeCell ref="K21:L21"/>
    <mergeCell ref="C23:D23"/>
    <mergeCell ref="E23:F23"/>
    <mergeCell ref="G23:H23"/>
    <mergeCell ref="I23:J23"/>
    <mergeCell ref="K23:L23"/>
    <mergeCell ref="U17:V17"/>
    <mergeCell ref="C18:D18"/>
    <mergeCell ref="E18:F18"/>
    <mergeCell ref="G18:H18"/>
    <mergeCell ref="I18:J18"/>
    <mergeCell ref="K18:L18"/>
    <mergeCell ref="M18:N18"/>
    <mergeCell ref="O18:P18"/>
    <mergeCell ref="Q18:R18"/>
    <mergeCell ref="S18:T18"/>
    <mergeCell ref="U18:V18"/>
    <mergeCell ref="C17:D17"/>
    <mergeCell ref="E17:F17"/>
    <mergeCell ref="G17:H17"/>
    <mergeCell ref="I17:J17"/>
    <mergeCell ref="K17:L17"/>
    <mergeCell ref="M17:N17"/>
    <mergeCell ref="O17:P17"/>
    <mergeCell ref="Q17:R17"/>
    <mergeCell ref="S17:T17"/>
    <mergeCell ref="U15:V15"/>
    <mergeCell ref="C16:D16"/>
    <mergeCell ref="E16:F16"/>
    <mergeCell ref="G16:H16"/>
    <mergeCell ref="I16:J16"/>
    <mergeCell ref="K16:L16"/>
    <mergeCell ref="M16:N16"/>
    <mergeCell ref="O16:P16"/>
    <mergeCell ref="Q16:R16"/>
    <mergeCell ref="S16:T16"/>
    <mergeCell ref="U16:V16"/>
    <mergeCell ref="C15:D15"/>
    <mergeCell ref="E15:F15"/>
    <mergeCell ref="G15:H15"/>
    <mergeCell ref="I15:J15"/>
    <mergeCell ref="K15:L15"/>
    <mergeCell ref="M15:N15"/>
    <mergeCell ref="O15:P15"/>
    <mergeCell ref="Q15:R15"/>
    <mergeCell ref="S15:T15"/>
    <mergeCell ref="U13:V13"/>
    <mergeCell ref="C14:D14"/>
    <mergeCell ref="E14:F14"/>
    <mergeCell ref="G14:H14"/>
    <mergeCell ref="I14:J14"/>
    <mergeCell ref="K14:L14"/>
    <mergeCell ref="M14:N14"/>
    <mergeCell ref="O14:P14"/>
    <mergeCell ref="Q14:R14"/>
    <mergeCell ref="S14:T14"/>
    <mergeCell ref="U14:V14"/>
    <mergeCell ref="C13:D13"/>
    <mergeCell ref="E13:F13"/>
    <mergeCell ref="G13:H13"/>
    <mergeCell ref="I13:J13"/>
    <mergeCell ref="K13:L13"/>
    <mergeCell ref="M13:N13"/>
    <mergeCell ref="O13:P13"/>
    <mergeCell ref="Q13:R13"/>
    <mergeCell ref="S13:T13"/>
    <mergeCell ref="U11:V11"/>
    <mergeCell ref="C12:D12"/>
    <mergeCell ref="E12:F12"/>
    <mergeCell ref="G12:H12"/>
    <mergeCell ref="I12:J12"/>
    <mergeCell ref="K12:L12"/>
    <mergeCell ref="M12:N12"/>
    <mergeCell ref="O12:P12"/>
    <mergeCell ref="Q12:R12"/>
    <mergeCell ref="S12:T12"/>
    <mergeCell ref="U12:V12"/>
    <mergeCell ref="C11:D11"/>
    <mergeCell ref="E11:F11"/>
    <mergeCell ref="G11:H11"/>
    <mergeCell ref="I11:J11"/>
    <mergeCell ref="K11:L11"/>
    <mergeCell ref="M11:N11"/>
    <mergeCell ref="O11:P11"/>
    <mergeCell ref="Q11:R11"/>
    <mergeCell ref="S11:T11"/>
    <mergeCell ref="U9:V9"/>
    <mergeCell ref="C10:D10"/>
    <mergeCell ref="E10:F10"/>
    <mergeCell ref="G10:H10"/>
    <mergeCell ref="I10:J10"/>
    <mergeCell ref="K10:L10"/>
    <mergeCell ref="M10:N10"/>
    <mergeCell ref="O10:P10"/>
    <mergeCell ref="Q10:R10"/>
    <mergeCell ref="S10:T10"/>
    <mergeCell ref="U10:V10"/>
    <mergeCell ref="C9:D9"/>
    <mergeCell ref="E9:F9"/>
    <mergeCell ref="G9:H9"/>
    <mergeCell ref="I9:J9"/>
    <mergeCell ref="K9:L9"/>
    <mergeCell ref="M9:N9"/>
    <mergeCell ref="O9:P9"/>
    <mergeCell ref="Q9:R9"/>
    <mergeCell ref="S9:T9"/>
    <mergeCell ref="O7:P7"/>
    <mergeCell ref="Q7:R7"/>
    <mergeCell ref="S7:T7"/>
    <mergeCell ref="U7:V7"/>
    <mergeCell ref="C8:D8"/>
    <mergeCell ref="E8:F8"/>
    <mergeCell ref="G8:H8"/>
    <mergeCell ref="I8:J8"/>
    <mergeCell ref="K8:L8"/>
    <mergeCell ref="M8:N8"/>
    <mergeCell ref="C7:D7"/>
    <mergeCell ref="E7:F7"/>
    <mergeCell ref="G7:H7"/>
    <mergeCell ref="I7:J7"/>
    <mergeCell ref="K7:L7"/>
    <mergeCell ref="M7:N7"/>
    <mergeCell ref="O8:P8"/>
    <mergeCell ref="Q8:R8"/>
    <mergeCell ref="S8:T8"/>
    <mergeCell ref="U8:V8"/>
    <mergeCell ref="Q4:R4"/>
    <mergeCell ref="S4:T4"/>
    <mergeCell ref="U4:V4"/>
    <mergeCell ref="C5:D5"/>
    <mergeCell ref="E5:F5"/>
    <mergeCell ref="G5:H5"/>
    <mergeCell ref="I5:J5"/>
    <mergeCell ref="K5:L5"/>
    <mergeCell ref="K6:L6"/>
    <mergeCell ref="M6:N6"/>
    <mergeCell ref="O6:P6"/>
    <mergeCell ref="Q6:R6"/>
    <mergeCell ref="S6:T6"/>
    <mergeCell ref="U6:V6"/>
    <mergeCell ref="M5:N5"/>
    <mergeCell ref="O5:P5"/>
    <mergeCell ref="Q5:R5"/>
    <mergeCell ref="S5:T5"/>
    <mergeCell ref="U5:V5"/>
    <mergeCell ref="A4:A5"/>
    <mergeCell ref="C4:D4"/>
    <mergeCell ref="E4:F4"/>
    <mergeCell ref="G4:H4"/>
    <mergeCell ref="I4:J4"/>
    <mergeCell ref="K4:L4"/>
    <mergeCell ref="K3:L3"/>
    <mergeCell ref="M3:N3"/>
    <mergeCell ref="O3:P3"/>
    <mergeCell ref="A1:B3"/>
    <mergeCell ref="M4:N4"/>
    <mergeCell ref="O4:P4"/>
    <mergeCell ref="Q3:R3"/>
    <mergeCell ref="S3:T3"/>
    <mergeCell ref="U3:V3"/>
    <mergeCell ref="Q1:R2"/>
    <mergeCell ref="S1:T2"/>
    <mergeCell ref="U1:V2"/>
    <mergeCell ref="C2:D2"/>
    <mergeCell ref="E2:F2"/>
    <mergeCell ref="K2:L2"/>
    <mergeCell ref="M2:N2"/>
    <mergeCell ref="C1:F1"/>
    <mergeCell ref="G1:H2"/>
    <mergeCell ref="I1:J2"/>
    <mergeCell ref="K1:N1"/>
    <mergeCell ref="O1:P2"/>
    <mergeCell ref="C3:D3"/>
    <mergeCell ref="E3:F3"/>
    <mergeCell ref="G3:H3"/>
    <mergeCell ref="I3:J3"/>
  </mergeCells>
  <phoneticPr fontId="3" type="noConversion"/>
  <pageMargins left="0.7" right="0.7" top="0.75" bottom="0.75" header="0.3" footer="0.3"/>
  <pageSetup paperSize="9" scale="78"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R236"/>
  <sheetViews>
    <sheetView view="pageBreakPreview" zoomScale="115" zoomScaleNormal="145" zoomScaleSheetLayoutView="115" workbookViewId="0">
      <pane ySplit="71" topLeftCell="A210" activePane="bottomLeft" state="frozen"/>
      <selection pane="bottomLeft" activeCell="G225" sqref="G225"/>
    </sheetView>
  </sheetViews>
  <sheetFormatPr defaultColWidth="9" defaultRowHeight="9.75"/>
  <cols>
    <col min="1" max="3" width="11.75" style="17" customWidth="1"/>
    <col min="4" max="4" width="12.625" style="17" customWidth="1"/>
    <col min="5" max="5" width="15" style="17" customWidth="1"/>
    <col min="6" max="6" width="3.125" style="300" customWidth="1"/>
    <col min="7" max="7" width="7.875" style="17" customWidth="1"/>
    <col min="8" max="8" width="12.625" style="17" customWidth="1"/>
    <col min="9" max="9" width="13.125" style="17" customWidth="1"/>
    <col min="10" max="10" width="3.125" style="17" customWidth="1"/>
    <col min="11" max="11" width="6.375" style="17" customWidth="1"/>
    <col min="12" max="13" width="8" style="17" customWidth="1"/>
    <col min="14" max="16" width="1.625" style="17" customWidth="1"/>
    <col min="17" max="16384" width="9" style="17"/>
  </cols>
  <sheetData>
    <row r="1" spans="1:13" ht="25.5">
      <c r="A1" s="533" t="s">
        <v>1060</v>
      </c>
      <c r="B1" s="533"/>
      <c r="C1" s="533"/>
      <c r="D1" s="533"/>
      <c r="E1" s="533"/>
      <c r="F1" s="533"/>
      <c r="G1" s="533"/>
      <c r="H1" s="533"/>
      <c r="I1" s="533"/>
      <c r="J1" s="533"/>
      <c r="K1" s="533"/>
      <c r="L1" s="533"/>
    </row>
    <row r="2" spans="1:13" ht="15.75" customHeight="1">
      <c r="A2" s="17" t="s">
        <v>1325</v>
      </c>
    </row>
    <row r="3" spans="1:13" ht="15.75" customHeight="1">
      <c r="A3" s="529" t="s">
        <v>323</v>
      </c>
      <c r="B3" s="529" t="s">
        <v>324</v>
      </c>
      <c r="C3" s="529" t="s">
        <v>1061</v>
      </c>
      <c r="D3" s="530" t="s">
        <v>1062</v>
      </c>
      <c r="E3" s="530"/>
      <c r="F3" s="530"/>
      <c r="G3" s="530"/>
      <c r="H3" s="530" t="s">
        <v>1063</v>
      </c>
      <c r="I3" s="530"/>
      <c r="J3" s="530"/>
      <c r="K3" s="530"/>
      <c r="L3" s="529" t="s">
        <v>150</v>
      </c>
      <c r="M3" s="529" t="s">
        <v>1309</v>
      </c>
    </row>
    <row r="4" spans="1:13" ht="15.75" customHeight="1">
      <c r="A4" s="529"/>
      <c r="B4" s="529"/>
      <c r="C4" s="529"/>
      <c r="D4" s="249" t="s">
        <v>0</v>
      </c>
      <c r="E4" s="249" t="s">
        <v>1</v>
      </c>
      <c r="F4" s="285" t="s">
        <v>2</v>
      </c>
      <c r="G4" s="249" t="s">
        <v>150</v>
      </c>
      <c r="H4" s="249" t="s">
        <v>0</v>
      </c>
      <c r="I4" s="249" t="s">
        <v>1</v>
      </c>
      <c r="J4" s="249" t="s">
        <v>2</v>
      </c>
      <c r="K4" s="249" t="s">
        <v>150</v>
      </c>
      <c r="L4" s="529"/>
      <c r="M4" s="529"/>
    </row>
    <row r="5" spans="1:13" ht="15.75" hidden="1" customHeight="1">
      <c r="A5" s="532" t="s">
        <v>1208</v>
      </c>
      <c r="B5" s="532"/>
      <c r="C5" s="532"/>
      <c r="D5" s="532"/>
      <c r="E5" s="532"/>
      <c r="F5" s="532"/>
      <c r="G5" s="532"/>
      <c r="H5" s="532"/>
      <c r="I5" s="532"/>
      <c r="J5" s="532"/>
      <c r="K5" s="532"/>
      <c r="L5" s="532"/>
    </row>
    <row r="6" spans="1:13" ht="15.75" hidden="1" customHeight="1">
      <c r="A6" s="51" t="s">
        <v>1064</v>
      </c>
      <c r="B6" s="51" t="s">
        <v>620</v>
      </c>
      <c r="C6" s="51" t="s">
        <v>1065</v>
      </c>
      <c r="D6" s="51" t="s">
        <v>240</v>
      </c>
      <c r="E6" s="51" t="s">
        <v>165</v>
      </c>
      <c r="F6" s="299" t="s">
        <v>306</v>
      </c>
      <c r="G6" s="51">
        <f>마감물량산출서!I369</f>
        <v>36.090000000000003</v>
      </c>
      <c r="H6" s="51" t="s">
        <v>54</v>
      </c>
      <c r="I6" s="51" t="s">
        <v>55</v>
      </c>
      <c r="J6" s="51" t="s">
        <v>3</v>
      </c>
      <c r="K6" s="51">
        <v>149</v>
      </c>
      <c r="L6" s="51">
        <f>G6*K6</f>
        <v>5377.4100000000008</v>
      </c>
      <c r="M6" s="51"/>
    </row>
    <row r="7" spans="1:13" ht="15.75" hidden="1" customHeight="1">
      <c r="A7" s="51" t="s">
        <v>1064</v>
      </c>
      <c r="B7" s="51" t="s">
        <v>623</v>
      </c>
      <c r="C7" s="51" t="s">
        <v>1065</v>
      </c>
      <c r="D7" s="51" t="s">
        <v>239</v>
      </c>
      <c r="E7" s="51" t="s">
        <v>165</v>
      </c>
      <c r="F7" s="299" t="s">
        <v>306</v>
      </c>
      <c r="G7" s="51">
        <f>마감물량산출서!I375</f>
        <v>217.08</v>
      </c>
      <c r="H7" s="51" t="s">
        <v>54</v>
      </c>
      <c r="I7" s="51" t="s">
        <v>55</v>
      </c>
      <c r="J7" s="51" t="s">
        <v>3</v>
      </c>
      <c r="K7" s="51">
        <v>75</v>
      </c>
      <c r="L7" s="51">
        <f>G7*K7</f>
        <v>16281.000000000002</v>
      </c>
      <c r="M7" s="51"/>
    </row>
    <row r="8" spans="1:13" ht="15.75" hidden="1" customHeight="1">
      <c r="A8" s="51" t="s">
        <v>1064</v>
      </c>
      <c r="B8" s="51" t="s">
        <v>627</v>
      </c>
      <c r="C8" s="51" t="s">
        <v>1065</v>
      </c>
      <c r="D8" s="51" t="s">
        <v>240</v>
      </c>
      <c r="E8" s="51" t="s">
        <v>165</v>
      </c>
      <c r="F8" s="299" t="s">
        <v>306</v>
      </c>
      <c r="G8" s="51">
        <f>마감물량산출서!I382</f>
        <v>287.01</v>
      </c>
      <c r="H8" s="51" t="s">
        <v>54</v>
      </c>
      <c r="I8" s="51" t="s">
        <v>55</v>
      </c>
      <c r="J8" s="51" t="s">
        <v>3</v>
      </c>
      <c r="K8" s="51">
        <v>149</v>
      </c>
      <c r="L8" s="51">
        <f t="shared" ref="L8:L31" si="0">G8*K8</f>
        <v>42764.49</v>
      </c>
      <c r="M8" s="51"/>
    </row>
    <row r="9" spans="1:13" ht="15.75" hidden="1" customHeight="1">
      <c r="A9" s="51" t="s">
        <v>1064</v>
      </c>
      <c r="B9" s="51" t="s">
        <v>630</v>
      </c>
      <c r="C9" s="51" t="s">
        <v>1065</v>
      </c>
      <c r="D9" s="51" t="s">
        <v>240</v>
      </c>
      <c r="E9" s="51" t="s">
        <v>165</v>
      </c>
      <c r="F9" s="299" t="s">
        <v>306</v>
      </c>
      <c r="G9" s="51">
        <f>마감물량산출서!I388</f>
        <v>262.89</v>
      </c>
      <c r="H9" s="51" t="s">
        <v>54</v>
      </c>
      <c r="I9" s="51" t="s">
        <v>55</v>
      </c>
      <c r="J9" s="51" t="s">
        <v>3</v>
      </c>
      <c r="K9" s="51">
        <v>149</v>
      </c>
      <c r="L9" s="51">
        <f t="shared" si="0"/>
        <v>39170.61</v>
      </c>
      <c r="M9" s="51"/>
    </row>
    <row r="10" spans="1:13" ht="15.75" hidden="1" customHeight="1">
      <c r="A10" s="51" t="s">
        <v>1064</v>
      </c>
      <c r="B10" s="51" t="s">
        <v>633</v>
      </c>
      <c r="C10" s="51" t="s">
        <v>1065</v>
      </c>
      <c r="D10" s="51" t="s">
        <v>240</v>
      </c>
      <c r="E10" s="51" t="s">
        <v>165</v>
      </c>
      <c r="F10" s="299" t="s">
        <v>306</v>
      </c>
      <c r="G10" s="51">
        <f>마감물량산출서!I394</f>
        <v>153.78</v>
      </c>
      <c r="H10" s="51" t="s">
        <v>54</v>
      </c>
      <c r="I10" s="51" t="s">
        <v>55</v>
      </c>
      <c r="J10" s="51" t="s">
        <v>3</v>
      </c>
      <c r="K10" s="51">
        <v>149</v>
      </c>
      <c r="L10" s="51">
        <f t="shared" si="0"/>
        <v>22913.22</v>
      </c>
      <c r="M10" s="51"/>
    </row>
    <row r="11" spans="1:13" ht="15.75" hidden="1" customHeight="1">
      <c r="A11" s="51" t="s">
        <v>1064</v>
      </c>
      <c r="B11" s="51" t="s">
        <v>640</v>
      </c>
      <c r="C11" s="51" t="s">
        <v>1065</v>
      </c>
      <c r="D11" s="51" t="s">
        <v>240</v>
      </c>
      <c r="E11" s="51" t="s">
        <v>165</v>
      </c>
      <c r="F11" s="299" t="s">
        <v>306</v>
      </c>
      <c r="G11" s="51">
        <f>마감물량산출서!I405</f>
        <v>109.02</v>
      </c>
      <c r="H11" s="51" t="s">
        <v>54</v>
      </c>
      <c r="I11" s="51" t="s">
        <v>55</v>
      </c>
      <c r="J11" s="51" t="s">
        <v>3</v>
      </c>
      <c r="K11" s="51">
        <v>149</v>
      </c>
      <c r="L11" s="51">
        <f t="shared" si="0"/>
        <v>16243.98</v>
      </c>
      <c r="M11" s="51"/>
    </row>
    <row r="12" spans="1:13" ht="15.75" hidden="1" customHeight="1">
      <c r="A12" s="51" t="s">
        <v>1064</v>
      </c>
      <c r="B12" s="51" t="s">
        <v>643</v>
      </c>
      <c r="C12" s="51" t="s">
        <v>1065</v>
      </c>
      <c r="D12" s="51" t="s">
        <v>240</v>
      </c>
      <c r="E12" s="51" t="s">
        <v>165</v>
      </c>
      <c r="F12" s="299" t="s">
        <v>306</v>
      </c>
      <c r="G12" s="51">
        <f>마감물량산출서!I411</f>
        <v>77.400000000000006</v>
      </c>
      <c r="H12" s="51" t="s">
        <v>54</v>
      </c>
      <c r="I12" s="51" t="s">
        <v>55</v>
      </c>
      <c r="J12" s="51" t="s">
        <v>3</v>
      </c>
      <c r="K12" s="51">
        <v>149</v>
      </c>
      <c r="L12" s="51">
        <f t="shared" si="0"/>
        <v>11532.6</v>
      </c>
      <c r="M12" s="51"/>
    </row>
    <row r="13" spans="1:13" ht="15.75" hidden="1" customHeight="1">
      <c r="A13" s="51" t="s">
        <v>1064</v>
      </c>
      <c r="B13" s="51" t="s">
        <v>646</v>
      </c>
      <c r="C13" s="51" t="s">
        <v>1065</v>
      </c>
      <c r="D13" s="51" t="s">
        <v>239</v>
      </c>
      <c r="E13" s="51" t="s">
        <v>165</v>
      </c>
      <c r="F13" s="299" t="s">
        <v>306</v>
      </c>
      <c r="G13" s="51">
        <f>마감물량산출서!I417</f>
        <v>94.86</v>
      </c>
      <c r="H13" s="51" t="s">
        <v>54</v>
      </c>
      <c r="I13" s="51" t="s">
        <v>55</v>
      </c>
      <c r="J13" s="51" t="s">
        <v>3</v>
      </c>
      <c r="K13" s="51">
        <v>75</v>
      </c>
      <c r="L13" s="51">
        <f t="shared" si="0"/>
        <v>7114.5</v>
      </c>
      <c r="M13" s="51"/>
    </row>
    <row r="14" spans="1:13" ht="15.75" hidden="1" customHeight="1">
      <c r="A14" s="51" t="s">
        <v>1064</v>
      </c>
      <c r="B14" s="51" t="s">
        <v>650</v>
      </c>
      <c r="C14" s="51" t="s">
        <v>1065</v>
      </c>
      <c r="D14" s="51" t="s">
        <v>240</v>
      </c>
      <c r="E14" s="51" t="s">
        <v>165</v>
      </c>
      <c r="F14" s="299" t="s">
        <v>306</v>
      </c>
      <c r="G14" s="51">
        <f>마감물량산출서!I427</f>
        <v>381.48</v>
      </c>
      <c r="H14" s="51" t="s">
        <v>54</v>
      </c>
      <c r="I14" s="51" t="s">
        <v>55</v>
      </c>
      <c r="J14" s="51" t="s">
        <v>3</v>
      </c>
      <c r="K14" s="51">
        <v>149</v>
      </c>
      <c r="L14" s="51">
        <f t="shared" si="0"/>
        <v>56840.520000000004</v>
      </c>
      <c r="M14" s="51"/>
    </row>
    <row r="15" spans="1:13" ht="15.75" hidden="1" customHeight="1">
      <c r="A15" s="51" t="s">
        <v>1064</v>
      </c>
      <c r="B15" s="51" t="s">
        <v>653</v>
      </c>
      <c r="C15" s="51" t="s">
        <v>1065</v>
      </c>
      <c r="D15" s="51" t="s">
        <v>240</v>
      </c>
      <c r="E15" s="51" t="s">
        <v>165</v>
      </c>
      <c r="F15" s="299" t="s">
        <v>306</v>
      </c>
      <c r="G15" s="51">
        <f>마감물량산출서!I433</f>
        <v>122.16</v>
      </c>
      <c r="H15" s="51" t="s">
        <v>54</v>
      </c>
      <c r="I15" s="51" t="s">
        <v>55</v>
      </c>
      <c r="J15" s="51" t="s">
        <v>3</v>
      </c>
      <c r="K15" s="51">
        <v>149</v>
      </c>
      <c r="L15" s="51">
        <f t="shared" si="0"/>
        <v>18201.84</v>
      </c>
      <c r="M15" s="51"/>
    </row>
    <row r="16" spans="1:13" ht="15.75" hidden="1" customHeight="1">
      <c r="A16" s="51" t="s">
        <v>1064</v>
      </c>
      <c r="B16" s="51" t="s">
        <v>656</v>
      </c>
      <c r="C16" s="51" t="s">
        <v>1065</v>
      </c>
      <c r="D16" s="51" t="s">
        <v>240</v>
      </c>
      <c r="E16" s="51" t="s">
        <v>165</v>
      </c>
      <c r="F16" s="299" t="s">
        <v>306</v>
      </c>
      <c r="G16" s="51">
        <f>마감물량산출서!I440</f>
        <v>301.5</v>
      </c>
      <c r="H16" s="51" t="s">
        <v>54</v>
      </c>
      <c r="I16" s="51" t="s">
        <v>55</v>
      </c>
      <c r="J16" s="51" t="s">
        <v>3</v>
      </c>
      <c r="K16" s="51">
        <v>149</v>
      </c>
      <c r="L16" s="51">
        <f t="shared" si="0"/>
        <v>44923.5</v>
      </c>
      <c r="M16" s="51"/>
    </row>
    <row r="17" spans="1:18" ht="15.75" hidden="1" customHeight="1">
      <c r="A17" s="51" t="s">
        <v>1064</v>
      </c>
      <c r="B17" s="51" t="s">
        <v>659</v>
      </c>
      <c r="C17" s="51" t="s">
        <v>1065</v>
      </c>
      <c r="D17" s="51" t="s">
        <v>239</v>
      </c>
      <c r="E17" s="51" t="s">
        <v>165</v>
      </c>
      <c r="F17" s="299" t="s">
        <v>306</v>
      </c>
      <c r="G17" s="51">
        <f>마감물량산출서!I446</f>
        <v>116.58</v>
      </c>
      <c r="H17" s="51" t="s">
        <v>54</v>
      </c>
      <c r="I17" s="51" t="s">
        <v>55</v>
      </c>
      <c r="J17" s="51" t="s">
        <v>3</v>
      </c>
      <c r="K17" s="51">
        <v>75</v>
      </c>
      <c r="L17" s="51">
        <f t="shared" si="0"/>
        <v>8743.5</v>
      </c>
      <c r="M17" s="51"/>
    </row>
    <row r="18" spans="1:18" ht="15.75" hidden="1" customHeight="1">
      <c r="A18" s="51" t="s">
        <v>1064</v>
      </c>
      <c r="B18" s="51" t="s">
        <v>662</v>
      </c>
      <c r="C18" s="51" t="s">
        <v>1065</v>
      </c>
      <c r="D18" s="51" t="s">
        <v>239</v>
      </c>
      <c r="E18" s="51" t="s">
        <v>165</v>
      </c>
      <c r="F18" s="299" t="s">
        <v>306</v>
      </c>
      <c r="G18" s="51">
        <f>마감물량산출서!I452</f>
        <v>76.23</v>
      </c>
      <c r="H18" s="51" t="s">
        <v>54</v>
      </c>
      <c r="I18" s="51" t="s">
        <v>55</v>
      </c>
      <c r="J18" s="51" t="s">
        <v>3</v>
      </c>
      <c r="K18" s="51">
        <v>75</v>
      </c>
      <c r="L18" s="51">
        <f t="shared" si="0"/>
        <v>5717.25</v>
      </c>
      <c r="M18" s="51"/>
    </row>
    <row r="19" spans="1:18" ht="15.75" hidden="1" customHeight="1">
      <c r="A19" s="51" t="s">
        <v>1064</v>
      </c>
      <c r="B19" s="51" t="s">
        <v>667</v>
      </c>
      <c r="C19" s="51" t="s">
        <v>1065</v>
      </c>
      <c r="D19" s="51" t="s">
        <v>239</v>
      </c>
      <c r="E19" s="51" t="s">
        <v>165</v>
      </c>
      <c r="F19" s="299" t="s">
        <v>306</v>
      </c>
      <c r="G19" s="51">
        <f>마감물량산출서!I461</f>
        <v>110.55</v>
      </c>
      <c r="H19" s="51" t="s">
        <v>54</v>
      </c>
      <c r="I19" s="51" t="s">
        <v>55</v>
      </c>
      <c r="J19" s="51" t="s">
        <v>3</v>
      </c>
      <c r="K19" s="51">
        <v>75</v>
      </c>
      <c r="L19" s="51">
        <f t="shared" si="0"/>
        <v>8291.25</v>
      </c>
      <c r="M19" s="51"/>
    </row>
    <row r="20" spans="1:18" ht="15.75" hidden="1" customHeight="1">
      <c r="A20" s="51" t="s">
        <v>1064</v>
      </c>
      <c r="B20" s="51" t="s">
        <v>671</v>
      </c>
      <c r="C20" s="51" t="s">
        <v>1065</v>
      </c>
      <c r="D20" s="51" t="s">
        <v>240</v>
      </c>
      <c r="E20" s="51" t="s">
        <v>165</v>
      </c>
      <c r="F20" s="299" t="s">
        <v>306</v>
      </c>
      <c r="G20" s="51">
        <f>마감물량산출서!I468</f>
        <v>298.64999999999998</v>
      </c>
      <c r="H20" s="51" t="s">
        <v>54</v>
      </c>
      <c r="I20" s="51" t="s">
        <v>55</v>
      </c>
      <c r="J20" s="51" t="s">
        <v>3</v>
      </c>
      <c r="K20" s="51">
        <v>149</v>
      </c>
      <c r="L20" s="51">
        <f t="shared" si="0"/>
        <v>44498.85</v>
      </c>
      <c r="M20" s="51"/>
    </row>
    <row r="21" spans="1:18" ht="15.75" hidden="1" customHeight="1">
      <c r="A21" s="51" t="s">
        <v>1064</v>
      </c>
      <c r="B21" s="51" t="s">
        <v>674</v>
      </c>
      <c r="C21" s="51" t="s">
        <v>1065</v>
      </c>
      <c r="D21" s="51" t="s">
        <v>240</v>
      </c>
      <c r="E21" s="51" t="s">
        <v>165</v>
      </c>
      <c r="F21" s="299" t="s">
        <v>306</v>
      </c>
      <c r="G21" s="51">
        <f>마감물량산출서!I474</f>
        <v>118.8</v>
      </c>
      <c r="H21" s="51" t="s">
        <v>54</v>
      </c>
      <c r="I21" s="51" t="s">
        <v>55</v>
      </c>
      <c r="J21" s="51" t="s">
        <v>3</v>
      </c>
      <c r="K21" s="51">
        <v>149</v>
      </c>
      <c r="L21" s="51">
        <f t="shared" si="0"/>
        <v>17701.2</v>
      </c>
      <c r="M21" s="51"/>
    </row>
    <row r="22" spans="1:18" ht="15.75" hidden="1" customHeight="1">
      <c r="A22" s="51" t="s">
        <v>1064</v>
      </c>
      <c r="B22" s="51" t="s">
        <v>1066</v>
      </c>
      <c r="C22" s="51" t="s">
        <v>1065</v>
      </c>
      <c r="D22" s="51" t="s">
        <v>240</v>
      </c>
      <c r="E22" s="51" t="s">
        <v>165</v>
      </c>
      <c r="F22" s="299" t="s">
        <v>306</v>
      </c>
      <c r="G22" s="51">
        <f>마감물량산출서!I484</f>
        <v>349.41</v>
      </c>
      <c r="H22" s="51" t="s">
        <v>54</v>
      </c>
      <c r="I22" s="51" t="s">
        <v>55</v>
      </c>
      <c r="J22" s="51" t="s">
        <v>3</v>
      </c>
      <c r="K22" s="51">
        <v>149</v>
      </c>
      <c r="L22" s="51">
        <f t="shared" si="0"/>
        <v>52062.090000000004</v>
      </c>
      <c r="M22" s="51"/>
    </row>
    <row r="23" spans="1:18" ht="15.75" hidden="1" customHeight="1">
      <c r="A23" s="51" t="s">
        <v>1064</v>
      </c>
      <c r="B23" s="51" t="s">
        <v>685</v>
      </c>
      <c r="C23" s="51" t="s">
        <v>1065</v>
      </c>
      <c r="D23" s="51" t="s">
        <v>239</v>
      </c>
      <c r="E23" s="51" t="s">
        <v>165</v>
      </c>
      <c r="F23" s="299" t="s">
        <v>306</v>
      </c>
      <c r="G23" s="51">
        <f>마감물량산출서!I491</f>
        <v>175.5</v>
      </c>
      <c r="H23" s="51" t="s">
        <v>54</v>
      </c>
      <c r="I23" s="51" t="s">
        <v>55</v>
      </c>
      <c r="J23" s="51" t="s">
        <v>3</v>
      </c>
      <c r="K23" s="51">
        <v>75</v>
      </c>
      <c r="L23" s="51">
        <f t="shared" si="0"/>
        <v>13162.5</v>
      </c>
      <c r="M23" s="51"/>
    </row>
    <row r="24" spans="1:18" ht="15.75" hidden="1" customHeight="1">
      <c r="A24" s="51" t="s">
        <v>1064</v>
      </c>
      <c r="B24" s="51" t="s">
        <v>688</v>
      </c>
      <c r="C24" s="51" t="s">
        <v>1065</v>
      </c>
      <c r="D24" s="51" t="s">
        <v>240</v>
      </c>
      <c r="E24" s="51" t="s">
        <v>165</v>
      </c>
      <c r="F24" s="299" t="s">
        <v>306</v>
      </c>
      <c r="G24" s="51">
        <f>마감물량산출서!I497</f>
        <v>54</v>
      </c>
      <c r="H24" s="51" t="s">
        <v>54</v>
      </c>
      <c r="I24" s="51" t="s">
        <v>55</v>
      </c>
      <c r="J24" s="51" t="s">
        <v>3</v>
      </c>
      <c r="K24" s="51">
        <v>149</v>
      </c>
      <c r="L24" s="51">
        <f t="shared" si="0"/>
        <v>8046</v>
      </c>
      <c r="M24" s="51"/>
    </row>
    <row r="25" spans="1:18" ht="15.75" hidden="1" customHeight="1">
      <c r="A25" s="51" t="s">
        <v>1064</v>
      </c>
      <c r="B25" s="51"/>
      <c r="C25" s="51" t="s">
        <v>1065</v>
      </c>
      <c r="D25" s="51" t="s">
        <v>240</v>
      </c>
      <c r="E25" s="51" t="s">
        <v>165</v>
      </c>
      <c r="F25" s="299" t="s">
        <v>306</v>
      </c>
      <c r="G25" s="51">
        <f>마감물량산출서!I504</f>
        <v>368.25</v>
      </c>
      <c r="H25" s="51" t="s">
        <v>54</v>
      </c>
      <c r="I25" s="51" t="s">
        <v>55</v>
      </c>
      <c r="J25" s="51" t="s">
        <v>3</v>
      </c>
      <c r="K25" s="51">
        <v>149</v>
      </c>
      <c r="L25" s="51">
        <f t="shared" si="0"/>
        <v>54869.25</v>
      </c>
      <c r="M25" s="51"/>
    </row>
    <row r="26" spans="1:18" ht="15.75" hidden="1" customHeight="1">
      <c r="A26" s="51" t="s">
        <v>695</v>
      </c>
      <c r="B26" s="51" t="s">
        <v>697</v>
      </c>
      <c r="C26" s="51" t="s">
        <v>1065</v>
      </c>
      <c r="D26" s="51" t="s">
        <v>239</v>
      </c>
      <c r="E26" s="51" t="s">
        <v>165</v>
      </c>
      <c r="F26" s="299" t="s">
        <v>306</v>
      </c>
      <c r="G26" s="51">
        <f>마감물량산출서!I514</f>
        <v>282.14999999999998</v>
      </c>
      <c r="H26" s="51" t="s">
        <v>54</v>
      </c>
      <c r="I26" s="51" t="s">
        <v>55</v>
      </c>
      <c r="J26" s="51" t="s">
        <v>3</v>
      </c>
      <c r="K26" s="51">
        <v>75</v>
      </c>
      <c r="L26" s="51">
        <f t="shared" si="0"/>
        <v>21161.25</v>
      </c>
      <c r="M26" s="51"/>
    </row>
    <row r="27" spans="1:18" ht="15.75" hidden="1" customHeight="1">
      <c r="A27" s="51" t="s">
        <v>695</v>
      </c>
      <c r="B27" s="51" t="s">
        <v>700</v>
      </c>
      <c r="C27" s="51" t="s">
        <v>1065</v>
      </c>
      <c r="D27" s="51" t="s">
        <v>239</v>
      </c>
      <c r="E27" s="51" t="s">
        <v>165</v>
      </c>
      <c r="F27" s="299" t="s">
        <v>306</v>
      </c>
      <c r="G27" s="51">
        <f>마감물량산출서!I520</f>
        <v>40.5</v>
      </c>
      <c r="H27" s="51" t="s">
        <v>54</v>
      </c>
      <c r="I27" s="51" t="s">
        <v>55</v>
      </c>
      <c r="J27" s="51" t="s">
        <v>3</v>
      </c>
      <c r="K27" s="51">
        <v>75</v>
      </c>
      <c r="L27" s="51">
        <f t="shared" si="0"/>
        <v>3037.5</v>
      </c>
      <c r="M27" s="51"/>
    </row>
    <row r="28" spans="1:18" ht="15.75" hidden="1" customHeight="1">
      <c r="A28" s="51" t="s">
        <v>695</v>
      </c>
      <c r="B28" s="51" t="s">
        <v>704</v>
      </c>
      <c r="C28" s="51" t="s">
        <v>1065</v>
      </c>
      <c r="D28" s="51" t="s">
        <v>239</v>
      </c>
      <c r="E28" s="51" t="s">
        <v>165</v>
      </c>
      <c r="F28" s="299" t="s">
        <v>306</v>
      </c>
      <c r="G28" s="51">
        <f>마감물량산출서!I527</f>
        <v>294.75</v>
      </c>
      <c r="H28" s="51" t="s">
        <v>54</v>
      </c>
      <c r="I28" s="51" t="s">
        <v>55</v>
      </c>
      <c r="J28" s="51" t="s">
        <v>3</v>
      </c>
      <c r="K28" s="51">
        <v>75</v>
      </c>
      <c r="L28" s="51">
        <f t="shared" si="0"/>
        <v>22106.25</v>
      </c>
      <c r="M28" s="51"/>
    </row>
    <row r="29" spans="1:18" ht="15.75" hidden="1" customHeight="1">
      <c r="A29" s="51" t="s">
        <v>695</v>
      </c>
      <c r="B29" s="51" t="s">
        <v>704</v>
      </c>
      <c r="C29" s="51" t="s">
        <v>1065</v>
      </c>
      <c r="D29" s="51" t="s">
        <v>239</v>
      </c>
      <c r="E29" s="51" t="s">
        <v>165</v>
      </c>
      <c r="F29" s="299" t="s">
        <v>306</v>
      </c>
      <c r="G29" s="51">
        <f>마감물량산출서!I534</f>
        <v>147.375</v>
      </c>
      <c r="H29" s="51" t="s">
        <v>54</v>
      </c>
      <c r="I29" s="51" t="s">
        <v>55</v>
      </c>
      <c r="J29" s="51" t="s">
        <v>3</v>
      </c>
      <c r="K29" s="51">
        <v>75</v>
      </c>
      <c r="L29" s="51">
        <f t="shared" si="0"/>
        <v>11053.125</v>
      </c>
      <c r="M29" s="51"/>
    </row>
    <row r="30" spans="1:18" ht="15.75" hidden="1" customHeight="1">
      <c r="A30" s="51" t="s">
        <v>728</v>
      </c>
      <c r="B30" s="51"/>
      <c r="C30" s="51" t="s">
        <v>1065</v>
      </c>
      <c r="D30" s="51" t="s">
        <v>240</v>
      </c>
      <c r="E30" s="51" t="s">
        <v>165</v>
      </c>
      <c r="F30" s="299" t="s">
        <v>306</v>
      </c>
      <c r="G30" s="51">
        <f>마감물량산출서!I602</f>
        <v>2.0699999999999998</v>
      </c>
      <c r="H30" s="51" t="s">
        <v>54</v>
      </c>
      <c r="I30" s="51" t="s">
        <v>55</v>
      </c>
      <c r="J30" s="51" t="s">
        <v>3</v>
      </c>
      <c r="K30" s="51">
        <v>149</v>
      </c>
      <c r="L30" s="51">
        <f t="shared" si="0"/>
        <v>308.42999999999995</v>
      </c>
      <c r="M30" s="51"/>
    </row>
    <row r="31" spans="1:18" ht="15.75" hidden="1" customHeight="1">
      <c r="A31" s="51" t="s">
        <v>747</v>
      </c>
      <c r="B31" s="51"/>
      <c r="C31" s="51" t="s">
        <v>1065</v>
      </c>
      <c r="D31" s="51" t="s">
        <v>240</v>
      </c>
      <c r="E31" s="51" t="s">
        <v>165</v>
      </c>
      <c r="F31" s="299" t="s">
        <v>306</v>
      </c>
      <c r="G31" s="51">
        <f>마감물량산출서!I630</f>
        <v>4.1399999999999997</v>
      </c>
      <c r="H31" s="51" t="s">
        <v>54</v>
      </c>
      <c r="I31" s="51" t="s">
        <v>55</v>
      </c>
      <c r="J31" s="51" t="s">
        <v>3</v>
      </c>
      <c r="K31" s="51">
        <v>149</v>
      </c>
      <c r="L31" s="51">
        <f t="shared" si="0"/>
        <v>616.8599999999999</v>
      </c>
      <c r="M31" s="51"/>
      <c r="Q31" s="17">
        <f>SUM(L6:L31)</f>
        <v>552738.97500000009</v>
      </c>
      <c r="R31" s="17" t="s">
        <v>1209</v>
      </c>
    </row>
    <row r="32" spans="1:18" ht="15.75" hidden="1" customHeight="1">
      <c r="A32" s="532" t="s">
        <v>1210</v>
      </c>
      <c r="B32" s="532"/>
      <c r="C32" s="532"/>
      <c r="D32" s="532"/>
      <c r="E32" s="532"/>
      <c r="F32" s="532"/>
      <c r="G32" s="532"/>
      <c r="H32" s="532"/>
      <c r="I32" s="532"/>
      <c r="J32" s="532"/>
      <c r="K32" s="532"/>
      <c r="L32" s="532"/>
      <c r="Q32" s="17">
        <f>G7+G13+G17+G18+G19+G23+G26+G27+G28+G29</f>
        <v>1555.5749999999998</v>
      </c>
      <c r="R32" s="17" t="s">
        <v>1211</v>
      </c>
    </row>
    <row r="33" spans="1:18" ht="15.75" hidden="1" customHeight="1">
      <c r="A33" s="51" t="s">
        <v>959</v>
      </c>
      <c r="B33" s="51"/>
      <c r="C33" s="51" t="s">
        <v>1067</v>
      </c>
      <c r="D33" s="51" t="s">
        <v>309</v>
      </c>
      <c r="E33" s="51" t="s">
        <v>310</v>
      </c>
      <c r="F33" s="299" t="s">
        <v>4</v>
      </c>
      <c r="G33" s="51">
        <f>마감물량산출서!I127</f>
        <v>37.050000000000004</v>
      </c>
      <c r="H33" s="51" t="s">
        <v>250</v>
      </c>
      <c r="I33" s="51" t="s">
        <v>181</v>
      </c>
      <c r="J33" s="51" t="s">
        <v>4</v>
      </c>
      <c r="K33" s="51">
        <v>1</v>
      </c>
      <c r="L33" s="51">
        <f>G33</f>
        <v>37.050000000000004</v>
      </c>
      <c r="M33" s="51"/>
      <c r="Q33" s="17">
        <f>G6+G8+G9+G10+G11+G12+G14+G15+G16+G20+G21+G22+G24+G25+G30+G31</f>
        <v>2926.65</v>
      </c>
      <c r="R33" s="17" t="s">
        <v>1212</v>
      </c>
    </row>
    <row r="34" spans="1:18" ht="15.75" hidden="1" customHeight="1">
      <c r="A34" s="51" t="s">
        <v>1068</v>
      </c>
      <c r="B34" s="51" t="s">
        <v>519</v>
      </c>
      <c r="C34" s="51" t="s">
        <v>1067</v>
      </c>
      <c r="D34" s="51" t="s">
        <v>25</v>
      </c>
      <c r="E34" s="51" t="s">
        <v>26</v>
      </c>
      <c r="F34" s="299" t="s">
        <v>4</v>
      </c>
      <c r="G34" s="51">
        <f>마감물량산출서!I254</f>
        <v>86.399999999999991</v>
      </c>
      <c r="H34" s="51" t="s">
        <v>251</v>
      </c>
      <c r="I34" s="51" t="s">
        <v>182</v>
      </c>
      <c r="J34" s="51" t="s">
        <v>4</v>
      </c>
      <c r="K34" s="51">
        <v>1</v>
      </c>
      <c r="L34" s="51">
        <f>G34</f>
        <v>86.399999999999991</v>
      </c>
      <c r="M34" s="51"/>
    </row>
    <row r="35" spans="1:18" ht="15.75" hidden="1" customHeight="1">
      <c r="A35" s="17" t="s">
        <v>1246</v>
      </c>
    </row>
    <row r="36" spans="1:18" ht="15.75" hidden="1" customHeight="1">
      <c r="A36" s="529" t="s">
        <v>323</v>
      </c>
      <c r="B36" s="529" t="s">
        <v>324</v>
      </c>
      <c r="C36" s="529" t="s">
        <v>1061</v>
      </c>
      <c r="D36" s="530" t="s">
        <v>1062</v>
      </c>
      <c r="E36" s="530"/>
      <c r="F36" s="530"/>
      <c r="G36" s="530"/>
      <c r="H36" s="530" t="s">
        <v>1063</v>
      </c>
      <c r="I36" s="530"/>
      <c r="J36" s="530"/>
      <c r="K36" s="530"/>
      <c r="L36" s="529" t="s">
        <v>150</v>
      </c>
      <c r="M36" s="529"/>
    </row>
    <row r="37" spans="1:18" ht="15.75" hidden="1" customHeight="1">
      <c r="A37" s="529"/>
      <c r="B37" s="529"/>
      <c r="C37" s="529"/>
      <c r="D37" s="249" t="s">
        <v>0</v>
      </c>
      <c r="E37" s="249" t="s">
        <v>1</v>
      </c>
      <c r="F37" s="285" t="s">
        <v>2</v>
      </c>
      <c r="G37" s="249" t="s">
        <v>150</v>
      </c>
      <c r="H37" s="249" t="s">
        <v>0</v>
      </c>
      <c r="I37" s="249" t="s">
        <v>1</v>
      </c>
      <c r="J37" s="249" t="s">
        <v>2</v>
      </c>
      <c r="K37" s="249" t="s">
        <v>150</v>
      </c>
      <c r="L37" s="529"/>
      <c r="M37" s="529"/>
    </row>
    <row r="38" spans="1:18" ht="15.75" hidden="1" customHeight="1">
      <c r="A38" s="51" t="s">
        <v>532</v>
      </c>
      <c r="B38" s="51" t="s">
        <v>536</v>
      </c>
      <c r="C38" s="51" t="s">
        <v>1067</v>
      </c>
      <c r="D38" s="51" t="s">
        <v>309</v>
      </c>
      <c r="E38" s="51" t="s">
        <v>310</v>
      </c>
      <c r="F38" s="299" t="s">
        <v>4</v>
      </c>
      <c r="G38" s="51">
        <f>마감물량산출서!I276</f>
        <v>74.25</v>
      </c>
      <c r="H38" s="51" t="s">
        <v>250</v>
      </c>
      <c r="I38" s="51" t="s">
        <v>181</v>
      </c>
      <c r="J38" s="51" t="s">
        <v>4</v>
      </c>
      <c r="K38" s="51">
        <v>1</v>
      </c>
      <c r="L38" s="51">
        <f>G38</f>
        <v>74.25</v>
      </c>
      <c r="M38" s="51"/>
    </row>
    <row r="39" spans="1:18" ht="15.75" hidden="1" customHeight="1">
      <c r="A39" s="51" t="s">
        <v>532</v>
      </c>
      <c r="B39" s="51" t="s">
        <v>173</v>
      </c>
      <c r="C39" s="51" t="s">
        <v>1067</v>
      </c>
      <c r="D39" s="51" t="s">
        <v>25</v>
      </c>
      <c r="E39" s="51" t="s">
        <v>26</v>
      </c>
      <c r="F39" s="299" t="s">
        <v>4</v>
      </c>
      <c r="G39" s="51">
        <f>마감물량산출서!I281</f>
        <v>498.00000000000006</v>
      </c>
      <c r="H39" s="51" t="s">
        <v>251</v>
      </c>
      <c r="I39" s="51" t="s">
        <v>182</v>
      </c>
      <c r="J39" s="51" t="s">
        <v>4</v>
      </c>
      <c r="K39" s="51">
        <v>1</v>
      </c>
      <c r="L39" s="51">
        <f t="shared" ref="L39:L44" si="1">G39</f>
        <v>498.00000000000006</v>
      </c>
      <c r="M39" s="51"/>
    </row>
    <row r="40" spans="1:18" ht="15.75" hidden="1" customHeight="1">
      <c r="A40" s="51" t="s">
        <v>532</v>
      </c>
      <c r="B40" s="51" t="s">
        <v>548</v>
      </c>
      <c r="C40" s="51" t="s">
        <v>1067</v>
      </c>
      <c r="D40" s="51" t="s">
        <v>25</v>
      </c>
      <c r="E40" s="51" t="s">
        <v>26</v>
      </c>
      <c r="F40" s="299" t="s">
        <v>4</v>
      </c>
      <c r="G40" s="51">
        <f>마감물량산출서!I282</f>
        <v>-69.75</v>
      </c>
      <c r="H40" s="51" t="s">
        <v>251</v>
      </c>
      <c r="I40" s="51" t="s">
        <v>182</v>
      </c>
      <c r="J40" s="51" t="s">
        <v>4</v>
      </c>
      <c r="K40" s="51">
        <v>1</v>
      </c>
      <c r="L40" s="51">
        <f t="shared" si="1"/>
        <v>-69.75</v>
      </c>
      <c r="M40" s="51"/>
    </row>
    <row r="41" spans="1:18" ht="15.75" hidden="1" customHeight="1">
      <c r="A41" s="51" t="s">
        <v>560</v>
      </c>
      <c r="B41" s="51" t="s">
        <v>172</v>
      </c>
      <c r="C41" s="51" t="s">
        <v>1067</v>
      </c>
      <c r="D41" s="51" t="s">
        <v>309</v>
      </c>
      <c r="E41" s="51" t="s">
        <v>310</v>
      </c>
      <c r="F41" s="299" t="s">
        <v>4</v>
      </c>
      <c r="G41" s="51">
        <f>마감물량산출서!I299</f>
        <v>62.099999999999994</v>
      </c>
      <c r="H41" s="51" t="s">
        <v>250</v>
      </c>
      <c r="I41" s="51" t="s">
        <v>181</v>
      </c>
      <c r="J41" s="51" t="s">
        <v>4</v>
      </c>
      <c r="K41" s="51">
        <v>1</v>
      </c>
      <c r="L41" s="51">
        <f t="shared" si="1"/>
        <v>62.099999999999994</v>
      </c>
      <c r="M41" s="51"/>
    </row>
    <row r="42" spans="1:18" ht="15.75" hidden="1" customHeight="1">
      <c r="A42" s="51" t="s">
        <v>560</v>
      </c>
      <c r="B42" s="51" t="s">
        <v>173</v>
      </c>
      <c r="C42" s="51" t="s">
        <v>1067</v>
      </c>
      <c r="D42" s="51" t="s">
        <v>25</v>
      </c>
      <c r="E42" s="51" t="s">
        <v>26</v>
      </c>
      <c r="F42" s="299" t="s">
        <v>4</v>
      </c>
      <c r="G42" s="51">
        <f>마감물량산출서!I304</f>
        <v>345.9</v>
      </c>
      <c r="H42" s="51" t="s">
        <v>251</v>
      </c>
      <c r="I42" s="51" t="s">
        <v>182</v>
      </c>
      <c r="J42" s="51" t="s">
        <v>4</v>
      </c>
      <c r="K42" s="51">
        <v>1</v>
      </c>
      <c r="L42" s="51">
        <f t="shared" si="1"/>
        <v>345.9</v>
      </c>
      <c r="M42" s="51"/>
    </row>
    <row r="43" spans="1:18" ht="15.75" hidden="1" customHeight="1">
      <c r="A43" s="51" t="s">
        <v>574</v>
      </c>
      <c r="B43" s="51" t="s">
        <v>172</v>
      </c>
      <c r="C43" s="51" t="s">
        <v>1067</v>
      </c>
      <c r="D43" s="51" t="s">
        <v>309</v>
      </c>
      <c r="E43" s="51" t="s">
        <v>310</v>
      </c>
      <c r="F43" s="299" t="s">
        <v>4</v>
      </c>
      <c r="G43" s="51">
        <f>마감물량산출서!I313</f>
        <v>193.85999999999999</v>
      </c>
      <c r="H43" s="51" t="s">
        <v>250</v>
      </c>
      <c r="I43" s="51" t="s">
        <v>181</v>
      </c>
      <c r="J43" s="51" t="s">
        <v>4</v>
      </c>
      <c r="K43" s="51">
        <v>1</v>
      </c>
      <c r="L43" s="51">
        <f t="shared" si="1"/>
        <v>193.85999999999999</v>
      </c>
      <c r="M43" s="51"/>
    </row>
    <row r="44" spans="1:18" ht="15.75" hidden="1" customHeight="1">
      <c r="A44" s="51" t="s">
        <v>594</v>
      </c>
      <c r="B44" s="51" t="s">
        <v>172</v>
      </c>
      <c r="C44" s="51" t="s">
        <v>1067</v>
      </c>
      <c r="D44" s="51" t="s">
        <v>309</v>
      </c>
      <c r="E44" s="51" t="s">
        <v>310</v>
      </c>
      <c r="F44" s="299" t="s">
        <v>4</v>
      </c>
      <c r="G44" s="51">
        <f>마감물량산출서!I333</f>
        <v>78.75</v>
      </c>
      <c r="H44" s="51" t="s">
        <v>250</v>
      </c>
      <c r="I44" s="51" t="s">
        <v>181</v>
      </c>
      <c r="J44" s="51" t="s">
        <v>4</v>
      </c>
      <c r="K44" s="51">
        <v>1</v>
      </c>
      <c r="L44" s="51">
        <f t="shared" si="1"/>
        <v>78.75</v>
      </c>
      <c r="M44" s="51"/>
    </row>
    <row r="45" spans="1:18" ht="15.75" hidden="1" customHeight="1">
      <c r="A45" s="532" t="s">
        <v>1213</v>
      </c>
      <c r="B45" s="532"/>
      <c r="C45" s="532"/>
      <c r="D45" s="532"/>
      <c r="E45" s="532"/>
      <c r="F45" s="532"/>
      <c r="G45" s="532"/>
      <c r="H45" s="532"/>
      <c r="I45" s="532"/>
      <c r="J45" s="532"/>
      <c r="K45" s="532"/>
      <c r="L45" s="532"/>
    </row>
    <row r="46" spans="1:18" ht="15.75" hidden="1" customHeight="1">
      <c r="A46" s="51" t="s">
        <v>256</v>
      </c>
      <c r="B46" s="51"/>
      <c r="C46" s="51" t="s">
        <v>1069</v>
      </c>
      <c r="D46" s="51" t="s">
        <v>51</v>
      </c>
      <c r="E46" s="51" t="s">
        <v>52</v>
      </c>
      <c r="F46" s="299" t="s">
        <v>10</v>
      </c>
      <c r="G46" s="51">
        <f>마감물량산출서!I7</f>
        <v>6</v>
      </c>
      <c r="H46" s="51" t="s">
        <v>262</v>
      </c>
      <c r="I46" s="51" t="s">
        <v>189</v>
      </c>
      <c r="J46" s="51" t="s">
        <v>158</v>
      </c>
      <c r="K46" s="51">
        <v>1</v>
      </c>
      <c r="L46" s="51">
        <f>G46</f>
        <v>6</v>
      </c>
      <c r="M46" s="51"/>
    </row>
    <row r="47" spans="1:18" ht="15.75" hidden="1" customHeight="1">
      <c r="A47" s="532" t="s">
        <v>1214</v>
      </c>
      <c r="B47" s="532"/>
      <c r="C47" s="532"/>
      <c r="D47" s="532"/>
      <c r="E47" s="532"/>
      <c r="F47" s="532"/>
      <c r="G47" s="532"/>
      <c r="H47" s="532"/>
      <c r="I47" s="532"/>
      <c r="J47" s="532"/>
      <c r="K47" s="532"/>
      <c r="L47" s="532"/>
    </row>
    <row r="48" spans="1:18" ht="15.75" hidden="1" customHeight="1">
      <c r="A48" s="51" t="s">
        <v>256</v>
      </c>
      <c r="B48" s="51"/>
      <c r="C48" s="51" t="s">
        <v>1070</v>
      </c>
      <c r="D48" s="51" t="s">
        <v>13</v>
      </c>
      <c r="E48" s="51" t="s">
        <v>15</v>
      </c>
      <c r="F48" s="299" t="s">
        <v>4</v>
      </c>
      <c r="G48" s="51">
        <f>마감물량산출서!I6</f>
        <v>4.3710000000000004</v>
      </c>
      <c r="H48" s="51" t="s">
        <v>266</v>
      </c>
      <c r="I48" s="51" t="s">
        <v>196</v>
      </c>
      <c r="J48" s="51" t="s">
        <v>4</v>
      </c>
      <c r="K48" s="51">
        <v>1</v>
      </c>
      <c r="L48" s="51">
        <f>G48</f>
        <v>4.3710000000000004</v>
      </c>
      <c r="M48" s="51"/>
    </row>
    <row r="49" spans="1:18" ht="15.75" hidden="1" customHeight="1">
      <c r="A49" s="51" t="s">
        <v>257</v>
      </c>
      <c r="B49" s="51"/>
      <c r="C49" s="51" t="s">
        <v>1070</v>
      </c>
      <c r="D49" s="51" t="s">
        <v>13</v>
      </c>
      <c r="E49" s="51" t="s">
        <v>14</v>
      </c>
      <c r="F49" s="299" t="s">
        <v>4</v>
      </c>
      <c r="G49" s="51">
        <f>마감물량산출서!I38</f>
        <v>63</v>
      </c>
      <c r="H49" s="51" t="s">
        <v>266</v>
      </c>
      <c r="I49" s="51" t="s">
        <v>196</v>
      </c>
      <c r="J49" s="51" t="s">
        <v>4</v>
      </c>
      <c r="K49" s="51">
        <v>1</v>
      </c>
      <c r="L49" s="51">
        <f t="shared" ref="L49:L51" si="2">G49</f>
        <v>63</v>
      </c>
      <c r="M49" s="51"/>
    </row>
    <row r="50" spans="1:18" ht="15.75" hidden="1" customHeight="1">
      <c r="A50" s="51" t="s">
        <v>258</v>
      </c>
      <c r="B50" s="51"/>
      <c r="C50" s="51" t="s">
        <v>1070</v>
      </c>
      <c r="D50" s="51" t="s">
        <v>46</v>
      </c>
      <c r="E50" s="51" t="s">
        <v>47</v>
      </c>
      <c r="F50" s="299" t="s">
        <v>4</v>
      </c>
      <c r="G50" s="51">
        <f>마감물량산출서!I44</f>
        <v>162.39000000000001</v>
      </c>
      <c r="H50" s="51" t="s">
        <v>266</v>
      </c>
      <c r="I50" s="51" t="s">
        <v>195</v>
      </c>
      <c r="J50" s="51" t="s">
        <v>4</v>
      </c>
      <c r="K50" s="51">
        <v>1</v>
      </c>
      <c r="L50" s="51">
        <f t="shared" si="2"/>
        <v>162.39000000000001</v>
      </c>
      <c r="M50" s="51"/>
    </row>
    <row r="51" spans="1:18" ht="15.75" hidden="1" customHeight="1">
      <c r="A51" s="51" t="s">
        <v>259</v>
      </c>
      <c r="B51" s="51"/>
      <c r="C51" s="51" t="s">
        <v>1070</v>
      </c>
      <c r="D51" s="51" t="s">
        <v>34</v>
      </c>
      <c r="E51" s="51" t="s">
        <v>35</v>
      </c>
      <c r="F51" s="299" t="s">
        <v>4</v>
      </c>
      <c r="G51" s="51">
        <f>마감물량산출서!I50</f>
        <v>11.22</v>
      </c>
      <c r="H51" s="51" t="s">
        <v>266</v>
      </c>
      <c r="I51" s="51" t="s">
        <v>1215</v>
      </c>
      <c r="J51" s="51" t="s">
        <v>4</v>
      </c>
      <c r="K51" s="51">
        <v>1</v>
      </c>
      <c r="L51" s="51">
        <f t="shared" si="2"/>
        <v>11.22</v>
      </c>
      <c r="M51" s="51"/>
    </row>
    <row r="52" spans="1:18" s="243" customFormat="1" ht="15.75" hidden="1" customHeight="1">
      <c r="A52" s="250" t="s">
        <v>260</v>
      </c>
      <c r="B52" s="250"/>
      <c r="C52" s="250" t="s">
        <v>1070</v>
      </c>
      <c r="D52" s="250" t="s">
        <v>1216</v>
      </c>
      <c r="E52" s="250" t="s">
        <v>1217</v>
      </c>
      <c r="F52" s="301" t="s">
        <v>4</v>
      </c>
      <c r="G52" s="250">
        <f>마감물량산출서!I55</f>
        <v>45</v>
      </c>
      <c r="H52" s="250" t="s">
        <v>266</v>
      </c>
      <c r="I52" s="250" t="s">
        <v>1218</v>
      </c>
      <c r="J52" s="250" t="s">
        <v>4</v>
      </c>
      <c r="K52" s="250">
        <v>1</v>
      </c>
      <c r="L52" s="250">
        <f>G52</f>
        <v>45</v>
      </c>
      <c r="M52" s="250"/>
    </row>
    <row r="53" spans="1:18" s="243" customFormat="1" ht="15.75" hidden="1" customHeight="1">
      <c r="A53" s="250" t="s">
        <v>260</v>
      </c>
      <c r="B53" s="250"/>
      <c r="C53" s="250" t="s">
        <v>1070</v>
      </c>
      <c r="D53" s="250" t="s">
        <v>1219</v>
      </c>
      <c r="E53" s="250" t="s">
        <v>1220</v>
      </c>
      <c r="F53" s="301" t="s">
        <v>4</v>
      </c>
      <c r="G53" s="250">
        <f>마감물량산출서!I56</f>
        <v>45</v>
      </c>
      <c r="H53" s="250" t="s">
        <v>266</v>
      </c>
      <c r="I53" s="250" t="s">
        <v>1218</v>
      </c>
      <c r="J53" s="250" t="s">
        <v>4</v>
      </c>
      <c r="K53" s="250">
        <v>1</v>
      </c>
      <c r="L53" s="250">
        <f t="shared" ref="L53:L55" si="3">G53</f>
        <v>45</v>
      </c>
      <c r="M53" s="250"/>
    </row>
    <row r="54" spans="1:18" s="243" customFormat="1" ht="15.75" hidden="1" customHeight="1">
      <c r="A54" s="250" t="s">
        <v>261</v>
      </c>
      <c r="B54" s="250"/>
      <c r="C54" s="250" t="s">
        <v>1070</v>
      </c>
      <c r="D54" s="250" t="s">
        <v>1221</v>
      </c>
      <c r="E54" s="250" t="s">
        <v>1222</v>
      </c>
      <c r="F54" s="301" t="s">
        <v>4</v>
      </c>
      <c r="G54" s="250">
        <f>마감물량산출서!I61</f>
        <v>34.919999999999995</v>
      </c>
      <c r="H54" s="250" t="s">
        <v>266</v>
      </c>
      <c r="I54" s="250" t="s">
        <v>1223</v>
      </c>
      <c r="J54" s="250" t="s">
        <v>4</v>
      </c>
      <c r="K54" s="250">
        <v>1</v>
      </c>
      <c r="L54" s="250">
        <f t="shared" si="3"/>
        <v>34.919999999999995</v>
      </c>
      <c r="M54" s="250"/>
    </row>
    <row r="55" spans="1:18" s="243" customFormat="1" ht="15.75" hidden="1" customHeight="1">
      <c r="A55" s="250" t="s">
        <v>261</v>
      </c>
      <c r="B55" s="250"/>
      <c r="C55" s="250" t="s">
        <v>1070</v>
      </c>
      <c r="D55" s="250" t="s">
        <v>1224</v>
      </c>
      <c r="E55" s="250" t="s">
        <v>1225</v>
      </c>
      <c r="F55" s="301" t="s">
        <v>4</v>
      </c>
      <c r="G55" s="250">
        <f>마감물량산출서!I62</f>
        <v>34.919999999999995</v>
      </c>
      <c r="H55" s="250" t="s">
        <v>266</v>
      </c>
      <c r="I55" s="250" t="s">
        <v>1223</v>
      </c>
      <c r="J55" s="250" t="s">
        <v>4</v>
      </c>
      <c r="K55" s="250">
        <v>1</v>
      </c>
      <c r="L55" s="250">
        <f t="shared" si="3"/>
        <v>34.919999999999995</v>
      </c>
      <c r="M55" s="250"/>
    </row>
    <row r="56" spans="1:18" ht="15.75" hidden="1" customHeight="1">
      <c r="A56" s="51" t="s">
        <v>591</v>
      </c>
      <c r="B56" s="51"/>
      <c r="C56" s="51" t="s">
        <v>1070</v>
      </c>
      <c r="D56" s="51" t="s">
        <v>46</v>
      </c>
      <c r="E56" s="51" t="s">
        <v>48</v>
      </c>
      <c r="F56" s="299" t="s">
        <v>4</v>
      </c>
      <c r="G56" s="51">
        <f>마감물량산출서!I67</f>
        <v>686.25</v>
      </c>
      <c r="H56" s="51" t="s">
        <v>266</v>
      </c>
      <c r="I56" s="51" t="s">
        <v>194</v>
      </c>
      <c r="J56" s="51" t="s">
        <v>4</v>
      </c>
      <c r="K56" s="51">
        <v>1</v>
      </c>
      <c r="L56" s="51">
        <f>G56</f>
        <v>686.25</v>
      </c>
      <c r="M56" s="51"/>
    </row>
    <row r="57" spans="1:18" ht="15.75" hidden="1" customHeight="1">
      <c r="A57" s="51" t="s">
        <v>1071</v>
      </c>
      <c r="B57" s="51"/>
      <c r="C57" s="51" t="s">
        <v>1070</v>
      </c>
      <c r="D57" s="51" t="s">
        <v>46</v>
      </c>
      <c r="E57" s="51" t="s">
        <v>48</v>
      </c>
      <c r="F57" s="299" t="s">
        <v>4</v>
      </c>
      <c r="G57" s="51">
        <f>마감물량산출서!I75</f>
        <v>69.87</v>
      </c>
      <c r="H57" s="51" t="s">
        <v>266</v>
      </c>
      <c r="I57" s="51" t="s">
        <v>194</v>
      </c>
      <c r="J57" s="51" t="s">
        <v>4</v>
      </c>
      <c r="K57" s="51">
        <v>1</v>
      </c>
      <c r="L57" s="51">
        <f t="shared" ref="L57:L62" si="4">G57</f>
        <v>69.87</v>
      </c>
      <c r="M57" s="51"/>
    </row>
    <row r="58" spans="1:18" ht="15.75" hidden="1" customHeight="1">
      <c r="A58" s="51" t="s">
        <v>1072</v>
      </c>
      <c r="B58" s="51"/>
      <c r="C58" s="51" t="s">
        <v>1070</v>
      </c>
      <c r="D58" s="51" t="s">
        <v>46</v>
      </c>
      <c r="E58" s="51" t="s">
        <v>48</v>
      </c>
      <c r="F58" s="299" t="s">
        <v>4</v>
      </c>
      <c r="G58" s="51">
        <f>마감물량산출서!I80</f>
        <v>98.34</v>
      </c>
      <c r="H58" s="51" t="s">
        <v>266</v>
      </c>
      <c r="I58" s="51" t="s">
        <v>194</v>
      </c>
      <c r="J58" s="51" t="s">
        <v>4</v>
      </c>
      <c r="K58" s="51">
        <v>1</v>
      </c>
      <c r="L58" s="51">
        <f t="shared" si="4"/>
        <v>98.34</v>
      </c>
      <c r="M58" s="51"/>
    </row>
    <row r="59" spans="1:18" ht="15.75" hidden="1" customHeight="1">
      <c r="A59" s="51" t="s">
        <v>1073</v>
      </c>
      <c r="B59" s="51"/>
      <c r="C59" s="51" t="s">
        <v>1070</v>
      </c>
      <c r="D59" s="51" t="s">
        <v>46</v>
      </c>
      <c r="E59" s="51" t="s">
        <v>48</v>
      </c>
      <c r="F59" s="299" t="s">
        <v>4</v>
      </c>
      <c r="G59" s="51">
        <f>마감물량산출서!I85</f>
        <v>36.39</v>
      </c>
      <c r="H59" s="51" t="s">
        <v>266</v>
      </c>
      <c r="I59" s="51" t="s">
        <v>194</v>
      </c>
      <c r="J59" s="51" t="s">
        <v>4</v>
      </c>
      <c r="K59" s="51">
        <v>1</v>
      </c>
      <c r="L59" s="51">
        <f t="shared" si="4"/>
        <v>36.39</v>
      </c>
      <c r="M59" s="51"/>
    </row>
    <row r="60" spans="1:18" ht="15.75" hidden="1" customHeight="1">
      <c r="A60" s="51" t="s">
        <v>1074</v>
      </c>
      <c r="B60" s="51"/>
      <c r="C60" s="51" t="s">
        <v>1070</v>
      </c>
      <c r="D60" s="51" t="s">
        <v>46</v>
      </c>
      <c r="E60" s="51" t="s">
        <v>48</v>
      </c>
      <c r="F60" s="299" t="s">
        <v>4</v>
      </c>
      <c r="G60" s="51">
        <f>마감물량산출서!I90</f>
        <v>18.63</v>
      </c>
      <c r="H60" s="51" t="s">
        <v>266</v>
      </c>
      <c r="I60" s="51" t="s">
        <v>194</v>
      </c>
      <c r="J60" s="51" t="s">
        <v>4</v>
      </c>
      <c r="K60" s="51">
        <v>1</v>
      </c>
      <c r="L60" s="51">
        <f t="shared" si="4"/>
        <v>18.63</v>
      </c>
      <c r="M60" s="51"/>
    </row>
    <row r="61" spans="1:18" ht="15.75" hidden="1" customHeight="1">
      <c r="A61" s="51" t="s">
        <v>1075</v>
      </c>
      <c r="B61" s="51"/>
      <c r="C61" s="51" t="s">
        <v>1070</v>
      </c>
      <c r="D61" s="51" t="s">
        <v>46</v>
      </c>
      <c r="E61" s="51" t="s">
        <v>48</v>
      </c>
      <c r="F61" s="299" t="s">
        <v>4</v>
      </c>
      <c r="G61" s="51">
        <f>마감물량산출서!I98</f>
        <v>76.137</v>
      </c>
      <c r="H61" s="51" t="s">
        <v>266</v>
      </c>
      <c r="I61" s="51" t="s">
        <v>194</v>
      </c>
      <c r="J61" s="51" t="s">
        <v>4</v>
      </c>
      <c r="K61" s="51">
        <v>1</v>
      </c>
      <c r="L61" s="51">
        <f t="shared" si="4"/>
        <v>76.137</v>
      </c>
      <c r="M61" s="51"/>
    </row>
    <row r="62" spans="1:18" ht="15.75" hidden="1" customHeight="1">
      <c r="A62" s="51" t="s">
        <v>1076</v>
      </c>
      <c r="B62" s="51"/>
      <c r="C62" s="51" t="s">
        <v>1070</v>
      </c>
      <c r="D62" s="51" t="s">
        <v>46</v>
      </c>
      <c r="E62" s="51" t="s">
        <v>48</v>
      </c>
      <c r="F62" s="299" t="s">
        <v>4</v>
      </c>
      <c r="G62" s="51">
        <f>마감물량산출서!I103</f>
        <v>13.71</v>
      </c>
      <c r="H62" s="51" t="s">
        <v>266</v>
      </c>
      <c r="I62" s="51" t="s">
        <v>194</v>
      </c>
      <c r="J62" s="51" t="s">
        <v>4</v>
      </c>
      <c r="K62" s="51">
        <v>1</v>
      </c>
      <c r="L62" s="51">
        <f t="shared" si="4"/>
        <v>13.71</v>
      </c>
      <c r="M62" s="51"/>
      <c r="Q62" s="17">
        <f>SUM(L56:L62)</f>
        <v>999.327</v>
      </c>
      <c r="R62" s="17" t="s">
        <v>1226</v>
      </c>
    </row>
    <row r="63" spans="1:18" ht="15.75" hidden="1" customHeight="1">
      <c r="A63" s="532" t="s">
        <v>1227</v>
      </c>
      <c r="B63" s="532"/>
      <c r="C63" s="532"/>
      <c r="D63" s="532"/>
      <c r="E63" s="532"/>
      <c r="F63" s="532"/>
      <c r="G63" s="532"/>
      <c r="H63" s="532"/>
      <c r="I63" s="532"/>
      <c r="J63" s="532"/>
      <c r="K63" s="532"/>
      <c r="L63" s="532"/>
    </row>
    <row r="64" spans="1:18" ht="15.75" hidden="1" customHeight="1">
      <c r="A64" s="51" t="s">
        <v>574</v>
      </c>
      <c r="B64" s="51" t="s">
        <v>439</v>
      </c>
      <c r="C64" s="51" t="s">
        <v>1077</v>
      </c>
      <c r="D64" s="51" t="s">
        <v>290</v>
      </c>
      <c r="E64" s="51" t="s">
        <v>222</v>
      </c>
      <c r="F64" s="299" t="s">
        <v>4</v>
      </c>
      <c r="G64" s="51">
        <f>마감물량산출서!I319</f>
        <v>308.7</v>
      </c>
      <c r="H64" s="51" t="s">
        <v>230</v>
      </c>
      <c r="I64" s="51" t="s">
        <v>221</v>
      </c>
      <c r="J64" s="51" t="s">
        <v>4</v>
      </c>
      <c r="K64" s="51">
        <v>1</v>
      </c>
      <c r="L64" s="51">
        <f>G64</f>
        <v>308.7</v>
      </c>
      <c r="M64" s="51"/>
    </row>
    <row r="65" spans="1:17" ht="15.75" hidden="1" customHeight="1">
      <c r="A65" s="51" t="s">
        <v>594</v>
      </c>
      <c r="B65" s="51" t="s">
        <v>439</v>
      </c>
      <c r="C65" s="51" t="s">
        <v>1077</v>
      </c>
      <c r="D65" s="51" t="s">
        <v>290</v>
      </c>
      <c r="E65" s="51" t="s">
        <v>222</v>
      </c>
      <c r="F65" s="299" t="s">
        <v>4</v>
      </c>
      <c r="G65" s="51">
        <f>마감물량산출서!I337</f>
        <v>313.10999999999996</v>
      </c>
      <c r="H65" s="51" t="s">
        <v>230</v>
      </c>
      <c r="I65" s="51" t="s">
        <v>221</v>
      </c>
      <c r="J65" s="51" t="s">
        <v>4</v>
      </c>
      <c r="K65" s="51">
        <v>1</v>
      </c>
      <c r="L65" s="51">
        <f t="shared" ref="L65:L67" si="5">G65</f>
        <v>313.10999999999996</v>
      </c>
      <c r="M65" s="51"/>
    </row>
    <row r="66" spans="1:17" ht="15.75" hidden="1" customHeight="1">
      <c r="A66" s="51" t="s">
        <v>803</v>
      </c>
      <c r="B66" s="51" t="s">
        <v>811</v>
      </c>
      <c r="C66" s="51" t="s">
        <v>1077</v>
      </c>
      <c r="D66" s="51" t="s">
        <v>292</v>
      </c>
      <c r="E66" s="51" t="s">
        <v>224</v>
      </c>
      <c r="F66" s="299" t="s">
        <v>4</v>
      </c>
      <c r="G66" s="51">
        <f>마감물량산출서!I712</f>
        <v>28.8</v>
      </c>
      <c r="H66" s="51" t="s">
        <v>230</v>
      </c>
      <c r="I66" s="51" t="s">
        <v>221</v>
      </c>
      <c r="J66" s="51" t="s">
        <v>4</v>
      </c>
      <c r="K66" s="51">
        <v>1</v>
      </c>
      <c r="L66" s="51">
        <f t="shared" si="5"/>
        <v>28.8</v>
      </c>
      <c r="M66" s="51"/>
    </row>
    <row r="67" spans="1:17" ht="15.75" hidden="1" customHeight="1">
      <c r="A67" s="51" t="s">
        <v>803</v>
      </c>
      <c r="B67" s="51" t="s">
        <v>815</v>
      </c>
      <c r="C67" s="51" t="s">
        <v>1077</v>
      </c>
      <c r="D67" s="51" t="s">
        <v>292</v>
      </c>
      <c r="E67" s="51" t="s">
        <v>224</v>
      </c>
      <c r="F67" s="299" t="s">
        <v>4</v>
      </c>
      <c r="G67" s="51">
        <f>마감물량산출서!I719</f>
        <v>11.94</v>
      </c>
      <c r="H67" s="51" t="s">
        <v>230</v>
      </c>
      <c r="I67" s="51" t="s">
        <v>221</v>
      </c>
      <c r="J67" s="51" t="s">
        <v>4</v>
      </c>
      <c r="K67" s="51">
        <v>1</v>
      </c>
      <c r="L67" s="51">
        <f t="shared" si="5"/>
        <v>11.94</v>
      </c>
      <c r="M67" s="51"/>
    </row>
    <row r="68" spans="1:17" ht="15.75" hidden="1" customHeight="1">
      <c r="A68" s="17" t="s">
        <v>1291</v>
      </c>
    </row>
    <row r="69" spans="1:17" ht="15.75" hidden="1" customHeight="1">
      <c r="A69" s="529" t="s">
        <v>323</v>
      </c>
      <c r="B69" s="529" t="s">
        <v>324</v>
      </c>
      <c r="C69" s="529" t="s">
        <v>1061</v>
      </c>
      <c r="D69" s="530" t="s">
        <v>1062</v>
      </c>
      <c r="E69" s="530"/>
      <c r="F69" s="530"/>
      <c r="G69" s="530"/>
      <c r="H69" s="530" t="s">
        <v>1063</v>
      </c>
      <c r="I69" s="530"/>
      <c r="J69" s="530"/>
      <c r="K69" s="530"/>
      <c r="L69" s="529" t="s">
        <v>150</v>
      </c>
      <c r="M69" s="529"/>
    </row>
    <row r="70" spans="1:17" ht="15.75" hidden="1" customHeight="1">
      <c r="A70" s="529"/>
      <c r="B70" s="529"/>
      <c r="C70" s="529"/>
      <c r="D70" s="249" t="s">
        <v>0</v>
      </c>
      <c r="E70" s="249" t="s">
        <v>1</v>
      </c>
      <c r="F70" s="285" t="s">
        <v>2</v>
      </c>
      <c r="G70" s="249" t="s">
        <v>150</v>
      </c>
      <c r="H70" s="249" t="s">
        <v>0</v>
      </c>
      <c r="I70" s="249" t="s">
        <v>1</v>
      </c>
      <c r="J70" s="249" t="s">
        <v>2</v>
      </c>
      <c r="K70" s="249" t="s">
        <v>150</v>
      </c>
      <c r="L70" s="529"/>
      <c r="M70" s="529"/>
    </row>
    <row r="71" spans="1:17" ht="15.75" hidden="1" customHeight="1">
      <c r="A71" s="51" t="s">
        <v>803</v>
      </c>
      <c r="B71" s="51" t="s">
        <v>811</v>
      </c>
      <c r="C71" s="51" t="s">
        <v>1077</v>
      </c>
      <c r="D71" s="51" t="s">
        <v>292</v>
      </c>
      <c r="E71" s="51" t="s">
        <v>224</v>
      </c>
      <c r="F71" s="299" t="s">
        <v>4</v>
      </c>
      <c r="G71" s="51">
        <f>마감물량산출서!I726</f>
        <v>10.8</v>
      </c>
      <c r="H71" s="51" t="s">
        <v>230</v>
      </c>
      <c r="I71" s="51" t="s">
        <v>221</v>
      </c>
      <c r="J71" s="51" t="s">
        <v>4</v>
      </c>
      <c r="K71" s="51">
        <v>1</v>
      </c>
      <c r="L71" s="51">
        <f>G71</f>
        <v>10.8</v>
      </c>
      <c r="M71" s="51"/>
      <c r="Q71" s="17">
        <f>SUM(L64:L71)</f>
        <v>673.34999999999991</v>
      </c>
    </row>
    <row r="72" spans="1:17" s="243" customFormat="1" ht="15.75" customHeight="1">
      <c r="A72" s="531" t="s">
        <v>1228</v>
      </c>
      <c r="B72" s="531"/>
      <c r="C72" s="531"/>
      <c r="D72" s="531"/>
      <c r="E72" s="531"/>
      <c r="F72" s="531"/>
      <c r="G72" s="531"/>
      <c r="H72" s="531"/>
      <c r="I72" s="531"/>
      <c r="J72" s="531"/>
      <c r="K72" s="531"/>
      <c r="L72" s="531"/>
    </row>
    <row r="73" spans="1:17" ht="15.75" customHeight="1">
      <c r="A73" s="51" t="s">
        <v>1078</v>
      </c>
      <c r="B73" s="51" t="s">
        <v>721</v>
      </c>
      <c r="C73" s="51" t="s">
        <v>1079</v>
      </c>
      <c r="D73" s="51" t="s">
        <v>300</v>
      </c>
      <c r="E73" s="51" t="s">
        <v>228</v>
      </c>
      <c r="F73" s="299" t="s">
        <v>4</v>
      </c>
      <c r="G73" s="51">
        <f>마감물량산출서!I580</f>
        <v>9.4499999999999993</v>
      </c>
      <c r="H73" s="51" t="s">
        <v>320</v>
      </c>
      <c r="I73" s="51" t="s">
        <v>321</v>
      </c>
      <c r="J73" s="51" t="s">
        <v>71</v>
      </c>
      <c r="K73" s="51">
        <v>7.4999999999999997E-2</v>
      </c>
      <c r="L73" s="51">
        <f>G73*K73</f>
        <v>0.70874999999999988</v>
      </c>
      <c r="M73" s="51"/>
    </row>
    <row r="74" spans="1:17" s="276" customFormat="1" ht="15.75" customHeight="1">
      <c r="A74" s="272" t="s">
        <v>1078</v>
      </c>
      <c r="B74" s="272" t="s">
        <v>721</v>
      </c>
      <c r="C74" s="272" t="s">
        <v>1079</v>
      </c>
      <c r="D74" s="272" t="s">
        <v>300</v>
      </c>
      <c r="E74" s="272" t="s">
        <v>228</v>
      </c>
      <c r="F74" s="302" t="s">
        <v>4</v>
      </c>
      <c r="G74" s="272">
        <f>G73</f>
        <v>9.4499999999999993</v>
      </c>
      <c r="H74" s="272" t="s">
        <v>314</v>
      </c>
      <c r="I74" s="272" t="s">
        <v>1323</v>
      </c>
      <c r="J74" s="272" t="s">
        <v>71</v>
      </c>
      <c r="K74" s="272">
        <v>7.4999999999999997E-2</v>
      </c>
      <c r="L74" s="272">
        <f>G74*K74</f>
        <v>0.70874999999999988</v>
      </c>
      <c r="M74" s="272"/>
    </row>
    <row r="75" spans="1:17" ht="15.75" customHeight="1">
      <c r="A75" s="51" t="s">
        <v>1078</v>
      </c>
      <c r="B75" s="51" t="s">
        <v>722</v>
      </c>
      <c r="C75" s="51" t="s">
        <v>1079</v>
      </c>
      <c r="D75" s="51" t="s">
        <v>300</v>
      </c>
      <c r="E75" s="51" t="s">
        <v>228</v>
      </c>
      <c r="F75" s="299" t="s">
        <v>4</v>
      </c>
      <c r="G75" s="51">
        <f>마감물량산출서!I581</f>
        <v>6.16</v>
      </c>
      <c r="H75" s="51" t="s">
        <v>320</v>
      </c>
      <c r="I75" s="51" t="s">
        <v>321</v>
      </c>
      <c r="J75" s="51" t="s">
        <v>71</v>
      </c>
      <c r="K75" s="51">
        <v>7.4999999999999997E-2</v>
      </c>
      <c r="L75" s="51">
        <f t="shared" ref="L75:L100" si="6">G75*K75</f>
        <v>0.46199999999999997</v>
      </c>
      <c r="M75" s="51"/>
    </row>
    <row r="76" spans="1:17" s="276" customFormat="1" ht="15.75" customHeight="1">
      <c r="A76" s="272" t="s">
        <v>1078</v>
      </c>
      <c r="B76" s="272" t="s">
        <v>722</v>
      </c>
      <c r="C76" s="272" t="s">
        <v>1079</v>
      </c>
      <c r="D76" s="272" t="s">
        <v>300</v>
      </c>
      <c r="E76" s="272" t="s">
        <v>228</v>
      </c>
      <c r="F76" s="302" t="s">
        <v>4</v>
      </c>
      <c r="G76" s="272">
        <f>G75</f>
        <v>6.16</v>
      </c>
      <c r="H76" s="272" t="s">
        <v>314</v>
      </c>
      <c r="I76" s="272" t="s">
        <v>1323</v>
      </c>
      <c r="J76" s="272" t="s">
        <v>71</v>
      </c>
      <c r="K76" s="272">
        <v>7.4999999999999997E-2</v>
      </c>
      <c r="L76" s="272">
        <f t="shared" si="6"/>
        <v>0.46199999999999997</v>
      </c>
      <c r="M76" s="272"/>
    </row>
    <row r="77" spans="1:17" ht="15.75" customHeight="1">
      <c r="A77" s="51" t="s">
        <v>728</v>
      </c>
      <c r="B77" s="51" t="s">
        <v>721</v>
      </c>
      <c r="C77" s="51" t="s">
        <v>1079</v>
      </c>
      <c r="D77" s="51" t="s">
        <v>300</v>
      </c>
      <c r="E77" s="51" t="s">
        <v>228</v>
      </c>
      <c r="F77" s="299" t="s">
        <v>4</v>
      </c>
      <c r="G77" s="51">
        <f>마감물량산출서!I605</f>
        <v>20.43</v>
      </c>
      <c r="H77" s="51" t="s">
        <v>320</v>
      </c>
      <c r="I77" s="51" t="s">
        <v>321</v>
      </c>
      <c r="J77" s="51" t="s">
        <v>71</v>
      </c>
      <c r="K77" s="51">
        <v>7.4999999999999997E-2</v>
      </c>
      <c r="L77" s="51">
        <f t="shared" si="6"/>
        <v>1.5322499999999999</v>
      </c>
      <c r="M77" s="51"/>
    </row>
    <row r="78" spans="1:17" s="276" customFormat="1" ht="15.75" customHeight="1">
      <c r="A78" s="272" t="s">
        <v>728</v>
      </c>
      <c r="B78" s="272" t="s">
        <v>721</v>
      </c>
      <c r="C78" s="272" t="s">
        <v>1079</v>
      </c>
      <c r="D78" s="272" t="s">
        <v>300</v>
      </c>
      <c r="E78" s="272" t="s">
        <v>228</v>
      </c>
      <c r="F78" s="302" t="s">
        <v>4</v>
      </c>
      <c r="G78" s="272">
        <f>G77</f>
        <v>20.43</v>
      </c>
      <c r="H78" s="272" t="s">
        <v>314</v>
      </c>
      <c r="I78" s="272" t="s">
        <v>1323</v>
      </c>
      <c r="J78" s="272" t="s">
        <v>71</v>
      </c>
      <c r="K78" s="272">
        <v>7.4999999999999997E-2</v>
      </c>
      <c r="L78" s="272">
        <f t="shared" si="6"/>
        <v>1.5322499999999999</v>
      </c>
      <c r="M78" s="272"/>
    </row>
    <row r="79" spans="1:17" ht="15.75" customHeight="1">
      <c r="A79" s="51" t="s">
        <v>728</v>
      </c>
      <c r="B79" s="51" t="s">
        <v>722</v>
      </c>
      <c r="C79" s="51" t="s">
        <v>1079</v>
      </c>
      <c r="D79" s="51" t="s">
        <v>300</v>
      </c>
      <c r="E79" s="51" t="s">
        <v>228</v>
      </c>
      <c r="F79" s="299" t="s">
        <v>4</v>
      </c>
      <c r="G79" s="51">
        <f>마감물량산출서!I606</f>
        <v>13.44</v>
      </c>
      <c r="H79" s="51" t="s">
        <v>320</v>
      </c>
      <c r="I79" s="51" t="s">
        <v>321</v>
      </c>
      <c r="J79" s="51" t="s">
        <v>71</v>
      </c>
      <c r="K79" s="51">
        <v>7.4999999999999997E-2</v>
      </c>
      <c r="L79" s="51">
        <f t="shared" si="6"/>
        <v>1.008</v>
      </c>
      <c r="M79" s="51"/>
    </row>
    <row r="80" spans="1:17" s="276" customFormat="1" ht="15.75" customHeight="1">
      <c r="A80" s="272" t="s">
        <v>728</v>
      </c>
      <c r="B80" s="272" t="s">
        <v>722</v>
      </c>
      <c r="C80" s="272" t="s">
        <v>1079</v>
      </c>
      <c r="D80" s="272" t="s">
        <v>300</v>
      </c>
      <c r="E80" s="272" t="s">
        <v>228</v>
      </c>
      <c r="F80" s="302" t="s">
        <v>4</v>
      </c>
      <c r="G80" s="272">
        <f>G79</f>
        <v>13.44</v>
      </c>
      <c r="H80" s="272" t="s">
        <v>314</v>
      </c>
      <c r="I80" s="272" t="s">
        <v>1323</v>
      </c>
      <c r="J80" s="272" t="s">
        <v>71</v>
      </c>
      <c r="K80" s="272">
        <v>7.4999999999999997E-2</v>
      </c>
      <c r="L80" s="272">
        <f t="shared" si="6"/>
        <v>1.008</v>
      </c>
      <c r="M80" s="272"/>
    </row>
    <row r="81" spans="1:13" ht="15.75" customHeight="1">
      <c r="A81" s="51" t="s">
        <v>747</v>
      </c>
      <c r="B81" s="51" t="s">
        <v>721</v>
      </c>
      <c r="C81" s="51" t="s">
        <v>1079</v>
      </c>
      <c r="D81" s="51" t="s">
        <v>300</v>
      </c>
      <c r="E81" s="51" t="s">
        <v>228</v>
      </c>
      <c r="F81" s="299" t="s">
        <v>4</v>
      </c>
      <c r="G81" s="51">
        <f>마감물량산출서!I633</f>
        <v>44.421999999999997</v>
      </c>
      <c r="H81" s="51" t="s">
        <v>320</v>
      </c>
      <c r="I81" s="51" t="s">
        <v>321</v>
      </c>
      <c r="J81" s="51" t="s">
        <v>71</v>
      </c>
      <c r="K81" s="51">
        <v>7.4999999999999997E-2</v>
      </c>
      <c r="L81" s="51">
        <f t="shared" si="6"/>
        <v>3.3316499999999998</v>
      </c>
      <c r="M81" s="51"/>
    </row>
    <row r="82" spans="1:13" s="276" customFormat="1" ht="15.75" customHeight="1">
      <c r="A82" s="272" t="s">
        <v>747</v>
      </c>
      <c r="B82" s="272" t="s">
        <v>721</v>
      </c>
      <c r="C82" s="272" t="s">
        <v>1079</v>
      </c>
      <c r="D82" s="272" t="s">
        <v>300</v>
      </c>
      <c r="E82" s="272" t="s">
        <v>228</v>
      </c>
      <c r="F82" s="302" t="s">
        <v>4</v>
      </c>
      <c r="G82" s="272">
        <f>G81</f>
        <v>44.421999999999997</v>
      </c>
      <c r="H82" s="272" t="s">
        <v>314</v>
      </c>
      <c r="I82" s="272" t="s">
        <v>1323</v>
      </c>
      <c r="J82" s="272" t="s">
        <v>71</v>
      </c>
      <c r="K82" s="272">
        <v>7.4999999999999997E-2</v>
      </c>
      <c r="L82" s="272">
        <f t="shared" si="6"/>
        <v>3.3316499999999998</v>
      </c>
      <c r="M82" s="272"/>
    </row>
    <row r="83" spans="1:13" ht="15.75" customHeight="1">
      <c r="A83" s="51" t="s">
        <v>747</v>
      </c>
      <c r="B83" s="51" t="s">
        <v>722</v>
      </c>
      <c r="C83" s="51" t="s">
        <v>1079</v>
      </c>
      <c r="D83" s="51" t="s">
        <v>300</v>
      </c>
      <c r="E83" s="51" t="s">
        <v>228</v>
      </c>
      <c r="F83" s="299" t="s">
        <v>4</v>
      </c>
      <c r="G83" s="51">
        <f>마감물량산출서!I634</f>
        <v>26.88</v>
      </c>
      <c r="H83" s="51" t="s">
        <v>320</v>
      </c>
      <c r="I83" s="51" t="s">
        <v>321</v>
      </c>
      <c r="J83" s="51" t="s">
        <v>71</v>
      </c>
      <c r="K83" s="51">
        <v>7.4999999999999997E-2</v>
      </c>
      <c r="L83" s="51">
        <f t="shared" si="6"/>
        <v>2.016</v>
      </c>
      <c r="M83" s="51"/>
    </row>
    <row r="84" spans="1:13" s="276" customFormat="1" ht="15.75" customHeight="1">
      <c r="A84" s="272" t="s">
        <v>747</v>
      </c>
      <c r="B84" s="272" t="s">
        <v>722</v>
      </c>
      <c r="C84" s="272" t="s">
        <v>1079</v>
      </c>
      <c r="D84" s="272" t="s">
        <v>300</v>
      </c>
      <c r="E84" s="272" t="s">
        <v>228</v>
      </c>
      <c r="F84" s="302" t="s">
        <v>4</v>
      </c>
      <c r="G84" s="272">
        <f>G83</f>
        <v>26.88</v>
      </c>
      <c r="H84" s="272" t="s">
        <v>314</v>
      </c>
      <c r="I84" s="272" t="s">
        <v>1323</v>
      </c>
      <c r="J84" s="272" t="s">
        <v>71</v>
      </c>
      <c r="K84" s="272">
        <v>7.4999999999999997E-2</v>
      </c>
      <c r="L84" s="272">
        <f t="shared" si="6"/>
        <v>2.016</v>
      </c>
      <c r="M84" s="272"/>
    </row>
    <row r="85" spans="1:13" ht="15.75" customHeight="1">
      <c r="A85" s="51" t="s">
        <v>753</v>
      </c>
      <c r="B85" s="51" t="s">
        <v>721</v>
      </c>
      <c r="C85" s="51" t="s">
        <v>1079</v>
      </c>
      <c r="D85" s="51" t="s">
        <v>300</v>
      </c>
      <c r="E85" s="51" t="s">
        <v>228</v>
      </c>
      <c r="F85" s="299" t="s">
        <v>4</v>
      </c>
      <c r="G85" s="51">
        <f>마감물량산출서!I655</f>
        <v>67.563000000000002</v>
      </c>
      <c r="H85" s="51" t="s">
        <v>320</v>
      </c>
      <c r="I85" s="51" t="s">
        <v>321</v>
      </c>
      <c r="J85" s="51" t="s">
        <v>71</v>
      </c>
      <c r="K85" s="51">
        <v>7.4999999999999997E-2</v>
      </c>
      <c r="L85" s="51">
        <f t="shared" si="6"/>
        <v>5.0672249999999996</v>
      </c>
      <c r="M85" s="51"/>
    </row>
    <row r="86" spans="1:13" s="276" customFormat="1" ht="15.75" customHeight="1">
      <c r="A86" s="272" t="s">
        <v>753</v>
      </c>
      <c r="B86" s="272" t="s">
        <v>721</v>
      </c>
      <c r="C86" s="272" t="s">
        <v>1079</v>
      </c>
      <c r="D86" s="272" t="s">
        <v>300</v>
      </c>
      <c r="E86" s="272" t="s">
        <v>228</v>
      </c>
      <c r="F86" s="302" t="s">
        <v>4</v>
      </c>
      <c r="G86" s="272">
        <f>G85</f>
        <v>67.563000000000002</v>
      </c>
      <c r="H86" s="272" t="s">
        <v>314</v>
      </c>
      <c r="I86" s="272" t="s">
        <v>1323</v>
      </c>
      <c r="J86" s="272" t="s">
        <v>71</v>
      </c>
      <c r="K86" s="272">
        <v>7.4999999999999997E-2</v>
      </c>
      <c r="L86" s="272">
        <f t="shared" si="6"/>
        <v>5.0672249999999996</v>
      </c>
      <c r="M86" s="272"/>
    </row>
    <row r="87" spans="1:13" ht="15.75" customHeight="1">
      <c r="A87" s="51" t="s">
        <v>753</v>
      </c>
      <c r="B87" s="51" t="s">
        <v>722</v>
      </c>
      <c r="C87" s="51" t="s">
        <v>1079</v>
      </c>
      <c r="D87" s="51" t="s">
        <v>300</v>
      </c>
      <c r="E87" s="51" t="s">
        <v>228</v>
      </c>
      <c r="F87" s="299" t="s">
        <v>4</v>
      </c>
      <c r="G87" s="51">
        <f>마감물량산출서!I656</f>
        <v>96.768000000000001</v>
      </c>
      <c r="H87" s="51" t="s">
        <v>320</v>
      </c>
      <c r="I87" s="51" t="s">
        <v>321</v>
      </c>
      <c r="J87" s="51" t="s">
        <v>71</v>
      </c>
      <c r="K87" s="51">
        <v>7.4999999999999997E-2</v>
      </c>
      <c r="L87" s="51">
        <f t="shared" si="6"/>
        <v>7.2576000000000001</v>
      </c>
      <c r="M87" s="51"/>
    </row>
    <row r="88" spans="1:13" s="276" customFormat="1" ht="15.75" customHeight="1">
      <c r="A88" s="272" t="s">
        <v>753</v>
      </c>
      <c r="B88" s="272" t="s">
        <v>722</v>
      </c>
      <c r="C88" s="272" t="s">
        <v>1079</v>
      </c>
      <c r="D88" s="272" t="s">
        <v>300</v>
      </c>
      <c r="E88" s="272" t="s">
        <v>228</v>
      </c>
      <c r="F88" s="302" t="s">
        <v>4</v>
      </c>
      <c r="G88" s="272">
        <f>마감물량산출서!I656</f>
        <v>96.768000000000001</v>
      </c>
      <c r="H88" s="272" t="s">
        <v>314</v>
      </c>
      <c r="I88" s="272" t="s">
        <v>1323</v>
      </c>
      <c r="J88" s="272" t="s">
        <v>71</v>
      </c>
      <c r="K88" s="272">
        <v>7.4999999999999997E-2</v>
      </c>
      <c r="L88" s="272">
        <f t="shared" si="6"/>
        <v>7.2576000000000001</v>
      </c>
      <c r="M88" s="272"/>
    </row>
    <row r="89" spans="1:13" ht="15.75" customHeight="1">
      <c r="A89" s="51" t="s">
        <v>762</v>
      </c>
      <c r="B89" s="51" t="s">
        <v>721</v>
      </c>
      <c r="C89" s="51" t="s">
        <v>1079</v>
      </c>
      <c r="D89" s="51" t="s">
        <v>300</v>
      </c>
      <c r="E89" s="51" t="s">
        <v>228</v>
      </c>
      <c r="F89" s="299" t="s">
        <v>4</v>
      </c>
      <c r="G89" s="51">
        <f>마감물량산출서!I672</f>
        <v>14.85</v>
      </c>
      <c r="H89" s="51" t="s">
        <v>320</v>
      </c>
      <c r="I89" s="51" t="s">
        <v>321</v>
      </c>
      <c r="J89" s="51" t="s">
        <v>71</v>
      </c>
      <c r="K89" s="51">
        <v>7.4999999999999997E-2</v>
      </c>
      <c r="L89" s="51">
        <f t="shared" si="6"/>
        <v>1.11375</v>
      </c>
      <c r="M89" s="51"/>
    </row>
    <row r="90" spans="1:13" s="276" customFormat="1" ht="15.75" customHeight="1">
      <c r="A90" s="272" t="s">
        <v>762</v>
      </c>
      <c r="B90" s="272" t="s">
        <v>721</v>
      </c>
      <c r="C90" s="272" t="s">
        <v>1079</v>
      </c>
      <c r="D90" s="272" t="s">
        <v>300</v>
      </c>
      <c r="E90" s="272" t="s">
        <v>228</v>
      </c>
      <c r="F90" s="302" t="s">
        <v>4</v>
      </c>
      <c r="G90" s="272">
        <f>G89</f>
        <v>14.85</v>
      </c>
      <c r="H90" s="272" t="s">
        <v>314</v>
      </c>
      <c r="I90" s="272" t="s">
        <v>1323</v>
      </c>
      <c r="J90" s="272" t="s">
        <v>71</v>
      </c>
      <c r="K90" s="272">
        <v>7.4999999999999997E-2</v>
      </c>
      <c r="L90" s="272">
        <f t="shared" si="6"/>
        <v>1.11375</v>
      </c>
      <c r="M90" s="272"/>
    </row>
    <row r="91" spans="1:13" ht="15.75" customHeight="1">
      <c r="A91" s="51" t="s">
        <v>930</v>
      </c>
      <c r="B91" s="51" t="s">
        <v>932</v>
      </c>
      <c r="C91" s="51" t="s">
        <v>1079</v>
      </c>
      <c r="D91" s="51" t="s">
        <v>294</v>
      </c>
      <c r="E91" s="51" t="s">
        <v>225</v>
      </c>
      <c r="F91" s="299" t="s">
        <v>12</v>
      </c>
      <c r="G91" s="51">
        <f>마감물량산출서!I859</f>
        <v>83.37</v>
      </c>
      <c r="H91" s="51" t="s">
        <v>320</v>
      </c>
      <c r="I91" s="51" t="s">
        <v>321</v>
      </c>
      <c r="J91" s="51" t="s">
        <v>71</v>
      </c>
      <c r="K91" s="51">
        <v>2.2999999999999998</v>
      </c>
      <c r="L91" s="51">
        <f t="shared" si="6"/>
        <v>191.751</v>
      </c>
      <c r="M91" s="51"/>
    </row>
    <row r="92" spans="1:13" s="276" customFormat="1" ht="15.75" customHeight="1">
      <c r="A92" s="272" t="s">
        <v>930</v>
      </c>
      <c r="B92" s="272" t="s">
        <v>932</v>
      </c>
      <c r="C92" s="272" t="s">
        <v>1079</v>
      </c>
      <c r="D92" s="272" t="s">
        <v>294</v>
      </c>
      <c r="E92" s="272" t="s">
        <v>225</v>
      </c>
      <c r="F92" s="302" t="s">
        <v>12</v>
      </c>
      <c r="G92" s="272">
        <f>G91</f>
        <v>83.37</v>
      </c>
      <c r="H92" s="272" t="s">
        <v>314</v>
      </c>
      <c r="I92" s="272" t="s">
        <v>1323</v>
      </c>
      <c r="J92" s="272" t="s">
        <v>71</v>
      </c>
      <c r="K92" s="272">
        <v>2.2999999999999998</v>
      </c>
      <c r="L92" s="272">
        <f t="shared" si="6"/>
        <v>191.751</v>
      </c>
      <c r="M92" s="272"/>
    </row>
    <row r="93" spans="1:13" ht="15.75" customHeight="1">
      <c r="A93" s="51" t="s">
        <v>930</v>
      </c>
      <c r="B93" s="51" t="s">
        <v>172</v>
      </c>
      <c r="C93" s="51" t="s">
        <v>1079</v>
      </c>
      <c r="D93" s="51" t="s">
        <v>297</v>
      </c>
      <c r="E93" s="51"/>
      <c r="F93" s="299" t="s">
        <v>4</v>
      </c>
      <c r="G93" s="51">
        <f>마감물량산출서!I860</f>
        <v>833.7</v>
      </c>
      <c r="H93" s="51" t="s">
        <v>320</v>
      </c>
      <c r="I93" s="51" t="s">
        <v>321</v>
      </c>
      <c r="J93" s="51" t="s">
        <v>71</v>
      </c>
      <c r="K93" s="51">
        <v>4.4000000000000003E-3</v>
      </c>
      <c r="L93" s="51">
        <f t="shared" si="6"/>
        <v>3.6682800000000002</v>
      </c>
      <c r="M93" s="51"/>
    </row>
    <row r="94" spans="1:13" ht="15.75" customHeight="1">
      <c r="A94" s="51" t="s">
        <v>930</v>
      </c>
      <c r="B94" s="51" t="s">
        <v>172</v>
      </c>
      <c r="C94" s="51" t="s">
        <v>1079</v>
      </c>
      <c r="D94" s="51" t="s">
        <v>297</v>
      </c>
      <c r="E94" s="51"/>
      <c r="F94" s="299" t="s">
        <v>4</v>
      </c>
      <c r="G94" s="51">
        <f>G93</f>
        <v>833.7</v>
      </c>
      <c r="H94" s="51" t="s">
        <v>314</v>
      </c>
      <c r="I94" s="51" t="s">
        <v>316</v>
      </c>
      <c r="J94" s="51" t="s">
        <v>71</v>
      </c>
      <c r="K94" s="51">
        <v>4.4000000000000003E-3</v>
      </c>
      <c r="L94" s="51">
        <f t="shared" si="6"/>
        <v>3.6682800000000002</v>
      </c>
      <c r="M94" s="51"/>
    </row>
    <row r="95" spans="1:13" ht="15.75" customHeight="1">
      <c r="A95" s="51" t="s">
        <v>930</v>
      </c>
      <c r="B95" s="51" t="s">
        <v>173</v>
      </c>
      <c r="C95" s="51" t="s">
        <v>1079</v>
      </c>
      <c r="D95" s="51" t="s">
        <v>298</v>
      </c>
      <c r="E95" s="51"/>
      <c r="F95" s="299" t="s">
        <v>4</v>
      </c>
      <c r="G95" s="251">
        <f>마감물량산출서!I861</f>
        <v>1224</v>
      </c>
      <c r="H95" s="51" t="s">
        <v>320</v>
      </c>
      <c r="I95" s="51" t="s">
        <v>321</v>
      </c>
      <c r="J95" s="51" t="s">
        <v>71</v>
      </c>
      <c r="K95" s="51">
        <v>1.24E-2</v>
      </c>
      <c r="L95" s="51">
        <f t="shared" si="6"/>
        <v>15.1776</v>
      </c>
      <c r="M95" s="51"/>
    </row>
    <row r="96" spans="1:13" ht="15.75" customHeight="1">
      <c r="A96" s="51" t="s">
        <v>930</v>
      </c>
      <c r="B96" s="51" t="s">
        <v>173</v>
      </c>
      <c r="C96" s="51" t="s">
        <v>1079</v>
      </c>
      <c r="D96" s="51" t="s">
        <v>298</v>
      </c>
      <c r="E96" s="51"/>
      <c r="F96" s="299" t="s">
        <v>4</v>
      </c>
      <c r="G96" s="251">
        <f>G95</f>
        <v>1224</v>
      </c>
      <c r="H96" s="51" t="s">
        <v>314</v>
      </c>
      <c r="I96" s="51" t="s">
        <v>316</v>
      </c>
      <c r="J96" s="51" t="s">
        <v>71</v>
      </c>
      <c r="K96" s="51">
        <v>1.24E-2</v>
      </c>
      <c r="L96" s="51">
        <f t="shared" si="6"/>
        <v>15.1776</v>
      </c>
      <c r="M96" s="51"/>
    </row>
    <row r="97" spans="1:13" ht="15.75" customHeight="1">
      <c r="A97" s="51" t="s">
        <v>930</v>
      </c>
      <c r="B97" s="51" t="s">
        <v>936</v>
      </c>
      <c r="C97" s="51" t="s">
        <v>1079</v>
      </c>
      <c r="D97" s="51" t="s">
        <v>298</v>
      </c>
      <c r="E97" s="51"/>
      <c r="F97" s="299" t="s">
        <v>4</v>
      </c>
      <c r="G97" s="51">
        <f>마감물량산출서!I862</f>
        <v>833.7</v>
      </c>
      <c r="H97" s="51" t="s">
        <v>320</v>
      </c>
      <c r="I97" s="51" t="s">
        <v>321</v>
      </c>
      <c r="J97" s="51" t="s">
        <v>71</v>
      </c>
      <c r="K97" s="51">
        <v>1.24E-2</v>
      </c>
      <c r="L97" s="51">
        <f t="shared" si="6"/>
        <v>10.33788</v>
      </c>
      <c r="M97" s="51"/>
    </row>
    <row r="98" spans="1:13" ht="15.75" customHeight="1">
      <c r="A98" s="51" t="s">
        <v>930</v>
      </c>
      <c r="B98" s="51" t="s">
        <v>936</v>
      </c>
      <c r="C98" s="51" t="s">
        <v>1079</v>
      </c>
      <c r="D98" s="51" t="s">
        <v>298</v>
      </c>
      <c r="E98" s="51"/>
      <c r="F98" s="299" t="s">
        <v>4</v>
      </c>
      <c r="G98" s="51">
        <f>G97</f>
        <v>833.7</v>
      </c>
      <c r="H98" s="51" t="s">
        <v>314</v>
      </c>
      <c r="I98" s="51" t="s">
        <v>316</v>
      </c>
      <c r="J98" s="51" t="s">
        <v>71</v>
      </c>
      <c r="K98" s="51">
        <v>1.24E-2</v>
      </c>
      <c r="L98" s="51">
        <f t="shared" si="6"/>
        <v>10.33788</v>
      </c>
      <c r="M98" s="51"/>
    </row>
    <row r="99" spans="1:13" ht="15.75" customHeight="1">
      <c r="A99" s="51" t="s">
        <v>930</v>
      </c>
      <c r="B99" s="51" t="s">
        <v>447</v>
      </c>
      <c r="C99" s="51" t="s">
        <v>1079</v>
      </c>
      <c r="D99" s="51" t="s">
        <v>302</v>
      </c>
      <c r="E99" s="51" t="s">
        <v>229</v>
      </c>
      <c r="F99" s="299" t="s">
        <v>4</v>
      </c>
      <c r="G99" s="51">
        <f>마감물량산출서!I863</f>
        <v>833.7</v>
      </c>
      <c r="H99" s="51" t="s">
        <v>320</v>
      </c>
      <c r="I99" s="51" t="s">
        <v>321</v>
      </c>
      <c r="J99" s="51" t="s">
        <v>71</v>
      </c>
      <c r="K99" s="51">
        <v>6.0000000000000001E-3</v>
      </c>
      <c r="L99" s="51">
        <f t="shared" si="6"/>
        <v>5.0022000000000002</v>
      </c>
      <c r="M99" s="51"/>
    </row>
    <row r="100" spans="1:13" ht="15.75" customHeight="1">
      <c r="A100" s="51" t="s">
        <v>930</v>
      </c>
      <c r="B100" s="51" t="s">
        <v>447</v>
      </c>
      <c r="C100" s="51" t="s">
        <v>1079</v>
      </c>
      <c r="D100" s="51" t="s">
        <v>302</v>
      </c>
      <c r="E100" s="51" t="s">
        <v>229</v>
      </c>
      <c r="F100" s="299" t="s">
        <v>4</v>
      </c>
      <c r="G100" s="51">
        <f>G99</f>
        <v>833.7</v>
      </c>
      <c r="H100" s="51" t="s">
        <v>314</v>
      </c>
      <c r="I100" s="51" t="s">
        <v>315</v>
      </c>
      <c r="J100" s="51" t="s">
        <v>71</v>
      </c>
      <c r="K100" s="51">
        <v>6.0000000000000001E-3</v>
      </c>
      <c r="L100" s="51">
        <f t="shared" si="6"/>
        <v>5.0022000000000002</v>
      </c>
      <c r="M100" s="51"/>
    </row>
    <row r="101" spans="1:13" ht="15.75" customHeight="1">
      <c r="A101" s="51" t="s">
        <v>930</v>
      </c>
      <c r="B101" s="51" t="s">
        <v>932</v>
      </c>
      <c r="C101" s="51" t="s">
        <v>1079</v>
      </c>
      <c r="D101" s="51" t="s">
        <v>294</v>
      </c>
      <c r="E101" s="51" t="s">
        <v>225</v>
      </c>
      <c r="F101" s="299" t="s">
        <v>12</v>
      </c>
      <c r="G101" s="51">
        <f>마감물량산출서!I865</f>
        <v>40.799999999999997</v>
      </c>
      <c r="H101" s="51" t="s">
        <v>320</v>
      </c>
      <c r="I101" s="51" t="s">
        <v>321</v>
      </c>
      <c r="J101" s="51" t="s">
        <v>71</v>
      </c>
      <c r="K101" s="51">
        <v>2.2999999999999998</v>
      </c>
      <c r="L101" s="51">
        <f>G101*K101</f>
        <v>93.839999999999989</v>
      </c>
      <c r="M101" s="51"/>
    </row>
    <row r="102" spans="1:13" ht="15.75" customHeight="1">
      <c r="A102" s="17" t="s">
        <v>1310</v>
      </c>
    </row>
    <row r="103" spans="1:13" ht="15.75" customHeight="1">
      <c r="A103" s="529" t="s">
        <v>323</v>
      </c>
      <c r="B103" s="529" t="s">
        <v>324</v>
      </c>
      <c r="C103" s="529" t="s">
        <v>1061</v>
      </c>
      <c r="D103" s="530" t="s">
        <v>1062</v>
      </c>
      <c r="E103" s="530"/>
      <c r="F103" s="530"/>
      <c r="G103" s="530"/>
      <c r="H103" s="530" t="s">
        <v>1063</v>
      </c>
      <c r="I103" s="530"/>
      <c r="J103" s="530"/>
      <c r="K103" s="530"/>
      <c r="L103" s="529" t="s">
        <v>150</v>
      </c>
      <c r="M103" s="529" t="s">
        <v>1309</v>
      </c>
    </row>
    <row r="104" spans="1:13" ht="15.75" customHeight="1">
      <c r="A104" s="529"/>
      <c r="B104" s="529"/>
      <c r="C104" s="529"/>
      <c r="D104" s="249" t="s">
        <v>0</v>
      </c>
      <c r="E104" s="249" t="s">
        <v>1</v>
      </c>
      <c r="F104" s="285" t="s">
        <v>2</v>
      </c>
      <c r="G104" s="249" t="s">
        <v>150</v>
      </c>
      <c r="H104" s="249" t="s">
        <v>0</v>
      </c>
      <c r="I104" s="249" t="s">
        <v>1</v>
      </c>
      <c r="J104" s="249" t="s">
        <v>2</v>
      </c>
      <c r="K104" s="249" t="s">
        <v>150</v>
      </c>
      <c r="L104" s="529"/>
      <c r="M104" s="529"/>
    </row>
    <row r="105" spans="1:13" s="276" customFormat="1" ht="15.75" customHeight="1">
      <c r="A105" s="272" t="s">
        <v>930</v>
      </c>
      <c r="B105" s="272" t="s">
        <v>932</v>
      </c>
      <c r="C105" s="272" t="s">
        <v>1079</v>
      </c>
      <c r="D105" s="272" t="s">
        <v>294</v>
      </c>
      <c r="E105" s="272" t="s">
        <v>225</v>
      </c>
      <c r="F105" s="302" t="s">
        <v>12</v>
      </c>
      <c r="G105" s="272">
        <f>G101</f>
        <v>40.799999999999997</v>
      </c>
      <c r="H105" s="272" t="s">
        <v>314</v>
      </c>
      <c r="I105" s="272" t="s">
        <v>1323</v>
      </c>
      <c r="J105" s="272" t="s">
        <v>71</v>
      </c>
      <c r="K105" s="272">
        <v>2.2999999999999998</v>
      </c>
      <c r="L105" s="272">
        <f t="shared" ref="L105:L133" si="7">G105*K105</f>
        <v>93.839999999999989</v>
      </c>
      <c r="M105" s="272"/>
    </row>
    <row r="106" spans="1:13" ht="15.75" customHeight="1">
      <c r="A106" s="51" t="s">
        <v>930</v>
      </c>
      <c r="B106" s="51" t="s">
        <v>172</v>
      </c>
      <c r="C106" s="51" t="s">
        <v>1079</v>
      </c>
      <c r="D106" s="51" t="s">
        <v>297</v>
      </c>
      <c r="E106" s="51"/>
      <c r="F106" s="299" t="s">
        <v>4</v>
      </c>
      <c r="G106" s="51">
        <f>마감물량산출서!I866</f>
        <v>408</v>
      </c>
      <c r="H106" s="51" t="s">
        <v>320</v>
      </c>
      <c r="I106" s="51" t="s">
        <v>321</v>
      </c>
      <c r="J106" s="51" t="s">
        <v>71</v>
      </c>
      <c r="K106" s="51">
        <v>4.4000000000000003E-3</v>
      </c>
      <c r="L106" s="51">
        <f t="shared" si="7"/>
        <v>1.7952000000000001</v>
      </c>
      <c r="M106" s="51"/>
    </row>
    <row r="107" spans="1:13" ht="15.75" customHeight="1">
      <c r="A107" s="51" t="s">
        <v>930</v>
      </c>
      <c r="B107" s="51" t="s">
        <v>172</v>
      </c>
      <c r="C107" s="51" t="s">
        <v>1079</v>
      </c>
      <c r="D107" s="51" t="s">
        <v>297</v>
      </c>
      <c r="E107" s="51"/>
      <c r="F107" s="299" t="s">
        <v>4</v>
      </c>
      <c r="G107" s="51">
        <f>G106</f>
        <v>408</v>
      </c>
      <c r="H107" s="51" t="s">
        <v>314</v>
      </c>
      <c r="I107" s="51" t="s">
        <v>316</v>
      </c>
      <c r="J107" s="51" t="s">
        <v>71</v>
      </c>
      <c r="K107" s="51">
        <v>4.4000000000000003E-3</v>
      </c>
      <c r="L107" s="51">
        <f t="shared" si="7"/>
        <v>1.7952000000000001</v>
      </c>
      <c r="M107" s="51"/>
    </row>
    <row r="108" spans="1:13" ht="15.75" customHeight="1">
      <c r="A108" s="51" t="s">
        <v>930</v>
      </c>
      <c r="B108" s="51" t="s">
        <v>173</v>
      </c>
      <c r="C108" s="51" t="s">
        <v>1079</v>
      </c>
      <c r="D108" s="51" t="s">
        <v>298</v>
      </c>
      <c r="E108" s="51"/>
      <c r="F108" s="299" t="s">
        <v>4</v>
      </c>
      <c r="G108" s="51">
        <f>마감물량산출서!I867</f>
        <v>353.1</v>
      </c>
      <c r="H108" s="51" t="s">
        <v>320</v>
      </c>
      <c r="I108" s="51" t="s">
        <v>321</v>
      </c>
      <c r="J108" s="51" t="s">
        <v>71</v>
      </c>
      <c r="K108" s="51">
        <v>1.24E-2</v>
      </c>
      <c r="L108" s="51">
        <f t="shared" si="7"/>
        <v>4.3784400000000003</v>
      </c>
      <c r="M108" s="51"/>
    </row>
    <row r="109" spans="1:13" ht="15.75" customHeight="1">
      <c r="A109" s="51" t="s">
        <v>930</v>
      </c>
      <c r="B109" s="51" t="s">
        <v>173</v>
      </c>
      <c r="C109" s="51" t="s">
        <v>1079</v>
      </c>
      <c r="D109" s="51" t="s">
        <v>298</v>
      </c>
      <c r="E109" s="51"/>
      <c r="F109" s="299" t="s">
        <v>4</v>
      </c>
      <c r="G109" s="51">
        <f>G108</f>
        <v>353.1</v>
      </c>
      <c r="H109" s="51" t="s">
        <v>314</v>
      </c>
      <c r="I109" s="51" t="s">
        <v>316</v>
      </c>
      <c r="J109" s="51" t="s">
        <v>71</v>
      </c>
      <c r="K109" s="51">
        <v>1.24E-2</v>
      </c>
      <c r="L109" s="51">
        <f t="shared" si="7"/>
        <v>4.3784400000000003</v>
      </c>
      <c r="M109" s="51"/>
    </row>
    <row r="110" spans="1:13" ht="15.75" customHeight="1">
      <c r="A110" s="51" t="s">
        <v>930</v>
      </c>
      <c r="B110" s="51" t="s">
        <v>936</v>
      </c>
      <c r="C110" s="51" t="s">
        <v>1079</v>
      </c>
      <c r="D110" s="51" t="s">
        <v>298</v>
      </c>
      <c r="E110" s="51"/>
      <c r="F110" s="299" t="s">
        <v>4</v>
      </c>
      <c r="G110" s="51">
        <f>마감물량산출서!I866</f>
        <v>408</v>
      </c>
      <c r="H110" s="51" t="s">
        <v>320</v>
      </c>
      <c r="I110" s="51" t="s">
        <v>321</v>
      </c>
      <c r="J110" s="51" t="s">
        <v>71</v>
      </c>
      <c r="K110" s="51">
        <v>1.24E-2</v>
      </c>
      <c r="L110" s="51">
        <f t="shared" si="7"/>
        <v>5.0591999999999997</v>
      </c>
      <c r="M110" s="51"/>
    </row>
    <row r="111" spans="1:13" ht="15.75" customHeight="1">
      <c r="A111" s="51" t="s">
        <v>930</v>
      </c>
      <c r="B111" s="51" t="s">
        <v>936</v>
      </c>
      <c r="C111" s="51" t="s">
        <v>1079</v>
      </c>
      <c r="D111" s="51" t="s">
        <v>298</v>
      </c>
      <c r="E111" s="51"/>
      <c r="F111" s="299" t="s">
        <v>4</v>
      </c>
      <c r="G111" s="51">
        <f>G110</f>
        <v>408</v>
      </c>
      <c r="H111" s="51" t="s">
        <v>314</v>
      </c>
      <c r="I111" s="51" t="s">
        <v>316</v>
      </c>
      <c r="J111" s="51" t="s">
        <v>71</v>
      </c>
      <c r="K111" s="51">
        <v>1.24E-2</v>
      </c>
      <c r="L111" s="51">
        <f t="shared" si="7"/>
        <v>5.0591999999999997</v>
      </c>
      <c r="M111" s="51"/>
    </row>
    <row r="112" spans="1:13" ht="15.75" customHeight="1">
      <c r="A112" s="51" t="s">
        <v>930</v>
      </c>
      <c r="B112" s="51" t="s">
        <v>447</v>
      </c>
      <c r="C112" s="51" t="s">
        <v>1079</v>
      </c>
      <c r="D112" s="51" t="s">
        <v>302</v>
      </c>
      <c r="E112" s="51" t="s">
        <v>229</v>
      </c>
      <c r="F112" s="299" t="s">
        <v>4</v>
      </c>
      <c r="G112" s="51">
        <f>마감물량산출서!I872</f>
        <v>408</v>
      </c>
      <c r="H112" s="51" t="s">
        <v>320</v>
      </c>
      <c r="I112" s="51" t="s">
        <v>321</v>
      </c>
      <c r="J112" s="51" t="s">
        <v>71</v>
      </c>
      <c r="K112" s="51">
        <v>6.0000000000000001E-3</v>
      </c>
      <c r="L112" s="51">
        <f t="shared" si="7"/>
        <v>2.448</v>
      </c>
      <c r="M112" s="51"/>
    </row>
    <row r="113" spans="1:13" ht="15.75" customHeight="1">
      <c r="A113" s="51" t="s">
        <v>930</v>
      </c>
      <c r="B113" s="51" t="s">
        <v>447</v>
      </c>
      <c r="C113" s="51" t="s">
        <v>1079</v>
      </c>
      <c r="D113" s="51" t="s">
        <v>302</v>
      </c>
      <c r="E113" s="51" t="s">
        <v>229</v>
      </c>
      <c r="F113" s="299" t="s">
        <v>4</v>
      </c>
      <c r="G113" s="51">
        <f>G112</f>
        <v>408</v>
      </c>
      <c r="H113" s="51" t="s">
        <v>314</v>
      </c>
      <c r="I113" s="51" t="s">
        <v>315</v>
      </c>
      <c r="J113" s="51" t="s">
        <v>71</v>
      </c>
      <c r="K113" s="51">
        <v>6.0000000000000001E-3</v>
      </c>
      <c r="L113" s="51">
        <f t="shared" si="7"/>
        <v>2.448</v>
      </c>
      <c r="M113" s="51"/>
    </row>
    <row r="114" spans="1:13" ht="15.75" customHeight="1">
      <c r="A114" s="51" t="s">
        <v>930</v>
      </c>
      <c r="B114" s="51" t="s">
        <v>932</v>
      </c>
      <c r="C114" s="51" t="s">
        <v>1079</v>
      </c>
      <c r="D114" s="51" t="s">
        <v>294</v>
      </c>
      <c r="E114" s="51" t="s">
        <v>225</v>
      </c>
      <c r="F114" s="299" t="s">
        <v>12</v>
      </c>
      <c r="G114" s="51">
        <f>마감물량산출서!I874</f>
        <v>30</v>
      </c>
      <c r="H114" s="51" t="s">
        <v>320</v>
      </c>
      <c r="I114" s="51" t="s">
        <v>321</v>
      </c>
      <c r="J114" s="51" t="s">
        <v>71</v>
      </c>
      <c r="K114" s="51">
        <v>2.2999999999999998</v>
      </c>
      <c r="L114" s="51">
        <f t="shared" si="7"/>
        <v>69</v>
      </c>
      <c r="M114" s="51"/>
    </row>
    <row r="115" spans="1:13" s="276" customFormat="1" ht="15.75" customHeight="1">
      <c r="A115" s="272" t="s">
        <v>930</v>
      </c>
      <c r="B115" s="272" t="s">
        <v>932</v>
      </c>
      <c r="C115" s="272" t="s">
        <v>1079</v>
      </c>
      <c r="D115" s="272" t="s">
        <v>294</v>
      </c>
      <c r="E115" s="272" t="s">
        <v>225</v>
      </c>
      <c r="F115" s="302" t="s">
        <v>12</v>
      </c>
      <c r="G115" s="272">
        <f>G114</f>
        <v>30</v>
      </c>
      <c r="H115" s="272" t="s">
        <v>314</v>
      </c>
      <c r="I115" s="272" t="s">
        <v>1323</v>
      </c>
      <c r="J115" s="272" t="s">
        <v>71</v>
      </c>
      <c r="K115" s="272">
        <v>2.2999999999999998</v>
      </c>
      <c r="L115" s="272">
        <f t="shared" si="7"/>
        <v>69</v>
      </c>
      <c r="M115" s="272"/>
    </row>
    <row r="116" spans="1:13" ht="15.75" customHeight="1">
      <c r="A116" s="51" t="s">
        <v>930</v>
      </c>
      <c r="B116" s="51" t="s">
        <v>172</v>
      </c>
      <c r="C116" s="51" t="s">
        <v>1079</v>
      </c>
      <c r="D116" s="51" t="s">
        <v>297</v>
      </c>
      <c r="E116" s="51"/>
      <c r="F116" s="299" t="s">
        <v>4</v>
      </c>
      <c r="G116" s="51">
        <f>마감물량산출서!I875</f>
        <v>300</v>
      </c>
      <c r="H116" s="51" t="s">
        <v>320</v>
      </c>
      <c r="I116" s="51" t="s">
        <v>321</v>
      </c>
      <c r="J116" s="51" t="s">
        <v>71</v>
      </c>
      <c r="K116" s="51">
        <v>4.4000000000000003E-3</v>
      </c>
      <c r="L116" s="51">
        <f t="shared" si="7"/>
        <v>1.32</v>
      </c>
      <c r="M116" s="51"/>
    </row>
    <row r="117" spans="1:13" ht="15.75" customHeight="1">
      <c r="A117" s="51" t="s">
        <v>930</v>
      </c>
      <c r="B117" s="51" t="s">
        <v>172</v>
      </c>
      <c r="C117" s="51" t="s">
        <v>1079</v>
      </c>
      <c r="D117" s="51" t="s">
        <v>297</v>
      </c>
      <c r="E117" s="51"/>
      <c r="F117" s="299" t="s">
        <v>4</v>
      </c>
      <c r="G117" s="51">
        <f>G116</f>
        <v>300</v>
      </c>
      <c r="H117" s="51" t="s">
        <v>314</v>
      </c>
      <c r="I117" s="51" t="s">
        <v>316</v>
      </c>
      <c r="J117" s="51" t="s">
        <v>71</v>
      </c>
      <c r="K117" s="51">
        <v>4.4000000000000003E-3</v>
      </c>
      <c r="L117" s="51">
        <f t="shared" si="7"/>
        <v>1.32</v>
      </c>
      <c r="M117" s="51"/>
    </row>
    <row r="118" spans="1:13" ht="15.75" customHeight="1">
      <c r="A118" s="51" t="s">
        <v>930</v>
      </c>
      <c r="B118" s="51" t="s">
        <v>173</v>
      </c>
      <c r="C118" s="51" t="s">
        <v>1079</v>
      </c>
      <c r="D118" s="51" t="s">
        <v>298</v>
      </c>
      <c r="E118" s="51"/>
      <c r="F118" s="299" t="s">
        <v>4</v>
      </c>
      <c r="G118" s="51">
        <f>마감물량산출서!I876</f>
        <v>279.3</v>
      </c>
      <c r="H118" s="51" t="s">
        <v>320</v>
      </c>
      <c r="I118" s="51" t="s">
        <v>321</v>
      </c>
      <c r="J118" s="51" t="s">
        <v>71</v>
      </c>
      <c r="K118" s="51">
        <v>1.24E-2</v>
      </c>
      <c r="L118" s="51">
        <f t="shared" si="7"/>
        <v>3.46332</v>
      </c>
      <c r="M118" s="51"/>
    </row>
    <row r="119" spans="1:13" ht="15.75" customHeight="1">
      <c r="A119" s="51" t="s">
        <v>930</v>
      </c>
      <c r="B119" s="51" t="s">
        <v>173</v>
      </c>
      <c r="C119" s="51" t="s">
        <v>1079</v>
      </c>
      <c r="D119" s="51" t="s">
        <v>298</v>
      </c>
      <c r="E119" s="51"/>
      <c r="F119" s="299" t="s">
        <v>4</v>
      </c>
      <c r="G119" s="51">
        <f>G118</f>
        <v>279.3</v>
      </c>
      <c r="H119" s="51" t="s">
        <v>314</v>
      </c>
      <c r="I119" s="51" t="s">
        <v>316</v>
      </c>
      <c r="J119" s="51" t="s">
        <v>71</v>
      </c>
      <c r="K119" s="51">
        <v>1.24E-2</v>
      </c>
      <c r="L119" s="51">
        <f t="shared" si="7"/>
        <v>3.46332</v>
      </c>
      <c r="M119" s="51"/>
    </row>
    <row r="120" spans="1:13" ht="15.75" customHeight="1">
      <c r="A120" s="51" t="s">
        <v>930</v>
      </c>
      <c r="B120" s="51" t="s">
        <v>936</v>
      </c>
      <c r="C120" s="51" t="s">
        <v>1079</v>
      </c>
      <c r="D120" s="51" t="s">
        <v>298</v>
      </c>
      <c r="E120" s="51"/>
      <c r="F120" s="299" t="s">
        <v>4</v>
      </c>
      <c r="G120" s="51">
        <f>마감물량산출서!I875</f>
        <v>300</v>
      </c>
      <c r="H120" s="51" t="s">
        <v>320</v>
      </c>
      <c r="I120" s="51" t="s">
        <v>321</v>
      </c>
      <c r="J120" s="51" t="s">
        <v>71</v>
      </c>
      <c r="K120" s="51">
        <v>1.24E-2</v>
      </c>
      <c r="L120" s="51">
        <f t="shared" si="7"/>
        <v>3.7199999999999998</v>
      </c>
      <c r="M120" s="51"/>
    </row>
    <row r="121" spans="1:13" ht="15.75" customHeight="1">
      <c r="A121" s="51" t="s">
        <v>930</v>
      </c>
      <c r="B121" s="51" t="s">
        <v>936</v>
      </c>
      <c r="C121" s="51" t="s">
        <v>1079</v>
      </c>
      <c r="D121" s="51" t="s">
        <v>298</v>
      </c>
      <c r="E121" s="51"/>
      <c r="F121" s="299" t="s">
        <v>4</v>
      </c>
      <c r="G121" s="51">
        <f>G120</f>
        <v>300</v>
      </c>
      <c r="H121" s="51" t="s">
        <v>314</v>
      </c>
      <c r="I121" s="51" t="s">
        <v>316</v>
      </c>
      <c r="J121" s="51" t="s">
        <v>71</v>
      </c>
      <c r="K121" s="51">
        <v>1.24E-2</v>
      </c>
      <c r="L121" s="51">
        <f t="shared" si="7"/>
        <v>3.7199999999999998</v>
      </c>
      <c r="M121" s="51"/>
    </row>
    <row r="122" spans="1:13" ht="15.75" customHeight="1">
      <c r="A122" s="51" t="s">
        <v>930</v>
      </c>
      <c r="B122" s="51" t="s">
        <v>447</v>
      </c>
      <c r="C122" s="51" t="s">
        <v>1079</v>
      </c>
      <c r="D122" s="51" t="s">
        <v>302</v>
      </c>
      <c r="E122" s="51" t="s">
        <v>229</v>
      </c>
      <c r="F122" s="299" t="s">
        <v>4</v>
      </c>
      <c r="G122" s="51">
        <f>마감물량산출서!I878</f>
        <v>300</v>
      </c>
      <c r="H122" s="51" t="s">
        <v>320</v>
      </c>
      <c r="I122" s="51" t="s">
        <v>321</v>
      </c>
      <c r="J122" s="51" t="s">
        <v>71</v>
      </c>
      <c r="K122" s="51">
        <v>6.0000000000000001E-3</v>
      </c>
      <c r="L122" s="51">
        <f t="shared" si="7"/>
        <v>1.8</v>
      </c>
      <c r="M122" s="51"/>
    </row>
    <row r="123" spans="1:13" ht="15.75" customHeight="1">
      <c r="A123" s="51" t="s">
        <v>930</v>
      </c>
      <c r="B123" s="51" t="s">
        <v>447</v>
      </c>
      <c r="C123" s="51" t="s">
        <v>1079</v>
      </c>
      <c r="D123" s="51" t="s">
        <v>302</v>
      </c>
      <c r="E123" s="51" t="s">
        <v>229</v>
      </c>
      <c r="F123" s="299" t="s">
        <v>4</v>
      </c>
      <c r="G123" s="51">
        <f>G122</f>
        <v>300</v>
      </c>
      <c r="H123" s="51" t="s">
        <v>314</v>
      </c>
      <c r="I123" s="51" t="s">
        <v>315</v>
      </c>
      <c r="J123" s="51" t="s">
        <v>71</v>
      </c>
      <c r="K123" s="51">
        <v>6.0000000000000001E-3</v>
      </c>
      <c r="L123" s="51">
        <f t="shared" si="7"/>
        <v>1.8</v>
      </c>
      <c r="M123" s="51"/>
    </row>
    <row r="124" spans="1:13" ht="15.75" customHeight="1">
      <c r="A124" s="51" t="s">
        <v>930</v>
      </c>
      <c r="B124" s="51" t="s">
        <v>932</v>
      </c>
      <c r="C124" s="51" t="s">
        <v>1079</v>
      </c>
      <c r="D124" s="51" t="s">
        <v>294</v>
      </c>
      <c r="E124" s="51" t="s">
        <v>225</v>
      </c>
      <c r="F124" s="299" t="s">
        <v>12</v>
      </c>
      <c r="G124" s="51">
        <f>마감물량산출서!I880</f>
        <v>21</v>
      </c>
      <c r="H124" s="51" t="s">
        <v>320</v>
      </c>
      <c r="I124" s="51" t="s">
        <v>321</v>
      </c>
      <c r="J124" s="51" t="s">
        <v>71</v>
      </c>
      <c r="K124" s="51">
        <v>2.2999999999999998</v>
      </c>
      <c r="L124" s="51">
        <f t="shared" si="7"/>
        <v>48.3</v>
      </c>
      <c r="M124" s="51"/>
    </row>
    <row r="125" spans="1:13" s="276" customFormat="1" ht="15.75" customHeight="1">
      <c r="A125" s="272" t="s">
        <v>930</v>
      </c>
      <c r="B125" s="272" t="s">
        <v>932</v>
      </c>
      <c r="C125" s="272" t="s">
        <v>1079</v>
      </c>
      <c r="D125" s="272" t="s">
        <v>294</v>
      </c>
      <c r="E125" s="272" t="s">
        <v>225</v>
      </c>
      <c r="F125" s="302" t="s">
        <v>12</v>
      </c>
      <c r="G125" s="272">
        <f>G124</f>
        <v>21</v>
      </c>
      <c r="H125" s="272" t="s">
        <v>314</v>
      </c>
      <c r="I125" s="272" t="s">
        <v>1323</v>
      </c>
      <c r="J125" s="272" t="s">
        <v>71</v>
      </c>
      <c r="K125" s="272">
        <v>2.2999999999999998</v>
      </c>
      <c r="L125" s="272">
        <f t="shared" si="7"/>
        <v>48.3</v>
      </c>
      <c r="M125" s="272"/>
    </row>
    <row r="126" spans="1:13" ht="15.75" customHeight="1">
      <c r="A126" s="51" t="s">
        <v>930</v>
      </c>
      <c r="B126" s="51" t="s">
        <v>172</v>
      </c>
      <c r="C126" s="51" t="s">
        <v>1079</v>
      </c>
      <c r="D126" s="51" t="s">
        <v>297</v>
      </c>
      <c r="E126" s="51"/>
      <c r="F126" s="299" t="s">
        <v>4</v>
      </c>
      <c r="G126" s="51">
        <f>마감물량산출서!I881</f>
        <v>210</v>
      </c>
      <c r="H126" s="51" t="s">
        <v>320</v>
      </c>
      <c r="I126" s="51" t="s">
        <v>321</v>
      </c>
      <c r="J126" s="51" t="s">
        <v>71</v>
      </c>
      <c r="K126" s="51">
        <v>4.4000000000000003E-3</v>
      </c>
      <c r="L126" s="51">
        <f t="shared" si="7"/>
        <v>0.92400000000000004</v>
      </c>
      <c r="M126" s="51"/>
    </row>
    <row r="127" spans="1:13" ht="15.75" customHeight="1">
      <c r="A127" s="51" t="s">
        <v>930</v>
      </c>
      <c r="B127" s="51" t="s">
        <v>172</v>
      </c>
      <c r="C127" s="51" t="s">
        <v>1079</v>
      </c>
      <c r="D127" s="51" t="s">
        <v>297</v>
      </c>
      <c r="E127" s="51"/>
      <c r="F127" s="299" t="s">
        <v>4</v>
      </c>
      <c r="G127" s="51">
        <f>G126</f>
        <v>210</v>
      </c>
      <c r="H127" s="51" t="s">
        <v>314</v>
      </c>
      <c r="I127" s="51" t="s">
        <v>316</v>
      </c>
      <c r="J127" s="51" t="s">
        <v>71</v>
      </c>
      <c r="K127" s="51">
        <v>4.4000000000000003E-3</v>
      </c>
      <c r="L127" s="51">
        <f t="shared" si="7"/>
        <v>0.92400000000000004</v>
      </c>
      <c r="M127" s="51"/>
    </row>
    <row r="128" spans="1:13" ht="15.75" customHeight="1">
      <c r="A128" s="51" t="s">
        <v>930</v>
      </c>
      <c r="B128" s="51" t="s">
        <v>173</v>
      </c>
      <c r="C128" s="51" t="s">
        <v>1079</v>
      </c>
      <c r="D128" s="51" t="s">
        <v>298</v>
      </c>
      <c r="E128" s="51"/>
      <c r="F128" s="299" t="s">
        <v>4</v>
      </c>
      <c r="G128" s="51">
        <f>마감물량산출서!I882</f>
        <v>620.70000000000005</v>
      </c>
      <c r="H128" s="51" t="s">
        <v>320</v>
      </c>
      <c r="I128" s="51" t="s">
        <v>321</v>
      </c>
      <c r="J128" s="51" t="s">
        <v>71</v>
      </c>
      <c r="K128" s="51">
        <v>1.24E-2</v>
      </c>
      <c r="L128" s="51">
        <f t="shared" si="7"/>
        <v>7.6966800000000006</v>
      </c>
      <c r="M128" s="51"/>
    </row>
    <row r="129" spans="1:13" ht="15.75" customHeight="1">
      <c r="A129" s="51" t="s">
        <v>930</v>
      </c>
      <c r="B129" s="51" t="s">
        <v>173</v>
      </c>
      <c r="C129" s="51" t="s">
        <v>1079</v>
      </c>
      <c r="D129" s="51" t="s">
        <v>298</v>
      </c>
      <c r="E129" s="51"/>
      <c r="F129" s="299" t="s">
        <v>4</v>
      </c>
      <c r="G129" s="51">
        <f>G128</f>
        <v>620.70000000000005</v>
      </c>
      <c r="H129" s="51" t="s">
        <v>314</v>
      </c>
      <c r="I129" s="51" t="s">
        <v>316</v>
      </c>
      <c r="J129" s="51" t="s">
        <v>71</v>
      </c>
      <c r="K129" s="51">
        <v>1.24E-2</v>
      </c>
      <c r="L129" s="51">
        <f t="shared" si="7"/>
        <v>7.6966800000000006</v>
      </c>
      <c r="M129" s="51"/>
    </row>
    <row r="130" spans="1:13" ht="15.75" customHeight="1">
      <c r="A130" s="51" t="s">
        <v>930</v>
      </c>
      <c r="B130" s="51" t="s">
        <v>936</v>
      </c>
      <c r="C130" s="51" t="s">
        <v>1079</v>
      </c>
      <c r="D130" s="51" t="s">
        <v>298</v>
      </c>
      <c r="E130" s="51"/>
      <c r="F130" s="299" t="s">
        <v>4</v>
      </c>
      <c r="G130" s="51">
        <f>마감물량산출서!I883</f>
        <v>210</v>
      </c>
      <c r="H130" s="51" t="s">
        <v>320</v>
      </c>
      <c r="I130" s="51" t="s">
        <v>321</v>
      </c>
      <c r="J130" s="51" t="s">
        <v>71</v>
      </c>
      <c r="K130" s="51">
        <v>1.24E-2</v>
      </c>
      <c r="L130" s="51">
        <f t="shared" si="7"/>
        <v>2.6040000000000001</v>
      </c>
      <c r="M130" s="51"/>
    </row>
    <row r="131" spans="1:13" ht="15.75" customHeight="1">
      <c r="A131" s="51" t="s">
        <v>930</v>
      </c>
      <c r="B131" s="51" t="s">
        <v>936</v>
      </c>
      <c r="C131" s="51" t="s">
        <v>1079</v>
      </c>
      <c r="D131" s="51" t="s">
        <v>298</v>
      </c>
      <c r="E131" s="51"/>
      <c r="F131" s="299" t="s">
        <v>4</v>
      </c>
      <c r="G131" s="51">
        <f>G130</f>
        <v>210</v>
      </c>
      <c r="H131" s="51" t="s">
        <v>314</v>
      </c>
      <c r="I131" s="51" t="s">
        <v>316</v>
      </c>
      <c r="J131" s="51" t="s">
        <v>71</v>
      </c>
      <c r="K131" s="51">
        <v>1.24E-2</v>
      </c>
      <c r="L131" s="51">
        <f t="shared" si="7"/>
        <v>2.6040000000000001</v>
      </c>
      <c r="M131" s="51"/>
    </row>
    <row r="132" spans="1:13" ht="15.75" customHeight="1">
      <c r="A132" s="51" t="s">
        <v>930</v>
      </c>
      <c r="B132" s="51" t="s">
        <v>447</v>
      </c>
      <c r="C132" s="51" t="s">
        <v>1079</v>
      </c>
      <c r="D132" s="51" t="s">
        <v>302</v>
      </c>
      <c r="E132" s="51" t="s">
        <v>229</v>
      </c>
      <c r="F132" s="299" t="s">
        <v>4</v>
      </c>
      <c r="G132" s="51">
        <f>마감물량산출서!I884</f>
        <v>210</v>
      </c>
      <c r="H132" s="51" t="s">
        <v>320</v>
      </c>
      <c r="I132" s="51" t="s">
        <v>321</v>
      </c>
      <c r="J132" s="51" t="s">
        <v>71</v>
      </c>
      <c r="K132" s="51">
        <v>6.0000000000000001E-3</v>
      </c>
      <c r="L132" s="51">
        <f t="shared" si="7"/>
        <v>1.26</v>
      </c>
      <c r="M132" s="51"/>
    </row>
    <row r="133" spans="1:13" ht="15.75" customHeight="1">
      <c r="A133" s="51" t="s">
        <v>930</v>
      </c>
      <c r="B133" s="51" t="s">
        <v>447</v>
      </c>
      <c r="C133" s="51" t="s">
        <v>1079</v>
      </c>
      <c r="D133" s="51" t="s">
        <v>302</v>
      </c>
      <c r="E133" s="51" t="s">
        <v>229</v>
      </c>
      <c r="F133" s="299" t="s">
        <v>4</v>
      </c>
      <c r="G133" s="51">
        <f>G132</f>
        <v>210</v>
      </c>
      <c r="H133" s="51" t="s">
        <v>314</v>
      </c>
      <c r="I133" s="51" t="s">
        <v>315</v>
      </c>
      <c r="J133" s="51" t="s">
        <v>71</v>
      </c>
      <c r="K133" s="51">
        <v>6.0000000000000001E-3</v>
      </c>
      <c r="L133" s="51">
        <f t="shared" si="7"/>
        <v>1.26</v>
      </c>
      <c r="M133" s="51"/>
    </row>
    <row r="134" spans="1:13" ht="15.75" customHeight="1">
      <c r="A134" s="51" t="s">
        <v>930</v>
      </c>
      <c r="B134" s="51" t="s">
        <v>953</v>
      </c>
      <c r="C134" s="51" t="s">
        <v>1079</v>
      </c>
      <c r="D134" s="51" t="s">
        <v>299</v>
      </c>
      <c r="E134" s="51"/>
      <c r="F134" s="299" t="s">
        <v>4</v>
      </c>
      <c r="G134" s="51">
        <f>마감물량산출서!I886</f>
        <v>124.5</v>
      </c>
      <c r="H134" s="51" t="s">
        <v>320</v>
      </c>
      <c r="I134" s="51" t="s">
        <v>321</v>
      </c>
      <c r="J134" s="51" t="s">
        <v>71</v>
      </c>
      <c r="K134" s="51">
        <v>4.6199999999999998E-2</v>
      </c>
      <c r="L134" s="51">
        <f>G134*K134</f>
        <v>5.7519</v>
      </c>
      <c r="M134" s="51"/>
    </row>
    <row r="135" spans="1:13" ht="15.75" customHeight="1">
      <c r="A135" s="17" t="s">
        <v>1310</v>
      </c>
    </row>
    <row r="136" spans="1:13" ht="15.75" customHeight="1">
      <c r="A136" s="529" t="s">
        <v>323</v>
      </c>
      <c r="B136" s="529" t="s">
        <v>324</v>
      </c>
      <c r="C136" s="529" t="s">
        <v>1061</v>
      </c>
      <c r="D136" s="530" t="s">
        <v>1062</v>
      </c>
      <c r="E136" s="530"/>
      <c r="F136" s="530"/>
      <c r="G136" s="530"/>
      <c r="H136" s="530" t="s">
        <v>1063</v>
      </c>
      <c r="I136" s="530"/>
      <c r="J136" s="530"/>
      <c r="K136" s="530"/>
      <c r="L136" s="529" t="s">
        <v>150</v>
      </c>
      <c r="M136" s="529" t="s">
        <v>1309</v>
      </c>
    </row>
    <row r="137" spans="1:13" ht="15.75" customHeight="1">
      <c r="A137" s="529"/>
      <c r="B137" s="529"/>
      <c r="C137" s="529"/>
      <c r="D137" s="249" t="s">
        <v>0</v>
      </c>
      <c r="E137" s="249" t="s">
        <v>1</v>
      </c>
      <c r="F137" s="285" t="s">
        <v>2</v>
      </c>
      <c r="G137" s="249" t="s">
        <v>150</v>
      </c>
      <c r="H137" s="249" t="s">
        <v>0</v>
      </c>
      <c r="I137" s="249" t="s">
        <v>1</v>
      </c>
      <c r="J137" s="249" t="s">
        <v>2</v>
      </c>
      <c r="K137" s="249" t="s">
        <v>150</v>
      </c>
      <c r="L137" s="529"/>
      <c r="M137" s="529"/>
    </row>
    <row r="138" spans="1:13" ht="15.75" customHeight="1">
      <c r="A138" s="51" t="s">
        <v>930</v>
      </c>
      <c r="B138" s="51" t="s">
        <v>953</v>
      </c>
      <c r="C138" s="51" t="s">
        <v>1079</v>
      </c>
      <c r="D138" s="51" t="s">
        <v>299</v>
      </c>
      <c r="E138" s="51"/>
      <c r="F138" s="299" t="s">
        <v>4</v>
      </c>
      <c r="G138" s="51">
        <f>G134</f>
        <v>124.5</v>
      </c>
      <c r="H138" s="51" t="s">
        <v>314</v>
      </c>
      <c r="I138" s="51" t="s">
        <v>317</v>
      </c>
      <c r="J138" s="51" t="s">
        <v>71</v>
      </c>
      <c r="K138" s="51">
        <v>4.6199999999999998E-2</v>
      </c>
      <c r="L138" s="51">
        <f>G138*K138</f>
        <v>5.7519</v>
      </c>
      <c r="M138" s="51"/>
    </row>
    <row r="139" spans="1:13" ht="15.75" customHeight="1">
      <c r="A139" s="51" t="s">
        <v>930</v>
      </c>
      <c r="B139" s="51" t="s">
        <v>447</v>
      </c>
      <c r="C139" s="51" t="s">
        <v>1079</v>
      </c>
      <c r="D139" s="51" t="s">
        <v>302</v>
      </c>
      <c r="E139" s="51" t="s">
        <v>229</v>
      </c>
      <c r="F139" s="299" t="s">
        <v>4</v>
      </c>
      <c r="G139" s="51">
        <f>마감물량산출서!I887</f>
        <v>124.5</v>
      </c>
      <c r="H139" s="51" t="s">
        <v>320</v>
      </c>
      <c r="I139" s="51" t="s">
        <v>321</v>
      </c>
      <c r="J139" s="51" t="s">
        <v>71</v>
      </c>
      <c r="K139" s="51">
        <v>6.0000000000000001E-3</v>
      </c>
      <c r="L139" s="51">
        <f t="shared" ref="L139:L166" si="8">G139*K139</f>
        <v>0.747</v>
      </c>
      <c r="M139" s="51"/>
    </row>
    <row r="140" spans="1:13" ht="15.75" customHeight="1">
      <c r="A140" s="51" t="s">
        <v>930</v>
      </c>
      <c r="B140" s="51" t="s">
        <v>447</v>
      </c>
      <c r="C140" s="51" t="s">
        <v>1079</v>
      </c>
      <c r="D140" s="51" t="s">
        <v>302</v>
      </c>
      <c r="E140" s="51" t="s">
        <v>229</v>
      </c>
      <c r="F140" s="299" t="s">
        <v>4</v>
      </c>
      <c r="G140" s="51">
        <f>G139</f>
        <v>124.5</v>
      </c>
      <c r="H140" s="51" t="s">
        <v>314</v>
      </c>
      <c r="I140" s="51" t="s">
        <v>315</v>
      </c>
      <c r="J140" s="51" t="s">
        <v>71</v>
      </c>
      <c r="K140" s="51">
        <v>6.0000000000000001E-3</v>
      </c>
      <c r="L140" s="51">
        <f t="shared" si="8"/>
        <v>0.747</v>
      </c>
      <c r="M140" s="51"/>
    </row>
    <row r="141" spans="1:13" ht="15.75" customHeight="1">
      <c r="A141" s="51" t="s">
        <v>930</v>
      </c>
      <c r="B141" s="51" t="s">
        <v>936</v>
      </c>
      <c r="C141" s="51" t="s">
        <v>1079</v>
      </c>
      <c r="D141" s="51" t="s">
        <v>298</v>
      </c>
      <c r="E141" s="51"/>
      <c r="F141" s="299" t="s">
        <v>4</v>
      </c>
      <c r="G141" s="51">
        <f>마감물량산출서!I888</f>
        <v>124.5</v>
      </c>
      <c r="H141" s="51" t="s">
        <v>320</v>
      </c>
      <c r="I141" s="51" t="s">
        <v>321</v>
      </c>
      <c r="J141" s="51" t="s">
        <v>71</v>
      </c>
      <c r="K141" s="51">
        <v>1.24E-2</v>
      </c>
      <c r="L141" s="51">
        <f t="shared" si="8"/>
        <v>1.5437999999999998</v>
      </c>
      <c r="M141" s="51"/>
    </row>
    <row r="142" spans="1:13" ht="15.75" customHeight="1">
      <c r="A142" s="51" t="s">
        <v>930</v>
      </c>
      <c r="B142" s="51" t="s">
        <v>936</v>
      </c>
      <c r="C142" s="51" t="s">
        <v>1079</v>
      </c>
      <c r="D142" s="51" t="s">
        <v>298</v>
      </c>
      <c r="E142" s="51"/>
      <c r="F142" s="299" t="s">
        <v>4</v>
      </c>
      <c r="G142" s="51">
        <f>G141</f>
        <v>124.5</v>
      </c>
      <c r="H142" s="51" t="s">
        <v>314</v>
      </c>
      <c r="I142" s="51" t="s">
        <v>316</v>
      </c>
      <c r="J142" s="51" t="s">
        <v>71</v>
      </c>
      <c r="K142" s="51">
        <v>1.24E-2</v>
      </c>
      <c r="L142" s="51">
        <f t="shared" si="8"/>
        <v>1.5437999999999998</v>
      </c>
      <c r="M142" s="51"/>
    </row>
    <row r="143" spans="1:13" ht="15.75" customHeight="1">
      <c r="A143" s="51" t="s">
        <v>930</v>
      </c>
      <c r="B143" s="51" t="s">
        <v>172</v>
      </c>
      <c r="C143" s="51" t="s">
        <v>1079</v>
      </c>
      <c r="D143" s="51" t="s">
        <v>299</v>
      </c>
      <c r="E143" s="51"/>
      <c r="F143" s="299" t="s">
        <v>4</v>
      </c>
      <c r="G143" s="51">
        <f>마감물량산출서!I890</f>
        <v>141.9</v>
      </c>
      <c r="H143" s="51" t="s">
        <v>320</v>
      </c>
      <c r="I143" s="51" t="s">
        <v>321</v>
      </c>
      <c r="J143" s="51" t="s">
        <v>71</v>
      </c>
      <c r="K143" s="51">
        <v>4.6199999999999998E-2</v>
      </c>
      <c r="L143" s="51">
        <f t="shared" si="8"/>
        <v>6.5557800000000004</v>
      </c>
      <c r="M143" s="51"/>
    </row>
    <row r="144" spans="1:13" ht="15.75" customHeight="1">
      <c r="A144" s="51" t="s">
        <v>930</v>
      </c>
      <c r="B144" s="51" t="s">
        <v>172</v>
      </c>
      <c r="C144" s="51" t="s">
        <v>1079</v>
      </c>
      <c r="D144" s="51" t="s">
        <v>299</v>
      </c>
      <c r="E144" s="51"/>
      <c r="F144" s="299" t="s">
        <v>4</v>
      </c>
      <c r="G144" s="51">
        <f>G143</f>
        <v>141.9</v>
      </c>
      <c r="H144" s="51" t="s">
        <v>314</v>
      </c>
      <c r="I144" s="51" t="s">
        <v>317</v>
      </c>
      <c r="J144" s="51" t="s">
        <v>71</v>
      </c>
      <c r="K144" s="51">
        <v>4.6199999999999998E-2</v>
      </c>
      <c r="L144" s="51">
        <f t="shared" si="8"/>
        <v>6.5557800000000004</v>
      </c>
      <c r="M144" s="51"/>
    </row>
    <row r="145" spans="1:13" ht="15.75" customHeight="1">
      <c r="A145" s="51" t="s">
        <v>930</v>
      </c>
      <c r="B145" s="51" t="s">
        <v>172</v>
      </c>
      <c r="C145" s="51" t="s">
        <v>1079</v>
      </c>
      <c r="D145" s="51" t="s">
        <v>299</v>
      </c>
      <c r="E145" s="51"/>
      <c r="F145" s="299" t="s">
        <v>4</v>
      </c>
      <c r="G145" s="51">
        <f>마감물량산출서!I892</f>
        <v>247.5</v>
      </c>
      <c r="H145" s="51" t="s">
        <v>320</v>
      </c>
      <c r="I145" s="51" t="s">
        <v>321</v>
      </c>
      <c r="J145" s="51" t="s">
        <v>71</v>
      </c>
      <c r="K145" s="51">
        <v>4.6199999999999998E-2</v>
      </c>
      <c r="L145" s="51">
        <f t="shared" si="8"/>
        <v>11.4345</v>
      </c>
      <c r="M145" s="51"/>
    </row>
    <row r="146" spans="1:13" ht="15.75" customHeight="1">
      <c r="A146" s="51" t="s">
        <v>930</v>
      </c>
      <c r="B146" s="51" t="s">
        <v>172</v>
      </c>
      <c r="C146" s="51" t="s">
        <v>1079</v>
      </c>
      <c r="D146" s="51" t="s">
        <v>299</v>
      </c>
      <c r="E146" s="51"/>
      <c r="F146" s="299" t="s">
        <v>4</v>
      </c>
      <c r="G146" s="51">
        <f>G145</f>
        <v>247.5</v>
      </c>
      <c r="H146" s="51" t="s">
        <v>314</v>
      </c>
      <c r="I146" s="51" t="s">
        <v>317</v>
      </c>
      <c r="J146" s="51" t="s">
        <v>71</v>
      </c>
      <c r="K146" s="51">
        <v>4.6199999999999998E-2</v>
      </c>
      <c r="L146" s="51">
        <f t="shared" si="8"/>
        <v>11.4345</v>
      </c>
      <c r="M146" s="51"/>
    </row>
    <row r="147" spans="1:13" ht="15.75" customHeight="1">
      <c r="A147" s="51" t="s">
        <v>930</v>
      </c>
      <c r="B147" s="51" t="s">
        <v>172</v>
      </c>
      <c r="C147" s="51" t="s">
        <v>1079</v>
      </c>
      <c r="D147" s="51" t="s">
        <v>299</v>
      </c>
      <c r="E147" s="51"/>
      <c r="F147" s="299" t="s">
        <v>4</v>
      </c>
      <c r="G147" s="51">
        <f>마감물량산출서!I894</f>
        <v>58.5</v>
      </c>
      <c r="H147" s="51" t="s">
        <v>320</v>
      </c>
      <c r="I147" s="51" t="s">
        <v>321</v>
      </c>
      <c r="J147" s="51" t="s">
        <v>71</v>
      </c>
      <c r="K147" s="51">
        <v>4.6199999999999998E-2</v>
      </c>
      <c r="L147" s="51">
        <f t="shared" si="8"/>
        <v>2.7027000000000001</v>
      </c>
      <c r="M147" s="51"/>
    </row>
    <row r="148" spans="1:13" ht="15.75" customHeight="1">
      <c r="A148" s="51" t="s">
        <v>930</v>
      </c>
      <c r="B148" s="51" t="s">
        <v>172</v>
      </c>
      <c r="C148" s="51" t="s">
        <v>1079</v>
      </c>
      <c r="D148" s="51" t="s">
        <v>299</v>
      </c>
      <c r="E148" s="51"/>
      <c r="F148" s="299" t="s">
        <v>4</v>
      </c>
      <c r="G148" s="51">
        <f>G147</f>
        <v>58.5</v>
      </c>
      <c r="H148" s="51" t="s">
        <v>314</v>
      </c>
      <c r="I148" s="51" t="s">
        <v>317</v>
      </c>
      <c r="J148" s="51" t="s">
        <v>71</v>
      </c>
      <c r="K148" s="51">
        <v>4.6199999999999998E-2</v>
      </c>
      <c r="L148" s="51">
        <f t="shared" si="8"/>
        <v>2.7027000000000001</v>
      </c>
      <c r="M148" s="51"/>
    </row>
    <row r="149" spans="1:13" ht="15.75" customHeight="1">
      <c r="A149" s="51" t="s">
        <v>930</v>
      </c>
      <c r="B149" s="51" t="s">
        <v>173</v>
      </c>
      <c r="C149" s="51" t="s">
        <v>1079</v>
      </c>
      <c r="D149" s="51" t="s">
        <v>298</v>
      </c>
      <c r="E149" s="51"/>
      <c r="F149" s="299" t="s">
        <v>4</v>
      </c>
      <c r="G149" s="51">
        <f>마감물량산출서!I895</f>
        <v>268.8</v>
      </c>
      <c r="H149" s="51" t="s">
        <v>320</v>
      </c>
      <c r="I149" s="51" t="s">
        <v>321</v>
      </c>
      <c r="J149" s="51" t="s">
        <v>71</v>
      </c>
      <c r="K149" s="51">
        <v>1.24E-2</v>
      </c>
      <c r="L149" s="51">
        <f t="shared" si="8"/>
        <v>3.3331200000000001</v>
      </c>
      <c r="M149" s="51"/>
    </row>
    <row r="150" spans="1:13" ht="15.75" customHeight="1">
      <c r="A150" s="51" t="s">
        <v>930</v>
      </c>
      <c r="B150" s="51" t="s">
        <v>173</v>
      </c>
      <c r="C150" s="51" t="s">
        <v>1079</v>
      </c>
      <c r="D150" s="51" t="s">
        <v>298</v>
      </c>
      <c r="E150" s="51"/>
      <c r="F150" s="299" t="s">
        <v>4</v>
      </c>
      <c r="G150" s="51">
        <f>G149</f>
        <v>268.8</v>
      </c>
      <c r="H150" s="51" t="s">
        <v>314</v>
      </c>
      <c r="I150" s="51" t="s">
        <v>316</v>
      </c>
      <c r="J150" s="51" t="s">
        <v>71</v>
      </c>
      <c r="K150" s="51">
        <v>1.24E-2</v>
      </c>
      <c r="L150" s="51">
        <f t="shared" si="8"/>
        <v>3.3331200000000001</v>
      </c>
      <c r="M150" s="51"/>
    </row>
    <row r="151" spans="1:13" ht="15.75" customHeight="1">
      <c r="A151" s="51" t="s">
        <v>930</v>
      </c>
      <c r="B151" s="51" t="s">
        <v>447</v>
      </c>
      <c r="C151" s="51" t="s">
        <v>1079</v>
      </c>
      <c r="D151" s="51" t="s">
        <v>302</v>
      </c>
      <c r="E151" s="51" t="s">
        <v>229</v>
      </c>
      <c r="F151" s="299" t="s">
        <v>4</v>
      </c>
      <c r="G151" s="51">
        <f>마감물량산출서!I896</f>
        <v>58.5</v>
      </c>
      <c r="H151" s="51" t="s">
        <v>320</v>
      </c>
      <c r="I151" s="51" t="s">
        <v>321</v>
      </c>
      <c r="J151" s="51" t="s">
        <v>71</v>
      </c>
      <c r="K151" s="51">
        <v>6.0000000000000001E-3</v>
      </c>
      <c r="L151" s="51">
        <f t="shared" si="8"/>
        <v>0.35100000000000003</v>
      </c>
      <c r="M151" s="51"/>
    </row>
    <row r="152" spans="1:13" ht="15.75" customHeight="1">
      <c r="A152" s="51" t="s">
        <v>930</v>
      </c>
      <c r="B152" s="51" t="s">
        <v>447</v>
      </c>
      <c r="C152" s="51" t="s">
        <v>1079</v>
      </c>
      <c r="D152" s="51" t="s">
        <v>302</v>
      </c>
      <c r="E152" s="51" t="s">
        <v>229</v>
      </c>
      <c r="F152" s="299" t="s">
        <v>4</v>
      </c>
      <c r="G152" s="51">
        <f>G151</f>
        <v>58.5</v>
      </c>
      <c r="H152" s="51" t="s">
        <v>314</v>
      </c>
      <c r="I152" s="51" t="s">
        <v>315</v>
      </c>
      <c r="J152" s="51" t="s">
        <v>71</v>
      </c>
      <c r="K152" s="51">
        <v>6.0000000000000001E-3</v>
      </c>
      <c r="L152" s="51">
        <f t="shared" si="8"/>
        <v>0.35100000000000003</v>
      </c>
      <c r="M152" s="51"/>
    </row>
    <row r="153" spans="1:13" ht="15.75" customHeight="1">
      <c r="A153" s="51" t="s">
        <v>930</v>
      </c>
      <c r="B153" s="51" t="s">
        <v>936</v>
      </c>
      <c r="C153" s="51" t="s">
        <v>1079</v>
      </c>
      <c r="D153" s="51" t="s">
        <v>298</v>
      </c>
      <c r="E153" s="51"/>
      <c r="F153" s="299" t="s">
        <v>4</v>
      </c>
      <c r="G153" s="51">
        <f>마감물량산출서!I897</f>
        <v>58.5</v>
      </c>
      <c r="H153" s="51" t="s">
        <v>320</v>
      </c>
      <c r="I153" s="51" t="s">
        <v>321</v>
      </c>
      <c r="J153" s="51" t="s">
        <v>71</v>
      </c>
      <c r="K153" s="51">
        <v>1.24E-2</v>
      </c>
      <c r="L153" s="51">
        <f t="shared" si="8"/>
        <v>0.72539999999999993</v>
      </c>
      <c r="M153" s="51"/>
    </row>
    <row r="154" spans="1:13" ht="15.75" customHeight="1">
      <c r="A154" s="51" t="s">
        <v>930</v>
      </c>
      <c r="B154" s="51" t="s">
        <v>936</v>
      </c>
      <c r="C154" s="51" t="s">
        <v>1079</v>
      </c>
      <c r="D154" s="51" t="s">
        <v>298</v>
      </c>
      <c r="E154" s="51"/>
      <c r="F154" s="299" t="s">
        <v>4</v>
      </c>
      <c r="G154" s="51">
        <f>G153</f>
        <v>58.5</v>
      </c>
      <c r="H154" s="51" t="s">
        <v>314</v>
      </c>
      <c r="I154" s="51" t="s">
        <v>316</v>
      </c>
      <c r="J154" s="51" t="s">
        <v>71</v>
      </c>
      <c r="K154" s="51">
        <v>1.24E-2</v>
      </c>
      <c r="L154" s="51">
        <f t="shared" si="8"/>
        <v>0.72539999999999993</v>
      </c>
      <c r="M154" s="51"/>
    </row>
    <row r="155" spans="1:13" ht="15.75" customHeight="1">
      <c r="A155" s="51" t="s">
        <v>963</v>
      </c>
      <c r="B155" s="51" t="s">
        <v>964</v>
      </c>
      <c r="C155" s="51" t="s">
        <v>1079</v>
      </c>
      <c r="D155" s="51" t="s">
        <v>295</v>
      </c>
      <c r="E155" s="51" t="s">
        <v>226</v>
      </c>
      <c r="F155" s="299" t="s">
        <v>12</v>
      </c>
      <c r="G155" s="51">
        <f>마감물량산출서!I905</f>
        <v>6.87</v>
      </c>
      <c r="H155" s="51" t="s">
        <v>320</v>
      </c>
      <c r="I155" s="51" t="s">
        <v>321</v>
      </c>
      <c r="J155" s="51" t="s">
        <v>71</v>
      </c>
      <c r="K155" s="51">
        <v>1.5</v>
      </c>
      <c r="L155" s="51">
        <f t="shared" si="8"/>
        <v>10.305</v>
      </c>
      <c r="M155" s="51"/>
    </row>
    <row r="156" spans="1:13" s="287" customFormat="1" ht="15.75" customHeight="1">
      <c r="A156" s="286" t="s">
        <v>963</v>
      </c>
      <c r="B156" s="286" t="s">
        <v>964</v>
      </c>
      <c r="C156" s="286" t="s">
        <v>1079</v>
      </c>
      <c r="D156" s="286" t="s">
        <v>295</v>
      </c>
      <c r="E156" s="286" t="s">
        <v>226</v>
      </c>
      <c r="F156" s="297" t="s">
        <v>12</v>
      </c>
      <c r="G156" s="286">
        <f>G155</f>
        <v>6.87</v>
      </c>
      <c r="H156" s="286" t="s">
        <v>314</v>
      </c>
      <c r="I156" s="286" t="s">
        <v>1324</v>
      </c>
      <c r="J156" s="286" t="s">
        <v>71</v>
      </c>
      <c r="K156" s="286">
        <v>1.5</v>
      </c>
      <c r="L156" s="286">
        <f t="shared" si="8"/>
        <v>10.305</v>
      </c>
      <c r="M156" s="286"/>
    </row>
    <row r="157" spans="1:13" ht="15.75" customHeight="1">
      <c r="A157" s="51" t="s">
        <v>963</v>
      </c>
      <c r="B157" s="51" t="s">
        <v>966</v>
      </c>
      <c r="C157" s="51" t="s">
        <v>1079</v>
      </c>
      <c r="D157" s="51" t="s">
        <v>295</v>
      </c>
      <c r="E157" s="51" t="s">
        <v>226</v>
      </c>
      <c r="F157" s="299" t="s">
        <v>12</v>
      </c>
      <c r="G157" s="51">
        <f>마감물량산출서!I906</f>
        <v>8.1300000000000008</v>
      </c>
      <c r="H157" s="51" t="s">
        <v>320</v>
      </c>
      <c r="I157" s="51" t="s">
        <v>321</v>
      </c>
      <c r="J157" s="51" t="s">
        <v>71</v>
      </c>
      <c r="K157" s="51">
        <v>1.5</v>
      </c>
      <c r="L157" s="51">
        <f t="shared" si="8"/>
        <v>12.195</v>
      </c>
      <c r="M157" s="51"/>
    </row>
    <row r="158" spans="1:13" s="287" customFormat="1" ht="15.75" customHeight="1">
      <c r="A158" s="286" t="s">
        <v>963</v>
      </c>
      <c r="B158" s="286" t="s">
        <v>966</v>
      </c>
      <c r="C158" s="286" t="s">
        <v>1079</v>
      </c>
      <c r="D158" s="286" t="s">
        <v>295</v>
      </c>
      <c r="E158" s="286" t="s">
        <v>226</v>
      </c>
      <c r="F158" s="297" t="s">
        <v>12</v>
      </c>
      <c r="G158" s="286">
        <f>G157</f>
        <v>8.1300000000000008</v>
      </c>
      <c r="H158" s="286" t="s">
        <v>314</v>
      </c>
      <c r="I158" s="286" t="s">
        <v>1324</v>
      </c>
      <c r="J158" s="286" t="s">
        <v>71</v>
      </c>
      <c r="K158" s="286">
        <v>1.5</v>
      </c>
      <c r="L158" s="286">
        <f t="shared" si="8"/>
        <v>12.195</v>
      </c>
      <c r="M158" s="286"/>
    </row>
    <row r="159" spans="1:13" ht="15.75" customHeight="1">
      <c r="A159" s="51" t="s">
        <v>963</v>
      </c>
      <c r="B159" s="51" t="s">
        <v>968</v>
      </c>
      <c r="C159" s="51" t="s">
        <v>1079</v>
      </c>
      <c r="D159" s="51" t="s">
        <v>295</v>
      </c>
      <c r="E159" s="51" t="s">
        <v>226</v>
      </c>
      <c r="F159" s="299" t="s">
        <v>12</v>
      </c>
      <c r="G159" s="51">
        <f>마감물량산출서!I907</f>
        <v>23.31</v>
      </c>
      <c r="H159" s="51" t="s">
        <v>320</v>
      </c>
      <c r="I159" s="51" t="s">
        <v>321</v>
      </c>
      <c r="J159" s="51" t="s">
        <v>71</v>
      </c>
      <c r="K159" s="51">
        <v>1.5</v>
      </c>
      <c r="L159" s="51">
        <f t="shared" si="8"/>
        <v>34.964999999999996</v>
      </c>
      <c r="M159" s="51"/>
    </row>
    <row r="160" spans="1:13" s="287" customFormat="1" ht="15.75" customHeight="1">
      <c r="A160" s="286" t="s">
        <v>963</v>
      </c>
      <c r="B160" s="286" t="s">
        <v>968</v>
      </c>
      <c r="C160" s="286" t="s">
        <v>1079</v>
      </c>
      <c r="D160" s="286" t="s">
        <v>295</v>
      </c>
      <c r="E160" s="286" t="s">
        <v>226</v>
      </c>
      <c r="F160" s="297" t="s">
        <v>12</v>
      </c>
      <c r="G160" s="286">
        <f>G159</f>
        <v>23.31</v>
      </c>
      <c r="H160" s="286" t="s">
        <v>314</v>
      </c>
      <c r="I160" s="286" t="s">
        <v>1324</v>
      </c>
      <c r="J160" s="286" t="s">
        <v>71</v>
      </c>
      <c r="K160" s="286">
        <v>1.5</v>
      </c>
      <c r="L160" s="286">
        <f t="shared" si="8"/>
        <v>34.964999999999996</v>
      </c>
      <c r="M160" s="286"/>
    </row>
    <row r="161" spans="1:13" ht="15.75" customHeight="1">
      <c r="A161" s="51" t="s">
        <v>963</v>
      </c>
      <c r="B161" s="51" t="s">
        <v>656</v>
      </c>
      <c r="C161" s="51" t="s">
        <v>1079</v>
      </c>
      <c r="D161" s="51" t="s">
        <v>295</v>
      </c>
      <c r="E161" s="51" t="s">
        <v>226</v>
      </c>
      <c r="F161" s="299" t="s">
        <v>12</v>
      </c>
      <c r="G161" s="51">
        <f>마감물량산출서!I908</f>
        <v>36.9</v>
      </c>
      <c r="H161" s="51" t="s">
        <v>320</v>
      </c>
      <c r="I161" s="51" t="s">
        <v>321</v>
      </c>
      <c r="J161" s="51" t="s">
        <v>71</v>
      </c>
      <c r="K161" s="51">
        <v>1.5</v>
      </c>
      <c r="L161" s="51">
        <f t="shared" si="8"/>
        <v>55.349999999999994</v>
      </c>
      <c r="M161" s="51"/>
    </row>
    <row r="162" spans="1:13" s="287" customFormat="1" ht="15.75" customHeight="1">
      <c r="A162" s="286" t="s">
        <v>963</v>
      </c>
      <c r="B162" s="286" t="s">
        <v>656</v>
      </c>
      <c r="C162" s="286" t="s">
        <v>1079</v>
      </c>
      <c r="D162" s="286" t="s">
        <v>295</v>
      </c>
      <c r="E162" s="286" t="s">
        <v>226</v>
      </c>
      <c r="F162" s="297" t="s">
        <v>12</v>
      </c>
      <c r="G162" s="286">
        <f>G161</f>
        <v>36.9</v>
      </c>
      <c r="H162" s="286" t="s">
        <v>314</v>
      </c>
      <c r="I162" s="286" t="s">
        <v>1324</v>
      </c>
      <c r="J162" s="286" t="s">
        <v>71</v>
      </c>
      <c r="K162" s="286">
        <v>1.5</v>
      </c>
      <c r="L162" s="286">
        <f t="shared" si="8"/>
        <v>55.349999999999994</v>
      </c>
      <c r="M162" s="286"/>
    </row>
    <row r="163" spans="1:13" ht="15.75" customHeight="1">
      <c r="A163" s="51" t="s">
        <v>963</v>
      </c>
      <c r="B163" s="51" t="s">
        <v>971</v>
      </c>
      <c r="C163" s="51" t="s">
        <v>1079</v>
      </c>
      <c r="D163" s="51" t="s">
        <v>295</v>
      </c>
      <c r="E163" s="51" t="s">
        <v>226</v>
      </c>
      <c r="F163" s="299" t="s">
        <v>12</v>
      </c>
      <c r="G163" s="51">
        <f>마감물량산출서!I909</f>
        <v>9.6300000000000008</v>
      </c>
      <c r="H163" s="51" t="s">
        <v>320</v>
      </c>
      <c r="I163" s="51" t="s">
        <v>321</v>
      </c>
      <c r="J163" s="51" t="s">
        <v>71</v>
      </c>
      <c r="K163" s="51">
        <v>1.5</v>
      </c>
      <c r="L163" s="51">
        <f t="shared" si="8"/>
        <v>14.445</v>
      </c>
      <c r="M163" s="51"/>
    </row>
    <row r="164" spans="1:13" s="287" customFormat="1" ht="15.75" customHeight="1">
      <c r="A164" s="286" t="s">
        <v>963</v>
      </c>
      <c r="B164" s="286" t="s">
        <v>971</v>
      </c>
      <c r="C164" s="286" t="s">
        <v>1079</v>
      </c>
      <c r="D164" s="286" t="s">
        <v>295</v>
      </c>
      <c r="E164" s="286" t="s">
        <v>226</v>
      </c>
      <c r="F164" s="297" t="s">
        <v>12</v>
      </c>
      <c r="G164" s="286">
        <f>G163</f>
        <v>9.6300000000000008</v>
      </c>
      <c r="H164" s="286" t="s">
        <v>314</v>
      </c>
      <c r="I164" s="286" t="s">
        <v>1324</v>
      </c>
      <c r="J164" s="286" t="s">
        <v>71</v>
      </c>
      <c r="K164" s="286">
        <v>1.5</v>
      </c>
      <c r="L164" s="286">
        <f t="shared" si="8"/>
        <v>14.445</v>
      </c>
      <c r="M164" s="286"/>
    </row>
    <row r="165" spans="1:13" ht="15.75" customHeight="1">
      <c r="A165" s="51" t="s">
        <v>963</v>
      </c>
      <c r="B165" s="51" t="s">
        <v>973</v>
      </c>
      <c r="C165" s="51" t="s">
        <v>1079</v>
      </c>
      <c r="D165" s="51" t="s">
        <v>295</v>
      </c>
      <c r="E165" s="51" t="s">
        <v>226</v>
      </c>
      <c r="F165" s="299" t="s">
        <v>12</v>
      </c>
      <c r="G165" s="51">
        <f>마감물량산출서!I910</f>
        <v>8.9700000000000006</v>
      </c>
      <c r="H165" s="51" t="s">
        <v>320</v>
      </c>
      <c r="I165" s="51" t="s">
        <v>321</v>
      </c>
      <c r="J165" s="51" t="s">
        <v>71</v>
      </c>
      <c r="K165" s="51">
        <v>1.5</v>
      </c>
      <c r="L165" s="51">
        <f t="shared" si="8"/>
        <v>13.455000000000002</v>
      </c>
      <c r="M165" s="51"/>
    </row>
    <row r="166" spans="1:13" s="287" customFormat="1" ht="15.75" customHeight="1">
      <c r="A166" s="286" t="s">
        <v>963</v>
      </c>
      <c r="B166" s="286" t="s">
        <v>973</v>
      </c>
      <c r="C166" s="286" t="s">
        <v>1079</v>
      </c>
      <c r="D166" s="286" t="s">
        <v>295</v>
      </c>
      <c r="E166" s="286" t="s">
        <v>226</v>
      </c>
      <c r="F166" s="297" t="s">
        <v>12</v>
      </c>
      <c r="G166" s="286">
        <f>G165</f>
        <v>8.9700000000000006</v>
      </c>
      <c r="H166" s="286" t="s">
        <v>314</v>
      </c>
      <c r="I166" s="286" t="s">
        <v>1324</v>
      </c>
      <c r="J166" s="286" t="s">
        <v>71</v>
      </c>
      <c r="K166" s="286">
        <v>1.5</v>
      </c>
      <c r="L166" s="286">
        <f t="shared" si="8"/>
        <v>13.455000000000002</v>
      </c>
      <c r="M166" s="286"/>
    </row>
    <row r="167" spans="1:13" ht="15.75" customHeight="1">
      <c r="A167" s="51" t="s">
        <v>963</v>
      </c>
      <c r="B167" s="51" t="s">
        <v>975</v>
      </c>
      <c r="C167" s="51" t="s">
        <v>1079</v>
      </c>
      <c r="D167" s="51" t="s">
        <v>295</v>
      </c>
      <c r="E167" s="51" t="s">
        <v>226</v>
      </c>
      <c r="F167" s="299" t="s">
        <v>12</v>
      </c>
      <c r="G167" s="51">
        <f>마감물량산출서!I911</f>
        <v>26.49</v>
      </c>
      <c r="H167" s="51" t="s">
        <v>320</v>
      </c>
      <c r="I167" s="51" t="s">
        <v>321</v>
      </c>
      <c r="J167" s="51" t="s">
        <v>71</v>
      </c>
      <c r="K167" s="51">
        <v>1.5</v>
      </c>
      <c r="L167" s="51">
        <f>G167*K167</f>
        <v>39.734999999999999</v>
      </c>
      <c r="M167" s="51"/>
    </row>
    <row r="168" spans="1:13" ht="15.75" customHeight="1">
      <c r="A168" s="17" t="s">
        <v>1325</v>
      </c>
    </row>
    <row r="169" spans="1:13" ht="15.75" customHeight="1">
      <c r="A169" s="529" t="s">
        <v>323</v>
      </c>
      <c r="B169" s="529" t="s">
        <v>324</v>
      </c>
      <c r="C169" s="529" t="s">
        <v>1061</v>
      </c>
      <c r="D169" s="530" t="s">
        <v>1062</v>
      </c>
      <c r="E169" s="530"/>
      <c r="F169" s="530"/>
      <c r="G169" s="530"/>
      <c r="H169" s="530" t="s">
        <v>1063</v>
      </c>
      <c r="I169" s="530"/>
      <c r="J169" s="530"/>
      <c r="K169" s="530"/>
      <c r="L169" s="529" t="s">
        <v>150</v>
      </c>
      <c r="M169" s="529" t="s">
        <v>1309</v>
      </c>
    </row>
    <row r="170" spans="1:13" ht="15.75" customHeight="1">
      <c r="A170" s="529"/>
      <c r="B170" s="529"/>
      <c r="C170" s="529"/>
      <c r="D170" s="249" t="s">
        <v>0</v>
      </c>
      <c r="E170" s="249" t="s">
        <v>1</v>
      </c>
      <c r="F170" s="285" t="s">
        <v>2</v>
      </c>
      <c r="G170" s="249" t="s">
        <v>150</v>
      </c>
      <c r="H170" s="249" t="s">
        <v>0</v>
      </c>
      <c r="I170" s="249" t="s">
        <v>1</v>
      </c>
      <c r="J170" s="249" t="s">
        <v>2</v>
      </c>
      <c r="K170" s="249" t="s">
        <v>150</v>
      </c>
      <c r="L170" s="529"/>
      <c r="M170" s="529"/>
    </row>
    <row r="171" spans="1:13" s="287" customFormat="1" ht="15.75" customHeight="1">
      <c r="A171" s="286" t="s">
        <v>963</v>
      </c>
      <c r="B171" s="286" t="s">
        <v>975</v>
      </c>
      <c r="C171" s="286" t="s">
        <v>1079</v>
      </c>
      <c r="D171" s="286" t="s">
        <v>295</v>
      </c>
      <c r="E171" s="286" t="s">
        <v>226</v>
      </c>
      <c r="F171" s="297" t="s">
        <v>12</v>
      </c>
      <c r="G171" s="286">
        <f>G167</f>
        <v>26.49</v>
      </c>
      <c r="H171" s="286" t="s">
        <v>314</v>
      </c>
      <c r="I171" s="286" t="s">
        <v>1324</v>
      </c>
      <c r="J171" s="286" t="s">
        <v>71</v>
      </c>
      <c r="K171" s="286">
        <v>1.5</v>
      </c>
      <c r="L171" s="286">
        <f t="shared" ref="L171:L199" si="9">G171*K171</f>
        <v>39.734999999999999</v>
      </c>
      <c r="M171" s="286"/>
    </row>
    <row r="172" spans="1:13" ht="15.75" customHeight="1">
      <c r="A172" s="51" t="s">
        <v>963</v>
      </c>
      <c r="B172" s="51" t="s">
        <v>977</v>
      </c>
      <c r="C172" s="51" t="s">
        <v>1079</v>
      </c>
      <c r="D172" s="51" t="s">
        <v>295</v>
      </c>
      <c r="E172" s="51" t="s">
        <v>226</v>
      </c>
      <c r="F172" s="299" t="s">
        <v>12</v>
      </c>
      <c r="G172" s="51">
        <f>마감물량산출서!I912</f>
        <v>26.49</v>
      </c>
      <c r="H172" s="51" t="s">
        <v>320</v>
      </c>
      <c r="I172" s="51" t="s">
        <v>321</v>
      </c>
      <c r="J172" s="51" t="s">
        <v>71</v>
      </c>
      <c r="K172" s="51">
        <v>1.5</v>
      </c>
      <c r="L172" s="51">
        <f t="shared" si="9"/>
        <v>39.734999999999999</v>
      </c>
      <c r="M172" s="51"/>
    </row>
    <row r="173" spans="1:13" s="287" customFormat="1" ht="15.75" customHeight="1">
      <c r="A173" s="286" t="s">
        <v>963</v>
      </c>
      <c r="B173" s="286" t="s">
        <v>977</v>
      </c>
      <c r="C173" s="286" t="s">
        <v>1079</v>
      </c>
      <c r="D173" s="286" t="s">
        <v>295</v>
      </c>
      <c r="E173" s="286" t="s">
        <v>226</v>
      </c>
      <c r="F173" s="297" t="s">
        <v>12</v>
      </c>
      <c r="G173" s="286">
        <f>G172</f>
        <v>26.49</v>
      </c>
      <c r="H173" s="286" t="s">
        <v>314</v>
      </c>
      <c r="I173" s="286" t="s">
        <v>1324</v>
      </c>
      <c r="J173" s="286" t="s">
        <v>71</v>
      </c>
      <c r="K173" s="286">
        <v>1.5</v>
      </c>
      <c r="L173" s="286">
        <f t="shared" si="9"/>
        <v>39.734999999999999</v>
      </c>
      <c r="M173" s="286"/>
    </row>
    <row r="174" spans="1:13" ht="15.75" customHeight="1">
      <c r="A174" s="51" t="s">
        <v>963</v>
      </c>
      <c r="B174" s="51" t="s">
        <v>979</v>
      </c>
      <c r="C174" s="51" t="s">
        <v>1079</v>
      </c>
      <c r="D174" s="51" t="s">
        <v>295</v>
      </c>
      <c r="E174" s="51" t="s">
        <v>226</v>
      </c>
      <c r="F174" s="299" t="s">
        <v>12</v>
      </c>
      <c r="G174" s="51">
        <f>마감물량산출서!I913</f>
        <v>28.14</v>
      </c>
      <c r="H174" s="51" t="s">
        <v>320</v>
      </c>
      <c r="I174" s="51" t="s">
        <v>321</v>
      </c>
      <c r="J174" s="51" t="s">
        <v>71</v>
      </c>
      <c r="K174" s="51">
        <v>1.5</v>
      </c>
      <c r="L174" s="51">
        <f t="shared" si="9"/>
        <v>42.21</v>
      </c>
      <c r="M174" s="51"/>
    </row>
    <row r="175" spans="1:13" s="287" customFormat="1" ht="15.75" customHeight="1">
      <c r="A175" s="286" t="s">
        <v>963</v>
      </c>
      <c r="B175" s="286" t="s">
        <v>979</v>
      </c>
      <c r="C175" s="286" t="s">
        <v>1079</v>
      </c>
      <c r="D175" s="286" t="s">
        <v>295</v>
      </c>
      <c r="E175" s="286" t="s">
        <v>226</v>
      </c>
      <c r="F175" s="297" t="s">
        <v>12</v>
      </c>
      <c r="G175" s="286">
        <f>G174</f>
        <v>28.14</v>
      </c>
      <c r="H175" s="286" t="s">
        <v>314</v>
      </c>
      <c r="I175" s="286" t="s">
        <v>1324</v>
      </c>
      <c r="J175" s="286" t="s">
        <v>71</v>
      </c>
      <c r="K175" s="286">
        <v>1.5</v>
      </c>
      <c r="L175" s="286">
        <f t="shared" si="9"/>
        <v>42.21</v>
      </c>
      <c r="M175" s="286"/>
    </row>
    <row r="176" spans="1:13" ht="15.75" customHeight="1">
      <c r="A176" s="51" t="s">
        <v>963</v>
      </c>
      <c r="B176" s="51" t="s">
        <v>981</v>
      </c>
      <c r="C176" s="51" t="s">
        <v>1079</v>
      </c>
      <c r="D176" s="51" t="s">
        <v>295</v>
      </c>
      <c r="E176" s="51" t="s">
        <v>226</v>
      </c>
      <c r="F176" s="299" t="s">
        <v>12</v>
      </c>
      <c r="G176" s="51">
        <f>마감물량산출서!I914</f>
        <v>41.64</v>
      </c>
      <c r="H176" s="51" t="s">
        <v>320</v>
      </c>
      <c r="I176" s="51" t="s">
        <v>321</v>
      </c>
      <c r="J176" s="51" t="s">
        <v>71</v>
      </c>
      <c r="K176" s="51">
        <v>1.5</v>
      </c>
      <c r="L176" s="51">
        <f t="shared" si="9"/>
        <v>62.46</v>
      </c>
      <c r="M176" s="51"/>
    </row>
    <row r="177" spans="1:13" s="287" customFormat="1" ht="15.75" customHeight="1">
      <c r="A177" s="286" t="s">
        <v>963</v>
      </c>
      <c r="B177" s="286" t="s">
        <v>981</v>
      </c>
      <c r="C177" s="286" t="s">
        <v>1079</v>
      </c>
      <c r="D177" s="286" t="s">
        <v>295</v>
      </c>
      <c r="E177" s="286" t="s">
        <v>226</v>
      </c>
      <c r="F177" s="297" t="s">
        <v>12</v>
      </c>
      <c r="G177" s="286">
        <f>G176</f>
        <v>41.64</v>
      </c>
      <c r="H177" s="286" t="s">
        <v>314</v>
      </c>
      <c r="I177" s="286" t="s">
        <v>1324</v>
      </c>
      <c r="J177" s="286" t="s">
        <v>71</v>
      </c>
      <c r="K177" s="286">
        <v>1.5</v>
      </c>
      <c r="L177" s="286">
        <f t="shared" si="9"/>
        <v>62.46</v>
      </c>
      <c r="M177" s="286"/>
    </row>
    <row r="178" spans="1:13" ht="15.75" customHeight="1">
      <c r="A178" s="51" t="s">
        <v>963</v>
      </c>
      <c r="B178" s="51" t="s">
        <v>691</v>
      </c>
      <c r="C178" s="51" t="s">
        <v>1079</v>
      </c>
      <c r="D178" s="51" t="s">
        <v>295</v>
      </c>
      <c r="E178" s="51" t="s">
        <v>226</v>
      </c>
      <c r="F178" s="299" t="s">
        <v>12</v>
      </c>
      <c r="G178" s="51">
        <f>마감물량산출서!I917</f>
        <v>8.8800000000000008</v>
      </c>
      <c r="H178" s="51" t="s">
        <v>320</v>
      </c>
      <c r="I178" s="51" t="s">
        <v>321</v>
      </c>
      <c r="J178" s="51" t="s">
        <v>71</v>
      </c>
      <c r="K178" s="51">
        <v>1.5</v>
      </c>
      <c r="L178" s="51">
        <f t="shared" si="9"/>
        <v>13.32</v>
      </c>
      <c r="M178" s="51"/>
    </row>
    <row r="179" spans="1:13" s="287" customFormat="1" ht="15.75" customHeight="1">
      <c r="A179" s="286" t="s">
        <v>963</v>
      </c>
      <c r="B179" s="286" t="s">
        <v>691</v>
      </c>
      <c r="C179" s="286" t="s">
        <v>1079</v>
      </c>
      <c r="D179" s="286" t="s">
        <v>295</v>
      </c>
      <c r="E179" s="286" t="s">
        <v>226</v>
      </c>
      <c r="F179" s="297" t="s">
        <v>12</v>
      </c>
      <c r="G179" s="286">
        <f>G178</f>
        <v>8.8800000000000008</v>
      </c>
      <c r="H179" s="286" t="s">
        <v>314</v>
      </c>
      <c r="I179" s="286" t="s">
        <v>1324</v>
      </c>
      <c r="J179" s="286" t="s">
        <v>71</v>
      </c>
      <c r="K179" s="286">
        <v>1.5</v>
      </c>
      <c r="L179" s="286">
        <f t="shared" si="9"/>
        <v>13.32</v>
      </c>
      <c r="M179" s="286"/>
    </row>
    <row r="180" spans="1:13" ht="15.75" customHeight="1">
      <c r="A180" s="51" t="s">
        <v>963</v>
      </c>
      <c r="B180" s="51" t="s">
        <v>986</v>
      </c>
      <c r="C180" s="51" t="s">
        <v>1079</v>
      </c>
      <c r="D180" s="51" t="s">
        <v>295</v>
      </c>
      <c r="E180" s="51" t="s">
        <v>226</v>
      </c>
      <c r="F180" s="299" t="s">
        <v>12</v>
      </c>
      <c r="G180" s="51">
        <f>마감물량산출서!I918</f>
        <v>4.32</v>
      </c>
      <c r="H180" s="51" t="s">
        <v>320</v>
      </c>
      <c r="I180" s="51" t="s">
        <v>321</v>
      </c>
      <c r="J180" s="51" t="s">
        <v>71</v>
      </c>
      <c r="K180" s="51">
        <v>1.5</v>
      </c>
      <c r="L180" s="51">
        <f t="shared" si="9"/>
        <v>6.48</v>
      </c>
      <c r="M180" s="51"/>
    </row>
    <row r="181" spans="1:13" s="287" customFormat="1" ht="15.75" customHeight="1">
      <c r="A181" s="286" t="s">
        <v>963</v>
      </c>
      <c r="B181" s="286" t="s">
        <v>986</v>
      </c>
      <c r="C181" s="286" t="s">
        <v>1079</v>
      </c>
      <c r="D181" s="286" t="s">
        <v>295</v>
      </c>
      <c r="E181" s="286" t="s">
        <v>226</v>
      </c>
      <c r="F181" s="297" t="s">
        <v>12</v>
      </c>
      <c r="G181" s="286">
        <f>G180</f>
        <v>4.32</v>
      </c>
      <c r="H181" s="286" t="s">
        <v>314</v>
      </c>
      <c r="I181" s="286" t="s">
        <v>1324</v>
      </c>
      <c r="J181" s="286" t="s">
        <v>71</v>
      </c>
      <c r="K181" s="286">
        <v>1.5</v>
      </c>
      <c r="L181" s="286">
        <f t="shared" si="9"/>
        <v>6.48</v>
      </c>
      <c r="M181" s="286"/>
    </row>
    <row r="182" spans="1:13" ht="15.75" customHeight="1">
      <c r="A182" s="51" t="s">
        <v>963</v>
      </c>
      <c r="B182" s="51" t="s">
        <v>988</v>
      </c>
      <c r="C182" s="51" t="s">
        <v>1079</v>
      </c>
      <c r="D182" s="51" t="s">
        <v>295</v>
      </c>
      <c r="E182" s="51" t="s">
        <v>226</v>
      </c>
      <c r="F182" s="299" t="s">
        <v>12</v>
      </c>
      <c r="G182" s="51">
        <f>마감물량산출서!I919</f>
        <v>10.92</v>
      </c>
      <c r="H182" s="51" t="s">
        <v>320</v>
      </c>
      <c r="I182" s="51" t="s">
        <v>321</v>
      </c>
      <c r="J182" s="51" t="s">
        <v>71</v>
      </c>
      <c r="K182" s="51">
        <v>1.5</v>
      </c>
      <c r="L182" s="51">
        <f t="shared" si="9"/>
        <v>16.38</v>
      </c>
      <c r="M182" s="51"/>
    </row>
    <row r="183" spans="1:13" s="287" customFormat="1" ht="15.75" customHeight="1">
      <c r="A183" s="286" t="s">
        <v>963</v>
      </c>
      <c r="B183" s="286" t="s">
        <v>988</v>
      </c>
      <c r="C183" s="286" t="s">
        <v>1079</v>
      </c>
      <c r="D183" s="286" t="s">
        <v>295</v>
      </c>
      <c r="E183" s="286" t="s">
        <v>226</v>
      </c>
      <c r="F183" s="297" t="s">
        <v>12</v>
      </c>
      <c r="G183" s="286">
        <f>G182</f>
        <v>10.92</v>
      </c>
      <c r="H183" s="286" t="s">
        <v>314</v>
      </c>
      <c r="I183" s="286" t="s">
        <v>1324</v>
      </c>
      <c r="J183" s="286" t="s">
        <v>71</v>
      </c>
      <c r="K183" s="286">
        <v>1.5</v>
      </c>
      <c r="L183" s="286">
        <f t="shared" si="9"/>
        <v>16.38</v>
      </c>
      <c r="M183" s="286"/>
    </row>
    <row r="184" spans="1:13" ht="15.75" customHeight="1">
      <c r="A184" s="51" t="s">
        <v>963</v>
      </c>
      <c r="B184" s="51" t="s">
        <v>990</v>
      </c>
      <c r="C184" s="51" t="s">
        <v>1079</v>
      </c>
      <c r="D184" s="51" t="s">
        <v>295</v>
      </c>
      <c r="E184" s="51" t="s">
        <v>226</v>
      </c>
      <c r="F184" s="299" t="s">
        <v>12</v>
      </c>
      <c r="G184" s="51">
        <f>마감물량산출서!I920</f>
        <v>73.319999999999993</v>
      </c>
      <c r="H184" s="51" t="s">
        <v>320</v>
      </c>
      <c r="I184" s="51" t="s">
        <v>321</v>
      </c>
      <c r="J184" s="51" t="s">
        <v>71</v>
      </c>
      <c r="K184" s="51">
        <v>1.5</v>
      </c>
      <c r="L184" s="51">
        <f t="shared" si="9"/>
        <v>109.97999999999999</v>
      </c>
      <c r="M184" s="51"/>
    </row>
    <row r="185" spans="1:13" s="287" customFormat="1" ht="15.75" customHeight="1">
      <c r="A185" s="286" t="s">
        <v>963</v>
      </c>
      <c r="B185" s="286" t="s">
        <v>990</v>
      </c>
      <c r="C185" s="286" t="s">
        <v>1079</v>
      </c>
      <c r="D185" s="286" t="s">
        <v>295</v>
      </c>
      <c r="E185" s="286" t="s">
        <v>226</v>
      </c>
      <c r="F185" s="297" t="s">
        <v>12</v>
      </c>
      <c r="G185" s="286">
        <f>G184</f>
        <v>73.319999999999993</v>
      </c>
      <c r="H185" s="286" t="s">
        <v>314</v>
      </c>
      <c r="I185" s="286" t="s">
        <v>1324</v>
      </c>
      <c r="J185" s="286" t="s">
        <v>71</v>
      </c>
      <c r="K185" s="286">
        <v>1.5</v>
      </c>
      <c r="L185" s="286">
        <f t="shared" si="9"/>
        <v>109.97999999999999</v>
      </c>
      <c r="M185" s="286"/>
    </row>
    <row r="186" spans="1:13" ht="15.75" customHeight="1">
      <c r="A186" s="51" t="s">
        <v>963</v>
      </c>
      <c r="B186" s="51" t="s">
        <v>993</v>
      </c>
      <c r="C186" s="51" t="s">
        <v>1079</v>
      </c>
      <c r="D186" s="51" t="s">
        <v>295</v>
      </c>
      <c r="E186" s="51" t="s">
        <v>226</v>
      </c>
      <c r="F186" s="299" t="s">
        <v>12</v>
      </c>
      <c r="G186" s="51">
        <f>마감물량산출서!I923</f>
        <v>5.25</v>
      </c>
      <c r="H186" s="51" t="s">
        <v>320</v>
      </c>
      <c r="I186" s="51" t="s">
        <v>321</v>
      </c>
      <c r="J186" s="51" t="s">
        <v>71</v>
      </c>
      <c r="K186" s="51">
        <v>1.5</v>
      </c>
      <c r="L186" s="51">
        <f t="shared" si="9"/>
        <v>7.875</v>
      </c>
      <c r="M186" s="51"/>
    </row>
    <row r="187" spans="1:13" s="287" customFormat="1" ht="15.75" customHeight="1">
      <c r="A187" s="286" t="s">
        <v>963</v>
      </c>
      <c r="B187" s="286" t="s">
        <v>993</v>
      </c>
      <c r="C187" s="286" t="s">
        <v>1079</v>
      </c>
      <c r="D187" s="286" t="s">
        <v>295</v>
      </c>
      <c r="E187" s="286" t="s">
        <v>226</v>
      </c>
      <c r="F187" s="297" t="s">
        <v>12</v>
      </c>
      <c r="G187" s="286">
        <f>G186</f>
        <v>5.25</v>
      </c>
      <c r="H187" s="286" t="s">
        <v>314</v>
      </c>
      <c r="I187" s="286" t="s">
        <v>1324</v>
      </c>
      <c r="J187" s="286" t="s">
        <v>71</v>
      </c>
      <c r="K187" s="286">
        <v>1.5</v>
      </c>
      <c r="L187" s="286">
        <f t="shared" si="9"/>
        <v>7.875</v>
      </c>
      <c r="M187" s="286"/>
    </row>
    <row r="188" spans="1:13" ht="15.75" customHeight="1">
      <c r="A188" s="51" t="s">
        <v>963</v>
      </c>
      <c r="B188" s="51" t="s">
        <v>995</v>
      </c>
      <c r="C188" s="51" t="s">
        <v>1079</v>
      </c>
      <c r="D188" s="51" t="s">
        <v>295</v>
      </c>
      <c r="E188" s="51" t="s">
        <v>226</v>
      </c>
      <c r="F188" s="299" t="s">
        <v>12</v>
      </c>
      <c r="G188" s="51">
        <f>마감물량산출서!I924</f>
        <v>20.34</v>
      </c>
      <c r="H188" s="51" t="s">
        <v>320</v>
      </c>
      <c r="I188" s="51" t="s">
        <v>321</v>
      </c>
      <c r="J188" s="51" t="s">
        <v>71</v>
      </c>
      <c r="K188" s="51">
        <v>1.5</v>
      </c>
      <c r="L188" s="51">
        <f t="shared" si="9"/>
        <v>30.509999999999998</v>
      </c>
      <c r="M188" s="51"/>
    </row>
    <row r="189" spans="1:13" s="287" customFormat="1" ht="15.75" customHeight="1">
      <c r="A189" s="286" t="s">
        <v>963</v>
      </c>
      <c r="B189" s="286" t="s">
        <v>995</v>
      </c>
      <c r="C189" s="286" t="s">
        <v>1079</v>
      </c>
      <c r="D189" s="286" t="s">
        <v>295</v>
      </c>
      <c r="E189" s="286" t="s">
        <v>226</v>
      </c>
      <c r="F189" s="297" t="s">
        <v>12</v>
      </c>
      <c r="G189" s="286">
        <f>G188</f>
        <v>20.34</v>
      </c>
      <c r="H189" s="286" t="s">
        <v>314</v>
      </c>
      <c r="I189" s="286" t="s">
        <v>1324</v>
      </c>
      <c r="J189" s="286" t="s">
        <v>71</v>
      </c>
      <c r="K189" s="286">
        <v>1.5</v>
      </c>
      <c r="L189" s="286">
        <f t="shared" si="9"/>
        <v>30.509999999999998</v>
      </c>
      <c r="M189" s="286"/>
    </row>
    <row r="190" spans="1:13" ht="15.75" customHeight="1">
      <c r="A190" s="51" t="s">
        <v>963</v>
      </c>
      <c r="B190" s="51" t="s">
        <v>997</v>
      </c>
      <c r="C190" s="51" t="s">
        <v>1079</v>
      </c>
      <c r="D190" s="51" t="s">
        <v>295</v>
      </c>
      <c r="E190" s="51" t="s">
        <v>226</v>
      </c>
      <c r="F190" s="299" t="s">
        <v>12</v>
      </c>
      <c r="G190" s="51">
        <f>마감물량산출서!I925</f>
        <v>33.090000000000003</v>
      </c>
      <c r="H190" s="51" t="s">
        <v>320</v>
      </c>
      <c r="I190" s="51" t="s">
        <v>321</v>
      </c>
      <c r="J190" s="51" t="s">
        <v>71</v>
      </c>
      <c r="K190" s="51">
        <v>1.5</v>
      </c>
      <c r="L190" s="51">
        <f t="shared" si="9"/>
        <v>49.635000000000005</v>
      </c>
      <c r="M190" s="51"/>
    </row>
    <row r="191" spans="1:13" s="287" customFormat="1" ht="15.75" customHeight="1">
      <c r="A191" s="286" t="s">
        <v>963</v>
      </c>
      <c r="B191" s="286" t="s">
        <v>997</v>
      </c>
      <c r="C191" s="286" t="s">
        <v>1079</v>
      </c>
      <c r="D191" s="286" t="s">
        <v>295</v>
      </c>
      <c r="E191" s="286" t="s">
        <v>226</v>
      </c>
      <c r="F191" s="297" t="s">
        <v>12</v>
      </c>
      <c r="G191" s="286">
        <f>G190</f>
        <v>33.090000000000003</v>
      </c>
      <c r="H191" s="286" t="s">
        <v>314</v>
      </c>
      <c r="I191" s="286" t="s">
        <v>1324</v>
      </c>
      <c r="J191" s="286" t="s">
        <v>71</v>
      </c>
      <c r="K191" s="286">
        <v>1.5</v>
      </c>
      <c r="L191" s="286">
        <f t="shared" si="9"/>
        <v>49.635000000000005</v>
      </c>
      <c r="M191" s="286"/>
    </row>
    <row r="192" spans="1:13" ht="15.75" customHeight="1">
      <c r="A192" s="51" t="s">
        <v>963</v>
      </c>
      <c r="B192" s="51" t="s">
        <v>999</v>
      </c>
      <c r="C192" s="51" t="s">
        <v>1079</v>
      </c>
      <c r="D192" s="51" t="s">
        <v>295</v>
      </c>
      <c r="E192" s="51" t="s">
        <v>226</v>
      </c>
      <c r="F192" s="299" t="s">
        <v>12</v>
      </c>
      <c r="G192" s="51">
        <f>마감물량산출서!I926</f>
        <v>4.5</v>
      </c>
      <c r="H192" s="51" t="s">
        <v>320</v>
      </c>
      <c r="I192" s="51" t="s">
        <v>321</v>
      </c>
      <c r="J192" s="51" t="s">
        <v>71</v>
      </c>
      <c r="K192" s="51">
        <v>1.5</v>
      </c>
      <c r="L192" s="51">
        <f t="shared" si="9"/>
        <v>6.75</v>
      </c>
      <c r="M192" s="51"/>
    </row>
    <row r="193" spans="1:13" s="287" customFormat="1" ht="15.75" customHeight="1">
      <c r="A193" s="286" t="s">
        <v>963</v>
      </c>
      <c r="B193" s="286" t="s">
        <v>999</v>
      </c>
      <c r="C193" s="286" t="s">
        <v>1079</v>
      </c>
      <c r="D193" s="286" t="s">
        <v>295</v>
      </c>
      <c r="E193" s="286" t="s">
        <v>226</v>
      </c>
      <c r="F193" s="297" t="s">
        <v>12</v>
      </c>
      <c r="G193" s="286">
        <f>G192</f>
        <v>4.5</v>
      </c>
      <c r="H193" s="286" t="s">
        <v>314</v>
      </c>
      <c r="I193" s="286" t="s">
        <v>1324</v>
      </c>
      <c r="J193" s="286" t="s">
        <v>71</v>
      </c>
      <c r="K193" s="286">
        <v>1.5</v>
      </c>
      <c r="L193" s="286">
        <f t="shared" si="9"/>
        <v>6.75</v>
      </c>
      <c r="M193" s="286"/>
    </row>
    <row r="194" spans="1:13" ht="15.75" customHeight="1">
      <c r="A194" s="51" t="s">
        <v>963</v>
      </c>
      <c r="B194" s="51" t="s">
        <v>1080</v>
      </c>
      <c r="C194" s="51" t="s">
        <v>1079</v>
      </c>
      <c r="D194" s="51" t="s">
        <v>295</v>
      </c>
      <c r="E194" s="51" t="s">
        <v>226</v>
      </c>
      <c r="F194" s="299" t="s">
        <v>12</v>
      </c>
      <c r="G194" s="51">
        <f>마감물량산출서!I930</f>
        <v>13.26</v>
      </c>
      <c r="H194" s="51" t="s">
        <v>320</v>
      </c>
      <c r="I194" s="51" t="s">
        <v>321</v>
      </c>
      <c r="J194" s="51" t="s">
        <v>71</v>
      </c>
      <c r="K194" s="51">
        <v>1.5</v>
      </c>
      <c r="L194" s="51">
        <f t="shared" si="9"/>
        <v>19.89</v>
      </c>
      <c r="M194" s="51"/>
    </row>
    <row r="195" spans="1:13" s="287" customFormat="1" ht="15.75" customHeight="1">
      <c r="A195" s="286" t="s">
        <v>963</v>
      </c>
      <c r="B195" s="286" t="s">
        <v>1080</v>
      </c>
      <c r="C195" s="286" t="s">
        <v>1079</v>
      </c>
      <c r="D195" s="286" t="s">
        <v>295</v>
      </c>
      <c r="E195" s="286" t="s">
        <v>226</v>
      </c>
      <c r="F195" s="297" t="s">
        <v>12</v>
      </c>
      <c r="G195" s="286">
        <f>G194</f>
        <v>13.26</v>
      </c>
      <c r="H195" s="286" t="s">
        <v>314</v>
      </c>
      <c r="I195" s="286" t="s">
        <v>1324</v>
      </c>
      <c r="J195" s="286" t="s">
        <v>71</v>
      </c>
      <c r="K195" s="286">
        <v>1.5</v>
      </c>
      <c r="L195" s="286">
        <f t="shared" si="9"/>
        <v>19.89</v>
      </c>
      <c r="M195" s="286"/>
    </row>
    <row r="196" spans="1:13" ht="15.75" customHeight="1">
      <c r="A196" s="51" t="s">
        <v>1007</v>
      </c>
      <c r="B196" s="51" t="s">
        <v>697</v>
      </c>
      <c r="C196" s="51" t="s">
        <v>1079</v>
      </c>
      <c r="D196" s="51" t="s">
        <v>295</v>
      </c>
      <c r="E196" s="51" t="s">
        <v>226</v>
      </c>
      <c r="F196" s="299" t="s">
        <v>12</v>
      </c>
      <c r="G196" s="51">
        <f>마감물량산출서!I932</f>
        <v>56.43</v>
      </c>
      <c r="H196" s="51" t="s">
        <v>320</v>
      </c>
      <c r="I196" s="51" t="s">
        <v>321</v>
      </c>
      <c r="J196" s="51" t="s">
        <v>71</v>
      </c>
      <c r="K196" s="51">
        <v>1.5</v>
      </c>
      <c r="L196" s="51">
        <f t="shared" si="9"/>
        <v>84.644999999999996</v>
      </c>
      <c r="M196" s="51"/>
    </row>
    <row r="197" spans="1:13" s="287" customFormat="1" ht="15.75" customHeight="1">
      <c r="A197" s="286" t="s">
        <v>1007</v>
      </c>
      <c r="B197" s="286" t="s">
        <v>697</v>
      </c>
      <c r="C197" s="286" t="s">
        <v>1079</v>
      </c>
      <c r="D197" s="286" t="s">
        <v>295</v>
      </c>
      <c r="E197" s="286" t="s">
        <v>226</v>
      </c>
      <c r="F197" s="297" t="s">
        <v>12</v>
      </c>
      <c r="G197" s="286">
        <f>G196</f>
        <v>56.43</v>
      </c>
      <c r="H197" s="286" t="s">
        <v>314</v>
      </c>
      <c r="I197" s="286" t="s">
        <v>1324</v>
      </c>
      <c r="J197" s="286" t="s">
        <v>71</v>
      </c>
      <c r="K197" s="286">
        <v>1.5</v>
      </c>
      <c r="L197" s="286">
        <f t="shared" si="9"/>
        <v>84.644999999999996</v>
      </c>
      <c r="M197" s="286"/>
    </row>
    <row r="198" spans="1:13" ht="15.75" customHeight="1">
      <c r="A198" s="51" t="s">
        <v>1007</v>
      </c>
      <c r="B198" s="51" t="s">
        <v>704</v>
      </c>
      <c r="C198" s="51" t="s">
        <v>1079</v>
      </c>
      <c r="D198" s="51" t="s">
        <v>295</v>
      </c>
      <c r="E198" s="51" t="s">
        <v>226</v>
      </c>
      <c r="F198" s="299" t="s">
        <v>12</v>
      </c>
      <c r="G198" s="51">
        <f>마감물량산출서!I934</f>
        <v>58.95</v>
      </c>
      <c r="H198" s="51" t="s">
        <v>320</v>
      </c>
      <c r="I198" s="51" t="s">
        <v>321</v>
      </c>
      <c r="J198" s="51" t="s">
        <v>71</v>
      </c>
      <c r="K198" s="51">
        <v>1.5</v>
      </c>
      <c r="L198" s="51">
        <f t="shared" si="9"/>
        <v>88.425000000000011</v>
      </c>
      <c r="M198" s="51"/>
    </row>
    <row r="199" spans="1:13" s="287" customFormat="1" ht="15.75" customHeight="1">
      <c r="A199" s="286" t="s">
        <v>1007</v>
      </c>
      <c r="B199" s="286" t="s">
        <v>704</v>
      </c>
      <c r="C199" s="286" t="s">
        <v>1079</v>
      </c>
      <c r="D199" s="286" t="s">
        <v>295</v>
      </c>
      <c r="E199" s="286" t="s">
        <v>226</v>
      </c>
      <c r="F199" s="297" t="s">
        <v>12</v>
      </c>
      <c r="G199" s="286">
        <f>G198</f>
        <v>58.95</v>
      </c>
      <c r="H199" s="286" t="s">
        <v>314</v>
      </c>
      <c r="I199" s="286" t="s">
        <v>1324</v>
      </c>
      <c r="J199" s="286" t="s">
        <v>71</v>
      </c>
      <c r="K199" s="286">
        <v>1.5</v>
      </c>
      <c r="L199" s="286">
        <f t="shared" si="9"/>
        <v>88.425000000000011</v>
      </c>
      <c r="M199" s="286"/>
    </row>
    <row r="200" spans="1:13" ht="15.75" customHeight="1">
      <c r="A200" s="51" t="s">
        <v>1007</v>
      </c>
      <c r="B200" s="51" t="s">
        <v>1010</v>
      </c>
      <c r="C200" s="51" t="s">
        <v>1079</v>
      </c>
      <c r="D200" s="51" t="s">
        <v>295</v>
      </c>
      <c r="E200" s="51" t="s">
        <v>226</v>
      </c>
      <c r="F200" s="299" t="s">
        <v>12</v>
      </c>
      <c r="G200" s="51">
        <f>마감물량산출서!I936</f>
        <v>14.734999999999999</v>
      </c>
      <c r="H200" s="51" t="s">
        <v>320</v>
      </c>
      <c r="I200" s="51" t="s">
        <v>321</v>
      </c>
      <c r="J200" s="51" t="s">
        <v>71</v>
      </c>
      <c r="K200" s="51">
        <v>1.5</v>
      </c>
      <c r="L200" s="51">
        <f>G200*K200</f>
        <v>22.102499999999999</v>
      </c>
      <c r="M200" s="51"/>
    </row>
    <row r="201" spans="1:13" ht="15.75" customHeight="1">
      <c r="A201" s="17" t="s">
        <v>1326</v>
      </c>
    </row>
    <row r="202" spans="1:13" ht="15.75" customHeight="1">
      <c r="A202" s="529" t="s">
        <v>323</v>
      </c>
      <c r="B202" s="529" t="s">
        <v>324</v>
      </c>
      <c r="C202" s="529" t="s">
        <v>1061</v>
      </c>
      <c r="D202" s="530" t="s">
        <v>1062</v>
      </c>
      <c r="E202" s="530"/>
      <c r="F202" s="530"/>
      <c r="G202" s="530"/>
      <c r="H202" s="530" t="s">
        <v>1063</v>
      </c>
      <c r="I202" s="530"/>
      <c r="J202" s="530"/>
      <c r="K202" s="530"/>
      <c r="L202" s="529" t="s">
        <v>150</v>
      </c>
      <c r="M202" s="529" t="s">
        <v>1309</v>
      </c>
    </row>
    <row r="203" spans="1:13" ht="15.75" customHeight="1">
      <c r="A203" s="529"/>
      <c r="B203" s="529"/>
      <c r="C203" s="529"/>
      <c r="D203" s="249" t="s">
        <v>0</v>
      </c>
      <c r="E203" s="249" t="s">
        <v>1</v>
      </c>
      <c r="F203" s="285" t="s">
        <v>2</v>
      </c>
      <c r="G203" s="249" t="s">
        <v>150</v>
      </c>
      <c r="H203" s="249" t="s">
        <v>0</v>
      </c>
      <c r="I203" s="249" t="s">
        <v>1</v>
      </c>
      <c r="J203" s="249" t="s">
        <v>2</v>
      </c>
      <c r="K203" s="249" t="s">
        <v>150</v>
      </c>
      <c r="L203" s="529"/>
      <c r="M203" s="529"/>
    </row>
    <row r="204" spans="1:13" s="287" customFormat="1" ht="15.75" customHeight="1">
      <c r="A204" s="286" t="s">
        <v>1007</v>
      </c>
      <c r="B204" s="286" t="s">
        <v>1010</v>
      </c>
      <c r="C204" s="286" t="s">
        <v>1079</v>
      </c>
      <c r="D204" s="286" t="s">
        <v>295</v>
      </c>
      <c r="E204" s="286" t="s">
        <v>226</v>
      </c>
      <c r="F204" s="297" t="s">
        <v>12</v>
      </c>
      <c r="G204" s="286">
        <f>G200</f>
        <v>14.734999999999999</v>
      </c>
      <c r="H204" s="286" t="s">
        <v>314</v>
      </c>
      <c r="I204" s="286" t="s">
        <v>1324</v>
      </c>
      <c r="J204" s="286" t="s">
        <v>71</v>
      </c>
      <c r="K204" s="286">
        <v>1.5</v>
      </c>
      <c r="L204" s="286">
        <f t="shared" ref="L204:L212" si="10">G204*K204</f>
        <v>22.102499999999999</v>
      </c>
      <c r="M204" s="286"/>
    </row>
    <row r="205" spans="1:13" ht="15.75" customHeight="1">
      <c r="A205" s="51" t="s">
        <v>1013</v>
      </c>
      <c r="B205" s="51" t="s">
        <v>1015</v>
      </c>
      <c r="C205" s="51" t="s">
        <v>1079</v>
      </c>
      <c r="D205" s="51" t="s">
        <v>293</v>
      </c>
      <c r="E205" s="51" t="s">
        <v>225</v>
      </c>
      <c r="F205" s="299" t="s">
        <v>12</v>
      </c>
      <c r="G205" s="51">
        <f>마감물량산출서!I940</f>
        <v>4.1760000000000002</v>
      </c>
      <c r="H205" s="51" t="s">
        <v>320</v>
      </c>
      <c r="I205" s="51" t="s">
        <v>321</v>
      </c>
      <c r="J205" s="51" t="s">
        <v>71</v>
      </c>
      <c r="K205" s="51">
        <v>2.4</v>
      </c>
      <c r="L205" s="51">
        <f t="shared" si="10"/>
        <v>10.022399999999999</v>
      </c>
      <c r="M205" s="51"/>
    </row>
    <row r="206" spans="1:13" s="276" customFormat="1" ht="15.75" customHeight="1">
      <c r="A206" s="272" t="s">
        <v>1013</v>
      </c>
      <c r="B206" s="272" t="s">
        <v>1015</v>
      </c>
      <c r="C206" s="272" t="s">
        <v>1079</v>
      </c>
      <c r="D206" s="272" t="s">
        <v>293</v>
      </c>
      <c r="E206" s="272" t="s">
        <v>225</v>
      </c>
      <c r="F206" s="302" t="s">
        <v>12</v>
      </c>
      <c r="G206" s="272">
        <f>G205</f>
        <v>4.1760000000000002</v>
      </c>
      <c r="H206" s="272" t="s">
        <v>314</v>
      </c>
      <c r="I206" s="272" t="s">
        <v>1323</v>
      </c>
      <c r="J206" s="272" t="s">
        <v>71</v>
      </c>
      <c r="K206" s="272">
        <v>2.4</v>
      </c>
      <c r="L206" s="272">
        <f t="shared" si="10"/>
        <v>10.022399999999999</v>
      </c>
      <c r="M206" s="272"/>
    </row>
    <row r="207" spans="1:13" ht="15.75" customHeight="1">
      <c r="A207" s="51" t="s">
        <v>1013</v>
      </c>
      <c r="B207" s="51" t="s">
        <v>1015</v>
      </c>
      <c r="C207" s="51" t="s">
        <v>1079</v>
      </c>
      <c r="D207" s="51" t="s">
        <v>293</v>
      </c>
      <c r="E207" s="51" t="s">
        <v>225</v>
      </c>
      <c r="F207" s="299" t="s">
        <v>12</v>
      </c>
      <c r="G207" s="51">
        <f>마감물량산출서!I943</f>
        <v>3.8159999999999998</v>
      </c>
      <c r="H207" s="51" t="s">
        <v>320</v>
      </c>
      <c r="I207" s="51" t="s">
        <v>321</v>
      </c>
      <c r="J207" s="51" t="s">
        <v>71</v>
      </c>
      <c r="K207" s="51">
        <v>2.4</v>
      </c>
      <c r="L207" s="51">
        <f t="shared" si="10"/>
        <v>9.1583999999999985</v>
      </c>
      <c r="M207" s="51"/>
    </row>
    <row r="208" spans="1:13" s="276" customFormat="1" ht="15.75" customHeight="1">
      <c r="A208" s="272" t="s">
        <v>1013</v>
      </c>
      <c r="B208" s="272" t="s">
        <v>1015</v>
      </c>
      <c r="C208" s="272" t="s">
        <v>1079</v>
      </c>
      <c r="D208" s="272" t="s">
        <v>293</v>
      </c>
      <c r="E208" s="272" t="s">
        <v>225</v>
      </c>
      <c r="F208" s="302" t="s">
        <v>12</v>
      </c>
      <c r="G208" s="272">
        <f>G207</f>
        <v>3.8159999999999998</v>
      </c>
      <c r="H208" s="272" t="s">
        <v>314</v>
      </c>
      <c r="I208" s="272" t="s">
        <v>1323</v>
      </c>
      <c r="J208" s="272" t="s">
        <v>71</v>
      </c>
      <c r="K208" s="272">
        <v>2.4</v>
      </c>
      <c r="L208" s="272">
        <f t="shared" si="10"/>
        <v>9.1583999999999985</v>
      </c>
      <c r="M208" s="272"/>
    </row>
    <row r="209" spans="1:14" ht="15.75" customHeight="1">
      <c r="A209" s="51" t="s">
        <v>1022</v>
      </c>
      <c r="B209" s="51" t="s">
        <v>1024</v>
      </c>
      <c r="C209" s="51" t="s">
        <v>1079</v>
      </c>
      <c r="D209" s="51" t="s">
        <v>293</v>
      </c>
      <c r="E209" s="51" t="s">
        <v>225</v>
      </c>
      <c r="F209" s="299" t="s">
        <v>12</v>
      </c>
      <c r="G209" s="51">
        <f>마감물량산출서!I946</f>
        <v>0.374</v>
      </c>
      <c r="H209" s="51" t="s">
        <v>320</v>
      </c>
      <c r="I209" s="51" t="s">
        <v>321</v>
      </c>
      <c r="J209" s="51" t="s">
        <v>71</v>
      </c>
      <c r="K209" s="51">
        <v>2.4</v>
      </c>
      <c r="L209" s="51">
        <f t="shared" si="10"/>
        <v>0.89759999999999995</v>
      </c>
      <c r="M209" s="51"/>
    </row>
    <row r="210" spans="1:14" s="276" customFormat="1" ht="15.75" customHeight="1">
      <c r="A210" s="272" t="s">
        <v>1022</v>
      </c>
      <c r="B210" s="272" t="s">
        <v>1024</v>
      </c>
      <c r="C210" s="272" t="s">
        <v>1079</v>
      </c>
      <c r="D210" s="272" t="s">
        <v>293</v>
      </c>
      <c r="E210" s="272" t="s">
        <v>225</v>
      </c>
      <c r="F210" s="302" t="s">
        <v>12</v>
      </c>
      <c r="G210" s="272">
        <f>G209</f>
        <v>0.374</v>
      </c>
      <c r="H210" s="272" t="s">
        <v>314</v>
      </c>
      <c r="I210" s="272" t="s">
        <v>1323</v>
      </c>
      <c r="J210" s="272" t="s">
        <v>71</v>
      </c>
      <c r="K210" s="272">
        <v>2.4</v>
      </c>
      <c r="L210" s="272">
        <f t="shared" si="10"/>
        <v>0.89759999999999995</v>
      </c>
      <c r="M210" s="272"/>
    </row>
    <row r="211" spans="1:14" ht="15.75" customHeight="1">
      <c r="A211" s="51" t="s">
        <v>1022</v>
      </c>
      <c r="B211" s="51" t="s">
        <v>1027</v>
      </c>
      <c r="C211" s="51" t="s">
        <v>1079</v>
      </c>
      <c r="D211" s="51" t="s">
        <v>293</v>
      </c>
      <c r="E211" s="51" t="s">
        <v>225</v>
      </c>
      <c r="F211" s="299" t="s">
        <v>12</v>
      </c>
      <c r="G211" s="51">
        <f>마감물량산출서!I948</f>
        <v>0.57599999999999996</v>
      </c>
      <c r="H211" s="51" t="s">
        <v>320</v>
      </c>
      <c r="I211" s="51" t="s">
        <v>321</v>
      </c>
      <c r="J211" s="51" t="s">
        <v>71</v>
      </c>
      <c r="K211" s="51">
        <v>2.4</v>
      </c>
      <c r="L211" s="51">
        <f t="shared" si="10"/>
        <v>1.3823999999999999</v>
      </c>
      <c r="M211" s="51"/>
    </row>
    <row r="212" spans="1:14" s="276" customFormat="1" ht="15.75" customHeight="1">
      <c r="A212" s="272" t="s">
        <v>1022</v>
      </c>
      <c r="B212" s="272" t="s">
        <v>1027</v>
      </c>
      <c r="C212" s="272" t="s">
        <v>1079</v>
      </c>
      <c r="D212" s="272" t="s">
        <v>293</v>
      </c>
      <c r="E212" s="272" t="s">
        <v>225</v>
      </c>
      <c r="F212" s="302" t="s">
        <v>12</v>
      </c>
      <c r="G212" s="272">
        <f>G211</f>
        <v>0.57599999999999996</v>
      </c>
      <c r="H212" s="272" t="s">
        <v>314</v>
      </c>
      <c r="I212" s="272" t="s">
        <v>1323</v>
      </c>
      <c r="J212" s="272" t="s">
        <v>71</v>
      </c>
      <c r="K212" s="272">
        <v>2.4</v>
      </c>
      <c r="L212" s="272">
        <f t="shared" si="10"/>
        <v>1.3823999999999999</v>
      </c>
      <c r="M212" s="272"/>
    </row>
    <row r="213" spans="1:14" ht="15.75" customHeight="1">
      <c r="A213" s="51"/>
      <c r="B213" s="51"/>
      <c r="C213" s="51"/>
      <c r="D213" s="51"/>
      <c r="E213" s="51"/>
      <c r="F213" s="299"/>
      <c r="G213" s="51"/>
      <c r="H213" s="51"/>
      <c r="I213" s="51"/>
      <c r="J213" s="51"/>
      <c r="K213" s="51"/>
      <c r="L213" s="51"/>
      <c r="M213" s="51"/>
    </row>
    <row r="214" spans="1:14" ht="15.75" customHeight="1">
      <c r="A214" s="51"/>
      <c r="B214" s="51"/>
      <c r="C214" s="51"/>
      <c r="D214" s="51"/>
      <c r="E214" s="51"/>
      <c r="F214" s="299"/>
      <c r="G214" s="51"/>
      <c r="H214" s="51"/>
      <c r="I214" s="51"/>
      <c r="J214" s="51"/>
      <c r="K214" s="51"/>
      <c r="L214" s="51"/>
      <c r="M214" s="51"/>
    </row>
    <row r="215" spans="1:14" ht="15.75" customHeight="1">
      <c r="A215" s="51"/>
      <c r="B215" s="51"/>
      <c r="C215" s="51"/>
      <c r="D215" s="51"/>
      <c r="E215" s="51"/>
      <c r="F215" s="299"/>
      <c r="G215" s="51"/>
      <c r="H215" s="51"/>
      <c r="I215" s="51"/>
      <c r="J215" s="51"/>
      <c r="K215" s="51"/>
      <c r="L215" s="51"/>
      <c r="M215" s="51"/>
    </row>
    <row r="216" spans="1:14" ht="15.75" customHeight="1">
      <c r="A216" s="51"/>
      <c r="B216" s="51"/>
      <c r="C216" s="51"/>
      <c r="D216" s="51"/>
      <c r="E216" s="51"/>
      <c r="F216" s="299"/>
      <c r="G216" s="51"/>
      <c r="H216" s="51"/>
      <c r="I216" s="51"/>
      <c r="J216" s="51"/>
      <c r="K216" s="51"/>
      <c r="L216" s="252"/>
      <c r="M216" s="252"/>
    </row>
    <row r="217" spans="1:14" ht="15.75" customHeight="1">
      <c r="A217" s="51"/>
      <c r="B217" s="51"/>
      <c r="C217" s="51"/>
      <c r="D217" s="51"/>
      <c r="E217" s="51"/>
      <c r="F217" s="299"/>
      <c r="G217" s="51"/>
      <c r="H217" s="51"/>
      <c r="I217" s="51"/>
      <c r="J217" s="51"/>
      <c r="K217" s="51"/>
      <c r="L217" s="51"/>
      <c r="M217" s="51"/>
    </row>
    <row r="218" spans="1:14" ht="15.75" customHeight="1">
      <c r="A218" s="51"/>
      <c r="B218" s="51"/>
      <c r="C218" s="51"/>
      <c r="D218" s="51"/>
      <c r="E218" s="51"/>
      <c r="F218" s="299"/>
      <c r="G218" s="51"/>
      <c r="H218" s="51"/>
      <c r="I218" s="51"/>
      <c r="J218" s="51"/>
      <c r="K218" s="51"/>
      <c r="L218" s="51"/>
      <c r="M218" s="51"/>
    </row>
    <row r="219" spans="1:14" ht="15.75" customHeight="1">
      <c r="A219" s="284" t="s">
        <v>1293</v>
      </c>
    </row>
    <row r="220" spans="1:14" ht="15.75" customHeight="1">
      <c r="A220" s="529" t="s">
        <v>323</v>
      </c>
      <c r="B220" s="529" t="s">
        <v>324</v>
      </c>
      <c r="C220" s="529" t="s">
        <v>1061</v>
      </c>
      <c r="D220" s="530" t="s">
        <v>1306</v>
      </c>
      <c r="E220" s="530"/>
      <c r="F220" s="530"/>
      <c r="G220" s="530"/>
      <c r="H220" s="530" t="s">
        <v>1307</v>
      </c>
      <c r="I220" s="530"/>
      <c r="J220" s="530"/>
      <c r="K220" s="530"/>
      <c r="L220" s="529" t="s">
        <v>1308</v>
      </c>
      <c r="M220" s="529" t="s">
        <v>1309</v>
      </c>
    </row>
    <row r="221" spans="1:14" ht="15.75" customHeight="1">
      <c r="A221" s="529"/>
      <c r="B221" s="529"/>
      <c r="C221" s="529"/>
      <c r="D221" s="285" t="s">
        <v>0</v>
      </c>
      <c r="E221" s="285" t="s">
        <v>1</v>
      </c>
      <c r="F221" s="285" t="s">
        <v>2</v>
      </c>
      <c r="G221" s="285" t="s">
        <v>150</v>
      </c>
      <c r="H221" s="285" t="s">
        <v>0</v>
      </c>
      <c r="I221" s="285" t="s">
        <v>1</v>
      </c>
      <c r="J221" s="285" t="s">
        <v>2</v>
      </c>
      <c r="K221" s="285" t="s">
        <v>150</v>
      </c>
      <c r="L221" s="529"/>
      <c r="M221" s="529"/>
    </row>
    <row r="222" spans="1:14" s="276" customFormat="1" ht="15.75" customHeight="1">
      <c r="A222" s="272"/>
      <c r="B222" s="272"/>
      <c r="C222" s="272"/>
      <c r="D222" s="272" t="s">
        <v>1294</v>
      </c>
      <c r="E222" s="272" t="s">
        <v>1301</v>
      </c>
      <c r="F222" s="296" t="s">
        <v>1304</v>
      </c>
      <c r="G222" s="293">
        <f>L74+L76+L78+L80+L82+L84+L86+L88+L90+L92+L105+L115+L125+L206+L208+L210+L212</f>
        <v>446.84902499999998</v>
      </c>
      <c r="H222" s="293"/>
      <c r="I222" s="272"/>
      <c r="J222" s="302" t="s">
        <v>1305</v>
      </c>
      <c r="K222" s="290">
        <v>0</v>
      </c>
      <c r="L222" s="293">
        <f>TRUNC(G222+K222,2)</f>
        <v>446.84</v>
      </c>
      <c r="M222" s="293"/>
      <c r="N222" s="289"/>
    </row>
    <row r="223" spans="1:14" s="287" customFormat="1" ht="15.75" customHeight="1">
      <c r="A223" s="286"/>
      <c r="B223" s="286"/>
      <c r="C223" s="286"/>
      <c r="D223" s="286" t="s">
        <v>1295</v>
      </c>
      <c r="E223" s="286" t="s">
        <v>1302</v>
      </c>
      <c r="F223" s="297" t="s">
        <v>1303</v>
      </c>
      <c r="G223" s="294">
        <f>L156+L158+L160+L162+L164+L166+L171+L173+L175+L177+L179+L181+L183+L185+L187+L189+L191+L193+L195+L197+L199+L204</f>
        <v>780.84749999999985</v>
      </c>
      <c r="H223" s="294"/>
      <c r="I223" s="286"/>
      <c r="J223" s="297" t="s">
        <v>1303</v>
      </c>
      <c r="K223" s="291">
        <v>0</v>
      </c>
      <c r="L223" s="294">
        <f>TRUNC(G223+K223,2)</f>
        <v>780.84</v>
      </c>
      <c r="M223" s="294"/>
      <c r="N223" s="288"/>
    </row>
    <row r="224" spans="1:14" ht="15.75" customHeight="1">
      <c r="A224" s="51"/>
      <c r="B224" s="51"/>
      <c r="C224" s="51"/>
      <c r="D224" s="51" t="s">
        <v>1299</v>
      </c>
      <c r="E224" s="51" t="s">
        <v>1298</v>
      </c>
      <c r="F224" s="298" t="s">
        <v>1303</v>
      </c>
      <c r="G224" s="295">
        <v>0</v>
      </c>
      <c r="H224" s="295"/>
      <c r="I224" s="51"/>
      <c r="J224" s="299" t="s">
        <v>1303</v>
      </c>
      <c r="K224" s="292">
        <v>0</v>
      </c>
      <c r="L224" s="303">
        <f t="shared" ref="L224:L227" si="11">G224+K224</f>
        <v>0</v>
      </c>
      <c r="M224" s="292"/>
    </row>
    <row r="225" spans="1:13" ht="15.75" customHeight="1">
      <c r="A225" s="51"/>
      <c r="B225" s="51"/>
      <c r="C225" s="51"/>
      <c r="D225" s="51" t="s">
        <v>1297</v>
      </c>
      <c r="E225" s="51" t="s">
        <v>1296</v>
      </c>
      <c r="F225" s="298" t="s">
        <v>1303</v>
      </c>
      <c r="G225" s="295">
        <v>0</v>
      </c>
      <c r="H225" s="295"/>
      <c r="I225" s="51"/>
      <c r="J225" s="299" t="s">
        <v>1303</v>
      </c>
      <c r="K225" s="292">
        <v>0</v>
      </c>
      <c r="L225" s="303">
        <f t="shared" si="11"/>
        <v>0</v>
      </c>
      <c r="M225" s="292"/>
    </row>
    <row r="226" spans="1:13" ht="15.75" customHeight="1">
      <c r="A226" s="51"/>
      <c r="B226" s="51"/>
      <c r="C226" s="51"/>
      <c r="D226" s="51" t="s">
        <v>1234</v>
      </c>
      <c r="E226" s="51" t="s">
        <v>1316</v>
      </c>
      <c r="F226" s="298" t="s">
        <v>1303</v>
      </c>
      <c r="G226" s="295">
        <v>0</v>
      </c>
      <c r="H226" s="295"/>
      <c r="I226" s="51"/>
      <c r="J226" s="299" t="s">
        <v>1303</v>
      </c>
      <c r="K226" s="292">
        <v>0</v>
      </c>
      <c r="L226" s="303">
        <f t="shared" si="11"/>
        <v>0</v>
      </c>
      <c r="M226" s="292"/>
    </row>
    <row r="227" spans="1:13" ht="15.75" customHeight="1">
      <c r="A227" s="51"/>
      <c r="B227" s="51"/>
      <c r="C227" s="51"/>
      <c r="D227" s="51" t="s">
        <v>1300</v>
      </c>
      <c r="E227" s="51" t="s">
        <v>1300</v>
      </c>
      <c r="F227" s="299" t="s">
        <v>1303</v>
      </c>
      <c r="G227" s="292">
        <v>0</v>
      </c>
      <c r="H227" s="51"/>
      <c r="I227" s="51"/>
      <c r="J227" s="299" t="s">
        <v>1303</v>
      </c>
      <c r="K227" s="292">
        <v>0</v>
      </c>
      <c r="L227" s="303">
        <f t="shared" si="11"/>
        <v>0</v>
      </c>
      <c r="M227" s="292"/>
    </row>
    <row r="228" spans="1:13" ht="15.75" customHeight="1">
      <c r="A228" s="51"/>
      <c r="B228" s="51"/>
      <c r="C228" s="51"/>
      <c r="D228" s="51"/>
      <c r="E228" s="51"/>
      <c r="F228" s="299"/>
      <c r="G228" s="51"/>
      <c r="H228" s="51"/>
      <c r="I228" s="51"/>
      <c r="J228" s="51"/>
      <c r="K228" s="51"/>
      <c r="L228" s="252"/>
      <c r="M228" s="252"/>
    </row>
    <row r="229" spans="1:13" ht="15.75" customHeight="1">
      <c r="A229" s="51"/>
      <c r="B229" s="51"/>
      <c r="C229" s="51"/>
      <c r="D229" s="51"/>
      <c r="E229" s="51"/>
      <c r="F229" s="299"/>
      <c r="G229" s="51"/>
      <c r="H229" s="51"/>
      <c r="I229" s="51"/>
      <c r="J229" s="51"/>
      <c r="K229" s="51"/>
      <c r="L229" s="252"/>
      <c r="M229" s="252"/>
    </row>
    <row r="230" spans="1:13" ht="15.75" customHeight="1">
      <c r="A230" s="51"/>
      <c r="B230" s="51"/>
      <c r="C230" s="51"/>
      <c r="D230" s="51"/>
      <c r="E230" s="51"/>
      <c r="F230" s="299"/>
      <c r="G230" s="51"/>
      <c r="H230" s="51"/>
      <c r="I230" s="51"/>
      <c r="J230" s="51"/>
      <c r="K230" s="51"/>
      <c r="L230" s="252"/>
      <c r="M230" s="252"/>
    </row>
    <row r="231" spans="1:13" ht="15.75" customHeight="1">
      <c r="A231" s="51"/>
      <c r="B231" s="51"/>
      <c r="C231" s="51"/>
      <c r="D231" s="51"/>
      <c r="E231" s="51"/>
      <c r="F231" s="299"/>
      <c r="G231" s="51"/>
      <c r="H231" s="51"/>
      <c r="I231" s="51"/>
      <c r="J231" s="51"/>
      <c r="K231" s="51"/>
      <c r="L231" s="51"/>
      <c r="M231" s="51"/>
    </row>
    <row r="232" spans="1:13" ht="15.75" customHeight="1">
      <c r="A232" s="51"/>
      <c r="B232" s="51"/>
      <c r="C232" s="51"/>
      <c r="D232" s="51"/>
      <c r="E232" s="51"/>
      <c r="F232" s="299"/>
      <c r="G232" s="51"/>
      <c r="H232" s="51"/>
      <c r="I232" s="51"/>
      <c r="J232" s="51"/>
      <c r="K232" s="51"/>
      <c r="L232" s="51"/>
      <c r="M232" s="51"/>
    </row>
    <row r="233" spans="1:13" ht="15.75" customHeight="1">
      <c r="A233" s="51"/>
      <c r="B233" s="51"/>
      <c r="C233" s="51"/>
      <c r="D233" s="51"/>
      <c r="E233" s="51"/>
      <c r="F233" s="299"/>
      <c r="G233" s="51"/>
      <c r="H233" s="51"/>
      <c r="I233" s="51"/>
      <c r="J233" s="51"/>
      <c r="K233" s="51"/>
      <c r="L233" s="51"/>
      <c r="M233" s="51"/>
    </row>
    <row r="234" spans="1:13" ht="15.75" hidden="1" customHeight="1">
      <c r="A234" s="51"/>
      <c r="B234" s="51"/>
      <c r="C234" s="51"/>
      <c r="D234" s="51"/>
      <c r="E234" s="51"/>
      <c r="F234" s="299"/>
      <c r="G234" s="51"/>
      <c r="H234" s="51"/>
      <c r="I234" s="51"/>
      <c r="J234" s="51"/>
      <c r="K234" s="51"/>
      <c r="L234" s="51"/>
      <c r="M234" s="51"/>
    </row>
    <row r="235" spans="1:13" ht="15.75" hidden="1" customHeight="1">
      <c r="A235" s="51"/>
      <c r="B235" s="51"/>
      <c r="C235" s="51"/>
      <c r="D235" s="51"/>
      <c r="E235" s="51"/>
      <c r="F235" s="299"/>
      <c r="G235" s="51"/>
      <c r="H235" s="51"/>
      <c r="I235" s="51"/>
      <c r="J235" s="51"/>
      <c r="K235" s="51"/>
      <c r="L235" s="51"/>
      <c r="M235" s="51"/>
    </row>
    <row r="236" spans="1:13" ht="15.75" hidden="1" customHeight="1">
      <c r="A236" s="51"/>
      <c r="B236" s="51"/>
      <c r="C236" s="51"/>
      <c r="D236" s="51"/>
      <c r="E236" s="51"/>
      <c r="F236" s="299"/>
      <c r="G236" s="51"/>
      <c r="H236" s="51"/>
      <c r="I236" s="51"/>
      <c r="J236" s="51"/>
      <c r="K236" s="51"/>
      <c r="L236" s="51"/>
      <c r="M236" s="51"/>
    </row>
  </sheetData>
  <mergeCells count="63">
    <mergeCell ref="L220:L221"/>
    <mergeCell ref="M3:M4"/>
    <mergeCell ref="M36:M37"/>
    <mergeCell ref="M69:M70"/>
    <mergeCell ref="M103:M104"/>
    <mergeCell ref="M136:M137"/>
    <mergeCell ref="M169:M170"/>
    <mergeCell ref="M202:M203"/>
    <mergeCell ref="M220:M221"/>
    <mergeCell ref="A5:L5"/>
    <mergeCell ref="A32:L32"/>
    <mergeCell ref="A36:A37"/>
    <mergeCell ref="B36:B37"/>
    <mergeCell ref="C36:C37"/>
    <mergeCell ref="D36:G36"/>
    <mergeCell ref="H36:K36"/>
    <mergeCell ref="A220:A221"/>
    <mergeCell ref="B220:B221"/>
    <mergeCell ref="C220:C221"/>
    <mergeCell ref="D220:G220"/>
    <mergeCell ref="H220:K220"/>
    <mergeCell ref="A1:L1"/>
    <mergeCell ref="A3:A4"/>
    <mergeCell ref="B3:B4"/>
    <mergeCell ref="C3:C4"/>
    <mergeCell ref="D3:G3"/>
    <mergeCell ref="H3:K3"/>
    <mergeCell ref="L3:L4"/>
    <mergeCell ref="L36:L37"/>
    <mergeCell ref="A45:L45"/>
    <mergeCell ref="A47:L47"/>
    <mergeCell ref="A63:L63"/>
    <mergeCell ref="A69:A70"/>
    <mergeCell ref="B69:B70"/>
    <mergeCell ref="C69:C70"/>
    <mergeCell ref="D69:G69"/>
    <mergeCell ref="H69:K69"/>
    <mergeCell ref="L69:L70"/>
    <mergeCell ref="L136:L137"/>
    <mergeCell ref="A72:L72"/>
    <mergeCell ref="A103:A104"/>
    <mergeCell ref="B103:B104"/>
    <mergeCell ref="C103:C104"/>
    <mergeCell ref="D103:G103"/>
    <mergeCell ref="H103:K103"/>
    <mergeCell ref="L103:L104"/>
    <mergeCell ref="A136:A137"/>
    <mergeCell ref="B136:B137"/>
    <mergeCell ref="C136:C137"/>
    <mergeCell ref="D136:G136"/>
    <mergeCell ref="H136:K136"/>
    <mergeCell ref="L202:L203"/>
    <mergeCell ref="A169:A170"/>
    <mergeCell ref="B169:B170"/>
    <mergeCell ref="C169:C170"/>
    <mergeCell ref="D169:G169"/>
    <mergeCell ref="H169:K169"/>
    <mergeCell ref="L169:L170"/>
    <mergeCell ref="A202:A203"/>
    <mergeCell ref="B202:B203"/>
    <mergeCell ref="C202:C203"/>
    <mergeCell ref="D202:G202"/>
    <mergeCell ref="H202:K202"/>
  </mergeCells>
  <phoneticPr fontId="3" type="noConversion"/>
  <printOptions horizontalCentered="1"/>
  <pageMargins left="0.59055118110236227" right="0" top="0.19685039370078741" bottom="0" header="0" footer="0"/>
  <pageSetup paperSize="9" orientation="landscape"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P982"/>
  <sheetViews>
    <sheetView view="pageBreakPreview" zoomScale="115" zoomScaleNormal="115" zoomScaleSheetLayoutView="115" workbookViewId="0">
      <pane ySplit="2" topLeftCell="A3" activePane="bottomLeft" state="frozen"/>
      <selection activeCell="B1" sqref="B1"/>
      <selection pane="bottomLeft" activeCell="D938" sqref="D938"/>
    </sheetView>
  </sheetViews>
  <sheetFormatPr defaultColWidth="9" defaultRowHeight="9.75"/>
  <cols>
    <col min="1" max="1" width="33.125" style="21" customWidth="1"/>
    <col min="2" max="2" width="18.625" style="22" customWidth="1"/>
    <col min="3" max="3" width="17.625" style="22" customWidth="1"/>
    <col min="4" max="4" width="4.25" style="22" customWidth="1"/>
    <col min="5" max="5" width="8.875" style="22" customWidth="1"/>
    <col min="6" max="6" width="27.625" style="23" customWidth="1"/>
    <col min="7" max="7" width="6.625" style="23" customWidth="1"/>
    <col min="8" max="8" width="3.625" style="17" customWidth="1"/>
    <col min="9" max="9" width="6.625" style="17" customWidth="1"/>
    <col min="10" max="10" width="4.25" style="17" customWidth="1"/>
    <col min="11" max="11" width="2.625" style="24" customWidth="1"/>
    <col min="12" max="12" width="6.625" style="19" customWidth="1"/>
    <col min="13" max="13" width="3.625" style="19" customWidth="1"/>
    <col min="14" max="14" width="6.625" style="19" customWidth="1"/>
    <col min="15" max="15" width="8.375" style="20" customWidth="1"/>
    <col min="16" max="16" width="10.25" style="17" customWidth="1"/>
    <col min="17" max="16384" width="9" style="17"/>
  </cols>
  <sheetData>
    <row r="1" spans="1:16" ht="25.5">
      <c r="A1" s="534" t="s">
        <v>322</v>
      </c>
      <c r="B1" s="534"/>
      <c r="C1" s="534"/>
      <c r="D1" s="534"/>
      <c r="E1" s="534"/>
      <c r="F1" s="534"/>
      <c r="G1" s="534"/>
      <c r="H1" s="534"/>
      <c r="I1" s="534"/>
      <c r="J1" s="534"/>
      <c r="K1" s="18"/>
    </row>
    <row r="2" spans="1:16" ht="16.5" hidden="1" customHeight="1">
      <c r="A2" s="21" t="s">
        <v>1247</v>
      </c>
    </row>
    <row r="3" spans="1:16" ht="16.5" hidden="1" customHeight="1">
      <c r="A3" s="25" t="s">
        <v>323</v>
      </c>
      <c r="B3" s="26" t="s">
        <v>0</v>
      </c>
      <c r="C3" s="26" t="s">
        <v>1</v>
      </c>
      <c r="D3" s="26" t="s">
        <v>2</v>
      </c>
      <c r="E3" s="26" t="s">
        <v>324</v>
      </c>
      <c r="F3" s="27" t="s">
        <v>325</v>
      </c>
      <c r="G3" s="27" t="s">
        <v>326</v>
      </c>
      <c r="H3" s="28" t="s">
        <v>158</v>
      </c>
      <c r="I3" s="28" t="s">
        <v>150</v>
      </c>
      <c r="J3" s="28" t="s">
        <v>308</v>
      </c>
      <c r="K3" s="29"/>
      <c r="L3" s="30" t="s">
        <v>327</v>
      </c>
      <c r="M3" s="30" t="s">
        <v>158</v>
      </c>
      <c r="N3" s="30" t="s">
        <v>328</v>
      </c>
      <c r="O3" s="20" t="s">
        <v>329</v>
      </c>
    </row>
    <row r="4" spans="1:16" ht="16.5" hidden="1" customHeight="1">
      <c r="A4" s="31" t="s">
        <v>330</v>
      </c>
      <c r="B4" s="32" t="s">
        <v>331</v>
      </c>
      <c r="C4" s="32" t="s">
        <v>332</v>
      </c>
      <c r="D4" s="32" t="s">
        <v>307</v>
      </c>
      <c r="E4" s="32" t="s">
        <v>11</v>
      </c>
      <c r="F4" s="33" t="s">
        <v>333</v>
      </c>
      <c r="G4" s="33">
        <v>7.7</v>
      </c>
      <c r="H4" s="34"/>
      <c r="I4" s="34"/>
      <c r="J4" s="34"/>
      <c r="K4" s="35"/>
      <c r="L4" s="36">
        <v>7.7</v>
      </c>
      <c r="M4" s="36"/>
      <c r="N4" s="36"/>
    </row>
    <row r="5" spans="1:16" ht="16.5" hidden="1" customHeight="1">
      <c r="A5" s="31" t="s">
        <v>11</v>
      </c>
      <c r="B5" s="32" t="s">
        <v>188</v>
      </c>
      <c r="C5" s="32" t="s">
        <v>187</v>
      </c>
      <c r="D5" s="32" t="s">
        <v>5</v>
      </c>
      <c r="E5" s="32" t="s">
        <v>11</v>
      </c>
      <c r="F5" s="33" t="s">
        <v>334</v>
      </c>
      <c r="G5" s="33">
        <v>4.0999999999999996</v>
      </c>
      <c r="H5" s="34"/>
      <c r="I5" s="34"/>
      <c r="J5" s="34"/>
      <c r="K5" s="35"/>
      <c r="L5" s="36">
        <v>4.0999999999999996</v>
      </c>
      <c r="M5" s="36"/>
      <c r="N5" s="36"/>
    </row>
    <row r="6" spans="1:16" ht="16.5" hidden="1" customHeight="1">
      <c r="A6" s="31" t="s">
        <v>11</v>
      </c>
      <c r="B6" s="32" t="s">
        <v>13</v>
      </c>
      <c r="C6" s="32" t="s">
        <v>15</v>
      </c>
      <c r="D6" s="32" t="s">
        <v>4</v>
      </c>
      <c r="E6" s="32" t="s">
        <v>11</v>
      </c>
      <c r="F6" s="33" t="s">
        <v>335</v>
      </c>
      <c r="G6" s="33">
        <v>1.4570000000000001</v>
      </c>
      <c r="H6" s="34">
        <v>3</v>
      </c>
      <c r="I6" s="34">
        <f>G6*H6</f>
        <v>4.3710000000000004</v>
      </c>
      <c r="J6" s="34"/>
      <c r="K6" s="35"/>
      <c r="L6" s="36">
        <v>1.4570000000000001</v>
      </c>
      <c r="M6" s="36">
        <v>3</v>
      </c>
      <c r="N6" s="36">
        <v>4.3710000000000004</v>
      </c>
      <c r="O6" s="20">
        <f>I6-N6</f>
        <v>0</v>
      </c>
    </row>
    <row r="7" spans="1:16" ht="16.5" hidden="1" customHeight="1">
      <c r="A7" s="31" t="s">
        <v>11</v>
      </c>
      <c r="B7" s="32" t="s">
        <v>51</v>
      </c>
      <c r="C7" s="32" t="s">
        <v>52</v>
      </c>
      <c r="D7" s="32" t="s">
        <v>10</v>
      </c>
      <c r="E7" s="32" t="s">
        <v>11</v>
      </c>
      <c r="F7" s="33" t="s">
        <v>336</v>
      </c>
      <c r="G7" s="33">
        <v>2</v>
      </c>
      <c r="H7" s="34">
        <v>3</v>
      </c>
      <c r="I7" s="34">
        <f t="shared" ref="I7:I33" si="0">G7*H7</f>
        <v>6</v>
      </c>
      <c r="J7" s="34"/>
      <c r="K7" s="35"/>
      <c r="L7" s="36">
        <v>2</v>
      </c>
      <c r="M7" s="36">
        <v>3</v>
      </c>
      <c r="N7" s="36">
        <v>6</v>
      </c>
      <c r="O7" s="20">
        <f t="shared" ref="O7:O75" si="1">I7-N7</f>
        <v>0</v>
      </c>
    </row>
    <row r="8" spans="1:16" ht="16.5" hidden="1" customHeight="1">
      <c r="A8" s="31" t="s">
        <v>11</v>
      </c>
      <c r="B8" s="32" t="s">
        <v>265</v>
      </c>
      <c r="C8" s="32" t="s">
        <v>193</v>
      </c>
      <c r="D8" s="32" t="s">
        <v>5</v>
      </c>
      <c r="E8" s="32" t="s">
        <v>337</v>
      </c>
      <c r="F8" s="33" t="s">
        <v>338</v>
      </c>
      <c r="G8" s="33">
        <v>6.8</v>
      </c>
      <c r="H8" s="34">
        <v>3</v>
      </c>
      <c r="I8" s="34">
        <f t="shared" si="0"/>
        <v>20.399999999999999</v>
      </c>
      <c r="J8" s="34"/>
      <c r="K8" s="35"/>
      <c r="L8" s="36">
        <v>6.8</v>
      </c>
      <c r="M8" s="36">
        <v>3</v>
      </c>
      <c r="N8" s="36">
        <v>20.399999999999999</v>
      </c>
      <c r="O8" s="20">
        <f t="shared" si="1"/>
        <v>0</v>
      </c>
    </row>
    <row r="9" spans="1:16" s="41" customFormat="1" ht="16.5" hidden="1" customHeight="1">
      <c r="A9" s="31" t="s">
        <v>11</v>
      </c>
      <c r="B9" s="31" t="s">
        <v>245</v>
      </c>
      <c r="C9" s="31" t="s">
        <v>339</v>
      </c>
      <c r="D9" s="31" t="s">
        <v>5</v>
      </c>
      <c r="E9" s="31" t="s">
        <v>340</v>
      </c>
      <c r="F9" s="37" t="s">
        <v>341</v>
      </c>
      <c r="G9" s="37">
        <v>6.8</v>
      </c>
      <c r="H9" s="38">
        <v>3</v>
      </c>
      <c r="I9" s="38">
        <f t="shared" si="0"/>
        <v>20.399999999999999</v>
      </c>
      <c r="J9" s="38"/>
      <c r="K9" s="39"/>
      <c r="L9" s="38">
        <v>6.8</v>
      </c>
      <c r="M9" s="38">
        <v>3</v>
      </c>
      <c r="N9" s="38">
        <v>20.399999999999999</v>
      </c>
      <c r="O9" s="40">
        <f t="shared" si="1"/>
        <v>0</v>
      </c>
    </row>
    <row r="10" spans="1:16" s="243" customFormat="1" ht="16.5" hidden="1" customHeight="1">
      <c r="A10" s="244" t="s">
        <v>11</v>
      </c>
      <c r="B10" s="244" t="s">
        <v>267</v>
      </c>
      <c r="C10" s="244" t="s">
        <v>197</v>
      </c>
      <c r="D10" s="244" t="s">
        <v>5</v>
      </c>
      <c r="E10" s="244" t="s">
        <v>11</v>
      </c>
      <c r="F10" s="245" t="s">
        <v>342</v>
      </c>
      <c r="G10" s="246">
        <f>((0.37+1.97)*2*2)*2</f>
        <v>18.72</v>
      </c>
      <c r="H10" s="246">
        <v>3</v>
      </c>
      <c r="I10" s="246">
        <f t="shared" si="0"/>
        <v>56.16</v>
      </c>
      <c r="J10" s="246"/>
      <c r="K10" s="247"/>
      <c r="L10" s="246">
        <v>9.36</v>
      </c>
      <c r="M10" s="246">
        <v>3</v>
      </c>
      <c r="N10" s="246">
        <v>28.08</v>
      </c>
      <c r="O10" s="248">
        <f t="shared" si="1"/>
        <v>28.08</v>
      </c>
      <c r="P10" s="243" t="s">
        <v>343</v>
      </c>
    </row>
    <row r="11" spans="1:16" s="243" customFormat="1" ht="16.5" hidden="1" customHeight="1">
      <c r="A11" s="244" t="s">
        <v>344</v>
      </c>
      <c r="B11" s="244" t="s">
        <v>41</v>
      </c>
      <c r="C11" s="244" t="s">
        <v>42</v>
      </c>
      <c r="D11" s="244" t="s">
        <v>10</v>
      </c>
      <c r="E11" s="244" t="s">
        <v>11</v>
      </c>
      <c r="F11" s="245" t="s">
        <v>113</v>
      </c>
      <c r="G11" s="245">
        <v>1</v>
      </c>
      <c r="H11" s="246">
        <v>30</v>
      </c>
      <c r="I11" s="246">
        <f t="shared" si="0"/>
        <v>30</v>
      </c>
      <c r="J11" s="246"/>
      <c r="K11" s="247"/>
      <c r="L11" s="246">
        <v>1</v>
      </c>
      <c r="M11" s="246"/>
      <c r="N11" s="246"/>
      <c r="O11" s="248">
        <f t="shared" si="1"/>
        <v>30</v>
      </c>
    </row>
    <row r="12" spans="1:16" s="243" customFormat="1" ht="16.5" hidden="1" customHeight="1">
      <c r="A12" s="244" t="s">
        <v>11</v>
      </c>
      <c r="B12" s="244" t="s">
        <v>263</v>
      </c>
      <c r="C12" s="244" t="s">
        <v>28</v>
      </c>
      <c r="D12" s="244" t="s">
        <v>158</v>
      </c>
      <c r="E12" s="244" t="s">
        <v>11</v>
      </c>
      <c r="F12" s="245" t="s">
        <v>113</v>
      </c>
      <c r="G12" s="245">
        <v>1</v>
      </c>
      <c r="H12" s="246">
        <v>30</v>
      </c>
      <c r="I12" s="246">
        <f t="shared" si="0"/>
        <v>30</v>
      </c>
      <c r="J12" s="246"/>
      <c r="K12" s="247"/>
      <c r="L12" s="246">
        <v>1</v>
      </c>
      <c r="M12" s="246">
        <v>30</v>
      </c>
      <c r="N12" s="246">
        <v>30</v>
      </c>
      <c r="O12" s="248">
        <f t="shared" si="1"/>
        <v>0</v>
      </c>
    </row>
    <row r="13" spans="1:16" s="243" customFormat="1" ht="16.5" hidden="1" customHeight="1">
      <c r="A13" s="244" t="s">
        <v>11</v>
      </c>
      <c r="B13" s="244" t="s">
        <v>80</v>
      </c>
      <c r="C13" s="244" t="s">
        <v>81</v>
      </c>
      <c r="D13" s="244" t="s">
        <v>20</v>
      </c>
      <c r="E13" s="244" t="s">
        <v>11</v>
      </c>
      <c r="F13" s="245" t="s">
        <v>113</v>
      </c>
      <c r="G13" s="245">
        <v>1</v>
      </c>
      <c r="H13" s="246">
        <v>30</v>
      </c>
      <c r="I13" s="246">
        <f t="shared" si="0"/>
        <v>30</v>
      </c>
      <c r="J13" s="246"/>
      <c r="K13" s="247"/>
      <c r="L13" s="246">
        <v>1</v>
      </c>
      <c r="M13" s="246">
        <v>30</v>
      </c>
      <c r="N13" s="246">
        <v>30</v>
      </c>
      <c r="O13" s="248">
        <f t="shared" si="1"/>
        <v>0</v>
      </c>
    </row>
    <row r="14" spans="1:16" s="243" customFormat="1" ht="16.5" hidden="1" customHeight="1">
      <c r="A14" s="244" t="s">
        <v>11</v>
      </c>
      <c r="B14" s="244" t="s">
        <v>264</v>
      </c>
      <c r="C14" s="244" t="s">
        <v>192</v>
      </c>
      <c r="D14" s="244" t="s">
        <v>158</v>
      </c>
      <c r="E14" s="244" t="s">
        <v>11</v>
      </c>
      <c r="F14" s="245" t="s">
        <v>113</v>
      </c>
      <c r="G14" s="245">
        <v>1</v>
      </c>
      <c r="H14" s="246">
        <v>30</v>
      </c>
      <c r="I14" s="246">
        <f t="shared" si="0"/>
        <v>30</v>
      </c>
      <c r="J14" s="246"/>
      <c r="K14" s="247"/>
      <c r="L14" s="246">
        <v>1</v>
      </c>
      <c r="M14" s="246">
        <v>30</v>
      </c>
      <c r="N14" s="246">
        <v>30</v>
      </c>
      <c r="O14" s="248">
        <f t="shared" si="1"/>
        <v>0</v>
      </c>
    </row>
    <row r="15" spans="1:16" s="243" customFormat="1" ht="16.5" hidden="1" customHeight="1">
      <c r="A15" s="244" t="s">
        <v>11</v>
      </c>
      <c r="B15" s="244" t="s">
        <v>245</v>
      </c>
      <c r="C15" s="244" t="s">
        <v>339</v>
      </c>
      <c r="D15" s="244" t="s">
        <v>5</v>
      </c>
      <c r="E15" s="244" t="s">
        <v>11</v>
      </c>
      <c r="F15" s="245" t="s">
        <v>345</v>
      </c>
      <c r="G15" s="245">
        <f>(0.9+2.1)*2</f>
        <v>6</v>
      </c>
      <c r="H15" s="246">
        <v>30</v>
      </c>
      <c r="I15" s="246">
        <f t="shared" si="0"/>
        <v>180</v>
      </c>
      <c r="J15" s="246"/>
      <c r="K15" s="247"/>
      <c r="L15" s="246">
        <v>5.0999999999999996</v>
      </c>
      <c r="M15" s="246">
        <v>30</v>
      </c>
      <c r="N15" s="246">
        <v>153</v>
      </c>
      <c r="O15" s="248">
        <f t="shared" si="1"/>
        <v>27</v>
      </c>
      <c r="P15" s="243" t="s">
        <v>346</v>
      </c>
    </row>
    <row r="16" spans="1:16" s="243" customFormat="1" ht="16.5" hidden="1" customHeight="1">
      <c r="A16" s="244"/>
      <c r="B16" s="244" t="s">
        <v>347</v>
      </c>
      <c r="C16" s="244" t="s">
        <v>348</v>
      </c>
      <c r="D16" s="244" t="s">
        <v>305</v>
      </c>
      <c r="E16" s="244"/>
      <c r="F16" s="264" t="s">
        <v>349</v>
      </c>
      <c r="G16" s="245">
        <v>1</v>
      </c>
      <c r="H16" s="246">
        <v>30</v>
      </c>
      <c r="I16" s="246">
        <f t="shared" si="0"/>
        <v>30</v>
      </c>
      <c r="J16" s="246"/>
      <c r="K16" s="247"/>
      <c r="L16" s="246">
        <v>0</v>
      </c>
      <c r="M16" s="246">
        <v>0</v>
      </c>
      <c r="N16" s="246">
        <v>0</v>
      </c>
      <c r="O16" s="248">
        <f t="shared" si="1"/>
        <v>30</v>
      </c>
      <c r="P16" s="243" t="s">
        <v>350</v>
      </c>
    </row>
    <row r="17" spans="1:16" s="243" customFormat="1" ht="16.5" hidden="1" customHeight="1">
      <c r="A17" s="244" t="s">
        <v>11</v>
      </c>
      <c r="B17" s="244" t="s">
        <v>265</v>
      </c>
      <c r="C17" s="244" t="s">
        <v>193</v>
      </c>
      <c r="D17" s="244" t="s">
        <v>5</v>
      </c>
      <c r="E17" s="244" t="s">
        <v>11</v>
      </c>
      <c r="F17" s="245" t="s">
        <v>345</v>
      </c>
      <c r="G17" s="245">
        <f>(0.9+2.1)*2</f>
        <v>6</v>
      </c>
      <c r="H17" s="246">
        <v>30</v>
      </c>
      <c r="I17" s="246">
        <f t="shared" si="0"/>
        <v>180</v>
      </c>
      <c r="J17" s="246"/>
      <c r="K17" s="247"/>
      <c r="L17" s="246">
        <v>5.0999999999999996</v>
      </c>
      <c r="M17" s="246">
        <v>30</v>
      </c>
      <c r="N17" s="246">
        <v>153</v>
      </c>
      <c r="O17" s="248">
        <f t="shared" si="1"/>
        <v>27</v>
      </c>
      <c r="P17" s="243" t="s">
        <v>351</v>
      </c>
    </row>
    <row r="18" spans="1:16" s="243" customFormat="1" ht="16.5" hidden="1" customHeight="1">
      <c r="A18" s="244" t="s">
        <v>352</v>
      </c>
      <c r="B18" s="244" t="s">
        <v>41</v>
      </c>
      <c r="C18" s="244" t="s">
        <v>43</v>
      </c>
      <c r="D18" s="244" t="s">
        <v>10</v>
      </c>
      <c r="E18" s="244" t="s">
        <v>11</v>
      </c>
      <c r="F18" s="245" t="s">
        <v>113</v>
      </c>
      <c r="G18" s="245">
        <v>1</v>
      </c>
      <c r="H18" s="246">
        <v>1</v>
      </c>
      <c r="I18" s="246">
        <f t="shared" si="0"/>
        <v>1</v>
      </c>
      <c r="J18" s="246"/>
      <c r="K18" s="247"/>
      <c r="L18" s="246">
        <v>1</v>
      </c>
      <c r="M18" s="246"/>
      <c r="N18" s="246"/>
      <c r="O18" s="248">
        <f t="shared" si="1"/>
        <v>1</v>
      </c>
    </row>
    <row r="19" spans="1:16" s="243" customFormat="1" ht="16.5" hidden="1" customHeight="1">
      <c r="A19" s="244" t="s">
        <v>11</v>
      </c>
      <c r="B19" s="244" t="s">
        <v>264</v>
      </c>
      <c r="C19" s="244" t="s">
        <v>192</v>
      </c>
      <c r="D19" s="244" t="s">
        <v>158</v>
      </c>
      <c r="E19" s="244" t="s">
        <v>11</v>
      </c>
      <c r="F19" s="245" t="s">
        <v>336</v>
      </c>
      <c r="G19" s="245">
        <v>2</v>
      </c>
      <c r="H19" s="246">
        <v>1</v>
      </c>
      <c r="I19" s="246">
        <f t="shared" si="0"/>
        <v>2</v>
      </c>
      <c r="J19" s="246"/>
      <c r="K19" s="247"/>
      <c r="L19" s="246">
        <v>2</v>
      </c>
      <c r="M19" s="246">
        <v>1</v>
      </c>
      <c r="N19" s="246">
        <v>2</v>
      </c>
      <c r="O19" s="248">
        <f t="shared" si="1"/>
        <v>0</v>
      </c>
    </row>
    <row r="20" spans="1:16" s="243" customFormat="1" ht="16.5" hidden="1" customHeight="1">
      <c r="A20" s="244" t="s">
        <v>11</v>
      </c>
      <c r="B20" s="244" t="s">
        <v>263</v>
      </c>
      <c r="C20" s="244" t="s">
        <v>19</v>
      </c>
      <c r="D20" s="244" t="s">
        <v>158</v>
      </c>
      <c r="E20" s="244" t="s">
        <v>11</v>
      </c>
      <c r="F20" s="245" t="s">
        <v>113</v>
      </c>
      <c r="G20" s="245">
        <v>1</v>
      </c>
      <c r="H20" s="246">
        <v>1</v>
      </c>
      <c r="I20" s="246">
        <f t="shared" si="0"/>
        <v>1</v>
      </c>
      <c r="J20" s="246"/>
      <c r="K20" s="247"/>
      <c r="L20" s="246">
        <v>1</v>
      </c>
      <c r="M20" s="246">
        <v>1</v>
      </c>
      <c r="N20" s="246">
        <v>1</v>
      </c>
      <c r="O20" s="248">
        <f t="shared" si="1"/>
        <v>0</v>
      </c>
    </row>
    <row r="21" spans="1:16" s="243" customFormat="1" ht="16.5" hidden="1" customHeight="1">
      <c r="A21" s="244" t="s">
        <v>11</v>
      </c>
      <c r="B21" s="244" t="s">
        <v>263</v>
      </c>
      <c r="C21" s="244" t="s">
        <v>190</v>
      </c>
      <c r="D21" s="244" t="s">
        <v>158</v>
      </c>
      <c r="E21" s="244" t="s">
        <v>11</v>
      </c>
      <c r="F21" s="245" t="s">
        <v>113</v>
      </c>
      <c r="G21" s="245">
        <v>1</v>
      </c>
      <c r="H21" s="246">
        <v>1</v>
      </c>
      <c r="I21" s="246">
        <f t="shared" si="0"/>
        <v>1</v>
      </c>
      <c r="J21" s="246"/>
      <c r="K21" s="247"/>
      <c r="L21" s="246">
        <v>1</v>
      </c>
      <c r="M21" s="246">
        <v>1</v>
      </c>
      <c r="N21" s="246">
        <v>1</v>
      </c>
      <c r="O21" s="248">
        <f t="shared" si="1"/>
        <v>0</v>
      </c>
    </row>
    <row r="22" spans="1:16" s="243" customFormat="1" ht="16.5" hidden="1" customHeight="1">
      <c r="A22" s="244" t="s">
        <v>11</v>
      </c>
      <c r="B22" s="244" t="s">
        <v>80</v>
      </c>
      <c r="C22" s="244" t="s">
        <v>81</v>
      </c>
      <c r="D22" s="244" t="s">
        <v>20</v>
      </c>
      <c r="E22" s="244" t="s">
        <v>11</v>
      </c>
      <c r="F22" s="245" t="s">
        <v>336</v>
      </c>
      <c r="G22" s="245">
        <v>2</v>
      </c>
      <c r="H22" s="246">
        <v>1</v>
      </c>
      <c r="I22" s="246">
        <f t="shared" si="0"/>
        <v>2</v>
      </c>
      <c r="J22" s="246"/>
      <c r="K22" s="247"/>
      <c r="L22" s="246">
        <v>2</v>
      </c>
      <c r="M22" s="246">
        <v>1</v>
      </c>
      <c r="N22" s="246">
        <v>2</v>
      </c>
      <c r="O22" s="248">
        <f t="shared" si="1"/>
        <v>0</v>
      </c>
    </row>
    <row r="23" spans="1:16" s="243" customFormat="1" ht="16.5" hidden="1" customHeight="1">
      <c r="A23" s="244" t="s">
        <v>11</v>
      </c>
      <c r="B23" s="244" t="s">
        <v>245</v>
      </c>
      <c r="C23" s="244" t="s">
        <v>1088</v>
      </c>
      <c r="D23" s="244" t="s">
        <v>5</v>
      </c>
      <c r="E23" s="244" t="s">
        <v>11</v>
      </c>
      <c r="F23" s="245" t="s">
        <v>353</v>
      </c>
      <c r="G23" s="245">
        <f>(1.5+2.1*2)*2</f>
        <v>11.4</v>
      </c>
      <c r="H23" s="246">
        <v>1</v>
      </c>
      <c r="I23" s="246">
        <f t="shared" si="0"/>
        <v>11.4</v>
      </c>
      <c r="J23" s="246"/>
      <c r="K23" s="247"/>
      <c r="L23" s="246">
        <v>5.7</v>
      </c>
      <c r="M23" s="246">
        <v>1</v>
      </c>
      <c r="N23" s="246">
        <v>5.7</v>
      </c>
      <c r="O23" s="248">
        <f t="shared" si="1"/>
        <v>5.7</v>
      </c>
      <c r="P23" s="243" t="s">
        <v>343</v>
      </c>
    </row>
    <row r="24" spans="1:16" s="243" customFormat="1" ht="16.5" hidden="1" customHeight="1">
      <c r="A24" s="244" t="s">
        <v>11</v>
      </c>
      <c r="B24" s="244" t="s">
        <v>265</v>
      </c>
      <c r="C24" s="244" t="s">
        <v>193</v>
      </c>
      <c r="D24" s="244" t="s">
        <v>5</v>
      </c>
      <c r="E24" s="244" t="s">
        <v>11</v>
      </c>
      <c r="F24" s="245" t="s">
        <v>354</v>
      </c>
      <c r="G24" s="245">
        <f>(1.5+2.1)*2</f>
        <v>7.2</v>
      </c>
      <c r="H24" s="246">
        <v>1</v>
      </c>
      <c r="I24" s="246">
        <f t="shared" si="0"/>
        <v>7.2</v>
      </c>
      <c r="J24" s="246"/>
      <c r="K24" s="247"/>
      <c r="L24" s="246">
        <v>5.7</v>
      </c>
      <c r="M24" s="246">
        <v>1</v>
      </c>
      <c r="N24" s="246">
        <v>5.7</v>
      </c>
      <c r="O24" s="248">
        <f t="shared" si="1"/>
        <v>1.5</v>
      </c>
      <c r="P24" s="243" t="s">
        <v>346</v>
      </c>
    </row>
    <row r="25" spans="1:16" s="243" customFormat="1" ht="16.5" hidden="1" customHeight="1">
      <c r="A25" s="244" t="s">
        <v>355</v>
      </c>
      <c r="B25" s="244" t="s">
        <v>356</v>
      </c>
      <c r="C25" s="244" t="s">
        <v>357</v>
      </c>
      <c r="D25" s="244" t="s">
        <v>20</v>
      </c>
      <c r="E25" s="244" t="s">
        <v>11</v>
      </c>
      <c r="F25" s="245" t="s">
        <v>113</v>
      </c>
      <c r="G25" s="245">
        <v>1</v>
      </c>
      <c r="H25" s="246">
        <v>90</v>
      </c>
      <c r="I25" s="246">
        <f>G25</f>
        <v>1</v>
      </c>
      <c r="J25" s="246"/>
      <c r="K25" s="247"/>
      <c r="L25" s="246">
        <v>1</v>
      </c>
      <c r="M25" s="246"/>
      <c r="N25" s="246"/>
      <c r="O25" s="248">
        <f t="shared" si="1"/>
        <v>1</v>
      </c>
    </row>
    <row r="26" spans="1:16" s="243" customFormat="1" ht="16.5" hidden="1" customHeight="1">
      <c r="A26" s="244" t="s">
        <v>11</v>
      </c>
      <c r="B26" s="244" t="s">
        <v>263</v>
      </c>
      <c r="C26" s="244" t="s">
        <v>191</v>
      </c>
      <c r="D26" s="244" t="s">
        <v>158</v>
      </c>
      <c r="E26" s="244" t="s">
        <v>11</v>
      </c>
      <c r="F26" s="245" t="s">
        <v>113</v>
      </c>
      <c r="G26" s="245">
        <v>1</v>
      </c>
      <c r="H26" s="246">
        <v>90</v>
      </c>
      <c r="I26" s="246">
        <f t="shared" si="0"/>
        <v>90</v>
      </c>
      <c r="J26" s="246"/>
      <c r="K26" s="247"/>
      <c r="L26" s="246">
        <v>1</v>
      </c>
      <c r="M26" s="246">
        <v>90</v>
      </c>
      <c r="N26" s="246">
        <v>90</v>
      </c>
      <c r="O26" s="248">
        <f t="shared" si="1"/>
        <v>0</v>
      </c>
    </row>
    <row r="27" spans="1:16" s="243" customFormat="1" ht="16.5" hidden="1" customHeight="1">
      <c r="A27" s="244" t="s">
        <v>11</v>
      </c>
      <c r="B27" s="244" t="s">
        <v>245</v>
      </c>
      <c r="C27" s="244" t="s">
        <v>1088</v>
      </c>
      <c r="D27" s="244" t="s">
        <v>5</v>
      </c>
      <c r="E27" s="244" t="s">
        <v>11</v>
      </c>
      <c r="F27" s="264" t="s">
        <v>1116</v>
      </c>
      <c r="G27" s="245">
        <v>6</v>
      </c>
      <c r="H27" s="246">
        <v>90</v>
      </c>
      <c r="I27" s="246">
        <f t="shared" si="0"/>
        <v>540</v>
      </c>
      <c r="J27" s="246"/>
      <c r="K27" s="247"/>
      <c r="L27" s="246">
        <v>5.0999999999999996</v>
      </c>
      <c r="M27" s="246">
        <v>90</v>
      </c>
      <c r="N27" s="246">
        <v>459</v>
      </c>
      <c r="O27" s="248">
        <f t="shared" si="1"/>
        <v>81</v>
      </c>
      <c r="P27" s="243" t="s">
        <v>358</v>
      </c>
    </row>
    <row r="28" spans="1:16" s="243" customFormat="1" ht="16.5" hidden="1" customHeight="1">
      <c r="A28" s="244" t="s">
        <v>11</v>
      </c>
      <c r="B28" s="244" t="s">
        <v>265</v>
      </c>
      <c r="C28" s="244" t="s">
        <v>193</v>
      </c>
      <c r="D28" s="244" t="s">
        <v>5</v>
      </c>
      <c r="E28" s="244" t="s">
        <v>11</v>
      </c>
      <c r="F28" s="245" t="s">
        <v>359</v>
      </c>
      <c r="G28" s="245">
        <v>5.0999999999999996</v>
      </c>
      <c r="H28" s="246">
        <v>90</v>
      </c>
      <c r="I28" s="246">
        <f t="shared" ref="I28" si="2">G28*H28</f>
        <v>458.99999999999994</v>
      </c>
      <c r="J28" s="246"/>
      <c r="K28" s="247"/>
      <c r="L28" s="246">
        <v>5.0999999999999996</v>
      </c>
      <c r="M28" s="246">
        <v>90</v>
      </c>
      <c r="N28" s="246">
        <v>459</v>
      </c>
      <c r="O28" s="248">
        <f t="shared" ref="O28" si="3">I28-N28</f>
        <v>0</v>
      </c>
    </row>
    <row r="29" spans="1:16" ht="16.5" hidden="1" customHeight="1">
      <c r="A29" s="31" t="s">
        <v>11</v>
      </c>
      <c r="B29" s="32" t="s">
        <v>1106</v>
      </c>
      <c r="C29" s="32" t="s">
        <v>1107</v>
      </c>
      <c r="D29" s="32" t="s">
        <v>5</v>
      </c>
      <c r="E29" s="32" t="s">
        <v>11</v>
      </c>
      <c r="F29" s="33" t="s">
        <v>359</v>
      </c>
      <c r="G29" s="33">
        <v>5.0999999999999996</v>
      </c>
      <c r="H29" s="34">
        <v>90</v>
      </c>
      <c r="I29" s="34">
        <f t="shared" si="0"/>
        <v>458.99999999999994</v>
      </c>
      <c r="J29" s="34"/>
      <c r="K29" s="35"/>
      <c r="L29" s="36">
        <v>5.0999999999999996</v>
      </c>
      <c r="M29" s="36">
        <v>90</v>
      </c>
      <c r="N29" s="36">
        <v>459</v>
      </c>
      <c r="O29" s="20">
        <f t="shared" si="1"/>
        <v>0</v>
      </c>
    </row>
    <row r="30" spans="1:16" ht="16.5" hidden="1" customHeight="1">
      <c r="A30" s="31" t="s">
        <v>360</v>
      </c>
      <c r="B30" s="32" t="s">
        <v>356</v>
      </c>
      <c r="C30" s="32" t="s">
        <v>361</v>
      </c>
      <c r="D30" s="32" t="s">
        <v>20</v>
      </c>
      <c r="E30" s="32" t="s">
        <v>11</v>
      </c>
      <c r="F30" s="33" t="s">
        <v>113</v>
      </c>
      <c r="G30" s="33">
        <v>1</v>
      </c>
      <c r="H30" s="34"/>
      <c r="I30" s="34">
        <f t="shared" si="0"/>
        <v>0</v>
      </c>
      <c r="J30" s="34"/>
      <c r="K30" s="35"/>
      <c r="L30" s="36">
        <v>1</v>
      </c>
      <c r="M30" s="36"/>
      <c r="N30" s="36"/>
      <c r="O30" s="20">
        <f t="shared" si="1"/>
        <v>0</v>
      </c>
    </row>
    <row r="31" spans="1:16" ht="16.5" hidden="1" customHeight="1">
      <c r="A31" s="31" t="s">
        <v>11</v>
      </c>
      <c r="B31" s="32" t="s">
        <v>263</v>
      </c>
      <c r="C31" s="32" t="s">
        <v>191</v>
      </c>
      <c r="D31" s="32" t="s">
        <v>158</v>
      </c>
      <c r="E31" s="32" t="s">
        <v>11</v>
      </c>
      <c r="F31" s="33" t="s">
        <v>113</v>
      </c>
      <c r="G31" s="33">
        <v>1</v>
      </c>
      <c r="H31" s="34">
        <v>60</v>
      </c>
      <c r="I31" s="34">
        <f t="shared" si="0"/>
        <v>60</v>
      </c>
      <c r="J31" s="34"/>
      <c r="K31" s="35"/>
      <c r="L31" s="36">
        <v>1</v>
      </c>
      <c r="M31" s="36">
        <v>60</v>
      </c>
      <c r="N31" s="36">
        <v>60</v>
      </c>
      <c r="O31" s="20">
        <f t="shared" si="1"/>
        <v>0</v>
      </c>
    </row>
    <row r="32" spans="1:16" s="243" customFormat="1" ht="16.5" hidden="1" customHeight="1">
      <c r="A32" s="244" t="s">
        <v>11</v>
      </c>
      <c r="B32" s="244" t="s">
        <v>245</v>
      </c>
      <c r="C32" s="244" t="s">
        <v>1088</v>
      </c>
      <c r="D32" s="244" t="s">
        <v>5</v>
      </c>
      <c r="E32" s="244" t="s">
        <v>11</v>
      </c>
      <c r="F32" s="245" t="s">
        <v>1117</v>
      </c>
      <c r="G32" s="245">
        <v>5.8</v>
      </c>
      <c r="H32" s="246">
        <v>60</v>
      </c>
      <c r="I32" s="246">
        <f t="shared" si="0"/>
        <v>348</v>
      </c>
      <c r="J32" s="246"/>
      <c r="K32" s="247"/>
      <c r="L32" s="246">
        <v>5</v>
      </c>
      <c r="M32" s="246">
        <v>60</v>
      </c>
      <c r="N32" s="246">
        <v>300</v>
      </c>
      <c r="O32" s="248">
        <f t="shared" si="1"/>
        <v>48</v>
      </c>
      <c r="P32" s="243" t="s">
        <v>358</v>
      </c>
    </row>
    <row r="33" spans="1:16" s="243" customFormat="1" ht="16.5" hidden="1" customHeight="1">
      <c r="A33" s="244" t="s">
        <v>11</v>
      </c>
      <c r="B33" s="244" t="s">
        <v>265</v>
      </c>
      <c r="C33" s="244" t="s">
        <v>193</v>
      </c>
      <c r="D33" s="244" t="s">
        <v>5</v>
      </c>
      <c r="E33" s="244" t="s">
        <v>11</v>
      </c>
      <c r="F33" s="245" t="s">
        <v>362</v>
      </c>
      <c r="G33" s="245">
        <v>5</v>
      </c>
      <c r="H33" s="246">
        <v>60</v>
      </c>
      <c r="I33" s="246">
        <f t="shared" si="0"/>
        <v>300</v>
      </c>
      <c r="J33" s="246"/>
      <c r="K33" s="247"/>
      <c r="L33" s="246">
        <v>5</v>
      </c>
      <c r="M33" s="246">
        <v>60</v>
      </c>
      <c r="N33" s="246">
        <v>300</v>
      </c>
      <c r="O33" s="248">
        <f t="shared" si="1"/>
        <v>0</v>
      </c>
    </row>
    <row r="34" spans="1:16" s="243" customFormat="1" ht="16.5" hidden="1" customHeight="1">
      <c r="A34" s="244" t="s">
        <v>11</v>
      </c>
      <c r="B34" s="244" t="s">
        <v>1106</v>
      </c>
      <c r="C34" s="244" t="s">
        <v>1107</v>
      </c>
      <c r="D34" s="244" t="s">
        <v>5</v>
      </c>
      <c r="E34" s="244" t="s">
        <v>11</v>
      </c>
      <c r="F34" s="245" t="s">
        <v>362</v>
      </c>
      <c r="G34" s="245">
        <v>5</v>
      </c>
      <c r="H34" s="246">
        <v>60</v>
      </c>
      <c r="I34" s="246">
        <f t="shared" ref="I34" si="4">G34*H34</f>
        <v>300</v>
      </c>
      <c r="J34" s="246"/>
      <c r="K34" s="247"/>
      <c r="L34" s="246">
        <v>5</v>
      </c>
      <c r="M34" s="246">
        <v>60</v>
      </c>
      <c r="N34" s="246">
        <v>300</v>
      </c>
      <c r="O34" s="248">
        <f t="shared" ref="O34" si="5">I34-N34</f>
        <v>0</v>
      </c>
    </row>
    <row r="35" spans="1:16" s="243" customFormat="1" ht="16.5" hidden="1" customHeight="1">
      <c r="A35" s="244" t="s">
        <v>363</v>
      </c>
      <c r="B35" s="244" t="s">
        <v>76</v>
      </c>
      <c r="C35" s="244" t="s">
        <v>78</v>
      </c>
      <c r="D35" s="244" t="s">
        <v>10</v>
      </c>
      <c r="E35" s="244" t="s">
        <v>11</v>
      </c>
      <c r="F35" s="245" t="s">
        <v>364</v>
      </c>
      <c r="G35" s="245">
        <v>2.52</v>
      </c>
      <c r="H35" s="246">
        <v>30</v>
      </c>
      <c r="I35" s="246">
        <f>G35*H35</f>
        <v>75.599999999999994</v>
      </c>
      <c r="J35" s="246"/>
      <c r="K35" s="247"/>
      <c r="L35" s="246">
        <v>2.52</v>
      </c>
      <c r="M35" s="246"/>
      <c r="N35" s="246"/>
      <c r="O35" s="248">
        <f t="shared" si="1"/>
        <v>75.599999999999994</v>
      </c>
    </row>
    <row r="36" spans="1:16" s="243" customFormat="1" ht="16.5" hidden="1" customHeight="1">
      <c r="A36" s="257" t="s">
        <v>1239</v>
      </c>
      <c r="B36" s="257"/>
      <c r="C36" s="257"/>
      <c r="D36" s="257"/>
      <c r="E36" s="257"/>
      <c r="F36" s="258"/>
      <c r="G36" s="258"/>
      <c r="K36" s="259"/>
      <c r="O36" s="248">
        <f t="shared" si="1"/>
        <v>0</v>
      </c>
    </row>
    <row r="37" spans="1:16" s="243" customFormat="1" ht="16.5" hidden="1" customHeight="1">
      <c r="A37" s="260" t="s">
        <v>323</v>
      </c>
      <c r="B37" s="260" t="s">
        <v>0</v>
      </c>
      <c r="C37" s="260" t="s">
        <v>1</v>
      </c>
      <c r="D37" s="260" t="s">
        <v>2</v>
      </c>
      <c r="E37" s="260" t="s">
        <v>324</v>
      </c>
      <c r="F37" s="261" t="s">
        <v>325</v>
      </c>
      <c r="G37" s="261" t="s">
        <v>326</v>
      </c>
      <c r="H37" s="262" t="s">
        <v>158</v>
      </c>
      <c r="I37" s="262" t="s">
        <v>150</v>
      </c>
      <c r="J37" s="262" t="s">
        <v>308</v>
      </c>
      <c r="K37" s="263"/>
      <c r="L37" s="262" t="s">
        <v>327</v>
      </c>
      <c r="M37" s="262" t="s">
        <v>158</v>
      </c>
      <c r="N37" s="262" t="s">
        <v>328</v>
      </c>
      <c r="O37" s="248" t="s">
        <v>329</v>
      </c>
    </row>
    <row r="38" spans="1:16" s="243" customFormat="1" ht="16.5" hidden="1" customHeight="1">
      <c r="A38" s="244" t="s">
        <v>365</v>
      </c>
      <c r="B38" s="244" t="s">
        <v>366</v>
      </c>
      <c r="C38" s="244" t="s">
        <v>367</v>
      </c>
      <c r="D38" s="244" t="s">
        <v>368</v>
      </c>
      <c r="E38" s="244" t="s">
        <v>11</v>
      </c>
      <c r="F38" s="245" t="s">
        <v>369</v>
      </c>
      <c r="G38" s="245">
        <v>2.1</v>
      </c>
      <c r="H38" s="246">
        <v>30</v>
      </c>
      <c r="I38" s="246">
        <f>G38*H38</f>
        <v>63</v>
      </c>
      <c r="J38" s="246"/>
      <c r="K38" s="247"/>
      <c r="L38" s="246">
        <v>2.1</v>
      </c>
      <c r="M38" s="246">
        <v>30</v>
      </c>
      <c r="N38" s="246">
        <v>63</v>
      </c>
      <c r="O38" s="248">
        <f t="shared" si="1"/>
        <v>0</v>
      </c>
    </row>
    <row r="39" spans="1:16" s="243" customFormat="1" ht="16.5" hidden="1" customHeight="1">
      <c r="A39" s="244" t="s">
        <v>11</v>
      </c>
      <c r="B39" s="244" t="s">
        <v>267</v>
      </c>
      <c r="C39" s="244" t="s">
        <v>197</v>
      </c>
      <c r="D39" s="244" t="s">
        <v>5</v>
      </c>
      <c r="E39" s="244" t="s">
        <v>11</v>
      </c>
      <c r="F39" s="245" t="s">
        <v>370</v>
      </c>
      <c r="G39" s="245">
        <f>((0.52+2.02)*2*2)*2</f>
        <v>20.32</v>
      </c>
      <c r="H39" s="246">
        <v>30</v>
      </c>
      <c r="I39" s="246">
        <f t="shared" ref="I39:I67" si="6">G39*H39</f>
        <v>609.6</v>
      </c>
      <c r="J39" s="246"/>
      <c r="K39" s="247"/>
      <c r="L39" s="246">
        <v>10.16</v>
      </c>
      <c r="M39" s="246">
        <v>30</v>
      </c>
      <c r="N39" s="246">
        <v>304.8</v>
      </c>
      <c r="O39" s="248">
        <f t="shared" si="1"/>
        <v>304.8</v>
      </c>
      <c r="P39" s="243" t="s">
        <v>343</v>
      </c>
    </row>
    <row r="40" spans="1:16" s="243" customFormat="1" ht="16.5" hidden="1" customHeight="1">
      <c r="A40" s="244" t="s">
        <v>11</v>
      </c>
      <c r="B40" s="244" t="s">
        <v>245</v>
      </c>
      <c r="C40" s="244" t="s">
        <v>339</v>
      </c>
      <c r="D40" s="244" t="s">
        <v>5</v>
      </c>
      <c r="E40" s="244" t="s">
        <v>11</v>
      </c>
      <c r="F40" s="245" t="s">
        <v>371</v>
      </c>
      <c r="G40" s="245">
        <v>5.4</v>
      </c>
      <c r="H40" s="246">
        <v>30</v>
      </c>
      <c r="I40" s="246">
        <f t="shared" si="6"/>
        <v>162</v>
      </c>
      <c r="J40" s="246"/>
      <c r="K40" s="247"/>
      <c r="L40" s="246">
        <v>5.4</v>
      </c>
      <c r="M40" s="246">
        <v>30</v>
      </c>
      <c r="N40" s="246">
        <v>162</v>
      </c>
      <c r="O40" s="248">
        <f t="shared" si="1"/>
        <v>0</v>
      </c>
    </row>
    <row r="41" spans="1:16" s="243" customFormat="1" ht="16.5" hidden="1" customHeight="1">
      <c r="A41" s="244" t="s">
        <v>11</v>
      </c>
      <c r="B41" s="244" t="s">
        <v>265</v>
      </c>
      <c r="C41" s="244" t="s">
        <v>193</v>
      </c>
      <c r="D41" s="244" t="s">
        <v>5</v>
      </c>
      <c r="E41" s="244" t="s">
        <v>11</v>
      </c>
      <c r="F41" s="245" t="s">
        <v>371</v>
      </c>
      <c r="G41" s="245">
        <v>5.4</v>
      </c>
      <c r="H41" s="246">
        <v>30</v>
      </c>
      <c r="I41" s="246">
        <f t="shared" si="6"/>
        <v>162</v>
      </c>
      <c r="J41" s="246"/>
      <c r="K41" s="247"/>
      <c r="L41" s="246">
        <v>5.4</v>
      </c>
      <c r="M41" s="246">
        <v>30</v>
      </c>
      <c r="N41" s="246">
        <v>162</v>
      </c>
      <c r="O41" s="248">
        <f t="shared" si="1"/>
        <v>0</v>
      </c>
    </row>
    <row r="42" spans="1:16" s="243" customFormat="1" ht="16.5" hidden="1" customHeight="1">
      <c r="A42" s="244" t="s">
        <v>11</v>
      </c>
      <c r="B42" s="244" t="s">
        <v>1106</v>
      </c>
      <c r="C42" s="244" t="s">
        <v>1107</v>
      </c>
      <c r="D42" s="244" t="s">
        <v>5</v>
      </c>
      <c r="E42" s="244" t="s">
        <v>11</v>
      </c>
      <c r="F42" s="245" t="s">
        <v>371</v>
      </c>
      <c r="G42" s="245">
        <v>5.4</v>
      </c>
      <c r="H42" s="246">
        <v>30</v>
      </c>
      <c r="I42" s="246">
        <f t="shared" ref="I42" si="7">G42*H42</f>
        <v>162</v>
      </c>
      <c r="J42" s="246"/>
      <c r="K42" s="247"/>
      <c r="L42" s="246">
        <v>5.4</v>
      </c>
      <c r="M42" s="246">
        <v>30</v>
      </c>
      <c r="N42" s="246">
        <v>162</v>
      </c>
      <c r="O42" s="248">
        <f t="shared" si="1"/>
        <v>0</v>
      </c>
    </row>
    <row r="43" spans="1:16" s="243" customFormat="1" ht="16.5" hidden="1" customHeight="1">
      <c r="A43" s="244" t="s">
        <v>372</v>
      </c>
      <c r="B43" s="244" t="s">
        <v>76</v>
      </c>
      <c r="C43" s="244" t="s">
        <v>77</v>
      </c>
      <c r="D43" s="244" t="s">
        <v>10</v>
      </c>
      <c r="E43" s="244" t="s">
        <v>11</v>
      </c>
      <c r="F43" s="245" t="s">
        <v>373</v>
      </c>
      <c r="G43" s="245">
        <v>6.3</v>
      </c>
      <c r="H43" s="246">
        <v>30</v>
      </c>
      <c r="I43" s="246">
        <f t="shared" si="6"/>
        <v>189</v>
      </c>
      <c r="J43" s="246"/>
      <c r="K43" s="247"/>
      <c r="L43" s="246">
        <v>6.3</v>
      </c>
      <c r="M43" s="246"/>
      <c r="N43" s="246"/>
      <c r="O43" s="248">
        <f t="shared" si="1"/>
        <v>189</v>
      </c>
    </row>
    <row r="44" spans="1:16" s="243" customFormat="1" ht="16.5" hidden="1" customHeight="1">
      <c r="A44" s="244" t="s">
        <v>11</v>
      </c>
      <c r="B44" s="244" t="s">
        <v>46</v>
      </c>
      <c r="C44" s="244" t="s">
        <v>47</v>
      </c>
      <c r="D44" s="244" t="s">
        <v>4</v>
      </c>
      <c r="E44" s="244" t="s">
        <v>11</v>
      </c>
      <c r="F44" s="245" t="s">
        <v>374</v>
      </c>
      <c r="G44" s="245">
        <v>5.4130000000000003</v>
      </c>
      <c r="H44" s="246">
        <v>30</v>
      </c>
      <c r="I44" s="246">
        <f t="shared" si="6"/>
        <v>162.39000000000001</v>
      </c>
      <c r="J44" s="246"/>
      <c r="K44" s="247"/>
      <c r="L44" s="246">
        <v>5.4130000000000003</v>
      </c>
      <c r="M44" s="246">
        <v>30</v>
      </c>
      <c r="N44" s="246">
        <v>162.38999999999999</v>
      </c>
      <c r="O44" s="248">
        <f t="shared" si="1"/>
        <v>0</v>
      </c>
    </row>
    <row r="45" spans="1:16" s="243" customFormat="1" ht="16.5" hidden="1" customHeight="1">
      <c r="A45" s="244" t="s">
        <v>11</v>
      </c>
      <c r="B45" s="244" t="s">
        <v>267</v>
      </c>
      <c r="C45" s="244" t="s">
        <v>197</v>
      </c>
      <c r="D45" s="244" t="s">
        <v>5</v>
      </c>
      <c r="E45" s="244" t="s">
        <v>11</v>
      </c>
      <c r="F45" s="245" t="s">
        <v>375</v>
      </c>
      <c r="G45" s="245">
        <f>((0.67+2.02)*2*4)*2</f>
        <v>43.04</v>
      </c>
      <c r="H45" s="246">
        <v>30</v>
      </c>
      <c r="I45" s="246">
        <f t="shared" si="6"/>
        <v>1291.2</v>
      </c>
      <c r="J45" s="246"/>
      <c r="K45" s="247"/>
      <c r="L45" s="246">
        <v>21.52</v>
      </c>
      <c r="M45" s="246">
        <v>30</v>
      </c>
      <c r="N45" s="246">
        <v>645.6</v>
      </c>
      <c r="O45" s="248">
        <f t="shared" si="1"/>
        <v>645.6</v>
      </c>
      <c r="P45" s="243" t="s">
        <v>343</v>
      </c>
    </row>
    <row r="46" spans="1:16" s="243" customFormat="1" ht="16.5" hidden="1" customHeight="1">
      <c r="A46" s="244" t="s">
        <v>11</v>
      </c>
      <c r="B46" s="244" t="s">
        <v>245</v>
      </c>
      <c r="C46" s="244" t="s">
        <v>1088</v>
      </c>
      <c r="D46" s="244" t="s">
        <v>5</v>
      </c>
      <c r="E46" s="244" t="s">
        <v>11</v>
      </c>
      <c r="F46" s="245" t="s">
        <v>376</v>
      </c>
      <c r="G46" s="245">
        <f>(3+2.1)*2</f>
        <v>10.199999999999999</v>
      </c>
      <c r="H46" s="246">
        <v>30</v>
      </c>
      <c r="I46" s="246">
        <f t="shared" si="6"/>
        <v>306</v>
      </c>
      <c r="J46" s="246"/>
      <c r="K46" s="247"/>
      <c r="L46" s="246">
        <v>7.2</v>
      </c>
      <c r="M46" s="246">
        <v>30</v>
      </c>
      <c r="N46" s="246">
        <v>216</v>
      </c>
      <c r="O46" s="248">
        <f t="shared" si="1"/>
        <v>90</v>
      </c>
      <c r="P46" s="243" t="s">
        <v>377</v>
      </c>
    </row>
    <row r="47" spans="1:16" s="243" customFormat="1" ht="16.5" hidden="1" customHeight="1">
      <c r="A47" s="244" t="s">
        <v>11</v>
      </c>
      <c r="B47" s="244" t="s">
        <v>265</v>
      </c>
      <c r="C47" s="244" t="s">
        <v>193</v>
      </c>
      <c r="D47" s="244" t="s">
        <v>5</v>
      </c>
      <c r="E47" s="244" t="s">
        <v>11</v>
      </c>
      <c r="F47" s="245" t="s">
        <v>376</v>
      </c>
      <c r="G47" s="245">
        <f>(3+2.1)*2</f>
        <v>10.199999999999999</v>
      </c>
      <c r="H47" s="246">
        <v>30</v>
      </c>
      <c r="I47" s="246">
        <f t="shared" si="6"/>
        <v>306</v>
      </c>
      <c r="J47" s="246"/>
      <c r="K47" s="247"/>
      <c r="L47" s="246">
        <v>7.2</v>
      </c>
      <c r="M47" s="246">
        <v>30</v>
      </c>
      <c r="N47" s="246">
        <v>216</v>
      </c>
      <c r="O47" s="248">
        <f t="shared" si="1"/>
        <v>90</v>
      </c>
      <c r="P47" s="243" t="s">
        <v>377</v>
      </c>
    </row>
    <row r="48" spans="1:16" s="243" customFormat="1" ht="16.5" hidden="1" customHeight="1">
      <c r="A48" s="244" t="s">
        <v>378</v>
      </c>
      <c r="B48" s="244" t="s">
        <v>356</v>
      </c>
      <c r="C48" s="244" t="s">
        <v>357</v>
      </c>
      <c r="D48" s="244" t="s">
        <v>20</v>
      </c>
      <c r="E48" s="244" t="s">
        <v>11</v>
      </c>
      <c r="F48" s="245" t="s">
        <v>113</v>
      </c>
      <c r="G48" s="245">
        <v>1</v>
      </c>
      <c r="H48" s="246">
        <v>30</v>
      </c>
      <c r="I48" s="246">
        <f t="shared" si="6"/>
        <v>30</v>
      </c>
      <c r="J48" s="246"/>
      <c r="K48" s="247"/>
      <c r="L48" s="246">
        <v>1</v>
      </c>
      <c r="M48" s="246"/>
      <c r="N48" s="246"/>
      <c r="O48" s="248">
        <f t="shared" si="1"/>
        <v>30</v>
      </c>
    </row>
    <row r="49" spans="1:16" s="243" customFormat="1" ht="16.5" hidden="1" customHeight="1">
      <c r="A49" s="244" t="s">
        <v>11</v>
      </c>
      <c r="B49" s="244" t="s">
        <v>263</v>
      </c>
      <c r="C49" s="244" t="s">
        <v>191</v>
      </c>
      <c r="D49" s="244" t="s">
        <v>158</v>
      </c>
      <c r="E49" s="244" t="s">
        <v>11</v>
      </c>
      <c r="F49" s="245" t="s">
        <v>113</v>
      </c>
      <c r="G49" s="245">
        <v>1</v>
      </c>
      <c r="H49" s="246">
        <v>30</v>
      </c>
      <c r="I49" s="246">
        <f t="shared" si="6"/>
        <v>30</v>
      </c>
      <c r="J49" s="246"/>
      <c r="K49" s="247"/>
      <c r="L49" s="246">
        <v>1</v>
      </c>
      <c r="M49" s="246">
        <v>30</v>
      </c>
      <c r="N49" s="246">
        <v>30</v>
      </c>
      <c r="O49" s="248">
        <f t="shared" si="1"/>
        <v>0</v>
      </c>
    </row>
    <row r="50" spans="1:16" s="243" customFormat="1" ht="16.5" hidden="1" customHeight="1">
      <c r="A50" s="244" t="s">
        <v>11</v>
      </c>
      <c r="B50" s="244" t="s">
        <v>34</v>
      </c>
      <c r="C50" s="244" t="s">
        <v>35</v>
      </c>
      <c r="D50" s="244" t="s">
        <v>4</v>
      </c>
      <c r="E50" s="244" t="s">
        <v>11</v>
      </c>
      <c r="F50" s="245" t="s">
        <v>379</v>
      </c>
      <c r="G50" s="245">
        <v>0.374</v>
      </c>
      <c r="H50" s="246">
        <v>30</v>
      </c>
      <c r="I50" s="246">
        <f t="shared" si="6"/>
        <v>11.22</v>
      </c>
      <c r="J50" s="246"/>
      <c r="K50" s="247"/>
      <c r="L50" s="246">
        <v>0.374</v>
      </c>
      <c r="M50" s="246">
        <v>30</v>
      </c>
      <c r="N50" s="246">
        <v>11.22</v>
      </c>
      <c r="O50" s="248">
        <f t="shared" si="1"/>
        <v>0</v>
      </c>
    </row>
    <row r="51" spans="1:16" s="243" customFormat="1" ht="16.5" hidden="1" customHeight="1">
      <c r="A51" s="244" t="s">
        <v>11</v>
      </c>
      <c r="B51" s="244" t="s">
        <v>267</v>
      </c>
      <c r="C51" s="244" t="s">
        <v>197</v>
      </c>
      <c r="D51" s="244" t="s">
        <v>5</v>
      </c>
      <c r="E51" s="244" t="s">
        <v>11</v>
      </c>
      <c r="F51" s="245" t="s">
        <v>380</v>
      </c>
      <c r="G51" s="245">
        <f>(0.52+0.72)*2*1*2</f>
        <v>4.96</v>
      </c>
      <c r="H51" s="246">
        <v>30</v>
      </c>
      <c r="I51" s="246">
        <f t="shared" si="6"/>
        <v>148.80000000000001</v>
      </c>
      <c r="J51" s="246"/>
      <c r="K51" s="247"/>
      <c r="L51" s="246">
        <v>2.48</v>
      </c>
      <c r="M51" s="246">
        <v>30</v>
      </c>
      <c r="N51" s="246">
        <v>74.400000000000006</v>
      </c>
      <c r="O51" s="248">
        <f t="shared" si="1"/>
        <v>74.400000000000006</v>
      </c>
      <c r="P51" s="243" t="s">
        <v>343</v>
      </c>
    </row>
    <row r="52" spans="1:16" ht="16.5" hidden="1" customHeight="1">
      <c r="A52" s="31" t="s">
        <v>11</v>
      </c>
      <c r="B52" s="32" t="s">
        <v>245</v>
      </c>
      <c r="C52" s="31" t="s">
        <v>339</v>
      </c>
      <c r="D52" s="32" t="s">
        <v>5</v>
      </c>
      <c r="E52" s="32" t="s">
        <v>11</v>
      </c>
      <c r="F52" s="33" t="s">
        <v>359</v>
      </c>
      <c r="G52" s="33">
        <v>5.0999999999999996</v>
      </c>
      <c r="H52" s="34">
        <v>30</v>
      </c>
      <c r="I52" s="34">
        <f t="shared" si="6"/>
        <v>153</v>
      </c>
      <c r="J52" s="34"/>
      <c r="K52" s="35"/>
      <c r="L52" s="36">
        <v>5.0999999999999996</v>
      </c>
      <c r="M52" s="36">
        <v>30</v>
      </c>
      <c r="N52" s="36">
        <v>153</v>
      </c>
      <c r="O52" s="20">
        <f t="shared" si="1"/>
        <v>0</v>
      </c>
    </row>
    <row r="53" spans="1:16" ht="16.5" hidden="1" customHeight="1">
      <c r="A53" s="31" t="s">
        <v>11</v>
      </c>
      <c r="B53" s="32" t="s">
        <v>265</v>
      </c>
      <c r="C53" s="32" t="s">
        <v>193</v>
      </c>
      <c r="D53" s="32" t="s">
        <v>5</v>
      </c>
      <c r="E53" s="32" t="s">
        <v>11</v>
      </c>
      <c r="F53" s="33" t="s">
        <v>359</v>
      </c>
      <c r="G53" s="33">
        <v>5.0999999999999996</v>
      </c>
      <c r="H53" s="34">
        <v>30</v>
      </c>
      <c r="I53" s="34">
        <f t="shared" si="6"/>
        <v>153</v>
      </c>
      <c r="J53" s="34"/>
      <c r="K53" s="35"/>
      <c r="L53" s="36">
        <v>5.0999999999999996</v>
      </c>
      <c r="M53" s="36">
        <v>30</v>
      </c>
      <c r="N53" s="36">
        <v>153</v>
      </c>
      <c r="O53" s="20">
        <f t="shared" si="1"/>
        <v>0</v>
      </c>
    </row>
    <row r="54" spans="1:16" ht="16.5" hidden="1" customHeight="1">
      <c r="A54" s="31" t="s">
        <v>381</v>
      </c>
      <c r="B54" s="32" t="s">
        <v>76</v>
      </c>
      <c r="C54" s="32" t="s">
        <v>79</v>
      </c>
      <c r="D54" s="32" t="s">
        <v>10</v>
      </c>
      <c r="E54" s="32" t="s">
        <v>11</v>
      </c>
      <c r="F54" s="33" t="s">
        <v>382</v>
      </c>
      <c r="G54" s="33">
        <v>1.8</v>
      </c>
      <c r="H54" s="34">
        <v>30</v>
      </c>
      <c r="I54" s="34">
        <f t="shared" si="6"/>
        <v>54</v>
      </c>
      <c r="J54" s="34"/>
      <c r="K54" s="35"/>
      <c r="L54" s="36">
        <v>1.8</v>
      </c>
      <c r="M54" s="36"/>
      <c r="N54" s="36"/>
      <c r="O54" s="20">
        <f t="shared" si="1"/>
        <v>54</v>
      </c>
    </row>
    <row r="55" spans="1:16" ht="16.5" hidden="1" customHeight="1">
      <c r="A55" s="31" t="s">
        <v>11</v>
      </c>
      <c r="B55" s="32" t="s">
        <v>1095</v>
      </c>
      <c r="C55" s="32" t="s">
        <v>1096</v>
      </c>
      <c r="D55" s="32" t="s">
        <v>4</v>
      </c>
      <c r="E55" s="32" t="s">
        <v>11</v>
      </c>
      <c r="F55" s="33" t="s">
        <v>383</v>
      </c>
      <c r="G55" s="33">
        <v>1.5</v>
      </c>
      <c r="H55" s="34">
        <v>30</v>
      </c>
      <c r="I55" s="34">
        <f t="shared" si="6"/>
        <v>45</v>
      </c>
      <c r="J55" s="34"/>
      <c r="K55" s="35"/>
      <c r="L55" s="36">
        <v>1.5</v>
      </c>
      <c r="M55" s="36">
        <v>30</v>
      </c>
      <c r="N55" s="36">
        <v>45</v>
      </c>
      <c r="O55" s="20">
        <f t="shared" si="1"/>
        <v>0</v>
      </c>
    </row>
    <row r="56" spans="1:16" ht="16.5" hidden="1" customHeight="1">
      <c r="A56" s="31" t="s">
        <v>11</v>
      </c>
      <c r="B56" s="32" t="s">
        <v>1094</v>
      </c>
      <c r="C56" s="32" t="s">
        <v>1097</v>
      </c>
      <c r="D56" s="32" t="s">
        <v>4</v>
      </c>
      <c r="E56" s="32" t="s">
        <v>11</v>
      </c>
      <c r="F56" s="33" t="s">
        <v>383</v>
      </c>
      <c r="G56" s="33">
        <v>1.5</v>
      </c>
      <c r="H56" s="34">
        <v>30</v>
      </c>
      <c r="I56" s="34">
        <f t="shared" si="6"/>
        <v>45</v>
      </c>
      <c r="J56" s="34"/>
      <c r="K56" s="35"/>
      <c r="L56" s="36">
        <v>1.5</v>
      </c>
      <c r="M56" s="36">
        <v>30</v>
      </c>
      <c r="N56" s="36">
        <v>45</v>
      </c>
      <c r="O56" s="20">
        <f t="shared" si="1"/>
        <v>0</v>
      </c>
    </row>
    <row r="57" spans="1:16" ht="16.5" hidden="1" customHeight="1">
      <c r="A57" s="31" t="s">
        <v>11</v>
      </c>
      <c r="B57" s="32" t="s">
        <v>265</v>
      </c>
      <c r="C57" s="32" t="s">
        <v>193</v>
      </c>
      <c r="D57" s="32" t="s">
        <v>5</v>
      </c>
      <c r="E57" s="32" t="s">
        <v>384</v>
      </c>
      <c r="F57" s="33" t="s">
        <v>385</v>
      </c>
      <c r="G57" s="33">
        <v>5.4</v>
      </c>
      <c r="H57" s="34">
        <v>30</v>
      </c>
      <c r="I57" s="34">
        <f t="shared" si="6"/>
        <v>162</v>
      </c>
      <c r="J57" s="34"/>
      <c r="K57" s="35"/>
      <c r="L57" s="36">
        <v>5.4</v>
      </c>
      <c r="M57" s="36">
        <v>30</v>
      </c>
      <c r="N57" s="36">
        <v>162</v>
      </c>
      <c r="O57" s="20">
        <f t="shared" si="1"/>
        <v>0</v>
      </c>
    </row>
    <row r="58" spans="1:16" s="243" customFormat="1" ht="16.5" hidden="1" customHeight="1">
      <c r="A58" s="244" t="s">
        <v>11</v>
      </c>
      <c r="B58" s="244" t="s">
        <v>245</v>
      </c>
      <c r="C58" s="244" t="s">
        <v>1088</v>
      </c>
      <c r="D58" s="244" t="s">
        <v>5</v>
      </c>
      <c r="E58" s="244" t="s">
        <v>384</v>
      </c>
      <c r="F58" s="245" t="s">
        <v>385</v>
      </c>
      <c r="G58" s="245">
        <v>5.4</v>
      </c>
      <c r="H58" s="246">
        <v>30</v>
      </c>
      <c r="I58" s="246">
        <f t="shared" si="6"/>
        <v>162</v>
      </c>
      <c r="J58" s="246"/>
      <c r="K58" s="247"/>
      <c r="L58" s="246">
        <v>5.4</v>
      </c>
      <c r="M58" s="246">
        <v>30</v>
      </c>
      <c r="N58" s="246">
        <v>162</v>
      </c>
      <c r="O58" s="248">
        <f t="shared" si="1"/>
        <v>0</v>
      </c>
      <c r="P58" s="243" t="s">
        <v>343</v>
      </c>
    </row>
    <row r="59" spans="1:16" s="243" customFormat="1" ht="16.5" hidden="1" customHeight="1">
      <c r="A59" s="244" t="s">
        <v>11</v>
      </c>
      <c r="B59" s="244" t="s">
        <v>267</v>
      </c>
      <c r="C59" s="244" t="s">
        <v>197</v>
      </c>
      <c r="D59" s="244" t="s">
        <v>5</v>
      </c>
      <c r="E59" s="244" t="s">
        <v>11</v>
      </c>
      <c r="F59" s="245" t="s">
        <v>386</v>
      </c>
      <c r="G59" s="245">
        <f>((0.67+1.12)*2*2+(0.67+1.12)*2*2)*2</f>
        <v>28.64</v>
      </c>
      <c r="H59" s="246">
        <v>30</v>
      </c>
      <c r="I59" s="246">
        <f t="shared" si="6"/>
        <v>859.2</v>
      </c>
      <c r="J59" s="246"/>
      <c r="K59" s="247"/>
      <c r="L59" s="246">
        <v>14.32</v>
      </c>
      <c r="M59" s="246">
        <v>30</v>
      </c>
      <c r="N59" s="246">
        <v>429.6</v>
      </c>
      <c r="O59" s="248">
        <f t="shared" si="1"/>
        <v>429.6</v>
      </c>
      <c r="P59" s="243" t="s">
        <v>343</v>
      </c>
    </row>
    <row r="60" spans="1:16" s="243" customFormat="1" ht="16.5" hidden="1" customHeight="1">
      <c r="A60" s="244" t="s">
        <v>387</v>
      </c>
      <c r="B60" s="244" t="s">
        <v>76</v>
      </c>
      <c r="C60" s="244" t="s">
        <v>79</v>
      </c>
      <c r="D60" s="244" t="s">
        <v>10</v>
      </c>
      <c r="E60" s="244" t="s">
        <v>11</v>
      </c>
      <c r="F60" s="245" t="s">
        <v>388</v>
      </c>
      <c r="G60" s="245">
        <v>1.44</v>
      </c>
      <c r="H60" s="246">
        <v>30</v>
      </c>
      <c r="I60" s="246">
        <f t="shared" si="6"/>
        <v>43.199999999999996</v>
      </c>
      <c r="J60" s="246"/>
      <c r="K60" s="247"/>
      <c r="L60" s="246">
        <v>1.44</v>
      </c>
      <c r="M60" s="246"/>
      <c r="N60" s="246"/>
      <c r="O60" s="248">
        <f t="shared" si="1"/>
        <v>43.199999999999996</v>
      </c>
    </row>
    <row r="61" spans="1:16" s="243" customFormat="1" ht="16.5" hidden="1" customHeight="1">
      <c r="A61" s="244" t="s">
        <v>11</v>
      </c>
      <c r="B61" s="244" t="s">
        <v>1095</v>
      </c>
      <c r="C61" s="244" t="s">
        <v>1096</v>
      </c>
      <c r="D61" s="244" t="s">
        <v>4</v>
      </c>
      <c r="E61" s="244" t="s">
        <v>11</v>
      </c>
      <c r="F61" s="245" t="s">
        <v>389</v>
      </c>
      <c r="G61" s="245">
        <v>1.1639999999999999</v>
      </c>
      <c r="H61" s="246">
        <v>30</v>
      </c>
      <c r="I61" s="246">
        <f t="shared" si="6"/>
        <v>34.919999999999995</v>
      </c>
      <c r="J61" s="246"/>
      <c r="K61" s="247"/>
      <c r="L61" s="246">
        <v>1.1639999999999999</v>
      </c>
      <c r="M61" s="246">
        <v>30</v>
      </c>
      <c r="N61" s="246">
        <v>34.92</v>
      </c>
      <c r="O61" s="248">
        <f t="shared" si="1"/>
        <v>0</v>
      </c>
    </row>
    <row r="62" spans="1:16" s="243" customFormat="1" ht="16.5" hidden="1" customHeight="1">
      <c r="A62" s="244" t="s">
        <v>11</v>
      </c>
      <c r="B62" s="244" t="s">
        <v>1094</v>
      </c>
      <c r="C62" s="244" t="s">
        <v>1097</v>
      </c>
      <c r="D62" s="244" t="s">
        <v>4</v>
      </c>
      <c r="E62" s="244" t="s">
        <v>11</v>
      </c>
      <c r="F62" s="245" t="s">
        <v>389</v>
      </c>
      <c r="G62" s="245">
        <v>1.1639999999999999</v>
      </c>
      <c r="H62" s="246">
        <v>30</v>
      </c>
      <c r="I62" s="246">
        <f t="shared" si="6"/>
        <v>34.919999999999995</v>
      </c>
      <c r="J62" s="246"/>
      <c r="K62" s="247"/>
      <c r="L62" s="246">
        <v>1.1639999999999999</v>
      </c>
      <c r="M62" s="246">
        <v>30</v>
      </c>
      <c r="N62" s="246">
        <v>34.92</v>
      </c>
      <c r="O62" s="248">
        <f t="shared" si="1"/>
        <v>0</v>
      </c>
    </row>
    <row r="63" spans="1:16" s="243" customFormat="1" ht="16.5" hidden="1" customHeight="1">
      <c r="A63" s="244" t="s">
        <v>11</v>
      </c>
      <c r="B63" s="244" t="s">
        <v>265</v>
      </c>
      <c r="C63" s="244" t="s">
        <v>193</v>
      </c>
      <c r="D63" s="244" t="s">
        <v>5</v>
      </c>
      <c r="E63" s="244" t="s">
        <v>384</v>
      </c>
      <c r="F63" s="245" t="s">
        <v>390</v>
      </c>
      <c r="G63" s="245">
        <v>4.8</v>
      </c>
      <c r="H63" s="246">
        <v>30</v>
      </c>
      <c r="I63" s="246">
        <f t="shared" si="6"/>
        <v>144</v>
      </c>
      <c r="J63" s="246"/>
      <c r="K63" s="247"/>
      <c r="L63" s="246">
        <v>4.8</v>
      </c>
      <c r="M63" s="246">
        <v>30</v>
      </c>
      <c r="N63" s="246">
        <v>144</v>
      </c>
      <c r="O63" s="248">
        <f t="shared" si="1"/>
        <v>0</v>
      </c>
    </row>
    <row r="64" spans="1:16" s="243" customFormat="1" ht="16.5" hidden="1" customHeight="1">
      <c r="A64" s="244" t="s">
        <v>11</v>
      </c>
      <c r="B64" s="244" t="s">
        <v>245</v>
      </c>
      <c r="C64" s="244" t="s">
        <v>1088</v>
      </c>
      <c r="D64" s="244" t="s">
        <v>5</v>
      </c>
      <c r="E64" s="244" t="s">
        <v>384</v>
      </c>
      <c r="F64" s="245" t="s">
        <v>390</v>
      </c>
      <c r="G64" s="245">
        <v>4.8</v>
      </c>
      <c r="H64" s="246">
        <v>30</v>
      </c>
      <c r="I64" s="246">
        <f t="shared" si="6"/>
        <v>144</v>
      </c>
      <c r="J64" s="246"/>
      <c r="K64" s="247"/>
      <c r="L64" s="246">
        <v>4.8</v>
      </c>
      <c r="M64" s="246">
        <v>30</v>
      </c>
      <c r="N64" s="246">
        <v>144</v>
      </c>
      <c r="O64" s="248">
        <f t="shared" si="1"/>
        <v>0</v>
      </c>
      <c r="P64" s="243" t="s">
        <v>343</v>
      </c>
    </row>
    <row r="65" spans="1:16" s="243" customFormat="1" ht="16.5" hidden="1" customHeight="1">
      <c r="A65" s="244" t="s">
        <v>11</v>
      </c>
      <c r="B65" s="244" t="s">
        <v>267</v>
      </c>
      <c r="C65" s="244" t="s">
        <v>197</v>
      </c>
      <c r="D65" s="244" t="s">
        <v>5</v>
      </c>
      <c r="E65" s="244" t="s">
        <v>11</v>
      </c>
      <c r="F65" s="245" t="s">
        <v>391</v>
      </c>
      <c r="G65" s="245">
        <f>((0.52+1.12)*2*2+(0.52+1.12)*2*2)*2</f>
        <v>26.240000000000002</v>
      </c>
      <c r="H65" s="246">
        <v>30</v>
      </c>
      <c r="I65" s="246">
        <f t="shared" si="6"/>
        <v>787.2</v>
      </c>
      <c r="J65" s="246"/>
      <c r="K65" s="247"/>
      <c r="L65" s="246">
        <v>13.12</v>
      </c>
      <c r="M65" s="246">
        <v>30</v>
      </c>
      <c r="N65" s="246">
        <v>393.6</v>
      </c>
      <c r="O65" s="248">
        <f t="shared" si="1"/>
        <v>393.6</v>
      </c>
      <c r="P65" s="243" t="s">
        <v>343</v>
      </c>
    </row>
    <row r="66" spans="1:16" s="243" customFormat="1" ht="16.5" hidden="1" customHeight="1">
      <c r="A66" s="244" t="s">
        <v>392</v>
      </c>
      <c r="B66" s="244" t="s">
        <v>31</v>
      </c>
      <c r="C66" s="244" t="s">
        <v>32</v>
      </c>
      <c r="D66" s="244" t="s">
        <v>22</v>
      </c>
      <c r="E66" s="244" t="s">
        <v>393</v>
      </c>
      <c r="F66" s="245" t="s">
        <v>394</v>
      </c>
      <c r="G66" s="245">
        <v>129.684</v>
      </c>
      <c r="H66" s="246">
        <v>30</v>
      </c>
      <c r="I66" s="246">
        <f t="shared" si="6"/>
        <v>3890.52</v>
      </c>
      <c r="J66" s="246"/>
      <c r="K66" s="247"/>
      <c r="L66" s="246">
        <v>129.684</v>
      </c>
      <c r="M66" s="246">
        <v>30</v>
      </c>
      <c r="N66" s="265">
        <v>3890.52</v>
      </c>
      <c r="O66" s="248">
        <f t="shared" si="1"/>
        <v>0</v>
      </c>
    </row>
    <row r="67" spans="1:16" s="243" customFormat="1" ht="16.5" hidden="1" customHeight="1">
      <c r="A67" s="244" t="s">
        <v>11</v>
      </c>
      <c r="B67" s="244" t="s">
        <v>46</v>
      </c>
      <c r="C67" s="244" t="s">
        <v>48</v>
      </c>
      <c r="D67" s="244" t="s">
        <v>4</v>
      </c>
      <c r="E67" s="244" t="s">
        <v>11</v>
      </c>
      <c r="F67" s="245" t="s">
        <v>395</v>
      </c>
      <c r="G67" s="245">
        <v>22.875</v>
      </c>
      <c r="H67" s="246">
        <v>30</v>
      </c>
      <c r="I67" s="246">
        <f t="shared" si="6"/>
        <v>686.25</v>
      </c>
      <c r="J67" s="246"/>
      <c r="K67" s="247"/>
      <c r="L67" s="246">
        <v>22.875</v>
      </c>
      <c r="M67" s="246">
        <v>30</v>
      </c>
      <c r="N67" s="246">
        <v>686.25</v>
      </c>
      <c r="O67" s="248">
        <f t="shared" si="1"/>
        <v>0</v>
      </c>
    </row>
    <row r="68" spans="1:16" s="243" customFormat="1" ht="16.5" hidden="1" customHeight="1">
      <c r="A68" s="254"/>
      <c r="B68" s="254"/>
      <c r="C68" s="254"/>
      <c r="D68" s="254"/>
      <c r="E68" s="254"/>
      <c r="F68" s="255"/>
      <c r="G68" s="255"/>
      <c r="H68" s="256"/>
      <c r="I68" s="256"/>
      <c r="J68" s="256"/>
      <c r="K68" s="256"/>
      <c r="L68" s="256"/>
      <c r="M68" s="256"/>
      <c r="N68" s="256"/>
      <c r="O68" s="248"/>
    </row>
    <row r="69" spans="1:16" s="243" customFormat="1" ht="16.5" hidden="1" customHeight="1">
      <c r="A69" s="257" t="s">
        <v>1239</v>
      </c>
      <c r="B69" s="257"/>
      <c r="C69" s="257"/>
      <c r="D69" s="257"/>
      <c r="E69" s="257"/>
      <c r="F69" s="258"/>
      <c r="G69" s="258"/>
      <c r="K69" s="259"/>
      <c r="O69" s="248">
        <f t="shared" si="1"/>
        <v>0</v>
      </c>
    </row>
    <row r="70" spans="1:16" s="243" customFormat="1" ht="16.5" hidden="1" customHeight="1">
      <c r="A70" s="260" t="s">
        <v>323</v>
      </c>
      <c r="B70" s="260" t="s">
        <v>0</v>
      </c>
      <c r="C70" s="260" t="s">
        <v>1</v>
      </c>
      <c r="D70" s="260" t="s">
        <v>2</v>
      </c>
      <c r="E70" s="260" t="s">
        <v>324</v>
      </c>
      <c r="F70" s="261" t="s">
        <v>325</v>
      </c>
      <c r="G70" s="261" t="s">
        <v>326</v>
      </c>
      <c r="H70" s="262" t="s">
        <v>158</v>
      </c>
      <c r="I70" s="262" t="s">
        <v>150</v>
      </c>
      <c r="J70" s="262" t="s">
        <v>308</v>
      </c>
      <c r="K70" s="263"/>
      <c r="L70" s="262" t="s">
        <v>327</v>
      </c>
      <c r="M70" s="262" t="s">
        <v>158</v>
      </c>
      <c r="N70" s="262" t="s">
        <v>328</v>
      </c>
      <c r="O70" s="248" t="s">
        <v>329</v>
      </c>
    </row>
    <row r="71" spans="1:16" s="243" customFormat="1" ht="16.5" hidden="1" customHeight="1">
      <c r="A71" s="244" t="s">
        <v>396</v>
      </c>
      <c r="B71" s="244" t="s">
        <v>397</v>
      </c>
      <c r="C71" s="244" t="s">
        <v>398</v>
      </c>
      <c r="D71" s="244" t="s">
        <v>307</v>
      </c>
      <c r="E71" s="244" t="s">
        <v>399</v>
      </c>
      <c r="F71" s="245" t="s">
        <v>400</v>
      </c>
      <c r="G71" s="245">
        <v>15.3</v>
      </c>
      <c r="H71" s="246">
        <v>30</v>
      </c>
      <c r="I71" s="246">
        <f>G71*H71</f>
        <v>459</v>
      </c>
      <c r="J71" s="246"/>
      <c r="K71" s="247"/>
      <c r="L71" s="246">
        <v>15.3</v>
      </c>
      <c r="M71" s="246">
        <v>30</v>
      </c>
      <c r="N71" s="246">
        <v>459</v>
      </c>
      <c r="O71" s="248">
        <f t="shared" si="1"/>
        <v>0</v>
      </c>
    </row>
    <row r="72" spans="1:16" s="243" customFormat="1" ht="16.5" hidden="1" customHeight="1">
      <c r="A72" s="244" t="s">
        <v>11</v>
      </c>
      <c r="B72" s="244" t="s">
        <v>245</v>
      </c>
      <c r="C72" s="244" t="s">
        <v>1088</v>
      </c>
      <c r="D72" s="244" t="s">
        <v>5</v>
      </c>
      <c r="E72" s="244" t="s">
        <v>384</v>
      </c>
      <c r="F72" s="245" t="s">
        <v>1081</v>
      </c>
      <c r="G72" s="245">
        <f>15.3*2</f>
        <v>30.6</v>
      </c>
      <c r="H72" s="246">
        <v>30</v>
      </c>
      <c r="I72" s="246">
        <f t="shared" ref="I72:I100" si="8">G72*H72</f>
        <v>918</v>
      </c>
      <c r="J72" s="246"/>
      <c r="K72" s="247"/>
      <c r="L72" s="246">
        <v>15.3</v>
      </c>
      <c r="M72" s="246">
        <v>30</v>
      </c>
      <c r="N72" s="246">
        <v>459</v>
      </c>
      <c r="O72" s="248">
        <f t="shared" si="1"/>
        <v>459</v>
      </c>
      <c r="P72" s="243" t="s">
        <v>343</v>
      </c>
    </row>
    <row r="73" spans="1:16" s="243" customFormat="1" ht="16.5" hidden="1" customHeight="1">
      <c r="A73" s="244" t="s">
        <v>11</v>
      </c>
      <c r="B73" s="244" t="s">
        <v>267</v>
      </c>
      <c r="C73" s="244" t="s">
        <v>197</v>
      </c>
      <c r="D73" s="244" t="s">
        <v>5</v>
      </c>
      <c r="E73" s="244" t="s">
        <v>11</v>
      </c>
      <c r="F73" s="245" t="s">
        <v>401</v>
      </c>
      <c r="G73" s="245">
        <f>((0.82+2.32)*2*4+(1.645+2.32)*2*4)*2</f>
        <v>113.67999999999999</v>
      </c>
      <c r="H73" s="246">
        <v>30</v>
      </c>
      <c r="I73" s="246">
        <f t="shared" si="8"/>
        <v>3410.3999999999996</v>
      </c>
      <c r="J73" s="246"/>
      <c r="K73" s="247"/>
      <c r="L73" s="246">
        <v>56.84</v>
      </c>
      <c r="M73" s="246">
        <v>30</v>
      </c>
      <c r="N73" s="265">
        <v>1705.2</v>
      </c>
      <c r="O73" s="248">
        <f t="shared" si="1"/>
        <v>1705.1999999999996</v>
      </c>
      <c r="P73" s="243" t="s">
        <v>343</v>
      </c>
    </row>
    <row r="74" spans="1:16" s="243" customFormat="1" ht="16.5" hidden="1" customHeight="1">
      <c r="A74" s="244" t="s">
        <v>402</v>
      </c>
      <c r="B74" s="244" t="s">
        <v>31</v>
      </c>
      <c r="C74" s="244" t="s">
        <v>33</v>
      </c>
      <c r="D74" s="244" t="s">
        <v>22</v>
      </c>
      <c r="E74" s="244" t="s">
        <v>11</v>
      </c>
      <c r="F74" s="245" t="s">
        <v>403</v>
      </c>
      <c r="G74" s="245">
        <v>59.215000000000003</v>
      </c>
      <c r="H74" s="246">
        <v>30</v>
      </c>
      <c r="I74" s="246">
        <f t="shared" si="8"/>
        <v>1776.45</v>
      </c>
      <c r="J74" s="246"/>
      <c r="K74" s="247"/>
      <c r="L74" s="246">
        <v>59.215000000000003</v>
      </c>
      <c r="M74" s="246">
        <v>30</v>
      </c>
      <c r="N74" s="265">
        <v>1776.45</v>
      </c>
      <c r="O74" s="248">
        <f t="shared" si="1"/>
        <v>0</v>
      </c>
    </row>
    <row r="75" spans="1:16" ht="16.5" hidden="1" customHeight="1">
      <c r="A75" s="31" t="s">
        <v>11</v>
      </c>
      <c r="B75" s="32" t="s">
        <v>46</v>
      </c>
      <c r="C75" s="32" t="s">
        <v>48</v>
      </c>
      <c r="D75" s="32" t="s">
        <v>4</v>
      </c>
      <c r="E75" s="32" t="s">
        <v>11</v>
      </c>
      <c r="F75" s="33" t="s">
        <v>404</v>
      </c>
      <c r="G75" s="33">
        <v>2.3290000000000002</v>
      </c>
      <c r="H75" s="34">
        <v>30</v>
      </c>
      <c r="I75" s="34">
        <f t="shared" si="8"/>
        <v>69.87</v>
      </c>
      <c r="J75" s="34"/>
      <c r="K75" s="35"/>
      <c r="L75" s="36">
        <v>2.3290000000000002</v>
      </c>
      <c r="M75" s="36">
        <v>30</v>
      </c>
      <c r="N75" s="36">
        <v>69.87</v>
      </c>
      <c r="O75" s="20">
        <f t="shared" si="1"/>
        <v>0</v>
      </c>
    </row>
    <row r="76" spans="1:16" ht="16.5" hidden="1" customHeight="1">
      <c r="A76" s="31" t="s">
        <v>11</v>
      </c>
      <c r="B76" s="32" t="s">
        <v>265</v>
      </c>
      <c r="C76" s="32" t="s">
        <v>193</v>
      </c>
      <c r="D76" s="32" t="s">
        <v>5</v>
      </c>
      <c r="E76" s="32" t="s">
        <v>384</v>
      </c>
      <c r="F76" s="33" t="s">
        <v>390</v>
      </c>
      <c r="G76" s="33">
        <v>4.8</v>
      </c>
      <c r="H76" s="34">
        <v>30</v>
      </c>
      <c r="I76" s="34">
        <f t="shared" si="8"/>
        <v>144</v>
      </c>
      <c r="J76" s="34"/>
      <c r="K76" s="35"/>
      <c r="L76" s="36">
        <v>4.8</v>
      </c>
      <c r="M76" s="36">
        <v>30</v>
      </c>
      <c r="N76" s="36">
        <v>144</v>
      </c>
      <c r="O76" s="20">
        <f t="shared" ref="O76:O134" si="9">I76-N76</f>
        <v>0</v>
      </c>
    </row>
    <row r="77" spans="1:16" s="243" customFormat="1" ht="16.5" hidden="1" customHeight="1">
      <c r="A77" s="244" t="s">
        <v>11</v>
      </c>
      <c r="B77" s="244" t="s">
        <v>245</v>
      </c>
      <c r="C77" s="244" t="s">
        <v>339</v>
      </c>
      <c r="D77" s="244" t="s">
        <v>5</v>
      </c>
      <c r="E77" s="244" t="s">
        <v>384</v>
      </c>
      <c r="F77" s="245" t="s">
        <v>1082</v>
      </c>
      <c r="G77" s="245">
        <f>4.8*2</f>
        <v>9.6</v>
      </c>
      <c r="H77" s="246">
        <v>30</v>
      </c>
      <c r="I77" s="246">
        <f t="shared" si="8"/>
        <v>288</v>
      </c>
      <c r="J77" s="246"/>
      <c r="K77" s="247"/>
      <c r="L77" s="246">
        <v>4.8</v>
      </c>
      <c r="M77" s="246">
        <v>30</v>
      </c>
      <c r="N77" s="246">
        <v>144</v>
      </c>
      <c r="O77" s="248">
        <f t="shared" si="9"/>
        <v>144</v>
      </c>
      <c r="P77" s="243" t="s">
        <v>343</v>
      </c>
    </row>
    <row r="78" spans="1:16" s="243" customFormat="1" ht="16.5" hidden="1" customHeight="1">
      <c r="A78" s="244" t="s">
        <v>11</v>
      </c>
      <c r="B78" s="244" t="s">
        <v>267</v>
      </c>
      <c r="C78" s="244" t="s">
        <v>197</v>
      </c>
      <c r="D78" s="244" t="s">
        <v>5</v>
      </c>
      <c r="E78" s="244" t="s">
        <v>11</v>
      </c>
      <c r="F78" s="245" t="s">
        <v>405</v>
      </c>
      <c r="G78" s="245">
        <v>13.12</v>
      </c>
      <c r="H78" s="246">
        <v>30</v>
      </c>
      <c r="I78" s="246">
        <f t="shared" si="8"/>
        <v>393.59999999999997</v>
      </c>
      <c r="J78" s="246"/>
      <c r="K78" s="247"/>
      <c r="L78" s="246">
        <v>13.12</v>
      </c>
      <c r="M78" s="246">
        <v>30</v>
      </c>
      <c r="N78" s="246">
        <v>393.6</v>
      </c>
      <c r="O78" s="248">
        <f t="shared" si="9"/>
        <v>0</v>
      </c>
      <c r="P78" s="243" t="s">
        <v>343</v>
      </c>
    </row>
    <row r="79" spans="1:16" s="243" customFormat="1" ht="16.5" hidden="1" customHeight="1">
      <c r="A79" s="244" t="s">
        <v>406</v>
      </c>
      <c r="B79" s="244" t="s">
        <v>31</v>
      </c>
      <c r="C79" s="244" t="s">
        <v>32</v>
      </c>
      <c r="D79" s="244" t="s">
        <v>22</v>
      </c>
      <c r="E79" s="244" t="s">
        <v>11</v>
      </c>
      <c r="F79" s="245" t="s">
        <v>407</v>
      </c>
      <c r="G79" s="245">
        <v>36.631999999999998</v>
      </c>
      <c r="H79" s="246">
        <v>30</v>
      </c>
      <c r="I79" s="246">
        <f t="shared" si="8"/>
        <v>1098.96</v>
      </c>
      <c r="J79" s="246"/>
      <c r="K79" s="247"/>
      <c r="L79" s="246">
        <v>36.631999999999998</v>
      </c>
      <c r="M79" s="246">
        <v>30</v>
      </c>
      <c r="N79" s="265">
        <v>1098.96</v>
      </c>
      <c r="O79" s="248">
        <f t="shared" si="9"/>
        <v>0</v>
      </c>
    </row>
    <row r="80" spans="1:16" s="243" customFormat="1" ht="16.5" hidden="1" customHeight="1">
      <c r="A80" s="244" t="s">
        <v>11</v>
      </c>
      <c r="B80" s="244" t="s">
        <v>46</v>
      </c>
      <c r="C80" s="244" t="s">
        <v>48</v>
      </c>
      <c r="D80" s="244" t="s">
        <v>4</v>
      </c>
      <c r="E80" s="244" t="s">
        <v>11</v>
      </c>
      <c r="F80" s="245" t="s">
        <v>408</v>
      </c>
      <c r="G80" s="245">
        <v>3.278</v>
      </c>
      <c r="H80" s="246">
        <v>30</v>
      </c>
      <c r="I80" s="246">
        <f t="shared" si="8"/>
        <v>98.34</v>
      </c>
      <c r="J80" s="246"/>
      <c r="K80" s="247"/>
      <c r="L80" s="246">
        <v>3.278</v>
      </c>
      <c r="M80" s="246">
        <v>30</v>
      </c>
      <c r="N80" s="246">
        <v>98.34</v>
      </c>
      <c r="O80" s="248">
        <f t="shared" si="9"/>
        <v>0</v>
      </c>
    </row>
    <row r="81" spans="1:16" s="243" customFormat="1" ht="16.5" hidden="1" customHeight="1">
      <c r="A81" s="244" t="s">
        <v>11</v>
      </c>
      <c r="B81" s="244" t="s">
        <v>265</v>
      </c>
      <c r="C81" s="244" t="s">
        <v>193</v>
      </c>
      <c r="D81" s="244" t="s">
        <v>5</v>
      </c>
      <c r="E81" s="244" t="s">
        <v>384</v>
      </c>
      <c r="F81" s="245" t="s">
        <v>409</v>
      </c>
      <c r="G81" s="245">
        <v>5.8</v>
      </c>
      <c r="H81" s="246">
        <v>30</v>
      </c>
      <c r="I81" s="246">
        <f t="shared" si="8"/>
        <v>174</v>
      </c>
      <c r="J81" s="246"/>
      <c r="K81" s="247"/>
      <c r="L81" s="246">
        <v>5.8</v>
      </c>
      <c r="M81" s="246">
        <v>30</v>
      </c>
      <c r="N81" s="246">
        <v>174</v>
      </c>
      <c r="O81" s="248">
        <f t="shared" si="9"/>
        <v>0</v>
      </c>
    </row>
    <row r="82" spans="1:16" s="243" customFormat="1" ht="16.5" hidden="1" customHeight="1">
      <c r="A82" s="244" t="s">
        <v>11</v>
      </c>
      <c r="B82" s="244" t="s">
        <v>245</v>
      </c>
      <c r="C82" s="244" t="s">
        <v>1088</v>
      </c>
      <c r="D82" s="244" t="s">
        <v>5</v>
      </c>
      <c r="E82" s="244" t="s">
        <v>384</v>
      </c>
      <c r="F82" s="245" t="s">
        <v>1083</v>
      </c>
      <c r="G82" s="245">
        <f>5.8*2</f>
        <v>11.6</v>
      </c>
      <c r="H82" s="246">
        <v>30</v>
      </c>
      <c r="I82" s="246">
        <f t="shared" si="8"/>
        <v>348</v>
      </c>
      <c r="J82" s="246"/>
      <c r="K82" s="247"/>
      <c r="L82" s="246">
        <v>5.8</v>
      </c>
      <c r="M82" s="246">
        <v>30</v>
      </c>
      <c r="N82" s="246">
        <v>174</v>
      </c>
      <c r="O82" s="248">
        <f t="shared" si="9"/>
        <v>174</v>
      </c>
      <c r="P82" s="243" t="s">
        <v>343</v>
      </c>
    </row>
    <row r="83" spans="1:16" s="243" customFormat="1" ht="16.5" hidden="1" customHeight="1">
      <c r="A83" s="244" t="s">
        <v>11</v>
      </c>
      <c r="B83" s="244" t="s">
        <v>267</v>
      </c>
      <c r="C83" s="244" t="s">
        <v>197</v>
      </c>
      <c r="D83" s="244" t="s">
        <v>5</v>
      </c>
      <c r="E83" s="244" t="s">
        <v>11</v>
      </c>
      <c r="F83" s="245" t="s">
        <v>410</v>
      </c>
      <c r="G83" s="245">
        <f>((0.845+0.97)*2*4)*2</f>
        <v>29.04</v>
      </c>
      <c r="H83" s="246">
        <v>30</v>
      </c>
      <c r="I83" s="246">
        <f t="shared" si="8"/>
        <v>871.19999999999993</v>
      </c>
      <c r="J83" s="246"/>
      <c r="K83" s="247"/>
      <c r="L83" s="246">
        <v>14.52</v>
      </c>
      <c r="M83" s="246">
        <v>30</v>
      </c>
      <c r="N83" s="246">
        <v>435.6</v>
      </c>
      <c r="O83" s="248">
        <f t="shared" si="9"/>
        <v>435.59999999999991</v>
      </c>
      <c r="P83" s="243" t="s">
        <v>343</v>
      </c>
    </row>
    <row r="84" spans="1:16" s="243" customFormat="1" ht="16.5" hidden="1" customHeight="1">
      <c r="A84" s="244" t="s">
        <v>411</v>
      </c>
      <c r="B84" s="244" t="s">
        <v>31</v>
      </c>
      <c r="C84" s="244" t="s">
        <v>33</v>
      </c>
      <c r="D84" s="244" t="s">
        <v>22</v>
      </c>
      <c r="E84" s="244" t="s">
        <v>11</v>
      </c>
      <c r="F84" s="245" t="s">
        <v>412</v>
      </c>
      <c r="G84" s="245">
        <v>39.076000000000001</v>
      </c>
      <c r="H84" s="246">
        <v>30</v>
      </c>
      <c r="I84" s="246">
        <f t="shared" si="8"/>
        <v>1172.28</v>
      </c>
      <c r="J84" s="246"/>
      <c r="K84" s="247"/>
      <c r="L84" s="246">
        <v>39.076000000000001</v>
      </c>
      <c r="M84" s="246">
        <v>30</v>
      </c>
      <c r="N84" s="265">
        <v>1172.28</v>
      </c>
      <c r="O84" s="248">
        <f t="shared" si="9"/>
        <v>0</v>
      </c>
    </row>
    <row r="85" spans="1:16" s="243" customFormat="1" ht="16.5" hidden="1" customHeight="1">
      <c r="A85" s="244" t="s">
        <v>11</v>
      </c>
      <c r="B85" s="244" t="s">
        <v>46</v>
      </c>
      <c r="C85" s="244" t="s">
        <v>48</v>
      </c>
      <c r="D85" s="244" t="s">
        <v>4</v>
      </c>
      <c r="E85" s="244" t="s">
        <v>11</v>
      </c>
      <c r="F85" s="245" t="s">
        <v>413</v>
      </c>
      <c r="G85" s="245">
        <v>1.2130000000000001</v>
      </c>
      <c r="H85" s="246">
        <v>30</v>
      </c>
      <c r="I85" s="246">
        <f t="shared" si="8"/>
        <v>36.39</v>
      </c>
      <c r="J85" s="246"/>
      <c r="K85" s="247"/>
      <c r="L85" s="246">
        <v>1.2130000000000001</v>
      </c>
      <c r="M85" s="246">
        <v>30</v>
      </c>
      <c r="N85" s="246">
        <v>36.39</v>
      </c>
      <c r="O85" s="248">
        <f t="shared" si="9"/>
        <v>0</v>
      </c>
    </row>
    <row r="86" spans="1:16" s="243" customFormat="1" ht="16.5" hidden="1" customHeight="1">
      <c r="A86" s="244" t="s">
        <v>11</v>
      </c>
      <c r="B86" s="244" t="s">
        <v>265</v>
      </c>
      <c r="C86" s="244" t="s">
        <v>193</v>
      </c>
      <c r="D86" s="244" t="s">
        <v>5</v>
      </c>
      <c r="E86" s="244" t="s">
        <v>384</v>
      </c>
      <c r="F86" s="245" t="s">
        <v>414</v>
      </c>
      <c r="G86" s="245">
        <v>3.6</v>
      </c>
      <c r="H86" s="246">
        <v>30</v>
      </c>
      <c r="I86" s="246">
        <f t="shared" si="8"/>
        <v>108</v>
      </c>
      <c r="J86" s="246"/>
      <c r="K86" s="247"/>
      <c r="L86" s="246">
        <v>3.6</v>
      </c>
      <c r="M86" s="246">
        <v>30</v>
      </c>
      <c r="N86" s="246">
        <v>108</v>
      </c>
      <c r="O86" s="248">
        <f t="shared" si="9"/>
        <v>0</v>
      </c>
    </row>
    <row r="87" spans="1:16" s="243" customFormat="1" ht="16.5" hidden="1" customHeight="1">
      <c r="A87" s="244" t="s">
        <v>11</v>
      </c>
      <c r="B87" s="244" t="s">
        <v>245</v>
      </c>
      <c r="C87" s="244" t="s">
        <v>1088</v>
      </c>
      <c r="D87" s="244" t="s">
        <v>5</v>
      </c>
      <c r="E87" s="244" t="s">
        <v>384</v>
      </c>
      <c r="F87" s="245" t="s">
        <v>1084</v>
      </c>
      <c r="G87" s="245">
        <f>3.6*2</f>
        <v>7.2</v>
      </c>
      <c r="H87" s="246">
        <v>30</v>
      </c>
      <c r="I87" s="246">
        <f t="shared" si="8"/>
        <v>216</v>
      </c>
      <c r="J87" s="246"/>
      <c r="K87" s="247"/>
      <c r="L87" s="246">
        <v>3.6</v>
      </c>
      <c r="M87" s="246">
        <v>30</v>
      </c>
      <c r="N87" s="246">
        <v>108</v>
      </c>
      <c r="O87" s="248">
        <f t="shared" si="9"/>
        <v>108</v>
      </c>
      <c r="P87" s="243" t="s">
        <v>343</v>
      </c>
    </row>
    <row r="88" spans="1:16" s="243" customFormat="1" ht="16.5" hidden="1" customHeight="1">
      <c r="A88" s="244" t="s">
        <v>11</v>
      </c>
      <c r="B88" s="244" t="s">
        <v>267</v>
      </c>
      <c r="C88" s="244" t="s">
        <v>197</v>
      </c>
      <c r="D88" s="244" t="s">
        <v>5</v>
      </c>
      <c r="E88" s="244" t="s">
        <v>11</v>
      </c>
      <c r="F88" s="245" t="s">
        <v>415</v>
      </c>
      <c r="G88" s="245">
        <f>((0.37+0.82)*2*4)*2</f>
        <v>19.04</v>
      </c>
      <c r="H88" s="246">
        <v>30</v>
      </c>
      <c r="I88" s="246">
        <f t="shared" si="8"/>
        <v>571.19999999999993</v>
      </c>
      <c r="J88" s="246"/>
      <c r="K88" s="247"/>
      <c r="L88" s="246">
        <v>9.52</v>
      </c>
      <c r="M88" s="246">
        <v>30</v>
      </c>
      <c r="N88" s="246">
        <v>285.60000000000002</v>
      </c>
      <c r="O88" s="248">
        <f t="shared" si="9"/>
        <v>285.59999999999991</v>
      </c>
      <c r="P88" s="243" t="s">
        <v>343</v>
      </c>
    </row>
    <row r="89" spans="1:16" s="243" customFormat="1" ht="16.5" hidden="1" customHeight="1">
      <c r="A89" s="244" t="s">
        <v>416</v>
      </c>
      <c r="B89" s="244" t="s">
        <v>31</v>
      </c>
      <c r="C89" s="244" t="s">
        <v>33</v>
      </c>
      <c r="D89" s="244" t="s">
        <v>22</v>
      </c>
      <c r="E89" s="244" t="s">
        <v>11</v>
      </c>
      <c r="F89" s="245" t="s">
        <v>417</v>
      </c>
      <c r="G89" s="245">
        <v>29.338000000000001</v>
      </c>
      <c r="H89" s="246">
        <v>30</v>
      </c>
      <c r="I89" s="246">
        <f t="shared" si="8"/>
        <v>880.14</v>
      </c>
      <c r="J89" s="246"/>
      <c r="K89" s="247"/>
      <c r="L89" s="246">
        <v>29.338000000000001</v>
      </c>
      <c r="M89" s="246">
        <v>30</v>
      </c>
      <c r="N89" s="246">
        <v>880.14</v>
      </c>
      <c r="O89" s="248">
        <f t="shared" si="9"/>
        <v>0</v>
      </c>
    </row>
    <row r="90" spans="1:16" s="243" customFormat="1" ht="16.5" hidden="1" customHeight="1">
      <c r="A90" s="244" t="s">
        <v>11</v>
      </c>
      <c r="B90" s="244" t="s">
        <v>46</v>
      </c>
      <c r="C90" s="244" t="s">
        <v>48</v>
      </c>
      <c r="D90" s="244" t="s">
        <v>4</v>
      </c>
      <c r="E90" s="244" t="s">
        <v>11</v>
      </c>
      <c r="F90" s="245" t="s">
        <v>418</v>
      </c>
      <c r="G90" s="245">
        <v>0.621</v>
      </c>
      <c r="H90" s="246">
        <v>30</v>
      </c>
      <c r="I90" s="246">
        <f t="shared" si="8"/>
        <v>18.63</v>
      </c>
      <c r="J90" s="246"/>
      <c r="K90" s="247"/>
      <c r="L90" s="246">
        <v>0.621</v>
      </c>
      <c r="M90" s="246">
        <v>30</v>
      </c>
      <c r="N90" s="246">
        <v>18.63</v>
      </c>
      <c r="O90" s="248">
        <f t="shared" si="9"/>
        <v>0</v>
      </c>
    </row>
    <row r="91" spans="1:16" s="243" customFormat="1" ht="16.5" hidden="1" customHeight="1">
      <c r="A91" s="244" t="s">
        <v>11</v>
      </c>
      <c r="B91" s="244" t="s">
        <v>265</v>
      </c>
      <c r="C91" s="244" t="s">
        <v>193</v>
      </c>
      <c r="D91" s="244" t="s">
        <v>5</v>
      </c>
      <c r="E91" s="244" t="s">
        <v>384</v>
      </c>
      <c r="F91" s="245" t="s">
        <v>419</v>
      </c>
      <c r="G91" s="245">
        <v>2.8</v>
      </c>
      <c r="H91" s="246">
        <v>30</v>
      </c>
      <c r="I91" s="246">
        <f t="shared" si="8"/>
        <v>84</v>
      </c>
      <c r="J91" s="246"/>
      <c r="K91" s="247"/>
      <c r="L91" s="246">
        <v>2.8</v>
      </c>
      <c r="M91" s="246">
        <v>30</v>
      </c>
      <c r="N91" s="246">
        <v>84</v>
      </c>
      <c r="O91" s="248">
        <f t="shared" si="9"/>
        <v>0</v>
      </c>
    </row>
    <row r="92" spans="1:16" s="243" customFormat="1" ht="16.5" hidden="1" customHeight="1">
      <c r="A92" s="244" t="s">
        <v>11</v>
      </c>
      <c r="B92" s="244" t="s">
        <v>245</v>
      </c>
      <c r="C92" s="244" t="s">
        <v>339</v>
      </c>
      <c r="D92" s="244" t="s">
        <v>5</v>
      </c>
      <c r="E92" s="244" t="s">
        <v>384</v>
      </c>
      <c r="F92" s="245" t="s">
        <v>1085</v>
      </c>
      <c r="G92" s="245">
        <f>2.8*2</f>
        <v>5.6</v>
      </c>
      <c r="H92" s="246">
        <v>30</v>
      </c>
      <c r="I92" s="246">
        <f t="shared" si="8"/>
        <v>168</v>
      </c>
      <c r="J92" s="246"/>
      <c r="K92" s="247"/>
      <c r="L92" s="246">
        <v>2.8</v>
      </c>
      <c r="M92" s="246">
        <v>30</v>
      </c>
      <c r="N92" s="246">
        <v>84</v>
      </c>
      <c r="O92" s="248">
        <f t="shared" si="9"/>
        <v>84</v>
      </c>
      <c r="P92" s="243" t="s">
        <v>343</v>
      </c>
    </row>
    <row r="93" spans="1:16" s="243" customFormat="1" ht="16.5" hidden="1" customHeight="1">
      <c r="A93" s="244" t="s">
        <v>11</v>
      </c>
      <c r="B93" s="244" t="s">
        <v>267</v>
      </c>
      <c r="C93" s="244" t="s">
        <v>197</v>
      </c>
      <c r="D93" s="244" t="s">
        <v>5</v>
      </c>
      <c r="E93" s="244" t="s">
        <v>11</v>
      </c>
      <c r="F93" s="245" t="s">
        <v>420</v>
      </c>
      <c r="G93" s="245">
        <f>((0.37+0.42)*2*4)*2</f>
        <v>12.64</v>
      </c>
      <c r="H93" s="246">
        <v>30</v>
      </c>
      <c r="I93" s="246">
        <f t="shared" si="8"/>
        <v>379.20000000000005</v>
      </c>
      <c r="J93" s="246"/>
      <c r="K93" s="247"/>
      <c r="L93" s="246">
        <v>6.32</v>
      </c>
      <c r="M93" s="246">
        <v>30</v>
      </c>
      <c r="N93" s="246">
        <v>189.6</v>
      </c>
      <c r="O93" s="248">
        <f t="shared" si="9"/>
        <v>189.60000000000005</v>
      </c>
      <c r="P93" s="243" t="s">
        <v>343</v>
      </c>
    </row>
    <row r="94" spans="1:16" s="243" customFormat="1" ht="16.5" hidden="1" customHeight="1">
      <c r="A94" s="244" t="s">
        <v>421</v>
      </c>
      <c r="B94" s="244" t="s">
        <v>23</v>
      </c>
      <c r="C94" s="244" t="s">
        <v>24</v>
      </c>
      <c r="D94" s="244" t="s">
        <v>22</v>
      </c>
      <c r="E94" s="244" t="s">
        <v>11</v>
      </c>
      <c r="F94" s="245" t="s">
        <v>422</v>
      </c>
      <c r="G94" s="245">
        <v>314.05</v>
      </c>
      <c r="H94" s="246">
        <v>3</v>
      </c>
      <c r="I94" s="246">
        <f t="shared" si="8"/>
        <v>942.15000000000009</v>
      </c>
      <c r="J94" s="246"/>
      <c r="K94" s="247"/>
      <c r="L94" s="246">
        <v>314.05</v>
      </c>
      <c r="M94" s="246">
        <v>3</v>
      </c>
      <c r="N94" s="246">
        <v>942.15</v>
      </c>
      <c r="O94" s="248">
        <f t="shared" si="9"/>
        <v>0</v>
      </c>
    </row>
    <row r="95" spans="1:16" ht="16.5" hidden="1" customHeight="1">
      <c r="A95" s="43"/>
      <c r="B95" s="44"/>
      <c r="C95" s="44"/>
      <c r="D95" s="44"/>
      <c r="E95" s="44"/>
      <c r="F95" s="45"/>
      <c r="G95" s="45"/>
      <c r="H95" s="46"/>
      <c r="I95" s="34"/>
      <c r="J95" s="46"/>
      <c r="K95" s="46"/>
      <c r="L95" s="47"/>
      <c r="M95" s="47"/>
      <c r="N95" s="47"/>
    </row>
    <row r="96" spans="1:16" ht="16.5" hidden="1" customHeight="1">
      <c r="A96" s="21" t="s">
        <v>1239</v>
      </c>
      <c r="I96" s="34">
        <f>G96*H96</f>
        <v>0</v>
      </c>
      <c r="O96" s="20">
        <f>I96-N96</f>
        <v>0</v>
      </c>
    </row>
    <row r="97" spans="1:16" ht="16.5" hidden="1" customHeight="1">
      <c r="A97" s="25" t="s">
        <v>323</v>
      </c>
      <c r="B97" s="26" t="s">
        <v>0</v>
      </c>
      <c r="C97" s="26" t="s">
        <v>1</v>
      </c>
      <c r="D97" s="26" t="s">
        <v>2</v>
      </c>
      <c r="E97" s="26" t="s">
        <v>324</v>
      </c>
      <c r="F97" s="27" t="s">
        <v>325</v>
      </c>
      <c r="G97" s="27" t="s">
        <v>326</v>
      </c>
      <c r="H97" s="28" t="s">
        <v>158</v>
      </c>
      <c r="I97" s="28" t="s">
        <v>150</v>
      </c>
      <c r="J97" s="28" t="s">
        <v>308</v>
      </c>
      <c r="K97" s="29"/>
      <c r="L97" s="30" t="s">
        <v>327</v>
      </c>
      <c r="M97" s="30" t="s">
        <v>158</v>
      </c>
      <c r="N97" s="30" t="s">
        <v>328</v>
      </c>
      <c r="O97" s="20" t="s">
        <v>329</v>
      </c>
    </row>
    <row r="98" spans="1:16" ht="33" hidden="1" customHeight="1">
      <c r="A98" s="31" t="s">
        <v>421</v>
      </c>
      <c r="B98" s="32" t="s">
        <v>46</v>
      </c>
      <c r="C98" s="32" t="s">
        <v>48</v>
      </c>
      <c r="D98" s="32" t="s">
        <v>4</v>
      </c>
      <c r="E98" s="32" t="s">
        <v>11</v>
      </c>
      <c r="F98" s="33" t="s">
        <v>423</v>
      </c>
      <c r="G98" s="33">
        <v>25.379000000000001</v>
      </c>
      <c r="H98" s="34">
        <v>3</v>
      </c>
      <c r="I98" s="34">
        <f t="shared" si="8"/>
        <v>76.137</v>
      </c>
      <c r="J98" s="34"/>
      <c r="K98" s="35"/>
      <c r="L98" s="36">
        <v>25.379000000000001</v>
      </c>
      <c r="M98" s="36">
        <v>3</v>
      </c>
      <c r="N98" s="36">
        <v>76.137</v>
      </c>
      <c r="O98" s="20">
        <f t="shared" si="9"/>
        <v>0</v>
      </c>
    </row>
    <row r="99" spans="1:16" s="243" customFormat="1" ht="16.5" hidden="1" customHeight="1">
      <c r="A99" s="244" t="s">
        <v>11</v>
      </c>
      <c r="B99" s="244" t="s">
        <v>265</v>
      </c>
      <c r="C99" s="244" t="s">
        <v>193</v>
      </c>
      <c r="D99" s="244" t="s">
        <v>5</v>
      </c>
      <c r="E99" s="244" t="s">
        <v>384</v>
      </c>
      <c r="F99" s="245" t="s">
        <v>424</v>
      </c>
      <c r="G99" s="245">
        <v>28.9</v>
      </c>
      <c r="H99" s="246">
        <v>3</v>
      </c>
      <c r="I99" s="246">
        <f t="shared" si="8"/>
        <v>86.699999999999989</v>
      </c>
      <c r="J99" s="246"/>
      <c r="K99" s="247"/>
      <c r="L99" s="246">
        <v>28.9</v>
      </c>
      <c r="M99" s="246">
        <v>3</v>
      </c>
      <c r="N99" s="246">
        <v>86.7</v>
      </c>
      <c r="O99" s="248">
        <f t="shared" si="9"/>
        <v>0</v>
      </c>
    </row>
    <row r="100" spans="1:16" s="243" customFormat="1" ht="16.5" hidden="1" customHeight="1">
      <c r="A100" s="244" t="s">
        <v>11</v>
      </c>
      <c r="B100" s="244" t="s">
        <v>245</v>
      </c>
      <c r="C100" s="244" t="s">
        <v>1088</v>
      </c>
      <c r="D100" s="244" t="s">
        <v>5</v>
      </c>
      <c r="E100" s="244" t="s">
        <v>384</v>
      </c>
      <c r="F100" s="245" t="s">
        <v>1086</v>
      </c>
      <c r="G100" s="245">
        <f>28.9*2</f>
        <v>57.8</v>
      </c>
      <c r="H100" s="246">
        <v>3</v>
      </c>
      <c r="I100" s="246">
        <f t="shared" si="8"/>
        <v>173.39999999999998</v>
      </c>
      <c r="J100" s="246"/>
      <c r="K100" s="247"/>
      <c r="L100" s="246">
        <v>28.9</v>
      </c>
      <c r="M100" s="246">
        <v>3</v>
      </c>
      <c r="N100" s="246">
        <v>86.7</v>
      </c>
      <c r="O100" s="248">
        <f t="shared" si="9"/>
        <v>86.699999999999974</v>
      </c>
      <c r="P100" s="243" t="s">
        <v>343</v>
      </c>
    </row>
    <row r="101" spans="1:16" s="243" customFormat="1" ht="33" hidden="1" customHeight="1">
      <c r="A101" s="244"/>
      <c r="B101" s="244" t="s">
        <v>425</v>
      </c>
      <c r="C101" s="244" t="s">
        <v>426</v>
      </c>
      <c r="D101" s="244" t="s">
        <v>307</v>
      </c>
      <c r="E101" s="244" t="s">
        <v>11</v>
      </c>
      <c r="F101" s="245" t="s">
        <v>427</v>
      </c>
      <c r="G101" s="245">
        <f>((1.12+2.17)*2*2+(1.12+0.42)*2*8+(1.12+2.22)*2*4+(1.12+2.02)*2*2+(1.12+1.02)*2*2)*2</f>
        <v>171.28</v>
      </c>
      <c r="H101" s="246">
        <v>3</v>
      </c>
      <c r="I101" s="246">
        <f>G101*H101</f>
        <v>513.84</v>
      </c>
      <c r="J101" s="246"/>
      <c r="K101" s="247"/>
      <c r="L101" s="246">
        <v>85.64</v>
      </c>
      <c r="M101" s="246">
        <v>3</v>
      </c>
      <c r="N101" s="246">
        <v>256.92</v>
      </c>
      <c r="O101" s="248">
        <f t="shared" si="9"/>
        <v>256.92</v>
      </c>
      <c r="P101" s="243" t="s">
        <v>343</v>
      </c>
    </row>
    <row r="102" spans="1:16" s="243" customFormat="1" ht="16.5" hidden="1" customHeight="1">
      <c r="A102" s="244" t="s">
        <v>428</v>
      </c>
      <c r="B102" s="244" t="s">
        <v>31</v>
      </c>
      <c r="C102" s="244" t="s">
        <v>33</v>
      </c>
      <c r="D102" s="244" t="s">
        <v>22</v>
      </c>
      <c r="E102" s="244" t="s">
        <v>11</v>
      </c>
      <c r="F102" s="245" t="s">
        <v>429</v>
      </c>
      <c r="G102" s="245">
        <v>25.356000000000002</v>
      </c>
      <c r="H102" s="246">
        <v>30</v>
      </c>
      <c r="I102" s="246">
        <f t="shared" ref="I102:I106" si="10">G102*H102</f>
        <v>760.68000000000006</v>
      </c>
      <c r="J102" s="246"/>
      <c r="K102" s="247"/>
      <c r="L102" s="246">
        <v>25.356000000000002</v>
      </c>
      <c r="M102" s="246">
        <v>30</v>
      </c>
      <c r="N102" s="246">
        <v>760.68</v>
      </c>
      <c r="O102" s="248">
        <f t="shared" si="9"/>
        <v>0</v>
      </c>
    </row>
    <row r="103" spans="1:16" s="243" customFormat="1" ht="16.5" hidden="1" customHeight="1">
      <c r="A103" s="244" t="s">
        <v>11</v>
      </c>
      <c r="B103" s="244" t="s">
        <v>46</v>
      </c>
      <c r="C103" s="244" t="s">
        <v>48</v>
      </c>
      <c r="D103" s="244" t="s">
        <v>4</v>
      </c>
      <c r="E103" s="244" t="s">
        <v>11</v>
      </c>
      <c r="F103" s="245" t="s">
        <v>430</v>
      </c>
      <c r="G103" s="245">
        <v>0.45700000000000002</v>
      </c>
      <c r="H103" s="246">
        <v>30</v>
      </c>
      <c r="I103" s="246">
        <f t="shared" si="10"/>
        <v>13.71</v>
      </c>
      <c r="J103" s="246"/>
      <c r="K103" s="247"/>
      <c r="L103" s="246">
        <v>0.45700000000000002</v>
      </c>
      <c r="M103" s="246">
        <v>30</v>
      </c>
      <c r="N103" s="246">
        <v>13.71</v>
      </c>
      <c r="O103" s="248">
        <f t="shared" si="9"/>
        <v>0</v>
      </c>
    </row>
    <row r="104" spans="1:16" s="243" customFormat="1" ht="16.5" hidden="1" customHeight="1">
      <c r="A104" s="244" t="s">
        <v>11</v>
      </c>
      <c r="B104" s="244" t="s">
        <v>265</v>
      </c>
      <c r="C104" s="244" t="s">
        <v>193</v>
      </c>
      <c r="D104" s="244" t="s">
        <v>5</v>
      </c>
      <c r="E104" s="244" t="s">
        <v>384</v>
      </c>
      <c r="F104" s="245" t="s">
        <v>431</v>
      </c>
      <c r="G104" s="245">
        <v>2.4</v>
      </c>
      <c r="H104" s="246">
        <v>30</v>
      </c>
      <c r="I104" s="246">
        <f t="shared" si="10"/>
        <v>72</v>
      </c>
      <c r="J104" s="246"/>
      <c r="K104" s="247"/>
      <c r="L104" s="246">
        <v>2.4</v>
      </c>
      <c r="M104" s="246">
        <v>30</v>
      </c>
      <c r="N104" s="246">
        <v>72</v>
      </c>
      <c r="O104" s="248">
        <f t="shared" si="9"/>
        <v>0</v>
      </c>
    </row>
    <row r="105" spans="1:16" s="243" customFormat="1" ht="16.5" hidden="1" customHeight="1">
      <c r="A105" s="244" t="s">
        <v>11</v>
      </c>
      <c r="B105" s="244" t="s">
        <v>245</v>
      </c>
      <c r="C105" s="244" t="s">
        <v>1088</v>
      </c>
      <c r="D105" s="244" t="s">
        <v>5</v>
      </c>
      <c r="E105" s="244" t="s">
        <v>384</v>
      </c>
      <c r="F105" s="245" t="s">
        <v>1087</v>
      </c>
      <c r="G105" s="245">
        <f>2.4*2</f>
        <v>4.8</v>
      </c>
      <c r="H105" s="246">
        <v>30</v>
      </c>
      <c r="I105" s="246">
        <f t="shared" si="10"/>
        <v>144</v>
      </c>
      <c r="J105" s="246"/>
      <c r="K105" s="247"/>
      <c r="L105" s="246">
        <v>2.4</v>
      </c>
      <c r="M105" s="246">
        <v>30</v>
      </c>
      <c r="N105" s="246">
        <v>72</v>
      </c>
      <c r="O105" s="248">
        <f t="shared" si="9"/>
        <v>72</v>
      </c>
      <c r="P105" s="243" t="s">
        <v>343</v>
      </c>
    </row>
    <row r="106" spans="1:16" s="243" customFormat="1" ht="16.5" hidden="1" customHeight="1">
      <c r="A106" s="244" t="s">
        <v>11</v>
      </c>
      <c r="B106" s="244" t="s">
        <v>267</v>
      </c>
      <c r="C106" s="244" t="s">
        <v>197</v>
      </c>
      <c r="D106" s="244" t="s">
        <v>5</v>
      </c>
      <c r="E106" s="244" t="s">
        <v>11</v>
      </c>
      <c r="F106" s="245" t="s">
        <v>432</v>
      </c>
      <c r="G106" s="245">
        <f>((0.22+0.52)*2*4)*2</f>
        <v>11.84</v>
      </c>
      <c r="H106" s="246">
        <v>30</v>
      </c>
      <c r="I106" s="246">
        <f t="shared" si="10"/>
        <v>355.2</v>
      </c>
      <c r="J106" s="246"/>
      <c r="K106" s="247"/>
      <c r="L106" s="246">
        <v>5.92</v>
      </c>
      <c r="M106" s="246">
        <v>30</v>
      </c>
      <c r="N106" s="246">
        <v>177.6</v>
      </c>
      <c r="O106" s="248">
        <f t="shared" si="9"/>
        <v>177.6</v>
      </c>
      <c r="P106" s="243" t="s">
        <v>343</v>
      </c>
    </row>
    <row r="107" spans="1:16" s="243" customFormat="1" ht="16.5" hidden="1" customHeight="1">
      <c r="A107" s="266"/>
      <c r="B107" s="266"/>
      <c r="C107" s="266"/>
      <c r="D107" s="266"/>
      <c r="E107" s="266"/>
      <c r="F107" s="267"/>
      <c r="G107" s="267"/>
      <c r="H107" s="250"/>
      <c r="I107" s="246"/>
      <c r="J107" s="250"/>
      <c r="K107" s="268"/>
      <c r="L107" s="250"/>
      <c r="M107" s="250"/>
      <c r="N107" s="250"/>
      <c r="O107" s="248">
        <f t="shared" si="9"/>
        <v>0</v>
      </c>
    </row>
    <row r="108" spans="1:16" s="243" customFormat="1" ht="16.5" hidden="1" customHeight="1">
      <c r="A108" s="266"/>
      <c r="B108" s="266"/>
      <c r="C108" s="266"/>
      <c r="D108" s="266"/>
      <c r="E108" s="266"/>
      <c r="F108" s="267"/>
      <c r="G108" s="267"/>
      <c r="H108" s="250"/>
      <c r="I108" s="246"/>
      <c r="J108" s="250"/>
      <c r="K108" s="268"/>
      <c r="L108" s="250"/>
      <c r="M108" s="250"/>
      <c r="N108" s="250"/>
      <c r="O108" s="248">
        <f t="shared" si="9"/>
        <v>0</v>
      </c>
    </row>
    <row r="109" spans="1:16" ht="16.5" hidden="1" customHeight="1">
      <c r="A109" s="48"/>
      <c r="B109" s="49"/>
      <c r="C109" s="49"/>
      <c r="D109" s="49"/>
      <c r="E109" s="49"/>
      <c r="F109" s="50"/>
      <c r="G109" s="50"/>
      <c r="H109" s="51"/>
      <c r="I109" s="34"/>
      <c r="J109" s="51"/>
      <c r="K109" s="52"/>
      <c r="L109" s="53"/>
      <c r="M109" s="53"/>
      <c r="N109" s="53"/>
      <c r="O109" s="20">
        <f t="shared" si="9"/>
        <v>0</v>
      </c>
    </row>
    <row r="110" spans="1:16" ht="16.5" hidden="1" customHeight="1">
      <c r="A110" s="48"/>
      <c r="B110" s="49"/>
      <c r="C110" s="49"/>
      <c r="D110" s="49"/>
      <c r="E110" s="49"/>
      <c r="F110" s="50"/>
      <c r="G110" s="50"/>
      <c r="H110" s="51"/>
      <c r="I110" s="34"/>
      <c r="J110" s="51"/>
      <c r="K110" s="52"/>
      <c r="L110" s="53"/>
      <c r="M110" s="53"/>
      <c r="N110" s="53"/>
      <c r="O110" s="20">
        <f t="shared" si="9"/>
        <v>0</v>
      </c>
    </row>
    <row r="111" spans="1:16" ht="16.5" hidden="1" customHeight="1">
      <c r="A111" s="48"/>
      <c r="B111" s="49"/>
      <c r="C111" s="49"/>
      <c r="D111" s="49"/>
      <c r="E111" s="49"/>
      <c r="F111" s="50"/>
      <c r="G111" s="50"/>
      <c r="H111" s="51"/>
      <c r="I111" s="34"/>
      <c r="J111" s="51"/>
      <c r="K111" s="52"/>
      <c r="L111" s="53"/>
      <c r="M111" s="53"/>
      <c r="N111" s="53"/>
      <c r="O111" s="20">
        <f t="shared" si="9"/>
        <v>0</v>
      </c>
    </row>
    <row r="112" spans="1:16" ht="16.5" hidden="1" customHeight="1">
      <c r="A112" s="48"/>
      <c r="B112" s="49"/>
      <c r="C112" s="49"/>
      <c r="D112" s="49"/>
      <c r="E112" s="49"/>
      <c r="F112" s="50"/>
      <c r="G112" s="50"/>
      <c r="H112" s="51"/>
      <c r="I112" s="34"/>
      <c r="J112" s="51"/>
      <c r="K112" s="52"/>
      <c r="L112" s="53"/>
      <c r="M112" s="53"/>
      <c r="N112" s="53"/>
      <c r="O112" s="20">
        <f t="shared" si="9"/>
        <v>0</v>
      </c>
    </row>
    <row r="113" spans="1:15" ht="16.5" hidden="1" customHeight="1">
      <c r="A113" s="48"/>
      <c r="B113" s="49"/>
      <c r="C113" s="49"/>
      <c r="D113" s="49"/>
      <c r="E113" s="49"/>
      <c r="F113" s="50"/>
      <c r="G113" s="50"/>
      <c r="H113" s="51"/>
      <c r="I113" s="34"/>
      <c r="J113" s="51"/>
      <c r="K113" s="52"/>
      <c r="L113" s="53"/>
      <c r="M113" s="53"/>
      <c r="N113" s="53"/>
      <c r="O113" s="20">
        <f t="shared" si="9"/>
        <v>0</v>
      </c>
    </row>
    <row r="114" spans="1:15" ht="16.5" hidden="1" customHeight="1">
      <c r="A114" s="48"/>
      <c r="B114" s="49"/>
      <c r="C114" s="49"/>
      <c r="D114" s="49"/>
      <c r="E114" s="49"/>
      <c r="F114" s="50"/>
      <c r="G114" s="50"/>
      <c r="H114" s="51"/>
      <c r="I114" s="34"/>
      <c r="J114" s="51"/>
      <c r="K114" s="52"/>
      <c r="L114" s="53"/>
      <c r="M114" s="53"/>
      <c r="N114" s="53"/>
      <c r="O114" s="20">
        <f t="shared" si="9"/>
        <v>0</v>
      </c>
    </row>
    <row r="115" spans="1:15" ht="16.5" hidden="1" customHeight="1">
      <c r="A115" s="48"/>
      <c r="B115" s="49"/>
      <c r="C115" s="49"/>
      <c r="D115" s="49"/>
      <c r="E115" s="49"/>
      <c r="F115" s="50"/>
      <c r="G115" s="50"/>
      <c r="H115" s="51"/>
      <c r="I115" s="34"/>
      <c r="J115" s="51"/>
      <c r="K115" s="52"/>
      <c r="L115" s="53"/>
      <c r="M115" s="53"/>
      <c r="N115" s="53"/>
      <c r="O115" s="20">
        <f t="shared" si="9"/>
        <v>0</v>
      </c>
    </row>
    <row r="116" spans="1:15" ht="16.5" hidden="1" customHeight="1">
      <c r="A116" s="48"/>
      <c r="B116" s="49"/>
      <c r="C116" s="49"/>
      <c r="D116" s="49"/>
      <c r="E116" s="49"/>
      <c r="F116" s="50"/>
      <c r="G116" s="50"/>
      <c r="H116" s="51"/>
      <c r="I116" s="34"/>
      <c r="J116" s="51"/>
      <c r="K116" s="52"/>
      <c r="L116" s="53"/>
      <c r="M116" s="53"/>
      <c r="N116" s="53"/>
      <c r="O116" s="20">
        <f t="shared" si="9"/>
        <v>0</v>
      </c>
    </row>
    <row r="117" spans="1:15" ht="16.5" hidden="1" customHeight="1">
      <c r="A117" s="48"/>
      <c r="B117" s="49"/>
      <c r="C117" s="49"/>
      <c r="D117" s="49"/>
      <c r="E117" s="49"/>
      <c r="F117" s="50"/>
      <c r="G117" s="50"/>
      <c r="H117" s="51"/>
      <c r="I117" s="34"/>
      <c r="J117" s="51"/>
      <c r="K117" s="52"/>
      <c r="L117" s="53"/>
      <c r="M117" s="53"/>
      <c r="N117" s="53"/>
      <c r="O117" s="20">
        <f t="shared" si="9"/>
        <v>0</v>
      </c>
    </row>
    <row r="118" spans="1:15" ht="16.5" hidden="1" customHeight="1">
      <c r="A118" s="48"/>
      <c r="B118" s="49"/>
      <c r="C118" s="49"/>
      <c r="D118" s="49"/>
      <c r="E118" s="49"/>
      <c r="F118" s="50"/>
      <c r="G118" s="50"/>
      <c r="H118" s="51"/>
      <c r="I118" s="34"/>
      <c r="J118" s="51"/>
      <c r="K118" s="52"/>
      <c r="L118" s="53"/>
      <c r="M118" s="53"/>
      <c r="N118" s="53"/>
      <c r="O118" s="20">
        <f t="shared" si="9"/>
        <v>0</v>
      </c>
    </row>
    <row r="119" spans="1:15" ht="16.5" hidden="1" customHeight="1">
      <c r="A119" s="48"/>
      <c r="B119" s="49"/>
      <c r="C119" s="49"/>
      <c r="D119" s="49"/>
      <c r="E119" s="49"/>
      <c r="F119" s="50"/>
      <c r="G119" s="50"/>
      <c r="H119" s="51"/>
      <c r="I119" s="34"/>
      <c r="J119" s="51"/>
      <c r="K119" s="52"/>
      <c r="L119" s="53"/>
      <c r="M119" s="53"/>
      <c r="N119" s="53"/>
      <c r="O119" s="20">
        <f t="shared" si="9"/>
        <v>0</v>
      </c>
    </row>
    <row r="120" spans="1:15" ht="16.5" hidden="1" customHeight="1">
      <c r="A120" s="48"/>
      <c r="B120" s="49"/>
      <c r="C120" s="49"/>
      <c r="D120" s="49"/>
      <c r="E120" s="49"/>
      <c r="F120" s="50"/>
      <c r="G120" s="50"/>
      <c r="H120" s="51"/>
      <c r="I120" s="34"/>
      <c r="J120" s="51"/>
      <c r="K120" s="52"/>
      <c r="L120" s="53"/>
      <c r="M120" s="53"/>
      <c r="N120" s="53"/>
      <c r="O120" s="20">
        <f t="shared" si="9"/>
        <v>0</v>
      </c>
    </row>
    <row r="121" spans="1:15" ht="16.5" hidden="1" customHeight="1">
      <c r="A121" s="48"/>
      <c r="B121" s="49"/>
      <c r="C121" s="49"/>
      <c r="D121" s="49"/>
      <c r="E121" s="49"/>
      <c r="F121" s="50"/>
      <c r="G121" s="50"/>
      <c r="H121" s="51"/>
      <c r="I121" s="34"/>
      <c r="J121" s="51"/>
      <c r="K121" s="52"/>
      <c r="L121" s="53"/>
      <c r="M121" s="53"/>
      <c r="N121" s="53"/>
      <c r="O121" s="20">
        <f t="shared" si="9"/>
        <v>0</v>
      </c>
    </row>
    <row r="122" spans="1:15" ht="16.5" hidden="1" customHeight="1">
      <c r="A122" s="48"/>
      <c r="B122" s="49"/>
      <c r="C122" s="49"/>
      <c r="D122" s="49"/>
      <c r="E122" s="49"/>
      <c r="F122" s="50"/>
      <c r="G122" s="50"/>
      <c r="H122" s="51"/>
      <c r="I122" s="34"/>
      <c r="J122" s="51"/>
      <c r="K122" s="52"/>
      <c r="L122" s="53"/>
      <c r="M122" s="53"/>
      <c r="N122" s="53"/>
      <c r="O122" s="20">
        <f t="shared" si="9"/>
        <v>0</v>
      </c>
    </row>
    <row r="123" spans="1:15" ht="16.5" hidden="1" customHeight="1">
      <c r="A123" s="48"/>
      <c r="B123" s="49"/>
      <c r="C123" s="49"/>
      <c r="D123" s="49"/>
      <c r="E123" s="49"/>
      <c r="F123" s="50"/>
      <c r="G123" s="50"/>
      <c r="H123" s="51"/>
      <c r="I123" s="34"/>
      <c r="J123" s="51"/>
      <c r="K123" s="52"/>
      <c r="L123" s="53"/>
      <c r="M123" s="53"/>
      <c r="N123" s="53"/>
      <c r="O123" s="20">
        <f t="shared" si="9"/>
        <v>0</v>
      </c>
    </row>
    <row r="124" spans="1:15" ht="16.5" hidden="1" customHeight="1">
      <c r="A124" s="21" t="s">
        <v>1240</v>
      </c>
      <c r="I124" s="34"/>
      <c r="O124" s="20">
        <f t="shared" si="9"/>
        <v>0</v>
      </c>
    </row>
    <row r="125" spans="1:15" ht="16.5" hidden="1" customHeight="1">
      <c r="A125" s="25" t="s">
        <v>323</v>
      </c>
      <c r="B125" s="26" t="s">
        <v>0</v>
      </c>
      <c r="C125" s="26" t="s">
        <v>1</v>
      </c>
      <c r="D125" s="26" t="s">
        <v>2</v>
      </c>
      <c r="E125" s="26" t="s">
        <v>324</v>
      </c>
      <c r="F125" s="27" t="s">
        <v>325</v>
      </c>
      <c r="G125" s="27" t="s">
        <v>326</v>
      </c>
      <c r="H125" s="28" t="s">
        <v>158</v>
      </c>
      <c r="I125" s="28" t="s">
        <v>150</v>
      </c>
      <c r="J125" s="28" t="s">
        <v>308</v>
      </c>
      <c r="K125" s="29"/>
      <c r="L125" s="30" t="s">
        <v>327</v>
      </c>
      <c r="M125" s="30" t="s">
        <v>158</v>
      </c>
      <c r="N125" s="30" t="s">
        <v>328</v>
      </c>
      <c r="O125" s="20" t="s">
        <v>329</v>
      </c>
    </row>
    <row r="126" spans="1:15" ht="16.5" hidden="1" customHeight="1">
      <c r="A126" s="31" t="s">
        <v>433</v>
      </c>
      <c r="B126" s="32" t="s">
        <v>11</v>
      </c>
      <c r="C126" s="32" t="s">
        <v>11</v>
      </c>
      <c r="D126" s="32" t="s">
        <v>11</v>
      </c>
      <c r="E126" s="32" t="s">
        <v>434</v>
      </c>
      <c r="F126" s="33" t="s">
        <v>435</v>
      </c>
      <c r="G126" s="33"/>
      <c r="H126" s="34"/>
      <c r="I126" s="34"/>
      <c r="J126" s="34"/>
      <c r="K126" s="35"/>
      <c r="L126" s="36"/>
      <c r="M126" s="36"/>
      <c r="N126" s="36"/>
      <c r="O126" s="20">
        <f t="shared" si="9"/>
        <v>0</v>
      </c>
    </row>
    <row r="127" spans="1:15" ht="16.5" hidden="1" customHeight="1">
      <c r="A127" s="31" t="s">
        <v>11</v>
      </c>
      <c r="B127" s="32" t="s">
        <v>309</v>
      </c>
      <c r="C127" s="32" t="s">
        <v>310</v>
      </c>
      <c r="D127" s="32" t="s">
        <v>4</v>
      </c>
      <c r="E127" s="32" t="s">
        <v>11</v>
      </c>
      <c r="F127" s="33" t="s">
        <v>436</v>
      </c>
      <c r="G127" s="33">
        <v>1.2350000000000001</v>
      </c>
      <c r="H127" s="34">
        <v>30</v>
      </c>
      <c r="I127" s="34">
        <f t="shared" ref="I127" si="11">G127*H127</f>
        <v>37.050000000000004</v>
      </c>
      <c r="J127" s="34"/>
      <c r="K127" s="35"/>
      <c r="L127" s="36">
        <v>1.2350000000000001</v>
      </c>
      <c r="M127" s="36">
        <v>30</v>
      </c>
      <c r="N127" s="36">
        <v>37.049999999999997</v>
      </c>
      <c r="O127" s="20">
        <f t="shared" si="9"/>
        <v>0</v>
      </c>
    </row>
    <row r="128" spans="1:15" ht="16.5" hidden="1" customHeight="1">
      <c r="A128" s="31" t="s">
        <v>11</v>
      </c>
      <c r="B128" s="32" t="s">
        <v>11</v>
      </c>
      <c r="C128" s="32" t="s">
        <v>11</v>
      </c>
      <c r="D128" s="32" t="s">
        <v>11</v>
      </c>
      <c r="E128" s="32" t="s">
        <v>437</v>
      </c>
      <c r="F128" s="33" t="s">
        <v>173</v>
      </c>
      <c r="G128" s="33"/>
      <c r="H128" s="34"/>
      <c r="I128" s="34"/>
      <c r="J128" s="34"/>
      <c r="K128" s="35"/>
      <c r="L128" s="36"/>
      <c r="M128" s="36"/>
      <c r="N128" s="36"/>
      <c r="O128" s="20">
        <f t="shared" si="9"/>
        <v>0</v>
      </c>
    </row>
    <row r="129" spans="1:16" ht="33" hidden="1" customHeight="1">
      <c r="A129" s="31" t="s">
        <v>11</v>
      </c>
      <c r="B129" s="32" t="s">
        <v>247</v>
      </c>
      <c r="C129" s="32" t="s">
        <v>177</v>
      </c>
      <c r="D129" s="32" t="s">
        <v>4</v>
      </c>
      <c r="E129" s="32" t="s">
        <v>173</v>
      </c>
      <c r="F129" s="33" t="s">
        <v>438</v>
      </c>
      <c r="G129" s="33">
        <v>5.94</v>
      </c>
      <c r="H129" s="34">
        <v>30</v>
      </c>
      <c r="I129" s="34">
        <f t="shared" ref="I129:I135" si="12">G129*H129</f>
        <v>178.20000000000002</v>
      </c>
      <c r="J129" s="34"/>
      <c r="K129" s="35"/>
      <c r="L129" s="36">
        <v>5.94</v>
      </c>
      <c r="M129" s="36">
        <v>30</v>
      </c>
      <c r="N129" s="36">
        <v>178.2</v>
      </c>
      <c r="O129" s="20">
        <f t="shared" si="9"/>
        <v>0</v>
      </c>
    </row>
    <row r="130" spans="1:16" ht="33" hidden="1" customHeight="1">
      <c r="A130" s="31" t="s">
        <v>11</v>
      </c>
      <c r="B130" s="32" t="s">
        <v>271</v>
      </c>
      <c r="C130" s="32" t="s">
        <v>173</v>
      </c>
      <c r="D130" s="32" t="s">
        <v>4</v>
      </c>
      <c r="E130" s="32" t="s">
        <v>439</v>
      </c>
      <c r="F130" s="33" t="s">
        <v>440</v>
      </c>
      <c r="G130" s="33">
        <v>5.7960000000000003</v>
      </c>
      <c r="H130" s="34">
        <v>30</v>
      </c>
      <c r="I130" s="34">
        <f t="shared" si="12"/>
        <v>173.88</v>
      </c>
      <c r="J130" s="34"/>
      <c r="K130" s="35"/>
      <c r="L130" s="36">
        <v>5.7960000000000003</v>
      </c>
      <c r="M130" s="36">
        <v>30</v>
      </c>
      <c r="N130" s="36">
        <v>173.88</v>
      </c>
      <c r="O130" s="20">
        <f t="shared" si="9"/>
        <v>0</v>
      </c>
    </row>
    <row r="131" spans="1:16" ht="16.5" hidden="1" customHeight="1">
      <c r="A131" s="31" t="s">
        <v>11</v>
      </c>
      <c r="B131" s="32" t="s">
        <v>271</v>
      </c>
      <c r="C131" s="32" t="s">
        <v>173</v>
      </c>
      <c r="D131" s="32" t="s">
        <v>4</v>
      </c>
      <c r="E131" s="32" t="s">
        <v>441</v>
      </c>
      <c r="F131" s="33" t="s">
        <v>442</v>
      </c>
      <c r="G131" s="33">
        <v>-4.37</v>
      </c>
      <c r="H131" s="34">
        <v>30</v>
      </c>
      <c r="I131" s="34">
        <f t="shared" si="12"/>
        <v>-131.1</v>
      </c>
      <c r="J131" s="34"/>
      <c r="K131" s="35"/>
      <c r="L131" s="36">
        <v>-4.37</v>
      </c>
      <c r="M131" s="36">
        <v>30</v>
      </c>
      <c r="N131" s="36">
        <v>-131.1</v>
      </c>
      <c r="O131" s="20">
        <f t="shared" si="9"/>
        <v>0</v>
      </c>
    </row>
    <row r="132" spans="1:16" ht="16.5" hidden="1" customHeight="1">
      <c r="A132" s="31" t="s">
        <v>11</v>
      </c>
      <c r="B132" s="32" t="s">
        <v>212</v>
      </c>
      <c r="C132" s="32" t="s">
        <v>204</v>
      </c>
      <c r="D132" s="32" t="s">
        <v>4</v>
      </c>
      <c r="E132" s="32" t="s">
        <v>443</v>
      </c>
      <c r="F132" s="33" t="s">
        <v>444</v>
      </c>
      <c r="G132" s="33">
        <v>5.98</v>
      </c>
      <c r="H132" s="34">
        <v>30</v>
      </c>
      <c r="I132" s="34">
        <f t="shared" si="12"/>
        <v>179.4</v>
      </c>
      <c r="J132" s="34"/>
      <c r="K132" s="35"/>
      <c r="L132" s="36">
        <v>5.98</v>
      </c>
      <c r="M132" s="36">
        <v>30</v>
      </c>
      <c r="N132" s="36">
        <v>179.4</v>
      </c>
      <c r="O132" s="20">
        <f t="shared" si="9"/>
        <v>0</v>
      </c>
    </row>
    <row r="133" spans="1:16" ht="16.5" hidden="1" customHeight="1">
      <c r="A133" s="31" t="s">
        <v>11</v>
      </c>
      <c r="B133" s="32" t="s">
        <v>274</v>
      </c>
      <c r="C133" s="32" t="s">
        <v>205</v>
      </c>
      <c r="D133" s="32" t="s">
        <v>4</v>
      </c>
      <c r="E133" s="32" t="s">
        <v>443</v>
      </c>
      <c r="F133" s="33" t="s">
        <v>444</v>
      </c>
      <c r="G133" s="33">
        <v>5.98</v>
      </c>
      <c r="H133" s="34">
        <v>30</v>
      </c>
      <c r="I133" s="34">
        <f t="shared" si="12"/>
        <v>179.4</v>
      </c>
      <c r="J133" s="34"/>
      <c r="K133" s="35"/>
      <c r="L133" s="36">
        <v>5.98</v>
      </c>
      <c r="M133" s="36">
        <v>30</v>
      </c>
      <c r="N133" s="36">
        <v>179.4</v>
      </c>
      <c r="O133" s="20">
        <f t="shared" si="9"/>
        <v>0</v>
      </c>
    </row>
    <row r="134" spans="1:16" ht="16.5" hidden="1" customHeight="1">
      <c r="A134" s="31" t="s">
        <v>11</v>
      </c>
      <c r="B134" s="32" t="s">
        <v>275</v>
      </c>
      <c r="C134" s="32" t="s">
        <v>206</v>
      </c>
      <c r="D134" s="32" t="s">
        <v>5</v>
      </c>
      <c r="E134" s="32" t="s">
        <v>11</v>
      </c>
      <c r="F134" s="33" t="s">
        <v>445</v>
      </c>
      <c r="G134" s="33">
        <v>2.61</v>
      </c>
      <c r="H134" s="34">
        <v>30</v>
      </c>
      <c r="I134" s="34">
        <f t="shared" si="12"/>
        <v>78.3</v>
      </c>
      <c r="J134" s="34"/>
      <c r="K134" s="35"/>
      <c r="L134" s="36">
        <v>2.61</v>
      </c>
      <c r="M134" s="36">
        <v>30</v>
      </c>
      <c r="N134" s="36">
        <v>78.3</v>
      </c>
      <c r="O134" s="20">
        <f t="shared" si="9"/>
        <v>0</v>
      </c>
    </row>
    <row r="135" spans="1:16" ht="16.5" hidden="1" customHeight="1">
      <c r="A135" s="31" t="s">
        <v>11</v>
      </c>
      <c r="B135" s="32" t="s">
        <v>275</v>
      </c>
      <c r="C135" s="32" t="s">
        <v>206</v>
      </c>
      <c r="D135" s="32" t="s">
        <v>5</v>
      </c>
      <c r="E135" s="32" t="s">
        <v>441</v>
      </c>
      <c r="F135" s="33" t="s">
        <v>446</v>
      </c>
      <c r="G135" s="33">
        <v>-1.1599999999999999</v>
      </c>
      <c r="H135" s="34">
        <v>30</v>
      </c>
      <c r="I135" s="34">
        <f t="shared" si="12"/>
        <v>-34.799999999999997</v>
      </c>
      <c r="J135" s="34"/>
      <c r="K135" s="35"/>
      <c r="L135" s="36">
        <v>-1.1599999999999999</v>
      </c>
      <c r="M135" s="36">
        <v>30</v>
      </c>
      <c r="N135" s="36">
        <v>-34.799999999999997</v>
      </c>
      <c r="O135" s="20">
        <f t="shared" ref="O135:O198" si="13">I135-N135</f>
        <v>0</v>
      </c>
    </row>
    <row r="136" spans="1:16" ht="16.5" hidden="1" customHeight="1">
      <c r="A136" s="31" t="s">
        <v>11</v>
      </c>
      <c r="B136" s="32" t="s">
        <v>11</v>
      </c>
      <c r="C136" s="32" t="s">
        <v>11</v>
      </c>
      <c r="D136" s="32" t="s">
        <v>11</v>
      </c>
      <c r="E136" s="32" t="s">
        <v>437</v>
      </c>
      <c r="F136" s="33" t="s">
        <v>447</v>
      </c>
      <c r="G136" s="33"/>
      <c r="H136" s="34"/>
      <c r="I136" s="34"/>
      <c r="J136" s="34"/>
      <c r="K136" s="35"/>
      <c r="L136" s="36"/>
      <c r="M136" s="36"/>
      <c r="N136" s="36"/>
      <c r="O136" s="20">
        <f t="shared" si="13"/>
        <v>0</v>
      </c>
    </row>
    <row r="137" spans="1:16" ht="16.5" hidden="1" customHeight="1">
      <c r="A137" s="31" t="s">
        <v>11</v>
      </c>
      <c r="B137" s="32" t="s">
        <v>269</v>
      </c>
      <c r="C137" s="32" t="s">
        <v>199</v>
      </c>
      <c r="D137" s="32" t="s">
        <v>4</v>
      </c>
      <c r="E137" s="32" t="s">
        <v>447</v>
      </c>
      <c r="F137" s="33" t="s">
        <v>436</v>
      </c>
      <c r="G137" s="33">
        <v>1.2350000000000001</v>
      </c>
      <c r="H137" s="34">
        <v>30</v>
      </c>
      <c r="I137" s="34">
        <f t="shared" ref="I137:I140" si="14">G137*H137</f>
        <v>37.050000000000004</v>
      </c>
      <c r="J137" s="34"/>
      <c r="K137" s="35"/>
      <c r="L137" s="36">
        <v>1.2350000000000001</v>
      </c>
      <c r="M137" s="36">
        <v>30</v>
      </c>
      <c r="N137" s="36">
        <v>37.049999999999997</v>
      </c>
      <c r="O137" s="20">
        <f t="shared" si="13"/>
        <v>0</v>
      </c>
    </row>
    <row r="138" spans="1:16" ht="16.5" hidden="1" customHeight="1">
      <c r="A138" s="31" t="s">
        <v>11</v>
      </c>
      <c r="B138" s="32" t="s">
        <v>270</v>
      </c>
      <c r="C138" s="32" t="s">
        <v>200</v>
      </c>
      <c r="D138" s="32" t="s">
        <v>4</v>
      </c>
      <c r="E138" s="32" t="s">
        <v>11</v>
      </c>
      <c r="F138" s="33" t="s">
        <v>436</v>
      </c>
      <c r="G138" s="33">
        <v>1.2350000000000001</v>
      </c>
      <c r="H138" s="34">
        <v>30</v>
      </c>
      <c r="I138" s="34">
        <f t="shared" si="14"/>
        <v>37.050000000000004</v>
      </c>
      <c r="J138" s="34"/>
      <c r="K138" s="35"/>
      <c r="L138" s="36">
        <v>1.2350000000000001</v>
      </c>
      <c r="M138" s="36">
        <v>30</v>
      </c>
      <c r="N138" s="36">
        <v>37.049999999999997</v>
      </c>
      <c r="O138" s="20">
        <f t="shared" si="13"/>
        <v>0</v>
      </c>
    </row>
    <row r="139" spans="1:16" ht="16.5" hidden="1" customHeight="1">
      <c r="A139" s="31" t="s">
        <v>11</v>
      </c>
      <c r="B139" s="32" t="s">
        <v>271</v>
      </c>
      <c r="C139" s="32" t="s">
        <v>201</v>
      </c>
      <c r="D139" s="32" t="s">
        <v>4</v>
      </c>
      <c r="E139" s="32" t="s">
        <v>448</v>
      </c>
      <c r="F139" s="33" t="s">
        <v>449</v>
      </c>
      <c r="G139" s="33">
        <v>0.80500000000000005</v>
      </c>
      <c r="H139" s="34">
        <v>30</v>
      </c>
      <c r="I139" s="34">
        <f t="shared" si="14"/>
        <v>24.150000000000002</v>
      </c>
      <c r="J139" s="34"/>
      <c r="K139" s="35"/>
      <c r="L139" s="36">
        <v>0.80500000000000005</v>
      </c>
      <c r="M139" s="36">
        <v>30</v>
      </c>
      <c r="N139" s="36">
        <v>24.15</v>
      </c>
      <c r="O139" s="20">
        <f t="shared" si="13"/>
        <v>0</v>
      </c>
    </row>
    <row r="140" spans="1:16" ht="16.5" hidden="1" customHeight="1">
      <c r="A140" s="31" t="s">
        <v>11</v>
      </c>
      <c r="B140" s="32" t="s">
        <v>272</v>
      </c>
      <c r="C140" s="32" t="s">
        <v>202</v>
      </c>
      <c r="D140" s="32" t="s">
        <v>5</v>
      </c>
      <c r="E140" s="32" t="s">
        <v>11</v>
      </c>
      <c r="F140" s="33" t="s">
        <v>450</v>
      </c>
      <c r="G140" s="33">
        <v>4.5</v>
      </c>
      <c r="H140" s="34">
        <v>30</v>
      </c>
      <c r="I140" s="34">
        <f t="shared" si="14"/>
        <v>135</v>
      </c>
      <c r="J140" s="34"/>
      <c r="K140" s="35"/>
      <c r="L140" s="36">
        <v>4.5</v>
      </c>
      <c r="M140" s="36">
        <v>30</v>
      </c>
      <c r="N140" s="36">
        <v>135</v>
      </c>
      <c r="O140" s="20">
        <f t="shared" si="13"/>
        <v>0</v>
      </c>
    </row>
    <row r="141" spans="1:16" ht="16.5" hidden="1" customHeight="1">
      <c r="A141" s="31" t="s">
        <v>11</v>
      </c>
      <c r="B141" s="32" t="s">
        <v>11</v>
      </c>
      <c r="C141" s="32" t="s">
        <v>11</v>
      </c>
      <c r="D141" s="32" t="s">
        <v>11</v>
      </c>
      <c r="E141" s="32" t="s">
        <v>437</v>
      </c>
      <c r="F141" s="33" t="s">
        <v>451</v>
      </c>
      <c r="G141" s="33"/>
      <c r="H141" s="34"/>
      <c r="I141" s="34"/>
      <c r="J141" s="34"/>
      <c r="K141" s="35"/>
      <c r="L141" s="36"/>
      <c r="M141" s="36"/>
      <c r="N141" s="36"/>
      <c r="O141" s="20">
        <f t="shared" si="13"/>
        <v>0</v>
      </c>
    </row>
    <row r="142" spans="1:16" ht="16.5" hidden="1" customHeight="1">
      <c r="A142" s="31" t="s">
        <v>11</v>
      </c>
      <c r="B142" s="32" t="s">
        <v>286</v>
      </c>
      <c r="C142" s="32" t="s">
        <v>217</v>
      </c>
      <c r="D142" s="32" t="s">
        <v>5</v>
      </c>
      <c r="E142" s="32" t="s">
        <v>11</v>
      </c>
      <c r="F142" s="33" t="s">
        <v>452</v>
      </c>
      <c r="G142" s="33">
        <v>0.9</v>
      </c>
      <c r="H142" s="34">
        <v>30</v>
      </c>
      <c r="I142" s="34">
        <f t="shared" ref="I142:I144" si="15">G142*H142</f>
        <v>27</v>
      </c>
      <c r="J142" s="34"/>
      <c r="K142" s="35"/>
      <c r="L142" s="36">
        <v>0.9</v>
      </c>
      <c r="M142" s="36">
        <v>30</v>
      </c>
      <c r="N142" s="36">
        <v>27</v>
      </c>
      <c r="O142" s="20">
        <f t="shared" si="13"/>
        <v>0</v>
      </c>
    </row>
    <row r="143" spans="1:16" s="243" customFormat="1" ht="16.5" hidden="1" customHeight="1">
      <c r="A143" s="244" t="s">
        <v>11</v>
      </c>
      <c r="B143" s="244" t="s">
        <v>278</v>
      </c>
      <c r="C143" s="244" t="s">
        <v>60</v>
      </c>
      <c r="D143" s="244" t="s">
        <v>4</v>
      </c>
      <c r="E143" s="244"/>
      <c r="F143" s="245" t="s">
        <v>453</v>
      </c>
      <c r="G143" s="245">
        <f>((0.95*1.3))</f>
        <v>1.2349999999999999</v>
      </c>
      <c r="H143" s="246">
        <v>5</v>
      </c>
      <c r="I143" s="246">
        <f t="shared" si="15"/>
        <v>6.1749999999999989</v>
      </c>
      <c r="J143" s="246"/>
      <c r="K143" s="247"/>
      <c r="L143" s="246">
        <v>4.1000000000000002E-2</v>
      </c>
      <c r="M143" s="246">
        <v>30</v>
      </c>
      <c r="N143" s="246">
        <v>1.23</v>
      </c>
      <c r="O143" s="248">
        <f t="shared" si="13"/>
        <v>4.9449999999999985</v>
      </c>
      <c r="P143" s="243" t="s">
        <v>454</v>
      </c>
    </row>
    <row r="144" spans="1:16" ht="16.5" hidden="1" customHeight="1">
      <c r="A144" s="31" t="s">
        <v>11</v>
      </c>
      <c r="B144" s="32" t="s">
        <v>49</v>
      </c>
      <c r="C144" s="32" t="s">
        <v>50</v>
      </c>
      <c r="D144" s="32" t="s">
        <v>27</v>
      </c>
      <c r="E144" s="32" t="s">
        <v>11</v>
      </c>
      <c r="F144" s="33" t="s">
        <v>113</v>
      </c>
      <c r="G144" s="33">
        <v>1</v>
      </c>
      <c r="H144" s="34">
        <v>30</v>
      </c>
      <c r="I144" s="34">
        <f t="shared" si="15"/>
        <v>30</v>
      </c>
      <c r="J144" s="34"/>
      <c r="K144" s="35"/>
      <c r="L144" s="36">
        <v>1</v>
      </c>
      <c r="M144" s="36">
        <v>30</v>
      </c>
      <c r="N144" s="36">
        <v>30</v>
      </c>
      <c r="O144" s="20">
        <f t="shared" si="13"/>
        <v>0</v>
      </c>
    </row>
    <row r="145" spans="1:16" ht="16.5" hidden="1" customHeight="1">
      <c r="A145" s="48"/>
      <c r="B145" s="49"/>
      <c r="C145" s="49"/>
      <c r="D145" s="49"/>
      <c r="E145" s="49"/>
      <c r="F145" s="50"/>
      <c r="G145" s="50"/>
      <c r="H145" s="51"/>
      <c r="I145" s="51"/>
      <c r="J145" s="51"/>
      <c r="K145" s="52"/>
      <c r="L145" s="53"/>
      <c r="M145" s="53"/>
      <c r="N145" s="53"/>
      <c r="O145" s="20">
        <f t="shared" si="13"/>
        <v>0</v>
      </c>
    </row>
    <row r="146" spans="1:16" ht="16.5" hidden="1" customHeight="1">
      <c r="A146" s="48"/>
      <c r="B146" s="49"/>
      <c r="C146" s="49"/>
      <c r="D146" s="49"/>
      <c r="E146" s="49"/>
      <c r="F146" s="50"/>
      <c r="G146" s="50"/>
      <c r="H146" s="51"/>
      <c r="I146" s="51"/>
      <c r="J146" s="51"/>
      <c r="K146" s="52"/>
      <c r="L146" s="53"/>
      <c r="M146" s="53"/>
      <c r="N146" s="53"/>
      <c r="O146" s="20">
        <f t="shared" si="13"/>
        <v>0</v>
      </c>
    </row>
    <row r="147" spans="1:16" ht="16.5" hidden="1" customHeight="1">
      <c r="A147" s="48"/>
      <c r="B147" s="49"/>
      <c r="C147" s="49"/>
      <c r="D147" s="49"/>
      <c r="E147" s="49"/>
      <c r="F147" s="50"/>
      <c r="G147" s="50"/>
      <c r="H147" s="51"/>
      <c r="I147" s="51"/>
      <c r="J147" s="51"/>
      <c r="K147" s="52"/>
      <c r="L147" s="53"/>
      <c r="M147" s="53"/>
      <c r="N147" s="53"/>
      <c r="O147" s="20">
        <f t="shared" si="13"/>
        <v>0</v>
      </c>
    </row>
    <row r="148" spans="1:16" ht="16.5" hidden="1" customHeight="1">
      <c r="A148" s="48"/>
      <c r="B148" s="49"/>
      <c r="C148" s="49"/>
      <c r="D148" s="49"/>
      <c r="E148" s="49"/>
      <c r="F148" s="50"/>
      <c r="G148" s="50"/>
      <c r="H148" s="51"/>
      <c r="I148" s="51"/>
      <c r="J148" s="51"/>
      <c r="K148" s="52"/>
      <c r="L148" s="53"/>
      <c r="M148" s="53"/>
      <c r="N148" s="53"/>
      <c r="O148" s="20">
        <f t="shared" si="13"/>
        <v>0</v>
      </c>
    </row>
    <row r="149" spans="1:16" ht="16.5" hidden="1" customHeight="1">
      <c r="A149" s="48"/>
      <c r="B149" s="49"/>
      <c r="C149" s="49"/>
      <c r="D149" s="49"/>
      <c r="E149" s="49"/>
      <c r="F149" s="50"/>
      <c r="G149" s="50"/>
      <c r="H149" s="51"/>
      <c r="I149" s="51"/>
      <c r="J149" s="51"/>
      <c r="K149" s="52"/>
      <c r="L149" s="53"/>
      <c r="M149" s="53"/>
      <c r="N149" s="53"/>
      <c r="O149" s="20">
        <f t="shared" si="13"/>
        <v>0</v>
      </c>
    </row>
    <row r="150" spans="1:16" ht="16.5" hidden="1" customHeight="1">
      <c r="A150" s="48"/>
      <c r="B150" s="49"/>
      <c r="C150" s="49"/>
      <c r="D150" s="49"/>
      <c r="E150" s="49"/>
      <c r="F150" s="50"/>
      <c r="G150" s="50"/>
      <c r="H150" s="51"/>
      <c r="I150" s="51"/>
      <c r="J150" s="51"/>
      <c r="K150" s="52"/>
      <c r="L150" s="53"/>
      <c r="M150" s="53"/>
      <c r="N150" s="53"/>
    </row>
    <row r="151" spans="1:16" ht="16.5" hidden="1" customHeight="1">
      <c r="A151" s="48"/>
      <c r="B151" s="49"/>
      <c r="C151" s="49"/>
      <c r="D151" s="49"/>
      <c r="E151" s="49"/>
      <c r="F151" s="50"/>
      <c r="G151" s="50"/>
      <c r="H151" s="51"/>
      <c r="I151" s="51"/>
      <c r="J151" s="51"/>
      <c r="K151" s="52"/>
      <c r="L151" s="53"/>
      <c r="M151" s="53"/>
      <c r="N151" s="53"/>
      <c r="O151" s="20">
        <f t="shared" si="13"/>
        <v>0</v>
      </c>
    </row>
    <row r="152" spans="1:16" ht="16.5" hidden="1" customHeight="1">
      <c r="A152" s="48"/>
      <c r="B152" s="49"/>
      <c r="C152" s="49"/>
      <c r="D152" s="49"/>
      <c r="E152" s="49"/>
      <c r="F152" s="50"/>
      <c r="G152" s="50"/>
      <c r="H152" s="51"/>
      <c r="I152" s="51"/>
      <c r="J152" s="51"/>
      <c r="K152" s="52"/>
      <c r="L152" s="53"/>
      <c r="M152" s="53"/>
      <c r="N152" s="53"/>
      <c r="O152" s="20">
        <f t="shared" si="13"/>
        <v>0</v>
      </c>
    </row>
    <row r="153" spans="1:16" ht="16.5" hidden="1" customHeight="1">
      <c r="A153" s="21" t="s">
        <v>1241</v>
      </c>
      <c r="O153" s="20">
        <f t="shared" si="13"/>
        <v>0</v>
      </c>
    </row>
    <row r="154" spans="1:16" ht="16.5" hidden="1" customHeight="1">
      <c r="A154" s="25" t="s">
        <v>323</v>
      </c>
      <c r="B154" s="26" t="s">
        <v>0</v>
      </c>
      <c r="C154" s="26" t="s">
        <v>1</v>
      </c>
      <c r="D154" s="26" t="s">
        <v>2</v>
      </c>
      <c r="E154" s="26" t="s">
        <v>324</v>
      </c>
      <c r="F154" s="27" t="s">
        <v>325</v>
      </c>
      <c r="G154" s="27" t="s">
        <v>326</v>
      </c>
      <c r="H154" s="28" t="s">
        <v>158</v>
      </c>
      <c r="I154" s="28" t="s">
        <v>150</v>
      </c>
      <c r="J154" s="28" t="s">
        <v>308</v>
      </c>
      <c r="K154" s="29"/>
      <c r="L154" s="30" t="s">
        <v>327</v>
      </c>
      <c r="M154" s="30" t="s">
        <v>158</v>
      </c>
      <c r="N154" s="30" t="s">
        <v>328</v>
      </c>
      <c r="O154" s="20" t="s">
        <v>329</v>
      </c>
    </row>
    <row r="155" spans="1:16" ht="16.5" hidden="1" customHeight="1">
      <c r="A155" s="31" t="s">
        <v>455</v>
      </c>
      <c r="B155" s="32" t="s">
        <v>11</v>
      </c>
      <c r="C155" s="32" t="s">
        <v>11</v>
      </c>
      <c r="D155" s="32" t="s">
        <v>11</v>
      </c>
      <c r="E155" s="32" t="s">
        <v>434</v>
      </c>
      <c r="F155" s="33" t="s">
        <v>435</v>
      </c>
      <c r="G155" s="33"/>
      <c r="H155" s="34"/>
      <c r="I155" s="34"/>
      <c r="J155" s="34"/>
      <c r="K155" s="35"/>
      <c r="L155" s="36"/>
      <c r="M155" s="36"/>
      <c r="N155" s="36"/>
      <c r="O155" s="20">
        <f t="shared" si="13"/>
        <v>0</v>
      </c>
    </row>
    <row r="156" spans="1:16" ht="16.5" hidden="1" customHeight="1">
      <c r="A156" s="31" t="s">
        <v>11</v>
      </c>
      <c r="B156" s="32" t="s">
        <v>236</v>
      </c>
      <c r="C156" s="32" t="s">
        <v>74</v>
      </c>
      <c r="D156" s="32" t="s">
        <v>4</v>
      </c>
      <c r="E156" s="32" t="s">
        <v>11</v>
      </c>
      <c r="F156" s="33" t="s">
        <v>456</v>
      </c>
      <c r="G156" s="33">
        <v>12.48</v>
      </c>
      <c r="H156" s="34">
        <v>30</v>
      </c>
      <c r="I156" s="34">
        <f t="shared" ref="I156:I159" si="16">G156*H156</f>
        <v>374.40000000000003</v>
      </c>
      <c r="J156" s="34"/>
      <c r="K156" s="35"/>
      <c r="L156" s="36">
        <v>12.48</v>
      </c>
      <c r="M156" s="36">
        <v>30</v>
      </c>
      <c r="N156" s="36">
        <v>374.4</v>
      </c>
      <c r="O156" s="20">
        <f t="shared" si="13"/>
        <v>0</v>
      </c>
    </row>
    <row r="157" spans="1:16" ht="16.5" hidden="1" customHeight="1">
      <c r="A157" s="31" t="s">
        <v>11</v>
      </c>
      <c r="B157" s="32" t="s">
        <v>246</v>
      </c>
      <c r="C157" s="32" t="s">
        <v>11</v>
      </c>
      <c r="D157" s="32" t="s">
        <v>12</v>
      </c>
      <c r="E157" s="32" t="s">
        <v>11</v>
      </c>
      <c r="F157" s="33" t="s">
        <v>457</v>
      </c>
      <c r="G157" s="33">
        <v>0.748</v>
      </c>
      <c r="H157" s="34">
        <v>30</v>
      </c>
      <c r="I157" s="34">
        <f t="shared" si="16"/>
        <v>22.44</v>
      </c>
      <c r="J157" s="34"/>
      <c r="K157" s="35"/>
      <c r="L157" s="36">
        <v>0.748</v>
      </c>
      <c r="M157" s="36">
        <v>30</v>
      </c>
      <c r="N157" s="36">
        <v>22.44</v>
      </c>
      <c r="O157" s="20">
        <f t="shared" si="13"/>
        <v>0</v>
      </c>
    </row>
    <row r="158" spans="1:16" s="243" customFormat="1" ht="16.5" hidden="1" customHeight="1">
      <c r="A158" s="244" t="s">
        <v>11</v>
      </c>
      <c r="B158" s="244" t="s">
        <v>1103</v>
      </c>
      <c r="C158" s="244" t="s">
        <v>1089</v>
      </c>
      <c r="D158" s="244" t="s">
        <v>1229</v>
      </c>
      <c r="E158" s="244" t="s">
        <v>458</v>
      </c>
      <c r="F158" s="245" t="s">
        <v>1090</v>
      </c>
      <c r="G158" s="245">
        <v>12.48</v>
      </c>
      <c r="H158" s="246">
        <v>30</v>
      </c>
      <c r="I158" s="246">
        <f t="shared" si="16"/>
        <v>374.40000000000003</v>
      </c>
      <c r="J158" s="246"/>
      <c r="K158" s="247"/>
      <c r="L158" s="246">
        <v>0.499</v>
      </c>
      <c r="M158" s="246">
        <v>30</v>
      </c>
      <c r="N158" s="246">
        <v>14.97</v>
      </c>
      <c r="O158" s="248">
        <f t="shared" si="13"/>
        <v>359.43</v>
      </c>
      <c r="P158" s="243" t="s">
        <v>459</v>
      </c>
    </row>
    <row r="159" spans="1:16" ht="16.5" hidden="1" customHeight="1">
      <c r="A159" s="31" t="s">
        <v>11</v>
      </c>
      <c r="B159" s="32" t="s">
        <v>276</v>
      </c>
      <c r="C159" s="32" t="s">
        <v>207</v>
      </c>
      <c r="D159" s="32" t="s">
        <v>4</v>
      </c>
      <c r="E159" s="32" t="s">
        <v>460</v>
      </c>
      <c r="F159" s="33" t="s">
        <v>461</v>
      </c>
      <c r="G159" s="33">
        <v>10.5</v>
      </c>
      <c r="H159" s="34">
        <v>30</v>
      </c>
      <c r="I159" s="34">
        <f t="shared" si="16"/>
        <v>315</v>
      </c>
      <c r="J159" s="34"/>
      <c r="K159" s="35"/>
      <c r="L159" s="36">
        <v>10.5</v>
      </c>
      <c r="M159" s="36">
        <v>30</v>
      </c>
      <c r="N159" s="36">
        <v>315</v>
      </c>
      <c r="O159" s="20">
        <f t="shared" si="13"/>
        <v>0</v>
      </c>
    </row>
    <row r="160" spans="1:16" ht="16.5" hidden="1" customHeight="1">
      <c r="A160" s="31" t="s">
        <v>11</v>
      </c>
      <c r="B160" s="32" t="s">
        <v>11</v>
      </c>
      <c r="C160" s="32" t="s">
        <v>11</v>
      </c>
      <c r="D160" s="32" t="s">
        <v>11</v>
      </c>
      <c r="E160" s="32" t="s">
        <v>437</v>
      </c>
      <c r="F160" s="33" t="s">
        <v>173</v>
      </c>
      <c r="G160" s="33"/>
      <c r="H160" s="34"/>
      <c r="I160" s="34"/>
      <c r="J160" s="34"/>
      <c r="K160" s="35"/>
      <c r="L160" s="36"/>
      <c r="M160" s="36"/>
      <c r="N160" s="36"/>
      <c r="O160" s="20">
        <f t="shared" si="13"/>
        <v>0</v>
      </c>
    </row>
    <row r="161" spans="1:16" ht="33" hidden="1" customHeight="1">
      <c r="A161" s="31" t="s">
        <v>11</v>
      </c>
      <c r="B161" s="32" t="s">
        <v>247</v>
      </c>
      <c r="C161" s="32" t="s">
        <v>177</v>
      </c>
      <c r="D161" s="32" t="s">
        <v>4</v>
      </c>
      <c r="E161" s="32" t="s">
        <v>173</v>
      </c>
      <c r="F161" s="33" t="s">
        <v>462</v>
      </c>
      <c r="G161" s="33">
        <v>27.29</v>
      </c>
      <c r="H161" s="34">
        <v>30</v>
      </c>
      <c r="I161" s="34">
        <f t="shared" ref="I161:I165" si="17">G161*H161</f>
        <v>818.69999999999993</v>
      </c>
      <c r="J161" s="34"/>
      <c r="K161" s="35"/>
      <c r="L161" s="36">
        <v>27.29</v>
      </c>
      <c r="M161" s="36">
        <v>30</v>
      </c>
      <c r="N161" s="36">
        <v>818.7</v>
      </c>
      <c r="O161" s="20">
        <f t="shared" si="13"/>
        <v>0</v>
      </c>
    </row>
    <row r="162" spans="1:16" ht="16.5" hidden="1" customHeight="1">
      <c r="A162" s="31" t="s">
        <v>11</v>
      </c>
      <c r="B162" s="32" t="s">
        <v>212</v>
      </c>
      <c r="C162" s="32" t="s">
        <v>204</v>
      </c>
      <c r="D162" s="32" t="s">
        <v>4</v>
      </c>
      <c r="E162" s="32" t="s">
        <v>463</v>
      </c>
      <c r="F162" s="33" t="s">
        <v>464</v>
      </c>
      <c r="G162" s="33">
        <v>7.36</v>
      </c>
      <c r="H162" s="34">
        <v>30</v>
      </c>
      <c r="I162" s="34">
        <f t="shared" si="17"/>
        <v>220.8</v>
      </c>
      <c r="J162" s="34"/>
      <c r="K162" s="35"/>
      <c r="L162" s="36">
        <v>7.36</v>
      </c>
      <c r="M162" s="36">
        <v>30</v>
      </c>
      <c r="N162" s="36">
        <v>220.8</v>
      </c>
      <c r="O162" s="20">
        <f t="shared" si="13"/>
        <v>0</v>
      </c>
    </row>
    <row r="163" spans="1:16" ht="16.5" hidden="1" customHeight="1">
      <c r="A163" s="31" t="s">
        <v>11</v>
      </c>
      <c r="B163" s="32" t="s">
        <v>274</v>
      </c>
      <c r="C163" s="32" t="s">
        <v>205</v>
      </c>
      <c r="D163" s="32" t="s">
        <v>4</v>
      </c>
      <c r="E163" s="32" t="s">
        <v>463</v>
      </c>
      <c r="F163" s="33" t="s">
        <v>464</v>
      </c>
      <c r="G163" s="33">
        <v>7.36</v>
      </c>
      <c r="H163" s="34">
        <v>30</v>
      </c>
      <c r="I163" s="34">
        <f t="shared" si="17"/>
        <v>220.8</v>
      </c>
      <c r="J163" s="34"/>
      <c r="K163" s="35"/>
      <c r="L163" s="36">
        <v>7.36</v>
      </c>
      <c r="M163" s="36">
        <v>30</v>
      </c>
      <c r="N163" s="36">
        <v>220.8</v>
      </c>
      <c r="O163" s="20">
        <f t="shared" si="13"/>
        <v>0</v>
      </c>
    </row>
    <row r="164" spans="1:16" ht="49.5" hidden="1" customHeight="1">
      <c r="A164" s="31" t="s">
        <v>11</v>
      </c>
      <c r="B164" s="32" t="s">
        <v>271</v>
      </c>
      <c r="C164" s="32" t="s">
        <v>173</v>
      </c>
      <c r="D164" s="32" t="s">
        <v>4</v>
      </c>
      <c r="E164" s="32" t="s">
        <v>439</v>
      </c>
      <c r="F164" s="33" t="s">
        <v>465</v>
      </c>
      <c r="G164" s="33">
        <v>26.54</v>
      </c>
      <c r="H164" s="34">
        <v>30</v>
      </c>
      <c r="I164" s="34">
        <f t="shared" si="17"/>
        <v>796.19999999999993</v>
      </c>
      <c r="J164" s="34"/>
      <c r="K164" s="35"/>
      <c r="L164" s="36">
        <v>26.54</v>
      </c>
      <c r="M164" s="36">
        <v>30</v>
      </c>
      <c r="N164" s="36">
        <v>796.2</v>
      </c>
      <c r="O164" s="20">
        <f t="shared" si="13"/>
        <v>0</v>
      </c>
    </row>
    <row r="165" spans="1:16" ht="16.5" hidden="1" customHeight="1">
      <c r="A165" s="31" t="s">
        <v>11</v>
      </c>
      <c r="B165" s="32" t="s">
        <v>275</v>
      </c>
      <c r="C165" s="32" t="s">
        <v>206</v>
      </c>
      <c r="D165" s="32" t="s">
        <v>5</v>
      </c>
      <c r="E165" s="32" t="s">
        <v>466</v>
      </c>
      <c r="F165" s="33" t="s">
        <v>467</v>
      </c>
      <c r="G165" s="33">
        <v>9.1999999999999993</v>
      </c>
      <c r="H165" s="34">
        <v>30</v>
      </c>
      <c r="I165" s="34">
        <f t="shared" si="17"/>
        <v>276</v>
      </c>
      <c r="J165" s="34"/>
      <c r="K165" s="35"/>
      <c r="L165" s="36">
        <v>9.1999999999999993</v>
      </c>
      <c r="M165" s="36">
        <v>30</v>
      </c>
      <c r="N165" s="36">
        <v>276</v>
      </c>
      <c r="O165" s="20">
        <f t="shared" si="13"/>
        <v>0</v>
      </c>
    </row>
    <row r="166" spans="1:16" ht="16.5" hidden="1" customHeight="1">
      <c r="A166" s="31" t="s">
        <v>11</v>
      </c>
      <c r="B166" s="32" t="s">
        <v>11</v>
      </c>
      <c r="C166" s="32" t="s">
        <v>11</v>
      </c>
      <c r="D166" s="32" t="s">
        <v>11</v>
      </c>
      <c r="E166" s="32" t="s">
        <v>437</v>
      </c>
      <c r="F166" s="33" t="s">
        <v>447</v>
      </c>
      <c r="G166" s="33"/>
      <c r="H166" s="34"/>
      <c r="I166" s="34"/>
      <c r="J166" s="34"/>
      <c r="K166" s="35"/>
      <c r="L166" s="36"/>
      <c r="M166" s="36"/>
      <c r="N166" s="36"/>
      <c r="O166" s="20">
        <f t="shared" si="13"/>
        <v>0</v>
      </c>
    </row>
    <row r="167" spans="1:16" ht="16.5" hidden="1" customHeight="1">
      <c r="A167" s="31" t="s">
        <v>11</v>
      </c>
      <c r="B167" s="32" t="s">
        <v>269</v>
      </c>
      <c r="C167" s="32" t="s">
        <v>199</v>
      </c>
      <c r="D167" s="32" t="s">
        <v>4</v>
      </c>
      <c r="E167" s="32" t="s">
        <v>447</v>
      </c>
      <c r="F167" s="33" t="s">
        <v>456</v>
      </c>
      <c r="G167" s="33">
        <v>12.48</v>
      </c>
      <c r="H167" s="34">
        <v>30</v>
      </c>
      <c r="I167" s="34">
        <f t="shared" ref="I167:I172" si="18">G167*H167</f>
        <v>374.40000000000003</v>
      </c>
      <c r="J167" s="34"/>
      <c r="K167" s="35"/>
      <c r="L167" s="36">
        <v>12.48</v>
      </c>
      <c r="M167" s="36">
        <v>30</v>
      </c>
      <c r="N167" s="36">
        <v>374.4</v>
      </c>
      <c r="O167" s="20">
        <f t="shared" si="13"/>
        <v>0</v>
      </c>
    </row>
    <row r="168" spans="1:16" ht="16.5" hidden="1" customHeight="1">
      <c r="A168" s="31" t="s">
        <v>11</v>
      </c>
      <c r="B168" s="32" t="s">
        <v>270</v>
      </c>
      <c r="C168" s="32" t="s">
        <v>200</v>
      </c>
      <c r="D168" s="32" t="s">
        <v>4</v>
      </c>
      <c r="E168" s="32" t="s">
        <v>11</v>
      </c>
      <c r="F168" s="33" t="s">
        <v>456</v>
      </c>
      <c r="G168" s="33">
        <v>12.48</v>
      </c>
      <c r="H168" s="34">
        <v>30</v>
      </c>
      <c r="I168" s="34">
        <f t="shared" si="18"/>
        <v>374.40000000000003</v>
      </c>
      <c r="J168" s="34"/>
      <c r="K168" s="35"/>
      <c r="L168" s="36">
        <v>12.48</v>
      </c>
      <c r="M168" s="36">
        <v>30</v>
      </c>
      <c r="N168" s="36">
        <v>374.4</v>
      </c>
      <c r="O168" s="20">
        <f t="shared" si="13"/>
        <v>0</v>
      </c>
    </row>
    <row r="169" spans="1:16" ht="16.5" hidden="1" customHeight="1">
      <c r="A169" s="31" t="s">
        <v>11</v>
      </c>
      <c r="B169" s="32" t="s">
        <v>271</v>
      </c>
      <c r="C169" s="32" t="s">
        <v>201</v>
      </c>
      <c r="D169" s="32" t="s">
        <v>4</v>
      </c>
      <c r="E169" s="32" t="s">
        <v>460</v>
      </c>
      <c r="F169" s="33" t="s">
        <v>461</v>
      </c>
      <c r="G169" s="33">
        <v>10.5</v>
      </c>
      <c r="H169" s="34">
        <v>30</v>
      </c>
      <c r="I169" s="34">
        <f t="shared" si="18"/>
        <v>315</v>
      </c>
      <c r="J169" s="34"/>
      <c r="K169" s="35"/>
      <c r="L169" s="36">
        <v>10.5</v>
      </c>
      <c r="M169" s="36">
        <v>30</v>
      </c>
      <c r="N169" s="36">
        <v>315</v>
      </c>
      <c r="O169" s="20">
        <f t="shared" si="13"/>
        <v>0</v>
      </c>
    </row>
    <row r="170" spans="1:16" ht="16.5" hidden="1" customHeight="1">
      <c r="A170" s="31" t="s">
        <v>11</v>
      </c>
      <c r="B170" s="32" t="s">
        <v>272</v>
      </c>
      <c r="C170" s="32" t="s">
        <v>202</v>
      </c>
      <c r="D170" s="32" t="s">
        <v>5</v>
      </c>
      <c r="E170" s="32" t="s">
        <v>468</v>
      </c>
      <c r="F170" s="33" t="s">
        <v>469</v>
      </c>
      <c r="G170" s="33">
        <v>14.2</v>
      </c>
      <c r="H170" s="34">
        <v>30</v>
      </c>
      <c r="I170" s="34">
        <f t="shared" si="18"/>
        <v>426</v>
      </c>
      <c r="J170" s="34"/>
      <c r="K170" s="35"/>
      <c r="L170" s="36">
        <v>14.2</v>
      </c>
      <c r="M170" s="36">
        <v>30</v>
      </c>
      <c r="N170" s="36">
        <v>426</v>
      </c>
      <c r="O170" s="20">
        <f t="shared" si="13"/>
        <v>0</v>
      </c>
    </row>
    <row r="171" spans="1:16" s="243" customFormat="1" ht="16.5" hidden="1" customHeight="1">
      <c r="A171" s="244" t="s">
        <v>11</v>
      </c>
      <c r="B171" s="244" t="s">
        <v>278</v>
      </c>
      <c r="C171" s="244" t="s">
        <v>60</v>
      </c>
      <c r="D171" s="244" t="s">
        <v>4</v>
      </c>
      <c r="E171" s="244"/>
      <c r="F171" s="245" t="s">
        <v>470</v>
      </c>
      <c r="G171" s="245">
        <f>((3.9*3.2))</f>
        <v>12.48</v>
      </c>
      <c r="H171" s="246">
        <v>5</v>
      </c>
      <c r="I171" s="246">
        <f t="shared" si="18"/>
        <v>62.400000000000006</v>
      </c>
      <c r="J171" s="246"/>
      <c r="K171" s="247"/>
      <c r="L171" s="246">
        <v>0.41599999999999998</v>
      </c>
      <c r="M171" s="246">
        <v>30</v>
      </c>
      <c r="N171" s="246">
        <v>12.48</v>
      </c>
      <c r="O171" s="248">
        <f t="shared" si="13"/>
        <v>49.92</v>
      </c>
      <c r="P171" s="243" t="s">
        <v>454</v>
      </c>
    </row>
    <row r="172" spans="1:16" ht="16.5" hidden="1" customHeight="1">
      <c r="A172" s="31" t="s">
        <v>11</v>
      </c>
      <c r="B172" s="32" t="s">
        <v>273</v>
      </c>
      <c r="C172" s="32" t="s">
        <v>203</v>
      </c>
      <c r="D172" s="32" t="s">
        <v>5</v>
      </c>
      <c r="E172" s="32" t="s">
        <v>260</v>
      </c>
      <c r="F172" s="33" t="s">
        <v>471</v>
      </c>
      <c r="G172" s="33">
        <v>1.9</v>
      </c>
      <c r="H172" s="34">
        <v>30</v>
      </c>
      <c r="I172" s="34">
        <f t="shared" si="18"/>
        <v>57</v>
      </c>
      <c r="J172" s="34"/>
      <c r="K172" s="35"/>
      <c r="L172" s="36">
        <v>1.9</v>
      </c>
      <c r="M172" s="36">
        <v>30</v>
      </c>
      <c r="N172" s="36">
        <v>57</v>
      </c>
      <c r="O172" s="20">
        <f t="shared" si="13"/>
        <v>0</v>
      </c>
    </row>
    <row r="173" spans="1:16" ht="16.5" hidden="1" customHeight="1">
      <c r="A173" s="31" t="s">
        <v>11</v>
      </c>
      <c r="B173" s="32" t="s">
        <v>11</v>
      </c>
      <c r="C173" s="32" t="s">
        <v>11</v>
      </c>
      <c r="D173" s="32" t="s">
        <v>11</v>
      </c>
      <c r="E173" s="32" t="s">
        <v>437</v>
      </c>
      <c r="F173" s="33" t="s">
        <v>472</v>
      </c>
      <c r="G173" s="33"/>
      <c r="H173" s="34"/>
      <c r="I173" s="34"/>
      <c r="J173" s="34"/>
      <c r="K173" s="35"/>
      <c r="L173" s="36"/>
      <c r="M173" s="36"/>
      <c r="N173" s="36"/>
      <c r="O173" s="20">
        <f t="shared" si="13"/>
        <v>0</v>
      </c>
    </row>
    <row r="174" spans="1:16" ht="16.5" hidden="1" customHeight="1">
      <c r="A174" s="31" t="s">
        <v>11</v>
      </c>
      <c r="B174" s="32" t="s">
        <v>237</v>
      </c>
      <c r="C174" s="32" t="s">
        <v>161</v>
      </c>
      <c r="D174" s="32" t="s">
        <v>5</v>
      </c>
      <c r="E174" s="32" t="s">
        <v>473</v>
      </c>
      <c r="F174" s="33" t="s">
        <v>474</v>
      </c>
      <c r="G174" s="33">
        <v>1.3</v>
      </c>
      <c r="H174" s="34">
        <v>30</v>
      </c>
      <c r="I174" s="34">
        <f t="shared" ref="I174" si="19">G174*H174</f>
        <v>39</v>
      </c>
      <c r="J174" s="34"/>
      <c r="K174" s="35"/>
      <c r="L174" s="36">
        <v>1.3</v>
      </c>
      <c r="M174" s="36">
        <v>30</v>
      </c>
      <c r="N174" s="36">
        <v>39</v>
      </c>
      <c r="O174" s="20">
        <f t="shared" si="13"/>
        <v>0</v>
      </c>
    </row>
    <row r="175" spans="1:16" ht="16.5" hidden="1" customHeight="1">
      <c r="A175" s="48"/>
      <c r="B175" s="49"/>
      <c r="C175" s="49"/>
      <c r="D175" s="49"/>
      <c r="E175" s="49"/>
      <c r="F175" s="50"/>
      <c r="G175" s="50"/>
      <c r="H175" s="51"/>
      <c r="I175" s="51"/>
      <c r="J175" s="51"/>
      <c r="K175" s="52"/>
      <c r="L175" s="53"/>
      <c r="M175" s="53"/>
      <c r="N175" s="53"/>
      <c r="O175" s="20">
        <f t="shared" si="13"/>
        <v>0</v>
      </c>
    </row>
    <row r="176" spans="1:16" ht="16.5" hidden="1" customHeight="1">
      <c r="A176" s="48"/>
      <c r="B176" s="49"/>
      <c r="C176" s="49"/>
      <c r="D176" s="49"/>
      <c r="E176" s="49"/>
      <c r="F176" s="50"/>
      <c r="G176" s="50"/>
      <c r="H176" s="51"/>
      <c r="I176" s="51"/>
      <c r="J176" s="51"/>
      <c r="K176" s="52"/>
      <c r="L176" s="53"/>
      <c r="M176" s="53"/>
      <c r="N176" s="53"/>
      <c r="O176" s="20">
        <f t="shared" si="13"/>
        <v>0</v>
      </c>
    </row>
    <row r="177" spans="1:16" ht="16.5" hidden="1" customHeight="1">
      <c r="A177" s="48"/>
      <c r="B177" s="49"/>
      <c r="C177" s="49"/>
      <c r="D177" s="49"/>
      <c r="E177" s="49"/>
      <c r="F177" s="50"/>
      <c r="G177" s="50"/>
      <c r="H177" s="51"/>
      <c r="I177" s="51"/>
      <c r="J177" s="51"/>
      <c r="K177" s="52"/>
      <c r="L177" s="53"/>
      <c r="M177" s="53"/>
      <c r="N177" s="53"/>
    </row>
    <row r="178" spans="1:16" ht="16.5" hidden="1" customHeight="1">
      <c r="A178" s="48"/>
      <c r="B178" s="49"/>
      <c r="C178" s="49"/>
      <c r="D178" s="49"/>
      <c r="E178" s="49"/>
      <c r="F178" s="50"/>
      <c r="G178" s="50"/>
      <c r="H178" s="51"/>
      <c r="I178" s="51"/>
      <c r="J178" s="51"/>
      <c r="K178" s="52"/>
      <c r="L178" s="53"/>
      <c r="M178" s="53"/>
      <c r="N178" s="53"/>
      <c r="O178" s="20">
        <f t="shared" si="13"/>
        <v>0</v>
      </c>
    </row>
    <row r="179" spans="1:16" ht="16.5" hidden="1" customHeight="1">
      <c r="A179" s="48"/>
      <c r="B179" s="49"/>
      <c r="C179" s="49"/>
      <c r="D179" s="49"/>
      <c r="E179" s="49"/>
      <c r="F179" s="50"/>
      <c r="G179" s="50"/>
      <c r="H179" s="51"/>
      <c r="I179" s="51"/>
      <c r="J179" s="51"/>
      <c r="K179" s="52"/>
      <c r="L179" s="53"/>
      <c r="M179" s="53"/>
      <c r="N179" s="53"/>
      <c r="O179" s="20">
        <f t="shared" si="13"/>
        <v>0</v>
      </c>
    </row>
    <row r="180" spans="1:16" ht="16.5" hidden="1" customHeight="1">
      <c r="A180" s="48"/>
      <c r="B180" s="49"/>
      <c r="C180" s="49"/>
      <c r="D180" s="49"/>
      <c r="E180" s="49"/>
      <c r="F180" s="50"/>
      <c r="G180" s="50"/>
      <c r="H180" s="51"/>
      <c r="I180" s="51"/>
      <c r="J180" s="51"/>
      <c r="K180" s="52"/>
      <c r="L180" s="53"/>
      <c r="M180" s="53"/>
      <c r="N180" s="53"/>
      <c r="O180" s="20">
        <f t="shared" si="13"/>
        <v>0</v>
      </c>
    </row>
    <row r="181" spans="1:16" ht="16.5" hidden="1" customHeight="1">
      <c r="A181" s="21" t="s">
        <v>1242</v>
      </c>
      <c r="O181" s="20">
        <f t="shared" si="13"/>
        <v>0</v>
      </c>
    </row>
    <row r="182" spans="1:16" ht="16.5" hidden="1" customHeight="1">
      <c r="A182" s="25" t="s">
        <v>323</v>
      </c>
      <c r="B182" s="26" t="s">
        <v>0</v>
      </c>
      <c r="C182" s="26" t="s">
        <v>1</v>
      </c>
      <c r="D182" s="26" t="s">
        <v>2</v>
      </c>
      <c r="E182" s="26" t="s">
        <v>324</v>
      </c>
      <c r="F182" s="27" t="s">
        <v>325</v>
      </c>
      <c r="G182" s="27" t="s">
        <v>326</v>
      </c>
      <c r="H182" s="28" t="s">
        <v>158</v>
      </c>
      <c r="I182" s="28" t="s">
        <v>150</v>
      </c>
      <c r="J182" s="28" t="s">
        <v>308</v>
      </c>
      <c r="K182" s="29"/>
      <c r="L182" s="30" t="s">
        <v>327</v>
      </c>
      <c r="M182" s="30" t="s">
        <v>158</v>
      </c>
      <c r="N182" s="30" t="s">
        <v>328</v>
      </c>
      <c r="O182" s="20" t="s">
        <v>329</v>
      </c>
    </row>
    <row r="183" spans="1:16" ht="16.5" hidden="1" customHeight="1">
      <c r="A183" s="31" t="s">
        <v>475</v>
      </c>
      <c r="B183" s="32" t="s">
        <v>11</v>
      </c>
      <c r="C183" s="32" t="s">
        <v>11</v>
      </c>
      <c r="D183" s="32" t="s">
        <v>11</v>
      </c>
      <c r="E183" s="32" t="s">
        <v>434</v>
      </c>
      <c r="F183" s="33" t="s">
        <v>435</v>
      </c>
      <c r="G183" s="33"/>
      <c r="H183" s="34"/>
      <c r="I183" s="34"/>
      <c r="J183" s="34"/>
      <c r="K183" s="35"/>
      <c r="L183" s="36"/>
      <c r="M183" s="36"/>
      <c r="N183" s="36"/>
      <c r="O183" s="20">
        <f t="shared" si="13"/>
        <v>0</v>
      </c>
    </row>
    <row r="184" spans="1:16" ht="16.5" hidden="1" customHeight="1">
      <c r="A184" s="31" t="s">
        <v>11</v>
      </c>
      <c r="B184" s="32" t="s">
        <v>236</v>
      </c>
      <c r="C184" s="32" t="s">
        <v>74</v>
      </c>
      <c r="D184" s="32" t="s">
        <v>4</v>
      </c>
      <c r="E184" s="32" t="s">
        <v>11</v>
      </c>
      <c r="F184" s="33" t="s">
        <v>476</v>
      </c>
      <c r="G184" s="33">
        <v>10.199999999999999</v>
      </c>
      <c r="H184" s="34">
        <v>30</v>
      </c>
      <c r="I184" s="34">
        <f t="shared" ref="I184:I187" si="20">G184*H184</f>
        <v>306</v>
      </c>
      <c r="J184" s="34"/>
      <c r="K184" s="35"/>
      <c r="L184" s="36">
        <v>10.199999999999999</v>
      </c>
      <c r="M184" s="36">
        <v>30</v>
      </c>
      <c r="N184" s="36">
        <v>306</v>
      </c>
      <c r="O184" s="20">
        <f t="shared" si="13"/>
        <v>0</v>
      </c>
    </row>
    <row r="185" spans="1:16" ht="16.5" hidden="1" customHeight="1">
      <c r="A185" s="31" t="s">
        <v>11</v>
      </c>
      <c r="B185" s="32" t="s">
        <v>246</v>
      </c>
      <c r="C185" s="32" t="s">
        <v>11</v>
      </c>
      <c r="D185" s="32" t="s">
        <v>12</v>
      </c>
      <c r="E185" s="32" t="s">
        <v>11</v>
      </c>
      <c r="F185" s="33" t="s">
        <v>477</v>
      </c>
      <c r="G185" s="33">
        <v>0.61199999999999999</v>
      </c>
      <c r="H185" s="34">
        <v>30</v>
      </c>
      <c r="I185" s="34">
        <f t="shared" si="20"/>
        <v>18.36</v>
      </c>
      <c r="J185" s="34"/>
      <c r="K185" s="35"/>
      <c r="L185" s="36">
        <v>0.61199999999999999</v>
      </c>
      <c r="M185" s="36">
        <v>30</v>
      </c>
      <c r="N185" s="36">
        <v>18.36</v>
      </c>
      <c r="O185" s="20">
        <f t="shared" si="13"/>
        <v>0</v>
      </c>
    </row>
    <row r="186" spans="1:16" s="243" customFormat="1" ht="16.5" hidden="1" customHeight="1">
      <c r="A186" s="244" t="s">
        <v>11</v>
      </c>
      <c r="B186" s="244" t="s">
        <v>1103</v>
      </c>
      <c r="C186" s="244" t="s">
        <v>1089</v>
      </c>
      <c r="D186" s="244" t="s">
        <v>1229</v>
      </c>
      <c r="E186" s="244" t="s">
        <v>458</v>
      </c>
      <c r="F186" s="245" t="s">
        <v>1091</v>
      </c>
      <c r="G186" s="245">
        <v>10.199999999999999</v>
      </c>
      <c r="H186" s="246">
        <v>30</v>
      </c>
      <c r="I186" s="246">
        <f t="shared" si="20"/>
        <v>306</v>
      </c>
      <c r="J186" s="246"/>
      <c r="K186" s="247"/>
      <c r="L186" s="246">
        <v>0.40799999999999997</v>
      </c>
      <c r="M186" s="246">
        <v>30</v>
      </c>
      <c r="N186" s="246">
        <v>12.24</v>
      </c>
      <c r="O186" s="248">
        <f t="shared" si="13"/>
        <v>293.76</v>
      </c>
      <c r="P186" s="243" t="s">
        <v>459</v>
      </c>
    </row>
    <row r="187" spans="1:16" ht="16.5" hidden="1" customHeight="1">
      <c r="A187" s="31" t="s">
        <v>11</v>
      </c>
      <c r="B187" s="32" t="s">
        <v>276</v>
      </c>
      <c r="C187" s="32" t="s">
        <v>207</v>
      </c>
      <c r="D187" s="32" t="s">
        <v>4</v>
      </c>
      <c r="E187" s="32" t="s">
        <v>448</v>
      </c>
      <c r="F187" s="33" t="s">
        <v>478</v>
      </c>
      <c r="G187" s="33">
        <v>8.7420000000000009</v>
      </c>
      <c r="H187" s="34">
        <v>30</v>
      </c>
      <c r="I187" s="34">
        <f t="shared" si="20"/>
        <v>262.26000000000005</v>
      </c>
      <c r="J187" s="34"/>
      <c r="K187" s="35"/>
      <c r="L187" s="36">
        <v>8.7420000000000009</v>
      </c>
      <c r="M187" s="36">
        <v>30</v>
      </c>
      <c r="N187" s="36">
        <v>262.26</v>
      </c>
      <c r="O187" s="20">
        <f t="shared" si="13"/>
        <v>0</v>
      </c>
    </row>
    <row r="188" spans="1:16" ht="16.5" hidden="1" customHeight="1">
      <c r="A188" s="31" t="s">
        <v>11</v>
      </c>
      <c r="B188" s="32" t="s">
        <v>11</v>
      </c>
      <c r="C188" s="32" t="s">
        <v>11</v>
      </c>
      <c r="D188" s="32" t="s">
        <v>11</v>
      </c>
      <c r="E188" s="32" t="s">
        <v>437</v>
      </c>
      <c r="F188" s="33" t="s">
        <v>173</v>
      </c>
      <c r="G188" s="33"/>
      <c r="H188" s="34"/>
      <c r="I188" s="34"/>
      <c r="J188" s="34"/>
      <c r="K188" s="35"/>
      <c r="L188" s="36"/>
      <c r="M188" s="36"/>
      <c r="N188" s="36"/>
      <c r="O188" s="20">
        <f t="shared" si="13"/>
        <v>0</v>
      </c>
    </row>
    <row r="189" spans="1:16" ht="33" hidden="1" customHeight="1">
      <c r="A189" s="31" t="s">
        <v>11</v>
      </c>
      <c r="B189" s="32" t="s">
        <v>247</v>
      </c>
      <c r="C189" s="32" t="s">
        <v>177</v>
      </c>
      <c r="D189" s="32" t="s">
        <v>4</v>
      </c>
      <c r="E189" s="32" t="s">
        <v>173</v>
      </c>
      <c r="F189" s="33" t="s">
        <v>479</v>
      </c>
      <c r="G189" s="33">
        <v>27.26</v>
      </c>
      <c r="H189" s="34">
        <v>30</v>
      </c>
      <c r="I189" s="34">
        <f t="shared" ref="I189:I194" si="21">G189*H189</f>
        <v>817.80000000000007</v>
      </c>
      <c r="J189" s="34"/>
      <c r="K189" s="35"/>
      <c r="L189" s="36">
        <v>27.26</v>
      </c>
      <c r="M189" s="36">
        <v>30</v>
      </c>
      <c r="N189" s="36">
        <v>817.8</v>
      </c>
      <c r="O189" s="20">
        <f t="shared" si="13"/>
        <v>0</v>
      </c>
    </row>
    <row r="190" spans="1:16" ht="16.5" hidden="1" customHeight="1">
      <c r="A190" s="31" t="s">
        <v>11</v>
      </c>
      <c r="B190" s="32" t="s">
        <v>212</v>
      </c>
      <c r="C190" s="32" t="s">
        <v>204</v>
      </c>
      <c r="D190" s="32" t="s">
        <v>4</v>
      </c>
      <c r="E190" s="32" t="s">
        <v>463</v>
      </c>
      <c r="F190" s="33" t="s">
        <v>480</v>
      </c>
      <c r="G190" s="33">
        <v>9.7750000000000004</v>
      </c>
      <c r="H190" s="34">
        <v>30</v>
      </c>
      <c r="I190" s="34">
        <f t="shared" si="21"/>
        <v>293.25</v>
      </c>
      <c r="J190" s="34"/>
      <c r="K190" s="35"/>
      <c r="L190" s="36">
        <v>9.7750000000000004</v>
      </c>
      <c r="M190" s="36">
        <v>30</v>
      </c>
      <c r="N190" s="36">
        <v>293.25</v>
      </c>
      <c r="O190" s="20">
        <f t="shared" si="13"/>
        <v>0</v>
      </c>
    </row>
    <row r="191" spans="1:16" ht="16.5" hidden="1" customHeight="1">
      <c r="A191" s="31" t="s">
        <v>11</v>
      </c>
      <c r="B191" s="32" t="s">
        <v>274</v>
      </c>
      <c r="C191" s="32" t="s">
        <v>205</v>
      </c>
      <c r="D191" s="32" t="s">
        <v>4</v>
      </c>
      <c r="E191" s="32" t="s">
        <v>463</v>
      </c>
      <c r="F191" s="33" t="s">
        <v>480</v>
      </c>
      <c r="G191" s="33">
        <v>9.7750000000000004</v>
      </c>
      <c r="H191" s="34">
        <v>30</v>
      </c>
      <c r="I191" s="34">
        <f t="shared" si="21"/>
        <v>293.25</v>
      </c>
      <c r="J191" s="34"/>
      <c r="K191" s="35"/>
      <c r="L191" s="36">
        <v>9.7750000000000004</v>
      </c>
      <c r="M191" s="36">
        <v>30</v>
      </c>
      <c r="N191" s="36">
        <v>293.25</v>
      </c>
      <c r="O191" s="20">
        <f t="shared" si="13"/>
        <v>0</v>
      </c>
    </row>
    <row r="192" spans="1:16" ht="33" hidden="1" customHeight="1">
      <c r="A192" s="31" t="s">
        <v>11</v>
      </c>
      <c r="B192" s="32" t="s">
        <v>271</v>
      </c>
      <c r="C192" s="32" t="s">
        <v>173</v>
      </c>
      <c r="D192" s="32" t="s">
        <v>4</v>
      </c>
      <c r="E192" s="32" t="s">
        <v>439</v>
      </c>
      <c r="F192" s="33" t="s">
        <v>481</v>
      </c>
      <c r="G192" s="33">
        <v>26.515999999999998</v>
      </c>
      <c r="H192" s="34">
        <v>30</v>
      </c>
      <c r="I192" s="34">
        <f t="shared" si="21"/>
        <v>795.4799999999999</v>
      </c>
      <c r="J192" s="34"/>
      <c r="K192" s="35"/>
      <c r="L192" s="36">
        <v>26.515999999999998</v>
      </c>
      <c r="M192" s="36">
        <v>30</v>
      </c>
      <c r="N192" s="36">
        <v>795.48</v>
      </c>
      <c r="O192" s="20">
        <f t="shared" si="13"/>
        <v>0</v>
      </c>
    </row>
    <row r="193" spans="1:16" ht="16.5" hidden="1" customHeight="1">
      <c r="A193" s="31" t="s">
        <v>11</v>
      </c>
      <c r="B193" s="32" t="s">
        <v>271</v>
      </c>
      <c r="C193" s="32" t="s">
        <v>173</v>
      </c>
      <c r="D193" s="32" t="s">
        <v>4</v>
      </c>
      <c r="E193" s="32" t="s">
        <v>482</v>
      </c>
      <c r="F193" s="33" t="s">
        <v>483</v>
      </c>
      <c r="G193" s="33">
        <v>-8.2799999999999994</v>
      </c>
      <c r="H193" s="34">
        <v>30</v>
      </c>
      <c r="I193" s="34">
        <f t="shared" si="21"/>
        <v>-248.39999999999998</v>
      </c>
      <c r="J193" s="34"/>
      <c r="K193" s="35"/>
      <c r="L193" s="36">
        <v>-8.2799999999999994</v>
      </c>
      <c r="M193" s="36">
        <v>30</v>
      </c>
      <c r="N193" s="36">
        <v>-248.4</v>
      </c>
      <c r="O193" s="20">
        <f t="shared" si="13"/>
        <v>0</v>
      </c>
    </row>
    <row r="194" spans="1:16" ht="16.5" hidden="1" customHeight="1">
      <c r="A194" s="31" t="s">
        <v>11</v>
      </c>
      <c r="B194" s="32" t="s">
        <v>275</v>
      </c>
      <c r="C194" s="32" t="s">
        <v>206</v>
      </c>
      <c r="D194" s="32" t="s">
        <v>5</v>
      </c>
      <c r="E194" s="32" t="s">
        <v>466</v>
      </c>
      <c r="F194" s="33" t="s">
        <v>484</v>
      </c>
      <c r="G194" s="33">
        <v>8</v>
      </c>
      <c r="H194" s="34">
        <v>30</v>
      </c>
      <c r="I194" s="34">
        <f t="shared" si="21"/>
        <v>240</v>
      </c>
      <c r="J194" s="34"/>
      <c r="K194" s="35"/>
      <c r="L194" s="36">
        <v>8</v>
      </c>
      <c r="M194" s="36">
        <v>30</v>
      </c>
      <c r="N194" s="36">
        <v>240</v>
      </c>
      <c r="O194" s="20">
        <f t="shared" si="13"/>
        <v>0</v>
      </c>
    </row>
    <row r="195" spans="1:16" ht="16.5" hidden="1" customHeight="1">
      <c r="A195" s="31" t="s">
        <v>11</v>
      </c>
      <c r="B195" s="32" t="s">
        <v>11</v>
      </c>
      <c r="C195" s="32" t="s">
        <v>11</v>
      </c>
      <c r="D195" s="32" t="s">
        <v>11</v>
      </c>
      <c r="E195" s="32" t="s">
        <v>437</v>
      </c>
      <c r="F195" s="33" t="s">
        <v>447</v>
      </c>
      <c r="G195" s="33"/>
      <c r="H195" s="34"/>
      <c r="I195" s="34"/>
      <c r="J195" s="34"/>
      <c r="K195" s="35"/>
      <c r="L195" s="36"/>
      <c r="M195" s="36"/>
      <c r="N195" s="36"/>
      <c r="O195" s="20">
        <f t="shared" si="13"/>
        <v>0</v>
      </c>
    </row>
    <row r="196" spans="1:16" ht="16.5" hidden="1" customHeight="1">
      <c r="A196" s="31" t="s">
        <v>11</v>
      </c>
      <c r="B196" s="32" t="s">
        <v>269</v>
      </c>
      <c r="C196" s="32" t="s">
        <v>199</v>
      </c>
      <c r="D196" s="32" t="s">
        <v>4</v>
      </c>
      <c r="E196" s="32" t="s">
        <v>447</v>
      </c>
      <c r="F196" s="33" t="s">
        <v>476</v>
      </c>
      <c r="G196" s="33">
        <v>10.199999999999999</v>
      </c>
      <c r="H196" s="34">
        <v>30</v>
      </c>
      <c r="I196" s="34">
        <f t="shared" ref="I196:I201" si="22">G196*H196</f>
        <v>306</v>
      </c>
      <c r="J196" s="34"/>
      <c r="K196" s="35"/>
      <c r="L196" s="36">
        <v>10.199999999999999</v>
      </c>
      <c r="M196" s="36">
        <v>30</v>
      </c>
      <c r="N196" s="36">
        <v>306</v>
      </c>
      <c r="O196" s="20">
        <f t="shared" si="13"/>
        <v>0</v>
      </c>
    </row>
    <row r="197" spans="1:16" ht="16.5" hidden="1" customHeight="1">
      <c r="A197" s="31" t="s">
        <v>11</v>
      </c>
      <c r="B197" s="32" t="s">
        <v>270</v>
      </c>
      <c r="C197" s="32" t="s">
        <v>200</v>
      </c>
      <c r="D197" s="32" t="s">
        <v>4</v>
      </c>
      <c r="E197" s="32" t="s">
        <v>11</v>
      </c>
      <c r="F197" s="33" t="s">
        <v>476</v>
      </c>
      <c r="G197" s="33">
        <v>10.199999999999999</v>
      </c>
      <c r="H197" s="34">
        <v>30</v>
      </c>
      <c r="I197" s="34">
        <f t="shared" si="22"/>
        <v>306</v>
      </c>
      <c r="J197" s="34"/>
      <c r="K197" s="35"/>
      <c r="L197" s="36">
        <v>10.199999999999999</v>
      </c>
      <c r="M197" s="36">
        <v>30</v>
      </c>
      <c r="N197" s="36">
        <v>306</v>
      </c>
      <c r="O197" s="20">
        <f t="shared" si="13"/>
        <v>0</v>
      </c>
    </row>
    <row r="198" spans="1:16" ht="16.5" hidden="1" customHeight="1">
      <c r="A198" s="31" t="s">
        <v>11</v>
      </c>
      <c r="B198" s="32" t="s">
        <v>271</v>
      </c>
      <c r="C198" s="32" t="s">
        <v>201</v>
      </c>
      <c r="D198" s="32" t="s">
        <v>4</v>
      </c>
      <c r="E198" s="32" t="s">
        <v>460</v>
      </c>
      <c r="F198" s="33" t="s">
        <v>485</v>
      </c>
      <c r="G198" s="33">
        <v>8.76</v>
      </c>
      <c r="H198" s="34">
        <v>30</v>
      </c>
      <c r="I198" s="34">
        <f t="shared" si="22"/>
        <v>262.8</v>
      </c>
      <c r="J198" s="34"/>
      <c r="K198" s="35"/>
      <c r="L198" s="36">
        <v>8.76</v>
      </c>
      <c r="M198" s="36">
        <v>30</v>
      </c>
      <c r="N198" s="36">
        <v>262.8</v>
      </c>
      <c r="O198" s="20">
        <f t="shared" si="13"/>
        <v>0</v>
      </c>
    </row>
    <row r="199" spans="1:16" ht="16.5" hidden="1" customHeight="1">
      <c r="A199" s="31" t="s">
        <v>11</v>
      </c>
      <c r="B199" s="32" t="s">
        <v>272</v>
      </c>
      <c r="C199" s="32" t="s">
        <v>202</v>
      </c>
      <c r="D199" s="32" t="s">
        <v>5</v>
      </c>
      <c r="E199" s="32" t="s">
        <v>468</v>
      </c>
      <c r="F199" s="33" t="s">
        <v>486</v>
      </c>
      <c r="G199" s="33">
        <v>13.3</v>
      </c>
      <c r="H199" s="34">
        <v>30</v>
      </c>
      <c r="I199" s="34">
        <f t="shared" si="22"/>
        <v>399</v>
      </c>
      <c r="J199" s="34"/>
      <c r="K199" s="35"/>
      <c r="L199" s="36">
        <v>13.3</v>
      </c>
      <c r="M199" s="36">
        <v>30</v>
      </c>
      <c r="N199" s="36">
        <v>399</v>
      </c>
      <c r="O199" s="20">
        <f t="shared" ref="O199:O262" si="23">I199-N199</f>
        <v>0</v>
      </c>
    </row>
    <row r="200" spans="1:16" s="243" customFormat="1" ht="16.5" hidden="1" customHeight="1">
      <c r="A200" s="244" t="s">
        <v>11</v>
      </c>
      <c r="B200" s="244" t="s">
        <v>278</v>
      </c>
      <c r="C200" s="244" t="s">
        <v>60</v>
      </c>
      <c r="D200" s="244" t="s">
        <v>4</v>
      </c>
      <c r="E200" s="244"/>
      <c r="F200" s="245" t="s">
        <v>487</v>
      </c>
      <c r="G200" s="245">
        <f>((2.4*4.25))</f>
        <v>10.199999999999999</v>
      </c>
      <c r="H200" s="246">
        <v>5</v>
      </c>
      <c r="I200" s="246">
        <f t="shared" si="22"/>
        <v>51</v>
      </c>
      <c r="J200" s="246"/>
      <c r="K200" s="247"/>
      <c r="L200" s="246">
        <v>0.34</v>
      </c>
      <c r="M200" s="246">
        <v>30</v>
      </c>
      <c r="N200" s="246">
        <v>10.199999999999999</v>
      </c>
      <c r="O200" s="248">
        <f t="shared" si="23"/>
        <v>40.799999999999997</v>
      </c>
      <c r="P200" s="243" t="s">
        <v>488</v>
      </c>
    </row>
    <row r="201" spans="1:16" ht="16.5" hidden="1" customHeight="1">
      <c r="A201" s="31" t="s">
        <v>11</v>
      </c>
      <c r="B201" s="32" t="s">
        <v>273</v>
      </c>
      <c r="C201" s="32" t="s">
        <v>203</v>
      </c>
      <c r="D201" s="32" t="s">
        <v>5</v>
      </c>
      <c r="E201" s="32" t="s">
        <v>261</v>
      </c>
      <c r="F201" s="33" t="s">
        <v>489</v>
      </c>
      <c r="G201" s="33">
        <v>2.4</v>
      </c>
      <c r="H201" s="34">
        <v>30</v>
      </c>
      <c r="I201" s="34">
        <f t="shared" si="22"/>
        <v>72</v>
      </c>
      <c r="J201" s="34"/>
      <c r="K201" s="35"/>
      <c r="L201" s="36">
        <v>2.4</v>
      </c>
      <c r="M201" s="36">
        <v>30</v>
      </c>
      <c r="N201" s="36">
        <v>72</v>
      </c>
      <c r="O201" s="20">
        <f t="shared" si="23"/>
        <v>0</v>
      </c>
    </row>
    <row r="202" spans="1:16" ht="16.5" hidden="1" customHeight="1">
      <c r="A202" s="31" t="s">
        <v>11</v>
      </c>
      <c r="B202" s="32" t="s">
        <v>11</v>
      </c>
      <c r="C202" s="32" t="s">
        <v>11</v>
      </c>
      <c r="D202" s="32" t="s">
        <v>11</v>
      </c>
      <c r="E202" s="32" t="s">
        <v>437</v>
      </c>
      <c r="F202" s="33" t="s">
        <v>472</v>
      </c>
      <c r="G202" s="33"/>
      <c r="H202" s="34"/>
      <c r="I202" s="34"/>
      <c r="J202" s="34"/>
      <c r="K202" s="35"/>
      <c r="L202" s="36"/>
      <c r="M202" s="36"/>
      <c r="N202" s="36"/>
      <c r="O202" s="20">
        <f t="shared" si="23"/>
        <v>0</v>
      </c>
    </row>
    <row r="203" spans="1:16" ht="16.5" hidden="1" customHeight="1">
      <c r="A203" s="31" t="s">
        <v>11</v>
      </c>
      <c r="B203" s="32" t="s">
        <v>237</v>
      </c>
      <c r="C203" s="32" t="s">
        <v>161</v>
      </c>
      <c r="D203" s="32" t="s">
        <v>5</v>
      </c>
      <c r="E203" s="32" t="s">
        <v>473</v>
      </c>
      <c r="F203" s="33" t="s">
        <v>474</v>
      </c>
      <c r="G203" s="33">
        <v>1.3</v>
      </c>
      <c r="H203" s="34">
        <v>30</v>
      </c>
      <c r="I203" s="34">
        <f t="shared" ref="I203" si="24">G203*H203</f>
        <v>39</v>
      </c>
      <c r="J203" s="34"/>
      <c r="K203" s="35"/>
      <c r="L203" s="36">
        <v>1.3</v>
      </c>
      <c r="M203" s="36">
        <v>30</v>
      </c>
      <c r="N203" s="36">
        <v>39</v>
      </c>
      <c r="O203" s="20">
        <f t="shared" si="23"/>
        <v>0</v>
      </c>
    </row>
    <row r="204" spans="1:16" ht="16.5" hidden="1" customHeight="1">
      <c r="A204" s="48"/>
      <c r="B204" s="49"/>
      <c r="C204" s="49"/>
      <c r="D204" s="49"/>
      <c r="E204" s="49"/>
      <c r="F204" s="50"/>
      <c r="G204" s="50"/>
      <c r="H204" s="51"/>
      <c r="I204" s="51"/>
      <c r="J204" s="51"/>
      <c r="K204" s="52"/>
      <c r="L204" s="53"/>
      <c r="M204" s="53"/>
      <c r="N204" s="53"/>
      <c r="O204" s="20">
        <f t="shared" si="23"/>
        <v>0</v>
      </c>
    </row>
    <row r="205" spans="1:16" ht="16.5" hidden="1" customHeight="1">
      <c r="A205" s="48"/>
      <c r="B205" s="49"/>
      <c r="C205" s="49"/>
      <c r="D205" s="49"/>
      <c r="E205" s="49"/>
      <c r="F205" s="50"/>
      <c r="G205" s="50"/>
      <c r="H205" s="51"/>
      <c r="I205" s="51"/>
      <c r="J205" s="51"/>
      <c r="K205" s="52"/>
      <c r="L205" s="53"/>
      <c r="M205" s="53"/>
      <c r="N205" s="53"/>
      <c r="O205" s="20">
        <f t="shared" si="23"/>
        <v>0</v>
      </c>
    </row>
    <row r="206" spans="1:16" ht="16.5" hidden="1" customHeight="1">
      <c r="A206" s="48"/>
      <c r="B206" s="49"/>
      <c r="C206" s="49"/>
      <c r="D206" s="49"/>
      <c r="E206" s="49"/>
      <c r="F206" s="50"/>
      <c r="G206" s="50"/>
      <c r="H206" s="51"/>
      <c r="I206" s="51"/>
      <c r="J206" s="51"/>
      <c r="K206" s="52"/>
      <c r="L206" s="53"/>
      <c r="M206" s="53"/>
      <c r="N206" s="53"/>
      <c r="O206" s="20">
        <f t="shared" si="23"/>
        <v>0</v>
      </c>
    </row>
    <row r="207" spans="1:16" ht="16.5" hidden="1" customHeight="1">
      <c r="A207" s="48"/>
      <c r="B207" s="49"/>
      <c r="C207" s="49"/>
      <c r="D207" s="49"/>
      <c r="E207" s="49"/>
      <c r="F207" s="50"/>
      <c r="G207" s="50"/>
      <c r="H207" s="51"/>
      <c r="I207" s="51"/>
      <c r="J207" s="51"/>
      <c r="K207" s="52"/>
      <c r="L207" s="53"/>
      <c r="M207" s="53"/>
      <c r="N207" s="53"/>
    </row>
    <row r="208" spans="1:16" ht="16.5" hidden="1" customHeight="1">
      <c r="A208" s="48"/>
      <c r="B208" s="49"/>
      <c r="C208" s="49"/>
      <c r="D208" s="49"/>
      <c r="E208" s="49"/>
      <c r="F208" s="50"/>
      <c r="G208" s="50"/>
      <c r="H208" s="51"/>
      <c r="I208" s="51"/>
      <c r="J208" s="51"/>
      <c r="K208" s="52"/>
      <c r="L208" s="53"/>
      <c r="M208" s="53"/>
      <c r="N208" s="53"/>
      <c r="O208" s="20">
        <f t="shared" si="23"/>
        <v>0</v>
      </c>
    </row>
    <row r="209" spans="1:16" ht="16.5" hidden="1" customHeight="1">
      <c r="A209" s="48"/>
      <c r="B209" s="49"/>
      <c r="C209" s="49"/>
      <c r="D209" s="49"/>
      <c r="E209" s="49"/>
      <c r="F209" s="50"/>
      <c r="G209" s="50"/>
      <c r="H209" s="51"/>
      <c r="I209" s="51"/>
      <c r="J209" s="51"/>
      <c r="K209" s="52"/>
      <c r="L209" s="53"/>
      <c r="M209" s="53"/>
      <c r="N209" s="53"/>
      <c r="O209" s="20">
        <f t="shared" si="23"/>
        <v>0</v>
      </c>
    </row>
    <row r="210" spans="1:16" ht="16.5" hidden="1" customHeight="1">
      <c r="A210" s="21" t="s">
        <v>1241</v>
      </c>
      <c r="O210" s="20">
        <f t="shared" si="23"/>
        <v>0</v>
      </c>
    </row>
    <row r="211" spans="1:16" ht="16.5" hidden="1" customHeight="1">
      <c r="A211" s="25" t="s">
        <v>323</v>
      </c>
      <c r="B211" s="26" t="s">
        <v>0</v>
      </c>
      <c r="C211" s="26" t="s">
        <v>1</v>
      </c>
      <c r="D211" s="26" t="s">
        <v>2</v>
      </c>
      <c r="E211" s="26" t="s">
        <v>324</v>
      </c>
      <c r="F211" s="27" t="s">
        <v>325</v>
      </c>
      <c r="G211" s="27" t="s">
        <v>326</v>
      </c>
      <c r="H211" s="28" t="s">
        <v>158</v>
      </c>
      <c r="I211" s="28" t="s">
        <v>150</v>
      </c>
      <c r="J211" s="28" t="s">
        <v>308</v>
      </c>
      <c r="K211" s="29"/>
      <c r="L211" s="30" t="s">
        <v>490</v>
      </c>
      <c r="M211" s="30" t="s">
        <v>158</v>
      </c>
      <c r="N211" s="30" t="s">
        <v>491</v>
      </c>
      <c r="O211" s="20" t="s">
        <v>492</v>
      </c>
    </row>
    <row r="212" spans="1:16" ht="16.5" hidden="1" customHeight="1">
      <c r="A212" s="31" t="s">
        <v>493</v>
      </c>
      <c r="B212" s="32" t="s">
        <v>11</v>
      </c>
      <c r="C212" s="32" t="s">
        <v>11</v>
      </c>
      <c r="D212" s="32" t="s">
        <v>11</v>
      </c>
      <c r="E212" s="32" t="s">
        <v>494</v>
      </c>
      <c r="F212" s="33" t="s">
        <v>495</v>
      </c>
      <c r="G212" s="33"/>
      <c r="H212" s="34"/>
      <c r="I212" s="34"/>
      <c r="J212" s="34"/>
      <c r="K212" s="35"/>
      <c r="L212" s="36"/>
      <c r="M212" s="36"/>
      <c r="N212" s="36"/>
      <c r="O212" s="20">
        <f t="shared" si="23"/>
        <v>0</v>
      </c>
    </row>
    <row r="213" spans="1:16" ht="16.5" hidden="1" customHeight="1">
      <c r="A213" s="31" t="s">
        <v>11</v>
      </c>
      <c r="B213" s="32" t="s">
        <v>236</v>
      </c>
      <c r="C213" s="32" t="s">
        <v>74</v>
      </c>
      <c r="D213" s="32" t="s">
        <v>4</v>
      </c>
      <c r="E213" s="32" t="s">
        <v>11</v>
      </c>
      <c r="F213" s="33" t="s">
        <v>496</v>
      </c>
      <c r="G213" s="33">
        <v>6.48</v>
      </c>
      <c r="H213" s="34">
        <v>30</v>
      </c>
      <c r="I213" s="34">
        <f t="shared" ref="I213:I216" si="25">G213*H213</f>
        <v>194.4</v>
      </c>
      <c r="J213" s="34"/>
      <c r="K213" s="35"/>
      <c r="L213" s="36">
        <v>6.48</v>
      </c>
      <c r="M213" s="36">
        <v>30</v>
      </c>
      <c r="N213" s="36">
        <v>194.4</v>
      </c>
      <c r="O213" s="20">
        <f t="shared" si="23"/>
        <v>0</v>
      </c>
    </row>
    <row r="214" spans="1:16" ht="16.5" hidden="1" customHeight="1">
      <c r="A214" s="31" t="s">
        <v>11</v>
      </c>
      <c r="B214" s="32" t="s">
        <v>246</v>
      </c>
      <c r="C214" s="32" t="s">
        <v>11</v>
      </c>
      <c r="D214" s="32" t="s">
        <v>12</v>
      </c>
      <c r="E214" s="32" t="s">
        <v>11</v>
      </c>
      <c r="F214" s="33" t="s">
        <v>497</v>
      </c>
      <c r="G214" s="33">
        <v>0.38800000000000001</v>
      </c>
      <c r="H214" s="34">
        <v>30</v>
      </c>
      <c r="I214" s="34">
        <f t="shared" si="25"/>
        <v>11.64</v>
      </c>
      <c r="J214" s="34"/>
      <c r="K214" s="35"/>
      <c r="L214" s="36">
        <v>0.38800000000000001</v>
      </c>
      <c r="M214" s="36">
        <v>30</v>
      </c>
      <c r="N214" s="36">
        <v>11.64</v>
      </c>
      <c r="O214" s="20">
        <f t="shared" si="23"/>
        <v>0</v>
      </c>
    </row>
    <row r="215" spans="1:16" s="243" customFormat="1" ht="16.5" hidden="1" customHeight="1">
      <c r="A215" s="244" t="s">
        <v>11</v>
      </c>
      <c r="B215" s="244" t="s">
        <v>1103</v>
      </c>
      <c r="C215" s="244" t="s">
        <v>1089</v>
      </c>
      <c r="D215" s="244" t="s">
        <v>1229</v>
      </c>
      <c r="E215" s="244" t="s">
        <v>458</v>
      </c>
      <c r="F215" s="245" t="s">
        <v>1092</v>
      </c>
      <c r="G215" s="245">
        <v>6.48</v>
      </c>
      <c r="H215" s="246">
        <v>30</v>
      </c>
      <c r="I215" s="246">
        <f t="shared" si="25"/>
        <v>194.4</v>
      </c>
      <c r="J215" s="246"/>
      <c r="K215" s="247"/>
      <c r="L215" s="246">
        <v>0.25900000000000001</v>
      </c>
      <c r="M215" s="246">
        <v>30</v>
      </c>
      <c r="N215" s="246">
        <v>7.77</v>
      </c>
      <c r="O215" s="248">
        <f t="shared" si="23"/>
        <v>186.63</v>
      </c>
      <c r="P215" s="243" t="s">
        <v>498</v>
      </c>
    </row>
    <row r="216" spans="1:16" ht="16.5" hidden="1" customHeight="1">
      <c r="A216" s="31" t="s">
        <v>11</v>
      </c>
      <c r="B216" s="32" t="s">
        <v>276</v>
      </c>
      <c r="C216" s="32" t="s">
        <v>207</v>
      </c>
      <c r="D216" s="32" t="s">
        <v>4</v>
      </c>
      <c r="E216" s="32" t="s">
        <v>172</v>
      </c>
      <c r="F216" s="33" t="s">
        <v>496</v>
      </c>
      <c r="G216" s="33">
        <v>6.48</v>
      </c>
      <c r="H216" s="34">
        <v>30</v>
      </c>
      <c r="I216" s="34">
        <f t="shared" si="25"/>
        <v>194.4</v>
      </c>
      <c r="J216" s="34"/>
      <c r="K216" s="35"/>
      <c r="L216" s="36">
        <v>6.48</v>
      </c>
      <c r="M216" s="36">
        <v>30</v>
      </c>
      <c r="N216" s="36">
        <v>194.4</v>
      </c>
      <c r="O216" s="20">
        <f t="shared" si="23"/>
        <v>0</v>
      </c>
    </row>
    <row r="217" spans="1:16" ht="16.5" hidden="1" customHeight="1">
      <c r="A217" s="31" t="s">
        <v>11</v>
      </c>
      <c r="B217" s="32" t="s">
        <v>11</v>
      </c>
      <c r="C217" s="32" t="s">
        <v>11</v>
      </c>
      <c r="D217" s="32" t="s">
        <v>11</v>
      </c>
      <c r="E217" s="32" t="s">
        <v>437</v>
      </c>
      <c r="F217" s="33" t="s">
        <v>173</v>
      </c>
      <c r="G217" s="33"/>
      <c r="H217" s="34"/>
      <c r="I217" s="34"/>
      <c r="J217" s="34"/>
      <c r="K217" s="35"/>
      <c r="L217" s="36"/>
      <c r="M217" s="36"/>
      <c r="N217" s="36"/>
      <c r="O217" s="20">
        <f t="shared" si="23"/>
        <v>0</v>
      </c>
    </row>
    <row r="218" spans="1:16" ht="33" hidden="1" customHeight="1">
      <c r="A218" s="31" t="s">
        <v>11</v>
      </c>
      <c r="B218" s="32" t="s">
        <v>247</v>
      </c>
      <c r="C218" s="32" t="s">
        <v>177</v>
      </c>
      <c r="D218" s="32" t="s">
        <v>4</v>
      </c>
      <c r="E218" s="32" t="s">
        <v>173</v>
      </c>
      <c r="F218" s="33" t="s">
        <v>499</v>
      </c>
      <c r="G218" s="33">
        <v>20.13</v>
      </c>
      <c r="H218" s="34">
        <v>30</v>
      </c>
      <c r="I218" s="34">
        <f t="shared" ref="I218:I222" si="26">G218*H218</f>
        <v>603.9</v>
      </c>
      <c r="J218" s="34"/>
      <c r="K218" s="35"/>
      <c r="L218" s="36">
        <v>20.13</v>
      </c>
      <c r="M218" s="36">
        <v>30</v>
      </c>
      <c r="N218" s="36">
        <v>603.9</v>
      </c>
      <c r="O218" s="20">
        <f t="shared" si="23"/>
        <v>0</v>
      </c>
    </row>
    <row r="219" spans="1:16" ht="16.5" hidden="1" customHeight="1">
      <c r="A219" s="31" t="s">
        <v>11</v>
      </c>
      <c r="B219" s="32" t="s">
        <v>212</v>
      </c>
      <c r="C219" s="32" t="s">
        <v>204</v>
      </c>
      <c r="D219" s="32" t="s">
        <v>4</v>
      </c>
      <c r="E219" s="32" t="s">
        <v>463</v>
      </c>
      <c r="F219" s="33" t="s">
        <v>500</v>
      </c>
      <c r="G219" s="33">
        <v>6.21</v>
      </c>
      <c r="H219" s="34">
        <v>30</v>
      </c>
      <c r="I219" s="34">
        <f t="shared" si="26"/>
        <v>186.3</v>
      </c>
      <c r="J219" s="34"/>
      <c r="K219" s="35"/>
      <c r="L219" s="36">
        <v>6.21</v>
      </c>
      <c r="M219" s="36">
        <v>30</v>
      </c>
      <c r="N219" s="36">
        <v>186.3</v>
      </c>
      <c r="O219" s="20">
        <f t="shared" si="23"/>
        <v>0</v>
      </c>
    </row>
    <row r="220" spans="1:16" ht="16.5" hidden="1" customHeight="1">
      <c r="A220" s="31" t="s">
        <v>11</v>
      </c>
      <c r="B220" s="32" t="s">
        <v>274</v>
      </c>
      <c r="C220" s="32" t="s">
        <v>205</v>
      </c>
      <c r="D220" s="32" t="s">
        <v>4</v>
      </c>
      <c r="E220" s="32" t="s">
        <v>463</v>
      </c>
      <c r="F220" s="33" t="s">
        <v>500</v>
      </c>
      <c r="G220" s="33">
        <v>6.21</v>
      </c>
      <c r="H220" s="34">
        <v>30</v>
      </c>
      <c r="I220" s="34">
        <f t="shared" si="26"/>
        <v>186.3</v>
      </c>
      <c r="J220" s="34"/>
      <c r="K220" s="35"/>
      <c r="L220" s="36">
        <v>6.21</v>
      </c>
      <c r="M220" s="36">
        <v>30</v>
      </c>
      <c r="N220" s="36">
        <v>186.3</v>
      </c>
      <c r="O220" s="20">
        <f t="shared" si="23"/>
        <v>0</v>
      </c>
    </row>
    <row r="221" spans="1:16" ht="33" hidden="1" customHeight="1">
      <c r="A221" s="31" t="s">
        <v>11</v>
      </c>
      <c r="B221" s="32" t="s">
        <v>271</v>
      </c>
      <c r="C221" s="32" t="s">
        <v>173</v>
      </c>
      <c r="D221" s="32" t="s">
        <v>4</v>
      </c>
      <c r="E221" s="32" t="s">
        <v>439</v>
      </c>
      <c r="F221" s="33" t="s">
        <v>501</v>
      </c>
      <c r="G221" s="33">
        <v>19.571999999999999</v>
      </c>
      <c r="H221" s="34">
        <v>30</v>
      </c>
      <c r="I221" s="34">
        <f t="shared" si="26"/>
        <v>587.16</v>
      </c>
      <c r="J221" s="34"/>
      <c r="K221" s="35"/>
      <c r="L221" s="36">
        <v>19.571999999999999</v>
      </c>
      <c r="M221" s="36">
        <v>30</v>
      </c>
      <c r="N221" s="36">
        <v>587.16</v>
      </c>
      <c r="O221" s="20">
        <f t="shared" si="23"/>
        <v>0</v>
      </c>
    </row>
    <row r="222" spans="1:16" ht="16.5" hidden="1" customHeight="1">
      <c r="A222" s="31" t="s">
        <v>11</v>
      </c>
      <c r="B222" s="32" t="s">
        <v>275</v>
      </c>
      <c r="C222" s="32" t="s">
        <v>206</v>
      </c>
      <c r="D222" s="32" t="s">
        <v>5</v>
      </c>
      <c r="E222" s="32" t="s">
        <v>502</v>
      </c>
      <c r="F222" s="33" t="s">
        <v>503</v>
      </c>
      <c r="G222" s="33">
        <v>9.3000000000000007</v>
      </c>
      <c r="H222" s="34">
        <v>30</v>
      </c>
      <c r="I222" s="34">
        <f t="shared" si="26"/>
        <v>279</v>
      </c>
      <c r="J222" s="34"/>
      <c r="K222" s="35"/>
      <c r="L222" s="36">
        <v>9.3000000000000007</v>
      </c>
      <c r="M222" s="36">
        <v>30</v>
      </c>
      <c r="N222" s="36">
        <v>279</v>
      </c>
      <c r="O222" s="20">
        <f t="shared" si="23"/>
        <v>0</v>
      </c>
    </row>
    <row r="223" spans="1:16" ht="16.5" hidden="1" customHeight="1">
      <c r="A223" s="31" t="s">
        <v>11</v>
      </c>
      <c r="B223" s="32" t="s">
        <v>11</v>
      </c>
      <c r="C223" s="32" t="s">
        <v>11</v>
      </c>
      <c r="D223" s="32" t="s">
        <v>11</v>
      </c>
      <c r="E223" s="32" t="s">
        <v>437</v>
      </c>
      <c r="F223" s="33" t="s">
        <v>447</v>
      </c>
      <c r="G223" s="33"/>
      <c r="H223" s="34"/>
      <c r="I223" s="34"/>
      <c r="J223" s="34"/>
      <c r="K223" s="35"/>
      <c r="L223" s="36"/>
      <c r="M223" s="36"/>
      <c r="N223" s="36"/>
      <c r="O223" s="20">
        <f t="shared" si="23"/>
        <v>0</v>
      </c>
    </row>
    <row r="224" spans="1:16" ht="16.5" hidden="1" customHeight="1">
      <c r="A224" s="31" t="s">
        <v>11</v>
      </c>
      <c r="B224" s="32" t="s">
        <v>269</v>
      </c>
      <c r="C224" s="32" t="s">
        <v>199</v>
      </c>
      <c r="D224" s="32" t="s">
        <v>4</v>
      </c>
      <c r="E224" s="32" t="s">
        <v>447</v>
      </c>
      <c r="F224" s="33" t="s">
        <v>496</v>
      </c>
      <c r="G224" s="33">
        <v>6.48</v>
      </c>
      <c r="H224" s="34">
        <v>30</v>
      </c>
      <c r="I224" s="34">
        <f t="shared" ref="I224:I229" si="27">G224*H224</f>
        <v>194.4</v>
      </c>
      <c r="J224" s="34"/>
      <c r="K224" s="35"/>
      <c r="L224" s="36">
        <v>6.48</v>
      </c>
      <c r="M224" s="36">
        <v>30</v>
      </c>
      <c r="N224" s="36">
        <v>194.4</v>
      </c>
      <c r="O224" s="20">
        <f t="shared" si="23"/>
        <v>0</v>
      </c>
    </row>
    <row r="225" spans="1:16" ht="16.5" hidden="1" customHeight="1">
      <c r="A225" s="31" t="s">
        <v>11</v>
      </c>
      <c r="B225" s="32" t="s">
        <v>270</v>
      </c>
      <c r="C225" s="32" t="s">
        <v>200</v>
      </c>
      <c r="D225" s="32" t="s">
        <v>4</v>
      </c>
      <c r="E225" s="32" t="s">
        <v>11</v>
      </c>
      <c r="F225" s="33" t="s">
        <v>496</v>
      </c>
      <c r="G225" s="33">
        <v>6.48</v>
      </c>
      <c r="H225" s="34">
        <v>30</v>
      </c>
      <c r="I225" s="34">
        <f t="shared" si="27"/>
        <v>194.4</v>
      </c>
      <c r="J225" s="34"/>
      <c r="K225" s="35"/>
      <c r="L225" s="36">
        <v>6.48</v>
      </c>
      <c r="M225" s="36">
        <v>30</v>
      </c>
      <c r="N225" s="36">
        <v>194.4</v>
      </c>
      <c r="O225" s="20">
        <f t="shared" si="23"/>
        <v>0</v>
      </c>
    </row>
    <row r="226" spans="1:16" ht="16.5" hidden="1" customHeight="1">
      <c r="A226" s="31" t="s">
        <v>11</v>
      </c>
      <c r="B226" s="32" t="s">
        <v>271</v>
      </c>
      <c r="C226" s="32" t="s">
        <v>201</v>
      </c>
      <c r="D226" s="32" t="s">
        <v>4</v>
      </c>
      <c r="E226" s="32" t="s">
        <v>447</v>
      </c>
      <c r="F226" s="33" t="s">
        <v>496</v>
      </c>
      <c r="G226" s="33">
        <v>6.48</v>
      </c>
      <c r="H226" s="34">
        <v>30</v>
      </c>
      <c r="I226" s="34">
        <f t="shared" si="27"/>
        <v>194.4</v>
      </c>
      <c r="J226" s="34"/>
      <c r="K226" s="35"/>
      <c r="L226" s="36">
        <v>6.48</v>
      </c>
      <c r="M226" s="36">
        <v>30</v>
      </c>
      <c r="N226" s="36">
        <v>194.4</v>
      </c>
      <c r="O226" s="20">
        <f t="shared" si="23"/>
        <v>0</v>
      </c>
    </row>
    <row r="227" spans="1:16" ht="16.5" hidden="1" customHeight="1">
      <c r="A227" s="31" t="s">
        <v>11</v>
      </c>
      <c r="B227" s="32" t="s">
        <v>272</v>
      </c>
      <c r="C227" s="32" t="s">
        <v>202</v>
      </c>
      <c r="D227" s="32" t="s">
        <v>5</v>
      </c>
      <c r="E227" s="32" t="s">
        <v>468</v>
      </c>
      <c r="F227" s="33" t="s">
        <v>504</v>
      </c>
      <c r="G227" s="33">
        <v>10.199999999999999</v>
      </c>
      <c r="H227" s="34">
        <v>30</v>
      </c>
      <c r="I227" s="34">
        <f t="shared" si="27"/>
        <v>306</v>
      </c>
      <c r="J227" s="34"/>
      <c r="K227" s="35"/>
      <c r="L227" s="36">
        <v>10.199999999999999</v>
      </c>
      <c r="M227" s="36">
        <v>30</v>
      </c>
      <c r="N227" s="36">
        <v>306</v>
      </c>
      <c r="O227" s="20">
        <f t="shared" si="23"/>
        <v>0</v>
      </c>
    </row>
    <row r="228" spans="1:16" s="243" customFormat="1" ht="16.5" hidden="1" customHeight="1">
      <c r="A228" s="244" t="s">
        <v>11</v>
      </c>
      <c r="B228" s="244" t="s">
        <v>278</v>
      </c>
      <c r="C228" s="244" t="s">
        <v>60</v>
      </c>
      <c r="D228" s="244" t="s">
        <v>4</v>
      </c>
      <c r="E228" s="244"/>
      <c r="F228" s="245" t="s">
        <v>505</v>
      </c>
      <c r="G228" s="245">
        <f>((2.4*2.7))</f>
        <v>6.48</v>
      </c>
      <c r="H228" s="246">
        <v>5</v>
      </c>
      <c r="I228" s="246">
        <f t="shared" si="27"/>
        <v>32.400000000000006</v>
      </c>
      <c r="J228" s="246"/>
      <c r="K228" s="247"/>
      <c r="L228" s="246">
        <v>0.216</v>
      </c>
      <c r="M228" s="246">
        <v>30</v>
      </c>
      <c r="N228" s="246">
        <v>6.48</v>
      </c>
      <c r="O228" s="248">
        <f t="shared" si="23"/>
        <v>25.920000000000005</v>
      </c>
      <c r="P228" s="243" t="s">
        <v>488</v>
      </c>
    </row>
    <row r="229" spans="1:16" ht="16.5" hidden="1" customHeight="1">
      <c r="A229" s="31" t="s">
        <v>11</v>
      </c>
      <c r="B229" s="32" t="s">
        <v>273</v>
      </c>
      <c r="C229" s="32" t="s">
        <v>203</v>
      </c>
      <c r="D229" s="32" t="s">
        <v>5</v>
      </c>
      <c r="E229" s="32" t="s">
        <v>261</v>
      </c>
      <c r="F229" s="33" t="s">
        <v>489</v>
      </c>
      <c r="G229" s="33">
        <v>2.4</v>
      </c>
      <c r="H229" s="34">
        <v>30</v>
      </c>
      <c r="I229" s="34">
        <f t="shared" si="27"/>
        <v>72</v>
      </c>
      <c r="J229" s="34"/>
      <c r="K229" s="35"/>
      <c r="L229" s="36">
        <v>2.4</v>
      </c>
      <c r="M229" s="36">
        <v>30</v>
      </c>
      <c r="N229" s="36">
        <v>72</v>
      </c>
      <c r="O229" s="20">
        <f t="shared" si="23"/>
        <v>0</v>
      </c>
    </row>
    <row r="230" spans="1:16" ht="16.5" hidden="1" customHeight="1">
      <c r="A230" s="48"/>
      <c r="B230" s="49"/>
      <c r="C230" s="49"/>
      <c r="D230" s="49"/>
      <c r="E230" s="49"/>
      <c r="F230" s="50"/>
      <c r="G230" s="50"/>
      <c r="H230" s="51"/>
      <c r="I230" s="51"/>
      <c r="J230" s="51"/>
      <c r="K230" s="52"/>
      <c r="L230" s="53"/>
      <c r="M230" s="53"/>
      <c r="N230" s="53"/>
      <c r="O230" s="20">
        <f t="shared" si="23"/>
        <v>0</v>
      </c>
    </row>
    <row r="231" spans="1:16" ht="16.5" hidden="1" customHeight="1">
      <c r="A231" s="48"/>
      <c r="B231" s="49"/>
      <c r="C231" s="49"/>
      <c r="D231" s="49"/>
      <c r="E231" s="49"/>
      <c r="F231" s="50"/>
      <c r="G231" s="50"/>
      <c r="H231" s="51"/>
      <c r="I231" s="51"/>
      <c r="J231" s="51"/>
      <c r="K231" s="52"/>
      <c r="L231" s="53"/>
      <c r="M231" s="53"/>
      <c r="N231" s="53"/>
      <c r="O231" s="20">
        <f t="shared" si="23"/>
        <v>0</v>
      </c>
    </row>
    <row r="232" spans="1:16" ht="16.5" hidden="1" customHeight="1">
      <c r="A232" s="48"/>
      <c r="B232" s="49"/>
      <c r="C232" s="49"/>
      <c r="D232" s="49"/>
      <c r="E232" s="49"/>
      <c r="F232" s="50"/>
      <c r="G232" s="50"/>
      <c r="H232" s="51"/>
      <c r="I232" s="51"/>
      <c r="J232" s="51"/>
      <c r="K232" s="52"/>
      <c r="L232" s="53"/>
      <c r="M232" s="53"/>
      <c r="N232" s="53"/>
      <c r="O232" s="20">
        <f t="shared" si="23"/>
        <v>0</v>
      </c>
    </row>
    <row r="233" spans="1:16" ht="16.5" hidden="1" customHeight="1">
      <c r="A233" s="48"/>
      <c r="B233" s="49"/>
      <c r="C233" s="49"/>
      <c r="D233" s="49"/>
      <c r="E233" s="49"/>
      <c r="F233" s="50"/>
      <c r="G233" s="50"/>
      <c r="H233" s="51"/>
      <c r="I233" s="51"/>
      <c r="J233" s="51"/>
      <c r="K233" s="52"/>
      <c r="L233" s="53"/>
      <c r="M233" s="53"/>
      <c r="N233" s="53"/>
      <c r="O233" s="20">
        <f t="shared" si="23"/>
        <v>0</v>
      </c>
    </row>
    <row r="234" spans="1:16" ht="16.5" hidden="1" customHeight="1">
      <c r="A234" s="48"/>
      <c r="B234" s="49"/>
      <c r="C234" s="49"/>
      <c r="D234" s="49"/>
      <c r="E234" s="49"/>
      <c r="F234" s="50"/>
      <c r="G234" s="50"/>
      <c r="H234" s="51"/>
      <c r="I234" s="51"/>
      <c r="J234" s="51"/>
      <c r="K234" s="52"/>
      <c r="L234" s="53"/>
      <c r="M234" s="53"/>
      <c r="N234" s="53"/>
      <c r="O234" s="20">
        <f t="shared" si="23"/>
        <v>0</v>
      </c>
    </row>
    <row r="235" spans="1:16" ht="16.5" hidden="1" customHeight="1">
      <c r="A235" s="48"/>
      <c r="B235" s="49"/>
      <c r="C235" s="49"/>
      <c r="D235" s="49"/>
      <c r="E235" s="49"/>
      <c r="F235" s="50"/>
      <c r="G235" s="50"/>
      <c r="H235" s="51"/>
      <c r="I235" s="51"/>
      <c r="J235" s="51"/>
      <c r="K235" s="52"/>
      <c r="L235" s="53"/>
      <c r="M235" s="53"/>
      <c r="N235" s="53"/>
      <c r="O235" s="20">
        <f t="shared" si="23"/>
        <v>0</v>
      </c>
    </row>
    <row r="236" spans="1:16" ht="16.5" hidden="1" customHeight="1">
      <c r="A236" s="48"/>
      <c r="B236" s="49"/>
      <c r="C236" s="49"/>
      <c r="D236" s="49"/>
      <c r="E236" s="49"/>
      <c r="F236" s="50"/>
      <c r="G236" s="50"/>
      <c r="H236" s="51"/>
      <c r="I236" s="51"/>
      <c r="J236" s="51"/>
      <c r="K236" s="52"/>
      <c r="L236" s="53"/>
      <c r="M236" s="53"/>
      <c r="N236" s="53"/>
      <c r="O236" s="20">
        <f t="shared" si="23"/>
        <v>0</v>
      </c>
    </row>
    <row r="237" spans="1:16" ht="16.5" hidden="1" customHeight="1">
      <c r="A237" s="48"/>
      <c r="B237" s="49"/>
      <c r="C237" s="49"/>
      <c r="D237" s="49"/>
      <c r="E237" s="49"/>
      <c r="F237" s="50"/>
      <c r="G237" s="50"/>
      <c r="H237" s="51"/>
      <c r="I237" s="51"/>
      <c r="J237" s="51"/>
      <c r="K237" s="52"/>
      <c r="L237" s="53"/>
      <c r="M237" s="53"/>
      <c r="N237" s="53"/>
    </row>
    <row r="238" spans="1:16" ht="16.5" hidden="1" customHeight="1">
      <c r="A238" s="48"/>
      <c r="B238" s="49"/>
      <c r="C238" s="49"/>
      <c r="D238" s="49"/>
      <c r="E238" s="49"/>
      <c r="F238" s="50"/>
      <c r="G238" s="50"/>
      <c r="H238" s="51"/>
      <c r="I238" s="51"/>
      <c r="J238" s="51"/>
      <c r="K238" s="52"/>
      <c r="L238" s="53"/>
      <c r="M238" s="53"/>
      <c r="N238" s="53"/>
      <c r="O238" s="20">
        <f t="shared" si="23"/>
        <v>0</v>
      </c>
    </row>
    <row r="239" spans="1:16" ht="16.5" hidden="1" customHeight="1">
      <c r="A239" s="21" t="s">
        <v>1241</v>
      </c>
      <c r="O239" s="20">
        <f t="shared" si="23"/>
        <v>0</v>
      </c>
    </row>
    <row r="240" spans="1:16" s="58" customFormat="1" ht="16.5" hidden="1" customHeight="1">
      <c r="A240" s="25" t="s">
        <v>323</v>
      </c>
      <c r="B240" s="25" t="s">
        <v>0</v>
      </c>
      <c r="C240" s="25" t="s">
        <v>1</v>
      </c>
      <c r="D240" s="25" t="s">
        <v>2</v>
      </c>
      <c r="E240" s="25" t="s">
        <v>324</v>
      </c>
      <c r="F240" s="54" t="s">
        <v>325</v>
      </c>
      <c r="G240" s="54" t="s">
        <v>326</v>
      </c>
      <c r="H240" s="55" t="s">
        <v>158</v>
      </c>
      <c r="I240" s="55" t="s">
        <v>150</v>
      </c>
      <c r="J240" s="55" t="s">
        <v>308</v>
      </c>
      <c r="K240" s="56"/>
      <c r="L240" s="55" t="s">
        <v>490</v>
      </c>
      <c r="M240" s="55" t="s">
        <v>158</v>
      </c>
      <c r="N240" s="55" t="s">
        <v>491</v>
      </c>
      <c r="O240" s="57" t="s">
        <v>492</v>
      </c>
    </row>
    <row r="241" spans="1:16" ht="16.5" hidden="1" customHeight="1">
      <c r="A241" s="31" t="s">
        <v>506</v>
      </c>
      <c r="B241" s="32" t="s">
        <v>11</v>
      </c>
      <c r="C241" s="32" t="s">
        <v>11</v>
      </c>
      <c r="D241" s="32" t="s">
        <v>11</v>
      </c>
      <c r="E241" s="32" t="s">
        <v>494</v>
      </c>
      <c r="F241" s="33" t="s">
        <v>495</v>
      </c>
      <c r="G241" s="33"/>
      <c r="H241" s="34"/>
      <c r="I241" s="34"/>
      <c r="J241" s="34"/>
      <c r="K241" s="35"/>
      <c r="L241" s="36"/>
      <c r="M241" s="36"/>
      <c r="N241" s="36"/>
      <c r="O241" s="20">
        <f t="shared" si="23"/>
        <v>0</v>
      </c>
    </row>
    <row r="242" spans="1:16" ht="33" hidden="1" customHeight="1">
      <c r="A242" s="31" t="s">
        <v>11</v>
      </c>
      <c r="B242" s="32" t="s">
        <v>236</v>
      </c>
      <c r="C242" s="32" t="s">
        <v>74</v>
      </c>
      <c r="D242" s="32" t="s">
        <v>4</v>
      </c>
      <c r="E242" s="32" t="s">
        <v>11</v>
      </c>
      <c r="F242" s="33" t="s">
        <v>507</v>
      </c>
      <c r="G242" s="33">
        <v>32.026000000000003</v>
      </c>
      <c r="H242" s="34">
        <v>30</v>
      </c>
      <c r="I242" s="34">
        <f t="shared" ref="I242:I246" si="28">G242*H242</f>
        <v>960.78000000000009</v>
      </c>
      <c r="J242" s="34"/>
      <c r="K242" s="35"/>
      <c r="L242" s="36">
        <v>32.026000000000003</v>
      </c>
      <c r="M242" s="36">
        <v>30</v>
      </c>
      <c r="N242" s="36">
        <v>960.78</v>
      </c>
      <c r="O242" s="20">
        <f t="shared" si="23"/>
        <v>0</v>
      </c>
    </row>
    <row r="243" spans="1:16" ht="33" hidden="1" customHeight="1">
      <c r="A243" s="31" t="s">
        <v>11</v>
      </c>
      <c r="B243" s="32" t="s">
        <v>246</v>
      </c>
      <c r="C243" s="32" t="s">
        <v>11</v>
      </c>
      <c r="D243" s="32" t="s">
        <v>12</v>
      </c>
      <c r="E243" s="32" t="s">
        <v>11</v>
      </c>
      <c r="F243" s="33" t="s">
        <v>508</v>
      </c>
      <c r="G243" s="33">
        <v>1.921</v>
      </c>
      <c r="H243" s="34">
        <v>30</v>
      </c>
      <c r="I243" s="34">
        <f t="shared" si="28"/>
        <v>57.63</v>
      </c>
      <c r="J243" s="34"/>
      <c r="K243" s="35"/>
      <c r="L243" s="36">
        <v>1.921</v>
      </c>
      <c r="M243" s="36">
        <v>30</v>
      </c>
      <c r="N243" s="36">
        <v>57.63</v>
      </c>
      <c r="O243" s="20">
        <f t="shared" si="23"/>
        <v>0</v>
      </c>
    </row>
    <row r="244" spans="1:16" s="243" customFormat="1" ht="33" hidden="1" customHeight="1">
      <c r="A244" s="244" t="s">
        <v>11</v>
      </c>
      <c r="B244" s="244" t="s">
        <v>1103</v>
      </c>
      <c r="C244" s="244" t="s">
        <v>1089</v>
      </c>
      <c r="D244" s="244" t="s">
        <v>1229</v>
      </c>
      <c r="E244" s="244" t="s">
        <v>458</v>
      </c>
      <c r="F244" s="245" t="s">
        <v>1093</v>
      </c>
      <c r="G244" s="245">
        <v>32.026000000000003</v>
      </c>
      <c r="H244" s="246">
        <v>30</v>
      </c>
      <c r="I244" s="246">
        <f t="shared" si="28"/>
        <v>960.78000000000009</v>
      </c>
      <c r="J244" s="246"/>
      <c r="K244" s="247"/>
      <c r="L244" s="246">
        <v>1.2809999999999999</v>
      </c>
      <c r="M244" s="246">
        <v>30</v>
      </c>
      <c r="N244" s="246">
        <v>38.43</v>
      </c>
      <c r="O244" s="248">
        <f t="shared" si="23"/>
        <v>922.35000000000014</v>
      </c>
      <c r="P244" s="243" t="s">
        <v>498</v>
      </c>
    </row>
    <row r="245" spans="1:16" ht="33" hidden="1" customHeight="1">
      <c r="A245" s="31" t="s">
        <v>11</v>
      </c>
      <c r="B245" s="32" t="s">
        <v>276</v>
      </c>
      <c r="C245" s="32" t="s">
        <v>311</v>
      </c>
      <c r="D245" s="32" t="s">
        <v>4</v>
      </c>
      <c r="E245" s="32" t="s">
        <v>172</v>
      </c>
      <c r="F245" s="33" t="s">
        <v>507</v>
      </c>
      <c r="G245" s="33">
        <v>32.026000000000003</v>
      </c>
      <c r="H245" s="34">
        <v>30</v>
      </c>
      <c r="I245" s="34">
        <f t="shared" si="28"/>
        <v>960.78000000000009</v>
      </c>
      <c r="J245" s="34"/>
      <c r="K245" s="35"/>
      <c r="L245" s="36">
        <v>32.026000000000003</v>
      </c>
      <c r="M245" s="36">
        <v>30</v>
      </c>
      <c r="N245" s="36">
        <v>960.78</v>
      </c>
      <c r="O245" s="20">
        <f t="shared" si="23"/>
        <v>0</v>
      </c>
    </row>
    <row r="246" spans="1:16" ht="16.5" hidden="1" customHeight="1">
      <c r="A246" s="31" t="s">
        <v>11</v>
      </c>
      <c r="B246" s="32" t="s">
        <v>276</v>
      </c>
      <c r="C246" s="32" t="s">
        <v>311</v>
      </c>
      <c r="D246" s="32" t="s">
        <v>4</v>
      </c>
      <c r="E246" s="32" t="s">
        <v>509</v>
      </c>
      <c r="F246" s="33" t="s">
        <v>510</v>
      </c>
      <c r="G246" s="33">
        <v>-3.42</v>
      </c>
      <c r="H246" s="34">
        <v>30</v>
      </c>
      <c r="I246" s="34">
        <f t="shared" si="28"/>
        <v>-102.6</v>
      </c>
      <c r="J246" s="34"/>
      <c r="K246" s="35"/>
      <c r="L246" s="36">
        <v>-3.42</v>
      </c>
      <c r="M246" s="36">
        <v>30</v>
      </c>
      <c r="N246" s="36">
        <v>-102.6</v>
      </c>
      <c r="O246" s="20">
        <f t="shared" si="23"/>
        <v>0</v>
      </c>
    </row>
    <row r="247" spans="1:16" ht="16.5" hidden="1" customHeight="1">
      <c r="A247" s="31" t="s">
        <v>11</v>
      </c>
      <c r="B247" s="32" t="s">
        <v>11</v>
      </c>
      <c r="C247" s="32" t="s">
        <v>11</v>
      </c>
      <c r="D247" s="32" t="s">
        <v>11</v>
      </c>
      <c r="E247" s="32" t="s">
        <v>437</v>
      </c>
      <c r="F247" s="33" t="s">
        <v>173</v>
      </c>
      <c r="G247" s="33"/>
      <c r="H247" s="34"/>
      <c r="I247" s="34"/>
      <c r="J247" s="34"/>
      <c r="K247" s="35"/>
      <c r="L247" s="36"/>
      <c r="M247" s="36"/>
      <c r="N247" s="36"/>
      <c r="O247" s="20">
        <f t="shared" si="23"/>
        <v>0</v>
      </c>
    </row>
    <row r="248" spans="1:16" ht="66" hidden="1" customHeight="1">
      <c r="A248" s="31" t="s">
        <v>11</v>
      </c>
      <c r="B248" s="32" t="s">
        <v>247</v>
      </c>
      <c r="C248" s="32" t="s">
        <v>177</v>
      </c>
      <c r="D248" s="32" t="s">
        <v>4</v>
      </c>
      <c r="E248" s="32" t="s">
        <v>173</v>
      </c>
      <c r="F248" s="33" t="s">
        <v>511</v>
      </c>
      <c r="G248" s="33">
        <v>52.78</v>
      </c>
      <c r="H248" s="34">
        <v>30</v>
      </c>
      <c r="I248" s="34">
        <f t="shared" ref="I248:I254" si="29">G248*H248</f>
        <v>1583.4</v>
      </c>
      <c r="J248" s="34"/>
      <c r="K248" s="35"/>
      <c r="L248" s="36">
        <v>52.78</v>
      </c>
      <c r="M248" s="36">
        <v>30</v>
      </c>
      <c r="N248" s="42">
        <v>1583.4</v>
      </c>
      <c r="O248" s="20">
        <f t="shared" si="23"/>
        <v>0</v>
      </c>
    </row>
    <row r="249" spans="1:16" ht="16.5" hidden="1" customHeight="1">
      <c r="A249" s="31" t="s">
        <v>11</v>
      </c>
      <c r="B249" s="32" t="s">
        <v>247</v>
      </c>
      <c r="C249" s="32" t="s">
        <v>177</v>
      </c>
      <c r="D249" s="32" t="s">
        <v>4</v>
      </c>
      <c r="E249" s="32" t="s">
        <v>512</v>
      </c>
      <c r="F249" s="33" t="s">
        <v>513</v>
      </c>
      <c r="G249" s="33">
        <v>-2.88</v>
      </c>
      <c r="H249" s="34">
        <v>30</v>
      </c>
      <c r="I249" s="34">
        <f t="shared" si="29"/>
        <v>-86.399999999999991</v>
      </c>
      <c r="J249" s="34"/>
      <c r="K249" s="35"/>
      <c r="L249" s="36">
        <v>-2.88</v>
      </c>
      <c r="M249" s="36">
        <v>30</v>
      </c>
      <c r="N249" s="36">
        <v>-86.4</v>
      </c>
      <c r="O249" s="20">
        <f t="shared" si="23"/>
        <v>0</v>
      </c>
    </row>
    <row r="250" spans="1:16" ht="82.5" hidden="1" customHeight="1">
      <c r="A250" s="31" t="s">
        <v>11</v>
      </c>
      <c r="B250" s="32" t="s">
        <v>271</v>
      </c>
      <c r="C250" s="32" t="s">
        <v>173</v>
      </c>
      <c r="D250" s="32" t="s">
        <v>4</v>
      </c>
      <c r="E250" s="32" t="s">
        <v>439</v>
      </c>
      <c r="F250" s="33" t="s">
        <v>514</v>
      </c>
      <c r="G250" s="33">
        <v>51.436999999999998</v>
      </c>
      <c r="H250" s="34">
        <v>30</v>
      </c>
      <c r="I250" s="34">
        <f t="shared" si="29"/>
        <v>1543.11</v>
      </c>
      <c r="J250" s="34"/>
      <c r="K250" s="35"/>
      <c r="L250" s="36">
        <v>51.436999999999998</v>
      </c>
      <c r="M250" s="36">
        <v>30</v>
      </c>
      <c r="N250" s="42">
        <v>1543.11</v>
      </c>
      <c r="O250" s="20">
        <f t="shared" si="23"/>
        <v>0</v>
      </c>
    </row>
    <row r="251" spans="1:16" ht="16.5" hidden="1" customHeight="1">
      <c r="A251" s="31" t="s">
        <v>11</v>
      </c>
      <c r="B251" s="32" t="s">
        <v>271</v>
      </c>
      <c r="C251" s="32" t="s">
        <v>173</v>
      </c>
      <c r="D251" s="32" t="s">
        <v>4</v>
      </c>
      <c r="E251" s="32" t="s">
        <v>515</v>
      </c>
      <c r="F251" s="33" t="s">
        <v>516</v>
      </c>
      <c r="G251" s="33">
        <v>-13.34</v>
      </c>
      <c r="H251" s="34">
        <v>30</v>
      </c>
      <c r="I251" s="34">
        <f t="shared" si="29"/>
        <v>-400.2</v>
      </c>
      <c r="J251" s="34"/>
      <c r="K251" s="35"/>
      <c r="L251" s="36">
        <v>-13.34</v>
      </c>
      <c r="M251" s="36">
        <v>30</v>
      </c>
      <c r="N251" s="36">
        <v>-400.2</v>
      </c>
      <c r="O251" s="20">
        <f t="shared" si="23"/>
        <v>0</v>
      </c>
    </row>
    <row r="252" spans="1:16" ht="49.5" hidden="1" customHeight="1">
      <c r="A252" s="31" t="s">
        <v>11</v>
      </c>
      <c r="B252" s="32" t="s">
        <v>275</v>
      </c>
      <c r="C252" s="32" t="s">
        <v>206</v>
      </c>
      <c r="D252" s="32" t="s">
        <v>5</v>
      </c>
      <c r="E252" s="32" t="s">
        <v>502</v>
      </c>
      <c r="F252" s="33" t="s">
        <v>517</v>
      </c>
      <c r="G252" s="33">
        <v>22.396000000000001</v>
      </c>
      <c r="H252" s="34">
        <v>30</v>
      </c>
      <c r="I252" s="34">
        <f t="shared" si="29"/>
        <v>671.88</v>
      </c>
      <c r="J252" s="34"/>
      <c r="K252" s="35"/>
      <c r="L252" s="36">
        <v>22.396000000000001</v>
      </c>
      <c r="M252" s="36">
        <v>30</v>
      </c>
      <c r="N252" s="36">
        <v>671.88</v>
      </c>
      <c r="O252" s="20">
        <f t="shared" si="23"/>
        <v>0</v>
      </c>
    </row>
    <row r="253" spans="1:16" ht="16.5" hidden="1" customHeight="1">
      <c r="A253" s="31" t="s">
        <v>11</v>
      </c>
      <c r="B253" s="32" t="s">
        <v>275</v>
      </c>
      <c r="C253" s="32" t="s">
        <v>206</v>
      </c>
      <c r="D253" s="32" t="s">
        <v>5</v>
      </c>
      <c r="E253" s="32" t="s">
        <v>515</v>
      </c>
      <c r="F253" s="33" t="s">
        <v>518</v>
      </c>
      <c r="G253" s="33">
        <v>-5.8</v>
      </c>
      <c r="H253" s="34">
        <v>30</v>
      </c>
      <c r="I253" s="34">
        <f t="shared" si="29"/>
        <v>-174</v>
      </c>
      <c r="J253" s="34"/>
      <c r="K253" s="35"/>
      <c r="L253" s="36">
        <v>-5.8</v>
      </c>
      <c r="M253" s="36">
        <v>30</v>
      </c>
      <c r="N253" s="36">
        <v>-174</v>
      </c>
      <c r="O253" s="20">
        <f t="shared" si="23"/>
        <v>0</v>
      </c>
    </row>
    <row r="254" spans="1:16" ht="16.5" hidden="1" customHeight="1">
      <c r="A254" s="31" t="s">
        <v>11</v>
      </c>
      <c r="B254" s="32" t="s">
        <v>25</v>
      </c>
      <c r="C254" s="32" t="s">
        <v>26</v>
      </c>
      <c r="D254" s="32" t="s">
        <v>4</v>
      </c>
      <c r="E254" s="32" t="s">
        <v>519</v>
      </c>
      <c r="F254" s="33" t="s">
        <v>520</v>
      </c>
      <c r="G254" s="33">
        <v>2.88</v>
      </c>
      <c r="H254" s="34">
        <v>30</v>
      </c>
      <c r="I254" s="34">
        <f t="shared" si="29"/>
        <v>86.399999999999991</v>
      </c>
      <c r="J254" s="34"/>
      <c r="K254" s="35"/>
      <c r="L254" s="36">
        <v>2.88</v>
      </c>
      <c r="M254" s="36">
        <v>30</v>
      </c>
      <c r="N254" s="36">
        <v>86.4</v>
      </c>
      <c r="O254" s="20">
        <f t="shared" si="23"/>
        <v>0</v>
      </c>
    </row>
    <row r="255" spans="1:16" ht="16.5" hidden="1" customHeight="1">
      <c r="A255" s="31" t="s">
        <v>11</v>
      </c>
      <c r="B255" s="32" t="s">
        <v>11</v>
      </c>
      <c r="C255" s="32" t="s">
        <v>11</v>
      </c>
      <c r="D255" s="32" t="s">
        <v>11</v>
      </c>
      <c r="E255" s="32" t="s">
        <v>437</v>
      </c>
      <c r="F255" s="33" t="s">
        <v>447</v>
      </c>
      <c r="G255" s="33"/>
      <c r="H255" s="34"/>
      <c r="I255" s="34"/>
      <c r="J255" s="34"/>
      <c r="K255" s="35"/>
      <c r="L255" s="36"/>
      <c r="M255" s="36"/>
      <c r="N255" s="36"/>
      <c r="O255" s="20">
        <f t="shared" si="23"/>
        <v>0</v>
      </c>
    </row>
    <row r="256" spans="1:16" ht="16.5" hidden="1" customHeight="1">
      <c r="A256" s="31"/>
      <c r="B256" s="32"/>
      <c r="C256" s="32"/>
      <c r="D256" s="32"/>
      <c r="E256" s="32"/>
      <c r="F256" s="33"/>
      <c r="G256" s="33"/>
      <c r="H256" s="34"/>
      <c r="I256" s="34"/>
      <c r="J256" s="34"/>
      <c r="K256" s="35"/>
      <c r="L256" s="36"/>
      <c r="M256" s="36"/>
      <c r="N256" s="36"/>
    </row>
    <row r="257" spans="1:16" ht="16.5" hidden="1" customHeight="1">
      <c r="A257" s="21" t="s">
        <v>1243</v>
      </c>
      <c r="O257" s="20">
        <f t="shared" si="23"/>
        <v>0</v>
      </c>
    </row>
    <row r="258" spans="1:16" s="58" customFormat="1" ht="16.5" hidden="1" customHeight="1">
      <c r="A258" s="25" t="s">
        <v>323</v>
      </c>
      <c r="B258" s="25" t="s">
        <v>0</v>
      </c>
      <c r="C258" s="25" t="s">
        <v>1</v>
      </c>
      <c r="D258" s="25" t="s">
        <v>2</v>
      </c>
      <c r="E258" s="25" t="s">
        <v>324</v>
      </c>
      <c r="F258" s="54" t="s">
        <v>325</v>
      </c>
      <c r="G258" s="54" t="s">
        <v>326</v>
      </c>
      <c r="H258" s="55" t="s">
        <v>158</v>
      </c>
      <c r="I258" s="55" t="s">
        <v>150</v>
      </c>
      <c r="J258" s="55" t="s">
        <v>308</v>
      </c>
      <c r="K258" s="56"/>
      <c r="L258" s="55" t="s">
        <v>490</v>
      </c>
      <c r="M258" s="55" t="s">
        <v>158</v>
      </c>
      <c r="N258" s="55" t="s">
        <v>491</v>
      </c>
      <c r="O258" s="57" t="s">
        <v>492</v>
      </c>
    </row>
    <row r="259" spans="1:16" ht="33" hidden="1" customHeight="1">
      <c r="A259" s="31" t="s">
        <v>506</v>
      </c>
      <c r="B259" s="32" t="s">
        <v>521</v>
      </c>
      <c r="C259" s="32" t="s">
        <v>522</v>
      </c>
      <c r="D259" s="32" t="s">
        <v>523</v>
      </c>
      <c r="E259" s="32" t="s">
        <v>524</v>
      </c>
      <c r="F259" s="33" t="s">
        <v>525</v>
      </c>
      <c r="G259" s="33">
        <v>32.026000000000003</v>
      </c>
      <c r="H259" s="34">
        <v>30</v>
      </c>
      <c r="I259" s="34">
        <f t="shared" ref="I259:I263" si="30">G259*H259</f>
        <v>960.78000000000009</v>
      </c>
      <c r="J259" s="34"/>
      <c r="K259" s="35"/>
      <c r="L259" s="36">
        <v>32.026000000000003</v>
      </c>
      <c r="M259" s="36">
        <v>30</v>
      </c>
      <c r="N259" s="36">
        <v>960.78</v>
      </c>
      <c r="O259" s="20">
        <f t="shared" si="23"/>
        <v>0</v>
      </c>
    </row>
    <row r="260" spans="1:16" ht="33" hidden="1" customHeight="1">
      <c r="A260" s="31" t="s">
        <v>11</v>
      </c>
      <c r="B260" s="32" t="s">
        <v>270</v>
      </c>
      <c r="C260" s="32" t="s">
        <v>200</v>
      </c>
      <c r="D260" s="32" t="s">
        <v>4</v>
      </c>
      <c r="E260" s="32" t="s">
        <v>11</v>
      </c>
      <c r="F260" s="33" t="s">
        <v>507</v>
      </c>
      <c r="G260" s="33">
        <v>32.026000000000003</v>
      </c>
      <c r="H260" s="34">
        <v>30</v>
      </c>
      <c r="I260" s="34">
        <f t="shared" si="30"/>
        <v>960.78000000000009</v>
      </c>
      <c r="J260" s="34"/>
      <c r="K260" s="35"/>
      <c r="L260" s="36">
        <v>32.026000000000003</v>
      </c>
      <c r="M260" s="36">
        <v>30</v>
      </c>
      <c r="N260" s="36">
        <v>960.78</v>
      </c>
      <c r="O260" s="20">
        <f t="shared" si="23"/>
        <v>0</v>
      </c>
    </row>
    <row r="261" spans="1:16" ht="33" hidden="1" customHeight="1">
      <c r="A261" s="31" t="s">
        <v>11</v>
      </c>
      <c r="B261" s="32" t="s">
        <v>271</v>
      </c>
      <c r="C261" s="32" t="s">
        <v>201</v>
      </c>
      <c r="D261" s="32" t="s">
        <v>4</v>
      </c>
      <c r="E261" s="32" t="s">
        <v>526</v>
      </c>
      <c r="F261" s="33" t="s">
        <v>527</v>
      </c>
      <c r="G261" s="33">
        <v>28.606000000000002</v>
      </c>
      <c r="H261" s="34">
        <v>30</v>
      </c>
      <c r="I261" s="34">
        <f t="shared" si="30"/>
        <v>858.18000000000006</v>
      </c>
      <c r="J261" s="34"/>
      <c r="K261" s="35"/>
      <c r="L261" s="36">
        <v>28.606000000000002</v>
      </c>
      <c r="M261" s="36">
        <v>30</v>
      </c>
      <c r="N261" s="36">
        <v>858.18</v>
      </c>
      <c r="O261" s="20">
        <f t="shared" si="23"/>
        <v>0</v>
      </c>
    </row>
    <row r="262" spans="1:16" ht="33" hidden="1" customHeight="1">
      <c r="A262" s="31" t="s">
        <v>11</v>
      </c>
      <c r="B262" s="32" t="s">
        <v>272</v>
      </c>
      <c r="C262" s="32" t="s">
        <v>202</v>
      </c>
      <c r="D262" s="32" t="s">
        <v>5</v>
      </c>
      <c r="E262" s="32" t="s">
        <v>11</v>
      </c>
      <c r="F262" s="33" t="s">
        <v>528</v>
      </c>
      <c r="G262" s="33">
        <v>30.995999999999999</v>
      </c>
      <c r="H262" s="34">
        <v>30</v>
      </c>
      <c r="I262" s="34">
        <f t="shared" si="30"/>
        <v>929.88</v>
      </c>
      <c r="J262" s="34"/>
      <c r="K262" s="35"/>
      <c r="L262" s="36">
        <v>30.995999999999999</v>
      </c>
      <c r="M262" s="36">
        <v>30</v>
      </c>
      <c r="N262" s="36">
        <v>929.88</v>
      </c>
      <c r="O262" s="20">
        <f t="shared" si="23"/>
        <v>0</v>
      </c>
    </row>
    <row r="263" spans="1:16" ht="16.5" hidden="1" customHeight="1">
      <c r="A263" s="31" t="s">
        <v>11</v>
      </c>
      <c r="B263" s="32" t="s">
        <v>273</v>
      </c>
      <c r="C263" s="32" t="s">
        <v>203</v>
      </c>
      <c r="D263" s="32" t="s">
        <v>5</v>
      </c>
      <c r="E263" s="32" t="s">
        <v>258</v>
      </c>
      <c r="F263" s="33" t="s">
        <v>529</v>
      </c>
      <c r="G263" s="33">
        <v>4</v>
      </c>
      <c r="H263" s="34">
        <v>30</v>
      </c>
      <c r="I263" s="34">
        <f t="shared" si="30"/>
        <v>120</v>
      </c>
      <c r="J263" s="34"/>
      <c r="K263" s="35"/>
      <c r="L263" s="36">
        <v>4</v>
      </c>
      <c r="M263" s="36">
        <v>30</v>
      </c>
      <c r="N263" s="36">
        <v>120</v>
      </c>
      <c r="O263" s="20">
        <f t="shared" ref="O263:O330" si="31">I263-N263</f>
        <v>0</v>
      </c>
    </row>
    <row r="264" spans="1:16" ht="16.5" hidden="1" customHeight="1">
      <c r="A264" s="31" t="s">
        <v>11</v>
      </c>
      <c r="B264" s="32" t="s">
        <v>11</v>
      </c>
      <c r="C264" s="32" t="s">
        <v>11</v>
      </c>
      <c r="D264" s="32" t="s">
        <v>11</v>
      </c>
      <c r="E264" s="32" t="s">
        <v>437</v>
      </c>
      <c r="F264" s="33" t="s">
        <v>451</v>
      </c>
      <c r="G264" s="33"/>
      <c r="H264" s="34"/>
      <c r="I264" s="34"/>
      <c r="J264" s="34"/>
      <c r="K264" s="35"/>
      <c r="L264" s="36"/>
      <c r="M264" s="36"/>
      <c r="N264" s="36"/>
      <c r="O264" s="20">
        <f t="shared" si="31"/>
        <v>0</v>
      </c>
    </row>
    <row r="265" spans="1:16" ht="16.5" hidden="1" customHeight="1">
      <c r="A265" s="31" t="s">
        <v>11</v>
      </c>
      <c r="B265" s="32" t="s">
        <v>277</v>
      </c>
      <c r="C265" s="32" t="s">
        <v>208</v>
      </c>
      <c r="D265" s="32" t="s">
        <v>27</v>
      </c>
      <c r="E265" s="32" t="s">
        <v>11</v>
      </c>
      <c r="F265" s="33" t="s">
        <v>113</v>
      </c>
      <c r="G265" s="33">
        <v>1</v>
      </c>
      <c r="H265" s="34">
        <v>30</v>
      </c>
      <c r="I265" s="34">
        <f t="shared" ref="I265:I268" si="32">G265*H265</f>
        <v>30</v>
      </c>
      <c r="J265" s="34"/>
      <c r="K265" s="35"/>
      <c r="L265" s="36">
        <v>1</v>
      </c>
      <c r="M265" s="36">
        <v>30</v>
      </c>
      <c r="N265" s="36">
        <v>30</v>
      </c>
      <c r="O265" s="20">
        <f t="shared" si="31"/>
        <v>0</v>
      </c>
    </row>
    <row r="266" spans="1:16" ht="16.5" hidden="1" customHeight="1">
      <c r="A266" s="31" t="s">
        <v>11</v>
      </c>
      <c r="B266" s="32" t="s">
        <v>249</v>
      </c>
      <c r="C266" s="32" t="s">
        <v>180</v>
      </c>
      <c r="D266" s="32" t="s">
        <v>5</v>
      </c>
      <c r="E266" s="32" t="s">
        <v>11</v>
      </c>
      <c r="F266" s="33" t="s">
        <v>530</v>
      </c>
      <c r="G266" s="33">
        <v>6.9</v>
      </c>
      <c r="H266" s="34">
        <v>30</v>
      </c>
      <c r="I266" s="34">
        <f t="shared" si="32"/>
        <v>207</v>
      </c>
      <c r="J266" s="34"/>
      <c r="K266" s="35"/>
      <c r="L266" s="36">
        <v>6.9</v>
      </c>
      <c r="M266" s="36">
        <v>30</v>
      </c>
      <c r="N266" s="36">
        <v>207</v>
      </c>
      <c r="O266" s="20">
        <f t="shared" si="31"/>
        <v>0</v>
      </c>
    </row>
    <row r="267" spans="1:16" s="243" customFormat="1" ht="33" hidden="1" customHeight="1">
      <c r="A267" s="244" t="s">
        <v>11</v>
      </c>
      <c r="B267" s="244" t="s">
        <v>278</v>
      </c>
      <c r="C267" s="244" t="s">
        <v>60</v>
      </c>
      <c r="D267" s="244" t="s">
        <v>4</v>
      </c>
      <c r="E267" s="244"/>
      <c r="F267" s="245" t="s">
        <v>531</v>
      </c>
      <c r="G267" s="245">
        <f>(((2.7+3.975+0)*(4.2+1.05+3.573)-(2.7*3.573)-(0*0)-(1.125*4.2)-(2.975*4.2)))</f>
        <v>32.026425000000003</v>
      </c>
      <c r="H267" s="246">
        <v>5</v>
      </c>
      <c r="I267" s="246">
        <f t="shared" si="32"/>
        <v>160.13212500000003</v>
      </c>
      <c r="J267" s="246"/>
      <c r="K267" s="247"/>
      <c r="L267" s="246">
        <v>1.0669999999999999</v>
      </c>
      <c r="M267" s="246">
        <v>30</v>
      </c>
      <c r="N267" s="246">
        <v>32.01</v>
      </c>
      <c r="O267" s="248">
        <f t="shared" si="31"/>
        <v>128.12212500000004</v>
      </c>
      <c r="P267" s="243" t="s">
        <v>488</v>
      </c>
    </row>
    <row r="268" spans="1:16" ht="16.5" hidden="1" customHeight="1">
      <c r="A268" s="31" t="s">
        <v>11</v>
      </c>
      <c r="B268" s="32" t="s">
        <v>279</v>
      </c>
      <c r="C268" s="32" t="s">
        <v>209</v>
      </c>
      <c r="D268" s="32" t="s">
        <v>112</v>
      </c>
      <c r="E268" s="32" t="s">
        <v>11</v>
      </c>
      <c r="F268" s="33" t="s">
        <v>113</v>
      </c>
      <c r="G268" s="33">
        <v>1</v>
      </c>
      <c r="H268" s="34">
        <v>30</v>
      </c>
      <c r="I268" s="34">
        <f t="shared" si="32"/>
        <v>30</v>
      </c>
      <c r="J268" s="34"/>
      <c r="K268" s="35"/>
      <c r="L268" s="36">
        <v>1</v>
      </c>
      <c r="M268" s="36">
        <v>30</v>
      </c>
      <c r="N268" s="36">
        <v>30</v>
      </c>
      <c r="O268" s="20">
        <f t="shared" si="31"/>
        <v>0</v>
      </c>
    </row>
    <row r="269" spans="1:16" ht="16.5" hidden="1" customHeight="1">
      <c r="A269" s="31" t="s">
        <v>11</v>
      </c>
      <c r="B269" s="32" t="s">
        <v>1108</v>
      </c>
      <c r="C269" s="32" t="s">
        <v>1109</v>
      </c>
      <c r="D269" s="32" t="s">
        <v>1110</v>
      </c>
      <c r="E269" s="32" t="s">
        <v>11</v>
      </c>
      <c r="F269" s="33" t="s">
        <v>113</v>
      </c>
      <c r="G269" s="33">
        <v>1</v>
      </c>
      <c r="H269" s="34">
        <v>30</v>
      </c>
      <c r="I269" s="34">
        <f t="shared" ref="I269" si="33">G269*H269</f>
        <v>30</v>
      </c>
      <c r="J269" s="34"/>
      <c r="K269" s="35"/>
      <c r="L269" s="36">
        <v>1</v>
      </c>
      <c r="M269" s="36">
        <v>30</v>
      </c>
      <c r="N269" s="36">
        <v>30</v>
      </c>
      <c r="O269" s="20">
        <f t="shared" ref="O269" si="34">I269-N269</f>
        <v>0</v>
      </c>
    </row>
    <row r="270" spans="1:16" ht="16.5" hidden="1" customHeight="1">
      <c r="A270" s="31" t="s">
        <v>532</v>
      </c>
      <c r="B270" s="32" t="s">
        <v>11</v>
      </c>
      <c r="C270" s="32" t="s">
        <v>11</v>
      </c>
      <c r="D270" s="32" t="s">
        <v>11</v>
      </c>
      <c r="E270" s="32" t="s">
        <v>437</v>
      </c>
      <c r="F270" s="33" t="s">
        <v>172</v>
      </c>
      <c r="G270" s="33"/>
      <c r="H270" s="34"/>
      <c r="I270" s="34"/>
      <c r="J270" s="34"/>
      <c r="K270" s="35"/>
      <c r="L270" s="36"/>
      <c r="M270" s="36"/>
      <c r="N270" s="36"/>
      <c r="O270" s="20">
        <f t="shared" si="31"/>
        <v>0</v>
      </c>
    </row>
    <row r="271" spans="1:16" ht="16.5" hidden="1" customHeight="1">
      <c r="A271" s="31" t="s">
        <v>11</v>
      </c>
      <c r="B271" s="32" t="s">
        <v>236</v>
      </c>
      <c r="C271" s="32" t="s">
        <v>74</v>
      </c>
      <c r="D271" s="32" t="s">
        <v>4</v>
      </c>
      <c r="E271" s="32" t="s">
        <v>11</v>
      </c>
      <c r="F271" s="33" t="s">
        <v>533</v>
      </c>
      <c r="G271" s="33">
        <v>3.9750000000000001</v>
      </c>
      <c r="H271" s="34">
        <v>30</v>
      </c>
      <c r="I271" s="34">
        <f t="shared" ref="I271:I276" si="35">G271*H271</f>
        <v>119.25</v>
      </c>
      <c r="J271" s="34"/>
      <c r="K271" s="35"/>
      <c r="L271" s="36">
        <v>3.9750000000000001</v>
      </c>
      <c r="M271" s="36">
        <v>30</v>
      </c>
      <c r="N271" s="36">
        <v>119.25</v>
      </c>
      <c r="O271" s="20">
        <f t="shared" si="31"/>
        <v>0</v>
      </c>
    </row>
    <row r="272" spans="1:16" ht="16.5" hidden="1" customHeight="1">
      <c r="A272" s="31" t="s">
        <v>11</v>
      </c>
      <c r="B272" s="32" t="s">
        <v>246</v>
      </c>
      <c r="C272" s="32" t="s">
        <v>11</v>
      </c>
      <c r="D272" s="32" t="s">
        <v>12</v>
      </c>
      <c r="E272" s="32" t="s">
        <v>11</v>
      </c>
      <c r="F272" s="33" t="s">
        <v>534</v>
      </c>
      <c r="G272" s="33">
        <v>0.19800000000000001</v>
      </c>
      <c r="H272" s="34">
        <v>30</v>
      </c>
      <c r="I272" s="34">
        <f t="shared" si="35"/>
        <v>5.94</v>
      </c>
      <c r="J272" s="34"/>
      <c r="K272" s="35"/>
      <c r="L272" s="36">
        <v>0.19800000000000001</v>
      </c>
      <c r="M272" s="36">
        <v>30</v>
      </c>
      <c r="N272" s="36">
        <v>5.94</v>
      </c>
      <c r="O272" s="20">
        <f t="shared" si="31"/>
        <v>0</v>
      </c>
    </row>
    <row r="273" spans="1:16" s="243" customFormat="1" ht="16.5" hidden="1" customHeight="1">
      <c r="A273" s="244" t="s">
        <v>11</v>
      </c>
      <c r="B273" s="244" t="s">
        <v>1103</v>
      </c>
      <c r="C273" s="244" t="s">
        <v>1104</v>
      </c>
      <c r="D273" s="244" t="s">
        <v>1229</v>
      </c>
      <c r="E273" s="244" t="s">
        <v>1105</v>
      </c>
      <c r="F273" s="269" t="s">
        <v>1233</v>
      </c>
      <c r="G273" s="269">
        <f>(1.5*2.65)</f>
        <v>3.9749999999999996</v>
      </c>
      <c r="H273" s="270">
        <v>30</v>
      </c>
      <c r="I273" s="270">
        <f>G273*H273</f>
        <v>119.24999999999999</v>
      </c>
      <c r="J273" s="246"/>
      <c r="K273" s="247"/>
      <c r="L273" s="246">
        <v>0.11899999999999999</v>
      </c>
      <c r="M273" s="246">
        <v>30</v>
      </c>
      <c r="N273" s="246">
        <v>3.57</v>
      </c>
      <c r="O273" s="248">
        <f t="shared" si="31"/>
        <v>115.67999999999999</v>
      </c>
      <c r="P273" s="243" t="s">
        <v>498</v>
      </c>
    </row>
    <row r="274" spans="1:16" ht="16.5" hidden="1" customHeight="1">
      <c r="A274" s="31" t="s">
        <v>11</v>
      </c>
      <c r="B274" s="32" t="s">
        <v>242</v>
      </c>
      <c r="C274" s="32" t="s">
        <v>172</v>
      </c>
      <c r="D274" s="32" t="s">
        <v>4</v>
      </c>
      <c r="E274" s="32"/>
      <c r="F274" s="33" t="s">
        <v>533</v>
      </c>
      <c r="G274" s="33">
        <v>3.9750000000000001</v>
      </c>
      <c r="H274" s="34">
        <v>30</v>
      </c>
      <c r="I274" s="34">
        <f t="shared" si="35"/>
        <v>119.25</v>
      </c>
      <c r="J274" s="34"/>
      <c r="K274" s="35"/>
      <c r="L274" s="36">
        <v>3.9750000000000001</v>
      </c>
      <c r="M274" s="36">
        <v>30</v>
      </c>
      <c r="N274" s="36">
        <v>119.25</v>
      </c>
      <c r="O274" s="20">
        <f t="shared" si="31"/>
        <v>0</v>
      </c>
    </row>
    <row r="275" spans="1:16" ht="16.5" hidden="1" customHeight="1">
      <c r="A275" s="31" t="s">
        <v>11</v>
      </c>
      <c r="B275" s="32" t="s">
        <v>243</v>
      </c>
      <c r="C275" s="32" t="s">
        <v>174</v>
      </c>
      <c r="D275" s="32" t="s">
        <v>4</v>
      </c>
      <c r="E275" s="32" t="s">
        <v>11</v>
      </c>
      <c r="F275" s="33" t="s">
        <v>533</v>
      </c>
      <c r="G275" s="33">
        <v>3.9750000000000001</v>
      </c>
      <c r="H275" s="34">
        <v>30</v>
      </c>
      <c r="I275" s="34">
        <f t="shared" si="35"/>
        <v>119.25</v>
      </c>
      <c r="J275" s="34"/>
      <c r="K275" s="35"/>
      <c r="L275" s="36">
        <v>3.9750000000000001</v>
      </c>
      <c r="M275" s="36">
        <v>30</v>
      </c>
      <c r="N275" s="36">
        <v>119.25</v>
      </c>
      <c r="O275" s="20">
        <f t="shared" si="31"/>
        <v>0</v>
      </c>
    </row>
    <row r="276" spans="1:16" ht="16.5" hidden="1" customHeight="1">
      <c r="A276" s="31" t="s">
        <v>11</v>
      </c>
      <c r="B276" s="32" t="s">
        <v>309</v>
      </c>
      <c r="C276" s="32" t="s">
        <v>310</v>
      </c>
      <c r="D276" s="32" t="s">
        <v>4</v>
      </c>
      <c r="E276" s="32" t="s">
        <v>536</v>
      </c>
      <c r="F276" s="33" t="s">
        <v>537</v>
      </c>
      <c r="G276" s="33">
        <v>2.4750000000000001</v>
      </c>
      <c r="H276" s="34">
        <v>30</v>
      </c>
      <c r="I276" s="34">
        <f t="shared" si="35"/>
        <v>74.25</v>
      </c>
      <c r="J276" s="34"/>
      <c r="K276" s="35"/>
      <c r="L276" s="36">
        <v>2.4750000000000001</v>
      </c>
      <c r="M276" s="36">
        <v>30</v>
      </c>
      <c r="N276" s="36">
        <v>74.25</v>
      </c>
      <c r="O276" s="20">
        <f t="shared" si="31"/>
        <v>0</v>
      </c>
    </row>
    <row r="277" spans="1:16" s="243" customFormat="1" ht="16.5" hidden="1" customHeight="1">
      <c r="A277" s="244"/>
      <c r="B277" s="244" t="s">
        <v>538</v>
      </c>
      <c r="C277" s="244" t="s">
        <v>539</v>
      </c>
      <c r="D277" s="244" t="s">
        <v>540</v>
      </c>
      <c r="E277" s="244"/>
      <c r="F277" s="264" t="s">
        <v>541</v>
      </c>
      <c r="G277" s="264">
        <f>0.8*1</f>
        <v>0.8</v>
      </c>
      <c r="H277" s="246">
        <v>30</v>
      </c>
      <c r="I277" s="246">
        <f>G277*H277</f>
        <v>24</v>
      </c>
      <c r="J277" s="246"/>
      <c r="K277" s="247"/>
      <c r="L277" s="246">
        <v>0</v>
      </c>
      <c r="M277" s="246">
        <v>0</v>
      </c>
      <c r="N277" s="246">
        <v>0</v>
      </c>
      <c r="O277" s="248">
        <f t="shared" si="31"/>
        <v>24</v>
      </c>
      <c r="P277" s="243" t="s">
        <v>350</v>
      </c>
    </row>
    <row r="278" spans="1:16" s="243" customFormat="1" ht="16.5" hidden="1" customHeight="1">
      <c r="A278" s="244" t="s">
        <v>11</v>
      </c>
      <c r="B278" s="244" t="s">
        <v>11</v>
      </c>
      <c r="C278" s="244" t="s">
        <v>11</v>
      </c>
      <c r="D278" s="244" t="s">
        <v>11</v>
      </c>
      <c r="E278" s="244" t="s">
        <v>437</v>
      </c>
      <c r="F278" s="245" t="s">
        <v>542</v>
      </c>
      <c r="G278" s="245"/>
      <c r="H278" s="246"/>
      <c r="I278" s="246"/>
      <c r="J278" s="246"/>
      <c r="K278" s="247"/>
      <c r="L278" s="246"/>
      <c r="M278" s="246"/>
      <c r="N278" s="246"/>
      <c r="O278" s="248">
        <f t="shared" si="31"/>
        <v>0</v>
      </c>
    </row>
    <row r="279" spans="1:16" s="243" customFormat="1" ht="16.5" hidden="1" customHeight="1">
      <c r="A279" s="244" t="s">
        <v>11</v>
      </c>
      <c r="B279" s="244" t="s">
        <v>242</v>
      </c>
      <c r="C279" s="244" t="s">
        <v>173</v>
      </c>
      <c r="D279" s="244" t="s">
        <v>4</v>
      </c>
      <c r="E279" s="244" t="s">
        <v>543</v>
      </c>
      <c r="F279" s="245" t="s">
        <v>544</v>
      </c>
      <c r="G279" s="245">
        <v>13.5</v>
      </c>
      <c r="H279" s="246">
        <v>30</v>
      </c>
      <c r="I279" s="246">
        <f t="shared" ref="I279:I283" si="36">G279*H279</f>
        <v>405</v>
      </c>
      <c r="J279" s="246"/>
      <c r="K279" s="247"/>
      <c r="L279" s="246">
        <v>13.5</v>
      </c>
      <c r="M279" s="246">
        <v>30</v>
      </c>
      <c r="N279" s="246">
        <v>405</v>
      </c>
      <c r="O279" s="248">
        <f t="shared" si="31"/>
        <v>0</v>
      </c>
    </row>
    <row r="280" spans="1:16" s="243" customFormat="1" ht="16.5" hidden="1" customHeight="1">
      <c r="A280" s="244" t="s">
        <v>11</v>
      </c>
      <c r="B280" s="244" t="s">
        <v>243</v>
      </c>
      <c r="C280" s="244" t="s">
        <v>175</v>
      </c>
      <c r="D280" s="244" t="s">
        <v>4</v>
      </c>
      <c r="E280" s="244" t="s">
        <v>545</v>
      </c>
      <c r="F280" s="245" t="s">
        <v>546</v>
      </c>
      <c r="G280" s="245">
        <v>3.75</v>
      </c>
      <c r="H280" s="246">
        <v>30</v>
      </c>
      <c r="I280" s="246">
        <f t="shared" si="36"/>
        <v>112.5</v>
      </c>
      <c r="J280" s="246"/>
      <c r="K280" s="247"/>
      <c r="L280" s="246">
        <v>3.75</v>
      </c>
      <c r="M280" s="246">
        <v>30</v>
      </c>
      <c r="N280" s="246">
        <v>112.5</v>
      </c>
      <c r="O280" s="248">
        <f t="shared" si="31"/>
        <v>0</v>
      </c>
    </row>
    <row r="281" spans="1:16" s="243" customFormat="1" ht="33" hidden="1" customHeight="1">
      <c r="A281" s="244" t="s">
        <v>11</v>
      </c>
      <c r="B281" s="244" t="s">
        <v>25</v>
      </c>
      <c r="C281" s="244" t="s">
        <v>26</v>
      </c>
      <c r="D281" s="244" t="s">
        <v>4</v>
      </c>
      <c r="E281" s="244" t="s">
        <v>173</v>
      </c>
      <c r="F281" s="245" t="s">
        <v>547</v>
      </c>
      <c r="G281" s="245">
        <v>16.600000000000001</v>
      </c>
      <c r="H281" s="246">
        <v>30</v>
      </c>
      <c r="I281" s="246">
        <f t="shared" si="36"/>
        <v>498.00000000000006</v>
      </c>
      <c r="J281" s="246"/>
      <c r="K281" s="247"/>
      <c r="L281" s="246">
        <v>16.600000000000001</v>
      </c>
      <c r="M281" s="246">
        <v>30</v>
      </c>
      <c r="N281" s="246">
        <v>498</v>
      </c>
      <c r="O281" s="248">
        <f t="shared" si="31"/>
        <v>0</v>
      </c>
    </row>
    <row r="282" spans="1:16" s="243" customFormat="1" ht="16.5" hidden="1" customHeight="1">
      <c r="A282" s="244" t="s">
        <v>11</v>
      </c>
      <c r="B282" s="244" t="s">
        <v>25</v>
      </c>
      <c r="C282" s="244" t="s">
        <v>26</v>
      </c>
      <c r="D282" s="244" t="s">
        <v>4</v>
      </c>
      <c r="E282" s="244" t="s">
        <v>548</v>
      </c>
      <c r="F282" s="245" t="s">
        <v>549</v>
      </c>
      <c r="G282" s="245">
        <v>-2.3250000000000002</v>
      </c>
      <c r="H282" s="246">
        <v>30</v>
      </c>
      <c r="I282" s="246">
        <f t="shared" si="36"/>
        <v>-69.75</v>
      </c>
      <c r="J282" s="246"/>
      <c r="K282" s="247"/>
      <c r="L282" s="246">
        <v>-2.3250000000000002</v>
      </c>
      <c r="M282" s="246">
        <v>30</v>
      </c>
      <c r="N282" s="246">
        <v>-69.75</v>
      </c>
      <c r="O282" s="248">
        <f t="shared" si="31"/>
        <v>0</v>
      </c>
    </row>
    <row r="283" spans="1:16" s="243" customFormat="1" ht="16.5" hidden="1" customHeight="1">
      <c r="A283" s="244" t="s">
        <v>11</v>
      </c>
      <c r="B283" s="244" t="s">
        <v>255</v>
      </c>
      <c r="C283" s="244" t="s">
        <v>186</v>
      </c>
      <c r="D283" s="244" t="s">
        <v>5</v>
      </c>
      <c r="E283" s="244" t="s">
        <v>11</v>
      </c>
      <c r="F283" s="245" t="s">
        <v>550</v>
      </c>
      <c r="G283" s="245">
        <v>1.3</v>
      </c>
      <c r="H283" s="246">
        <v>30</v>
      </c>
      <c r="I283" s="246">
        <f t="shared" si="36"/>
        <v>39</v>
      </c>
      <c r="J283" s="246"/>
      <c r="K283" s="247"/>
      <c r="L283" s="246">
        <v>1.3</v>
      </c>
      <c r="M283" s="246">
        <v>30</v>
      </c>
      <c r="N283" s="246">
        <v>39</v>
      </c>
      <c r="O283" s="248">
        <f t="shared" si="31"/>
        <v>0</v>
      </c>
    </row>
    <row r="284" spans="1:16" s="243" customFormat="1" ht="16.5" hidden="1" customHeight="1">
      <c r="A284" s="257" t="s">
        <v>1240</v>
      </c>
      <c r="B284" s="257"/>
      <c r="C284" s="257"/>
      <c r="D284" s="257"/>
      <c r="E284" s="257"/>
      <c r="F284" s="258"/>
      <c r="G284" s="258"/>
      <c r="K284" s="259"/>
      <c r="O284" s="248">
        <f t="shared" si="31"/>
        <v>0</v>
      </c>
    </row>
    <row r="285" spans="1:16" s="243" customFormat="1" ht="16.5" hidden="1" customHeight="1">
      <c r="A285" s="260" t="s">
        <v>323</v>
      </c>
      <c r="B285" s="260" t="s">
        <v>0</v>
      </c>
      <c r="C285" s="260" t="s">
        <v>1</v>
      </c>
      <c r="D285" s="260" t="s">
        <v>2</v>
      </c>
      <c r="E285" s="260" t="s">
        <v>324</v>
      </c>
      <c r="F285" s="261" t="s">
        <v>325</v>
      </c>
      <c r="G285" s="261" t="s">
        <v>326</v>
      </c>
      <c r="H285" s="262" t="s">
        <v>158</v>
      </c>
      <c r="I285" s="262" t="s">
        <v>150</v>
      </c>
      <c r="J285" s="262" t="s">
        <v>308</v>
      </c>
      <c r="K285" s="263"/>
      <c r="L285" s="262" t="s">
        <v>327</v>
      </c>
      <c r="M285" s="262" t="s">
        <v>158</v>
      </c>
      <c r="N285" s="262" t="s">
        <v>328</v>
      </c>
      <c r="O285" s="248" t="s">
        <v>329</v>
      </c>
    </row>
    <row r="286" spans="1:16" s="243" customFormat="1" ht="16.5" hidden="1" customHeight="1">
      <c r="A286" s="244" t="s">
        <v>551</v>
      </c>
      <c r="B286" s="244" t="s">
        <v>11</v>
      </c>
      <c r="C286" s="244" t="s">
        <v>11</v>
      </c>
      <c r="D286" s="244" t="s">
        <v>11</v>
      </c>
      <c r="E286" s="244" t="s">
        <v>434</v>
      </c>
      <c r="F286" s="245" t="s">
        <v>552</v>
      </c>
      <c r="G286" s="245"/>
      <c r="H286" s="246"/>
      <c r="I286" s="246"/>
      <c r="J286" s="246"/>
      <c r="K286" s="247"/>
      <c r="L286" s="246"/>
      <c r="M286" s="246"/>
      <c r="N286" s="246"/>
      <c r="O286" s="248">
        <f t="shared" si="31"/>
        <v>0</v>
      </c>
    </row>
    <row r="287" spans="1:16" s="243" customFormat="1" ht="16.5" hidden="1" customHeight="1">
      <c r="A287" s="244" t="s">
        <v>11</v>
      </c>
      <c r="B287" s="244" t="s">
        <v>6</v>
      </c>
      <c r="C287" s="244" t="s">
        <v>7</v>
      </c>
      <c r="D287" s="244" t="s">
        <v>4</v>
      </c>
      <c r="E287" s="244" t="s">
        <v>11</v>
      </c>
      <c r="F287" s="245" t="s">
        <v>533</v>
      </c>
      <c r="G287" s="245">
        <v>3.9750000000000001</v>
      </c>
      <c r="H287" s="246">
        <v>30</v>
      </c>
      <c r="I287" s="246">
        <f t="shared" ref="I287" si="37">G287*H287</f>
        <v>119.25</v>
      </c>
      <c r="J287" s="246"/>
      <c r="K287" s="247"/>
      <c r="L287" s="246">
        <v>3.9750000000000001</v>
      </c>
      <c r="M287" s="246">
        <v>30</v>
      </c>
      <c r="N287" s="246">
        <v>119.25</v>
      </c>
      <c r="O287" s="248">
        <f t="shared" si="31"/>
        <v>0</v>
      </c>
    </row>
    <row r="288" spans="1:16" s="243" customFormat="1" ht="16.5" hidden="1" customHeight="1">
      <c r="A288" s="244" t="s">
        <v>11</v>
      </c>
      <c r="B288" s="244" t="s">
        <v>11</v>
      </c>
      <c r="C288" s="244" t="s">
        <v>11</v>
      </c>
      <c r="D288" s="244" t="s">
        <v>11</v>
      </c>
      <c r="E288" s="244" t="s">
        <v>437</v>
      </c>
      <c r="F288" s="245" t="s">
        <v>451</v>
      </c>
      <c r="G288" s="245"/>
      <c r="H288" s="246"/>
      <c r="I288" s="246"/>
      <c r="J288" s="246"/>
      <c r="K288" s="247"/>
      <c r="L288" s="246"/>
      <c r="M288" s="246"/>
      <c r="N288" s="246"/>
      <c r="O288" s="248">
        <f t="shared" si="31"/>
        <v>0</v>
      </c>
    </row>
    <row r="289" spans="1:16" s="243" customFormat="1" ht="16.5" hidden="1" customHeight="1">
      <c r="A289" s="244" t="s">
        <v>11</v>
      </c>
      <c r="B289" s="244" t="s">
        <v>285</v>
      </c>
      <c r="C289" s="244" t="s">
        <v>216</v>
      </c>
      <c r="D289" s="244" t="s">
        <v>5</v>
      </c>
      <c r="E289" s="244" t="s">
        <v>11</v>
      </c>
      <c r="F289" s="245" t="s">
        <v>553</v>
      </c>
      <c r="G289" s="245">
        <v>1.5</v>
      </c>
      <c r="H289" s="246">
        <v>30</v>
      </c>
      <c r="I289" s="246">
        <f t="shared" ref="I289:I292" si="38">G289*H289</f>
        <v>45</v>
      </c>
      <c r="J289" s="246"/>
      <c r="K289" s="247"/>
      <c r="L289" s="246">
        <v>1.5</v>
      </c>
      <c r="M289" s="246">
        <v>30</v>
      </c>
      <c r="N289" s="246">
        <v>45</v>
      </c>
      <c r="O289" s="248">
        <f t="shared" si="31"/>
        <v>0</v>
      </c>
    </row>
    <row r="290" spans="1:16" s="243" customFormat="1" ht="16.5" hidden="1" customHeight="1">
      <c r="A290" s="244" t="s">
        <v>11</v>
      </c>
      <c r="B290" s="244" t="s">
        <v>237</v>
      </c>
      <c r="C290" s="244" t="s">
        <v>163</v>
      </c>
      <c r="D290" s="244" t="s">
        <v>5</v>
      </c>
      <c r="E290" s="244" t="s">
        <v>554</v>
      </c>
      <c r="F290" s="245" t="s">
        <v>555</v>
      </c>
      <c r="G290" s="245">
        <v>1.2</v>
      </c>
      <c r="H290" s="246">
        <v>30</v>
      </c>
      <c r="I290" s="246">
        <f t="shared" si="38"/>
        <v>36</v>
      </c>
      <c r="J290" s="246"/>
      <c r="K290" s="247"/>
      <c r="L290" s="246">
        <v>1.2</v>
      </c>
      <c r="M290" s="246">
        <v>30</v>
      </c>
      <c r="N290" s="246">
        <v>36</v>
      </c>
      <c r="O290" s="248">
        <f t="shared" si="31"/>
        <v>0</v>
      </c>
    </row>
    <row r="291" spans="1:16" s="243" customFormat="1" ht="16.5" hidden="1" customHeight="1">
      <c r="A291" s="244" t="s">
        <v>11</v>
      </c>
      <c r="B291" s="244" t="s">
        <v>289</v>
      </c>
      <c r="C291" s="244" t="s">
        <v>219</v>
      </c>
      <c r="D291" s="244" t="s">
        <v>5</v>
      </c>
      <c r="E291" s="244" t="s">
        <v>556</v>
      </c>
      <c r="F291" s="245" t="s">
        <v>557</v>
      </c>
      <c r="G291" s="245">
        <v>4.5999999999999996</v>
      </c>
      <c r="H291" s="246">
        <v>30</v>
      </c>
      <c r="I291" s="246">
        <f t="shared" si="38"/>
        <v>138</v>
      </c>
      <c r="J291" s="246"/>
      <c r="K291" s="247"/>
      <c r="L291" s="246">
        <v>4.5999999999999996</v>
      </c>
      <c r="M291" s="246">
        <v>30</v>
      </c>
      <c r="N291" s="246">
        <v>138</v>
      </c>
      <c r="O291" s="248">
        <f t="shared" si="31"/>
        <v>0</v>
      </c>
    </row>
    <row r="292" spans="1:16" s="243" customFormat="1" ht="16.5" hidden="1" customHeight="1">
      <c r="A292" s="244" t="s">
        <v>11</v>
      </c>
      <c r="B292" s="244" t="s">
        <v>244</v>
      </c>
      <c r="C292" s="244" t="s">
        <v>176</v>
      </c>
      <c r="D292" s="244" t="s">
        <v>5</v>
      </c>
      <c r="E292" s="244" t="s">
        <v>532</v>
      </c>
      <c r="F292" s="245" t="s">
        <v>558</v>
      </c>
      <c r="G292" s="245">
        <f>(1.5+2.65)*2+(0.8+2.1)*2+(0.9+0.9)*2+2.3*5+1.5*2+(0.9*2+0.8*2+0.6)+1.3*2</f>
        <v>38.800000000000004</v>
      </c>
      <c r="H292" s="246">
        <v>30</v>
      </c>
      <c r="I292" s="246">
        <f t="shared" si="38"/>
        <v>1164.0000000000002</v>
      </c>
      <c r="J292" s="246"/>
      <c r="K292" s="247"/>
      <c r="L292" s="246">
        <v>13</v>
      </c>
      <c r="M292" s="246">
        <v>30</v>
      </c>
      <c r="N292" s="246">
        <v>390</v>
      </c>
      <c r="O292" s="248">
        <f t="shared" si="31"/>
        <v>774.00000000000023</v>
      </c>
      <c r="P292" s="243" t="s">
        <v>559</v>
      </c>
    </row>
    <row r="293" spans="1:16" ht="16.5" hidden="1" customHeight="1">
      <c r="A293" s="31" t="s">
        <v>560</v>
      </c>
      <c r="B293" s="32" t="s">
        <v>11</v>
      </c>
      <c r="C293" s="32" t="s">
        <v>11</v>
      </c>
      <c r="D293" s="32" t="s">
        <v>11</v>
      </c>
      <c r="E293" s="32" t="s">
        <v>437</v>
      </c>
      <c r="F293" s="33" t="s">
        <v>172</v>
      </c>
      <c r="G293" s="33"/>
      <c r="H293" s="34"/>
      <c r="I293" s="34"/>
      <c r="J293" s="34"/>
      <c r="K293" s="35"/>
      <c r="L293" s="36"/>
      <c r="M293" s="36"/>
      <c r="N293" s="36"/>
      <c r="O293" s="20">
        <f t="shared" si="31"/>
        <v>0</v>
      </c>
    </row>
    <row r="294" spans="1:16" ht="16.5" hidden="1" customHeight="1">
      <c r="A294" s="31" t="s">
        <v>11</v>
      </c>
      <c r="B294" s="32" t="s">
        <v>236</v>
      </c>
      <c r="C294" s="32" t="s">
        <v>74</v>
      </c>
      <c r="D294" s="32" t="s">
        <v>4</v>
      </c>
      <c r="E294" s="32" t="s">
        <v>11</v>
      </c>
      <c r="F294" s="33" t="s">
        <v>561</v>
      </c>
      <c r="G294" s="33">
        <v>2.0699999999999998</v>
      </c>
      <c r="H294" s="34">
        <v>30</v>
      </c>
      <c r="I294" s="34">
        <f t="shared" ref="I294:I299" si="39">G294*H294</f>
        <v>62.099999999999994</v>
      </c>
      <c r="J294" s="34"/>
      <c r="K294" s="35"/>
      <c r="L294" s="36">
        <v>2.0699999999999998</v>
      </c>
      <c r="M294" s="36">
        <v>30</v>
      </c>
      <c r="N294" s="36">
        <v>62.1</v>
      </c>
      <c r="O294" s="20">
        <f t="shared" si="31"/>
        <v>0</v>
      </c>
    </row>
    <row r="295" spans="1:16" ht="16.5" hidden="1" customHeight="1">
      <c r="A295" s="31" t="s">
        <v>11</v>
      </c>
      <c r="B295" s="32" t="s">
        <v>246</v>
      </c>
      <c r="C295" s="32" t="s">
        <v>11</v>
      </c>
      <c r="D295" s="32" t="s">
        <v>12</v>
      </c>
      <c r="E295" s="32" t="s">
        <v>11</v>
      </c>
      <c r="F295" s="33" t="s">
        <v>562</v>
      </c>
      <c r="G295" s="33">
        <v>0.10299999999999999</v>
      </c>
      <c r="H295" s="34">
        <v>30</v>
      </c>
      <c r="I295" s="34">
        <f t="shared" si="39"/>
        <v>3.09</v>
      </c>
      <c r="J295" s="34"/>
      <c r="K295" s="35"/>
      <c r="L295" s="36">
        <v>0.10299999999999999</v>
      </c>
      <c r="M295" s="36">
        <v>30</v>
      </c>
      <c r="N295" s="36">
        <v>3.09</v>
      </c>
      <c r="O295" s="20">
        <f t="shared" si="31"/>
        <v>0</v>
      </c>
    </row>
    <row r="296" spans="1:16" s="243" customFormat="1" ht="16.5" hidden="1" customHeight="1">
      <c r="A296" s="244" t="s">
        <v>11</v>
      </c>
      <c r="B296" s="244" t="s">
        <v>1103</v>
      </c>
      <c r="C296" s="244" t="s">
        <v>1104</v>
      </c>
      <c r="D296" s="244" t="s">
        <v>1229</v>
      </c>
      <c r="E296" s="244" t="s">
        <v>535</v>
      </c>
      <c r="F296" s="269" t="s">
        <v>1232</v>
      </c>
      <c r="G296" s="269">
        <f>(1.8*1.15)</f>
        <v>2.0699999999999998</v>
      </c>
      <c r="H296" s="270">
        <v>30</v>
      </c>
      <c r="I296" s="270">
        <f t="shared" si="39"/>
        <v>62.099999999999994</v>
      </c>
      <c r="J296" s="246"/>
      <c r="K296" s="247"/>
      <c r="L296" s="246">
        <v>6.2E-2</v>
      </c>
      <c r="M296" s="246">
        <v>30</v>
      </c>
      <c r="N296" s="246">
        <v>1.86</v>
      </c>
      <c r="O296" s="248">
        <f t="shared" si="31"/>
        <v>60.239999999999995</v>
      </c>
      <c r="P296" s="243" t="s">
        <v>459</v>
      </c>
    </row>
    <row r="297" spans="1:16" s="243" customFormat="1" ht="16.5" hidden="1" customHeight="1">
      <c r="A297" s="244" t="s">
        <v>11</v>
      </c>
      <c r="B297" s="244" t="s">
        <v>242</v>
      </c>
      <c r="C297" s="244" t="s">
        <v>172</v>
      </c>
      <c r="D297" s="244" t="s">
        <v>4</v>
      </c>
      <c r="E297" s="244" t="s">
        <v>11</v>
      </c>
      <c r="F297" s="245" t="s">
        <v>561</v>
      </c>
      <c r="G297" s="245">
        <v>2.0699999999999998</v>
      </c>
      <c r="H297" s="246">
        <v>30</v>
      </c>
      <c r="I297" s="246">
        <f t="shared" si="39"/>
        <v>62.099999999999994</v>
      </c>
      <c r="J297" s="246"/>
      <c r="K297" s="247"/>
      <c r="L297" s="246">
        <v>2.0699999999999998</v>
      </c>
      <c r="M297" s="246">
        <v>30</v>
      </c>
      <c r="N297" s="246">
        <v>62.1</v>
      </c>
      <c r="O297" s="248">
        <f t="shared" si="31"/>
        <v>0</v>
      </c>
    </row>
    <row r="298" spans="1:16" s="243" customFormat="1" ht="16.5" hidden="1" customHeight="1">
      <c r="A298" s="244" t="s">
        <v>11</v>
      </c>
      <c r="B298" s="244" t="s">
        <v>243</v>
      </c>
      <c r="C298" s="244" t="s">
        <v>174</v>
      </c>
      <c r="D298" s="244" t="s">
        <v>4</v>
      </c>
      <c r="E298" s="244" t="s">
        <v>11</v>
      </c>
      <c r="F298" s="245" t="s">
        <v>561</v>
      </c>
      <c r="G298" s="245">
        <v>2.0699999999999998</v>
      </c>
      <c r="H298" s="246">
        <v>30</v>
      </c>
      <c r="I298" s="246">
        <f t="shared" si="39"/>
        <v>62.099999999999994</v>
      </c>
      <c r="J298" s="246"/>
      <c r="K298" s="247"/>
      <c r="L298" s="246">
        <v>2.0699999999999998</v>
      </c>
      <c r="M298" s="246">
        <v>30</v>
      </c>
      <c r="N298" s="246">
        <v>62.1</v>
      </c>
      <c r="O298" s="248">
        <f t="shared" si="31"/>
        <v>0</v>
      </c>
    </row>
    <row r="299" spans="1:16" s="243" customFormat="1" ht="16.5" hidden="1" customHeight="1">
      <c r="A299" s="244" t="s">
        <v>11</v>
      </c>
      <c r="B299" s="244" t="s">
        <v>309</v>
      </c>
      <c r="C299" s="244" t="s">
        <v>310</v>
      </c>
      <c r="D299" s="244" t="s">
        <v>4</v>
      </c>
      <c r="E299" s="244" t="s">
        <v>172</v>
      </c>
      <c r="F299" s="245" t="s">
        <v>561</v>
      </c>
      <c r="G299" s="245">
        <v>2.0699999999999998</v>
      </c>
      <c r="H299" s="246">
        <v>30</v>
      </c>
      <c r="I299" s="246">
        <f t="shared" si="39"/>
        <v>62.099999999999994</v>
      </c>
      <c r="J299" s="246"/>
      <c r="K299" s="247"/>
      <c r="L299" s="246">
        <v>2.0699999999999998</v>
      </c>
      <c r="M299" s="246">
        <v>30</v>
      </c>
      <c r="N299" s="246">
        <v>62.1</v>
      </c>
      <c r="O299" s="248">
        <f t="shared" si="31"/>
        <v>0</v>
      </c>
    </row>
    <row r="300" spans="1:16" s="243" customFormat="1" ht="16.5" hidden="1" customHeight="1">
      <c r="A300" s="244"/>
      <c r="B300" s="244" t="s">
        <v>563</v>
      </c>
      <c r="C300" s="244" t="s">
        <v>564</v>
      </c>
      <c r="D300" s="244" t="s">
        <v>307</v>
      </c>
      <c r="E300" s="244"/>
      <c r="F300" s="264" t="s">
        <v>565</v>
      </c>
      <c r="G300" s="264">
        <f>0.8*1</f>
        <v>0.8</v>
      </c>
      <c r="H300" s="246">
        <v>30</v>
      </c>
      <c r="I300" s="246">
        <f>G300*H300</f>
        <v>24</v>
      </c>
      <c r="J300" s="246"/>
      <c r="K300" s="247"/>
      <c r="L300" s="246">
        <v>0</v>
      </c>
      <c r="M300" s="246">
        <v>0</v>
      </c>
      <c r="N300" s="246">
        <v>0</v>
      </c>
      <c r="O300" s="248">
        <f t="shared" si="31"/>
        <v>24</v>
      </c>
      <c r="P300" s="243" t="s">
        <v>350</v>
      </c>
    </row>
    <row r="301" spans="1:16" s="243" customFormat="1" ht="16.5" hidden="1" customHeight="1">
      <c r="A301" s="244" t="s">
        <v>11</v>
      </c>
      <c r="B301" s="244" t="s">
        <v>11</v>
      </c>
      <c r="C301" s="244" t="s">
        <v>11</v>
      </c>
      <c r="D301" s="244" t="s">
        <v>11</v>
      </c>
      <c r="E301" s="244" t="s">
        <v>437</v>
      </c>
      <c r="F301" s="245" t="s">
        <v>542</v>
      </c>
      <c r="G301" s="245"/>
      <c r="H301" s="246"/>
      <c r="I301" s="246"/>
      <c r="J301" s="246"/>
      <c r="K301" s="247"/>
      <c r="L301" s="246"/>
      <c r="M301" s="246"/>
      <c r="N301" s="246"/>
      <c r="O301" s="248">
        <f t="shared" si="31"/>
        <v>0</v>
      </c>
    </row>
    <row r="302" spans="1:16" s="243" customFormat="1" ht="16.5" hidden="1" customHeight="1">
      <c r="A302" s="244" t="s">
        <v>11</v>
      </c>
      <c r="B302" s="244" t="s">
        <v>242</v>
      </c>
      <c r="C302" s="244" t="s">
        <v>173</v>
      </c>
      <c r="D302" s="244" t="s">
        <v>4</v>
      </c>
      <c r="E302" s="244" t="s">
        <v>543</v>
      </c>
      <c r="F302" s="245" t="s">
        <v>566</v>
      </c>
      <c r="G302" s="245">
        <v>9.18</v>
      </c>
      <c r="H302" s="246">
        <v>30</v>
      </c>
      <c r="I302" s="246">
        <f t="shared" ref="I302:I304" si="40">G302*H302</f>
        <v>275.39999999999998</v>
      </c>
      <c r="J302" s="246"/>
      <c r="K302" s="247"/>
      <c r="L302" s="246">
        <v>9.18</v>
      </c>
      <c r="M302" s="246">
        <v>30</v>
      </c>
      <c r="N302" s="246">
        <v>275.39999999999998</v>
      </c>
      <c r="O302" s="248">
        <f t="shared" si="31"/>
        <v>0</v>
      </c>
    </row>
    <row r="303" spans="1:16" s="243" customFormat="1" ht="16.5" hidden="1" customHeight="1">
      <c r="A303" s="244" t="s">
        <v>11</v>
      </c>
      <c r="B303" s="244" t="s">
        <v>243</v>
      </c>
      <c r="C303" s="244" t="s">
        <v>175</v>
      </c>
      <c r="D303" s="244" t="s">
        <v>4</v>
      </c>
      <c r="E303" s="244" t="s">
        <v>545</v>
      </c>
      <c r="F303" s="245" t="s">
        <v>567</v>
      </c>
      <c r="G303" s="245">
        <v>2.5499999999999998</v>
      </c>
      <c r="H303" s="246">
        <v>30</v>
      </c>
      <c r="I303" s="246">
        <f t="shared" si="40"/>
        <v>76.5</v>
      </c>
      <c r="J303" s="246"/>
      <c r="K303" s="247"/>
      <c r="L303" s="246">
        <v>2.5499999999999998</v>
      </c>
      <c r="M303" s="246">
        <v>30</v>
      </c>
      <c r="N303" s="246">
        <v>76.5</v>
      </c>
      <c r="O303" s="248">
        <f t="shared" si="31"/>
        <v>0</v>
      </c>
    </row>
    <row r="304" spans="1:16" s="243" customFormat="1" ht="33" hidden="1" customHeight="1">
      <c r="A304" s="244" t="s">
        <v>11</v>
      </c>
      <c r="B304" s="244" t="s">
        <v>25</v>
      </c>
      <c r="C304" s="244" t="s">
        <v>26</v>
      </c>
      <c r="D304" s="244" t="s">
        <v>4</v>
      </c>
      <c r="E304" s="244" t="s">
        <v>173</v>
      </c>
      <c r="F304" s="245" t="s">
        <v>568</v>
      </c>
      <c r="G304" s="245">
        <v>11.53</v>
      </c>
      <c r="H304" s="246">
        <v>30</v>
      </c>
      <c r="I304" s="246">
        <f t="shared" si="40"/>
        <v>345.9</v>
      </c>
      <c r="J304" s="246"/>
      <c r="K304" s="247"/>
      <c r="L304" s="246">
        <v>11.53</v>
      </c>
      <c r="M304" s="246">
        <v>30</v>
      </c>
      <c r="N304" s="246">
        <v>345.9</v>
      </c>
      <c r="O304" s="248">
        <f t="shared" si="31"/>
        <v>0</v>
      </c>
    </row>
    <row r="305" spans="1:16" s="243" customFormat="1" ht="16.5" hidden="1" customHeight="1">
      <c r="A305" s="244" t="s">
        <v>11</v>
      </c>
      <c r="B305" s="244" t="s">
        <v>11</v>
      </c>
      <c r="C305" s="244" t="s">
        <v>11</v>
      </c>
      <c r="D305" s="244" t="s">
        <v>11</v>
      </c>
      <c r="E305" s="244" t="s">
        <v>437</v>
      </c>
      <c r="F305" s="245" t="s">
        <v>447</v>
      </c>
      <c r="G305" s="245"/>
      <c r="H305" s="246"/>
      <c r="I305" s="246"/>
      <c r="J305" s="246"/>
      <c r="K305" s="247"/>
      <c r="L305" s="246"/>
      <c r="M305" s="246"/>
      <c r="N305" s="246"/>
      <c r="O305" s="248">
        <f t="shared" si="31"/>
        <v>0</v>
      </c>
    </row>
    <row r="306" spans="1:16" s="243" customFormat="1" ht="16.5" hidden="1" customHeight="1">
      <c r="A306" s="244" t="s">
        <v>11</v>
      </c>
      <c r="B306" s="244" t="s">
        <v>6</v>
      </c>
      <c r="C306" s="244" t="s">
        <v>7</v>
      </c>
      <c r="D306" s="244" t="s">
        <v>4</v>
      </c>
      <c r="E306" s="244" t="s">
        <v>11</v>
      </c>
      <c r="F306" s="245" t="s">
        <v>561</v>
      </c>
      <c r="G306" s="245">
        <v>2.0699999999999998</v>
      </c>
      <c r="H306" s="246">
        <v>30</v>
      </c>
      <c r="I306" s="246">
        <f t="shared" ref="I306" si="41">G306*H306</f>
        <v>62.099999999999994</v>
      </c>
      <c r="J306" s="246"/>
      <c r="K306" s="247"/>
      <c r="L306" s="246">
        <v>2.0699999999999998</v>
      </c>
      <c r="M306" s="246">
        <v>30</v>
      </c>
      <c r="N306" s="246">
        <v>62.1</v>
      </c>
      <c r="O306" s="248">
        <f t="shared" si="31"/>
        <v>0</v>
      </c>
    </row>
    <row r="307" spans="1:16" s="243" customFormat="1" ht="16.5" hidden="1" customHeight="1">
      <c r="A307" s="244" t="s">
        <v>11</v>
      </c>
      <c r="B307" s="244" t="s">
        <v>11</v>
      </c>
      <c r="C307" s="244" t="s">
        <v>11</v>
      </c>
      <c r="D307" s="244" t="s">
        <v>11</v>
      </c>
      <c r="E307" s="244" t="s">
        <v>437</v>
      </c>
      <c r="F307" s="245" t="s">
        <v>451</v>
      </c>
      <c r="G307" s="245"/>
      <c r="H307" s="246"/>
      <c r="I307" s="246"/>
      <c r="J307" s="246"/>
      <c r="K307" s="247"/>
      <c r="L307" s="246"/>
      <c r="M307" s="246"/>
      <c r="N307" s="246"/>
      <c r="O307" s="248">
        <f t="shared" si="31"/>
        <v>0</v>
      </c>
    </row>
    <row r="308" spans="1:16" s="243" customFormat="1" ht="16.5" hidden="1" customHeight="1">
      <c r="A308" s="244" t="s">
        <v>11</v>
      </c>
      <c r="B308" s="244" t="s">
        <v>285</v>
      </c>
      <c r="C308" s="244" t="s">
        <v>216</v>
      </c>
      <c r="D308" s="244" t="s">
        <v>5</v>
      </c>
      <c r="E308" s="244" t="s">
        <v>11</v>
      </c>
      <c r="F308" s="245" t="s">
        <v>569</v>
      </c>
      <c r="G308" s="245">
        <v>1.1000000000000001</v>
      </c>
      <c r="H308" s="246">
        <v>30</v>
      </c>
      <c r="I308" s="246">
        <f t="shared" ref="I308:I310" si="42">G308*H308</f>
        <v>33</v>
      </c>
      <c r="J308" s="246"/>
      <c r="K308" s="247"/>
      <c r="L308" s="246">
        <v>1.1000000000000001</v>
      </c>
      <c r="M308" s="246">
        <v>30</v>
      </c>
      <c r="N308" s="246">
        <v>33</v>
      </c>
      <c r="O308" s="248">
        <f t="shared" si="31"/>
        <v>0</v>
      </c>
    </row>
    <row r="309" spans="1:16" s="243" customFormat="1" ht="16.5" hidden="1" customHeight="1">
      <c r="A309" s="244" t="s">
        <v>11</v>
      </c>
      <c r="B309" s="244" t="s">
        <v>237</v>
      </c>
      <c r="C309" s="244" t="s">
        <v>161</v>
      </c>
      <c r="D309" s="244" t="s">
        <v>5</v>
      </c>
      <c r="E309" s="244" t="s">
        <v>570</v>
      </c>
      <c r="F309" s="245" t="s">
        <v>571</v>
      </c>
      <c r="G309" s="245">
        <v>1</v>
      </c>
      <c r="H309" s="246">
        <v>30</v>
      </c>
      <c r="I309" s="246">
        <f t="shared" si="42"/>
        <v>30</v>
      </c>
      <c r="J309" s="246"/>
      <c r="K309" s="247"/>
      <c r="L309" s="246">
        <v>1</v>
      </c>
      <c r="M309" s="246">
        <v>30</v>
      </c>
      <c r="N309" s="246">
        <v>30</v>
      </c>
      <c r="O309" s="248">
        <f t="shared" si="31"/>
        <v>0</v>
      </c>
    </row>
    <row r="310" spans="1:16" s="243" customFormat="1" ht="16.5" hidden="1" customHeight="1">
      <c r="A310" s="244" t="s">
        <v>11</v>
      </c>
      <c r="B310" s="244" t="s">
        <v>244</v>
      </c>
      <c r="C310" s="244" t="s">
        <v>176</v>
      </c>
      <c r="D310" s="244" t="s">
        <v>5</v>
      </c>
      <c r="E310" s="244" t="s">
        <v>532</v>
      </c>
      <c r="F310" s="245" t="s">
        <v>572</v>
      </c>
      <c r="G310" s="245">
        <f>(1.8+1.15)*2+(0.8+2.1)*2+(0.6+0.6)*2+2.3*3+(0.9*2+0.8*2+0.6)</f>
        <v>25</v>
      </c>
      <c r="H310" s="246">
        <v>30</v>
      </c>
      <c r="I310" s="246">
        <f t="shared" si="42"/>
        <v>750</v>
      </c>
      <c r="J310" s="246"/>
      <c r="K310" s="247"/>
      <c r="L310" s="246">
        <v>7.05</v>
      </c>
      <c r="M310" s="246">
        <v>30</v>
      </c>
      <c r="N310" s="246">
        <v>211.5</v>
      </c>
      <c r="O310" s="248">
        <f t="shared" si="31"/>
        <v>538.5</v>
      </c>
      <c r="P310" s="243" t="s">
        <v>573</v>
      </c>
    </row>
    <row r="311" spans="1:16" s="243" customFormat="1" ht="16.5" hidden="1" customHeight="1">
      <c r="A311" s="244" t="s">
        <v>574</v>
      </c>
      <c r="B311" s="244" t="s">
        <v>11</v>
      </c>
      <c r="C311" s="244" t="s">
        <v>11</v>
      </c>
      <c r="D311" s="244" t="s">
        <v>11</v>
      </c>
      <c r="E311" s="244" t="s">
        <v>437</v>
      </c>
      <c r="F311" s="245" t="s">
        <v>172</v>
      </c>
      <c r="G311" s="245"/>
      <c r="H311" s="246"/>
      <c r="I311" s="246"/>
      <c r="J311" s="246"/>
      <c r="K311" s="247"/>
      <c r="L311" s="246"/>
      <c r="M311" s="246"/>
      <c r="N311" s="246"/>
      <c r="O311" s="248">
        <f t="shared" si="31"/>
        <v>0</v>
      </c>
    </row>
    <row r="312" spans="1:16" ht="16.5" hidden="1" customHeight="1">
      <c r="A312" s="31" t="s">
        <v>11</v>
      </c>
      <c r="B312" s="32" t="s">
        <v>242</v>
      </c>
      <c r="C312" s="32" t="s">
        <v>172</v>
      </c>
      <c r="D312" s="32" t="s">
        <v>4</v>
      </c>
      <c r="E312" s="32" t="s">
        <v>11</v>
      </c>
      <c r="F312" s="33" t="s">
        <v>575</v>
      </c>
      <c r="G312" s="33">
        <v>6.4619999999999997</v>
      </c>
      <c r="H312" s="34">
        <v>30</v>
      </c>
      <c r="I312" s="34">
        <f t="shared" ref="I312:I313" si="43">G312*H312</f>
        <v>193.85999999999999</v>
      </c>
      <c r="J312" s="34"/>
      <c r="K312" s="35"/>
      <c r="L312" s="36">
        <v>6.4619999999999997</v>
      </c>
      <c r="M312" s="36">
        <v>30</v>
      </c>
      <c r="N312" s="36">
        <v>193.86</v>
      </c>
      <c r="O312" s="20">
        <f t="shared" si="31"/>
        <v>0</v>
      </c>
    </row>
    <row r="313" spans="1:16" ht="16.5" hidden="1" customHeight="1">
      <c r="A313" s="31" t="s">
        <v>11</v>
      </c>
      <c r="B313" s="32" t="s">
        <v>309</v>
      </c>
      <c r="C313" s="32" t="s">
        <v>310</v>
      </c>
      <c r="D313" s="32" t="s">
        <v>4</v>
      </c>
      <c r="E313" s="32" t="s">
        <v>172</v>
      </c>
      <c r="F313" s="33" t="s">
        <v>575</v>
      </c>
      <c r="G313" s="33">
        <v>6.4619999999999997</v>
      </c>
      <c r="H313" s="34">
        <v>30</v>
      </c>
      <c r="I313" s="34">
        <f t="shared" si="43"/>
        <v>193.85999999999999</v>
      </c>
      <c r="J313" s="34"/>
      <c r="K313" s="35"/>
      <c r="L313" s="36">
        <v>6.4619999999999997</v>
      </c>
      <c r="M313" s="36">
        <v>30</v>
      </c>
      <c r="N313" s="36">
        <v>193.86</v>
      </c>
      <c r="O313" s="20">
        <f t="shared" si="31"/>
        <v>0</v>
      </c>
    </row>
    <row r="314" spans="1:16" ht="16.5" hidden="1" customHeight="1">
      <c r="A314" s="31" t="s">
        <v>11</v>
      </c>
      <c r="B314" s="32" t="s">
        <v>11</v>
      </c>
      <c r="C314" s="32" t="s">
        <v>11</v>
      </c>
      <c r="D314" s="32" t="s">
        <v>11</v>
      </c>
      <c r="E314" s="32" t="s">
        <v>437</v>
      </c>
      <c r="F314" s="33" t="s">
        <v>542</v>
      </c>
      <c r="G314" s="33"/>
      <c r="H314" s="34"/>
      <c r="I314" s="34"/>
      <c r="J314" s="34"/>
      <c r="K314" s="35"/>
      <c r="L314" s="36"/>
      <c r="M314" s="36"/>
      <c r="N314" s="36"/>
      <c r="O314" s="20">
        <f t="shared" si="31"/>
        <v>0</v>
      </c>
    </row>
    <row r="315" spans="1:16" ht="16.5" hidden="1" customHeight="1">
      <c r="A315" s="21" t="s">
        <v>1240</v>
      </c>
      <c r="O315" s="20">
        <f t="shared" si="31"/>
        <v>0</v>
      </c>
    </row>
    <row r="316" spans="1:16" s="58" customFormat="1" ht="16.5" hidden="1" customHeight="1">
      <c r="A316" s="25" t="s">
        <v>323</v>
      </c>
      <c r="B316" s="25" t="s">
        <v>0</v>
      </c>
      <c r="C316" s="25" t="s">
        <v>1</v>
      </c>
      <c r="D316" s="25" t="s">
        <v>2</v>
      </c>
      <c r="E316" s="25" t="s">
        <v>324</v>
      </c>
      <c r="F316" s="54" t="s">
        <v>325</v>
      </c>
      <c r="G316" s="54" t="s">
        <v>326</v>
      </c>
      <c r="H316" s="55" t="s">
        <v>158</v>
      </c>
      <c r="I316" s="55" t="s">
        <v>150</v>
      </c>
      <c r="J316" s="55" t="s">
        <v>308</v>
      </c>
      <c r="K316" s="56"/>
      <c r="L316" s="55" t="s">
        <v>327</v>
      </c>
      <c r="M316" s="55" t="s">
        <v>158</v>
      </c>
      <c r="N316" s="55" t="s">
        <v>328</v>
      </c>
      <c r="O316" s="57" t="s">
        <v>329</v>
      </c>
    </row>
    <row r="317" spans="1:16" ht="16.5" hidden="1" customHeight="1">
      <c r="A317" s="31" t="s">
        <v>576</v>
      </c>
      <c r="B317" s="32" t="s">
        <v>577</v>
      </c>
      <c r="C317" s="32" t="s">
        <v>578</v>
      </c>
      <c r="D317" s="32" t="s">
        <v>368</v>
      </c>
      <c r="E317" s="32" t="s">
        <v>579</v>
      </c>
      <c r="F317" s="33" t="s">
        <v>580</v>
      </c>
      <c r="G317" s="33">
        <v>6.84</v>
      </c>
      <c r="H317" s="34">
        <v>30</v>
      </c>
      <c r="I317" s="34">
        <f t="shared" ref="I317:I320" si="44">G317*H317</f>
        <v>205.2</v>
      </c>
      <c r="J317" s="34"/>
      <c r="K317" s="35"/>
      <c r="L317" s="36">
        <v>6.84</v>
      </c>
      <c r="M317" s="36">
        <v>30</v>
      </c>
      <c r="N317" s="36">
        <v>205.2</v>
      </c>
      <c r="O317" s="20">
        <f t="shared" si="31"/>
        <v>0</v>
      </c>
    </row>
    <row r="318" spans="1:16" ht="33" hidden="1" customHeight="1">
      <c r="A318" s="31" t="s">
        <v>11</v>
      </c>
      <c r="B318" s="32" t="s">
        <v>247</v>
      </c>
      <c r="C318" s="32" t="s">
        <v>177</v>
      </c>
      <c r="D318" s="32" t="s">
        <v>4</v>
      </c>
      <c r="E318" s="32" t="s">
        <v>173</v>
      </c>
      <c r="F318" s="33" t="s">
        <v>581</v>
      </c>
      <c r="G318" s="33">
        <v>11.385</v>
      </c>
      <c r="H318" s="34">
        <v>30</v>
      </c>
      <c r="I318" s="34">
        <f t="shared" si="44"/>
        <v>341.55</v>
      </c>
      <c r="J318" s="34"/>
      <c r="K318" s="35"/>
      <c r="L318" s="36">
        <v>11.385</v>
      </c>
      <c r="M318" s="36">
        <v>30</v>
      </c>
      <c r="N318" s="36">
        <v>341.55</v>
      </c>
      <c r="O318" s="20">
        <f t="shared" si="31"/>
        <v>0</v>
      </c>
    </row>
    <row r="319" spans="1:16" ht="49.5" hidden="1" customHeight="1">
      <c r="A319" s="31" t="s">
        <v>11</v>
      </c>
      <c r="B319" s="32" t="s">
        <v>290</v>
      </c>
      <c r="C319" s="32" t="s">
        <v>222</v>
      </c>
      <c r="D319" s="32" t="s">
        <v>4</v>
      </c>
      <c r="E319" s="32" t="s">
        <v>439</v>
      </c>
      <c r="F319" s="33" t="s">
        <v>582</v>
      </c>
      <c r="G319" s="33">
        <v>10.29</v>
      </c>
      <c r="H319" s="34">
        <v>30</v>
      </c>
      <c r="I319" s="34">
        <f t="shared" si="44"/>
        <v>308.7</v>
      </c>
      <c r="J319" s="34"/>
      <c r="K319" s="35"/>
      <c r="L319" s="36">
        <v>10.29</v>
      </c>
      <c r="M319" s="36">
        <v>30</v>
      </c>
      <c r="N319" s="36">
        <v>308.7</v>
      </c>
      <c r="O319" s="20">
        <f t="shared" si="31"/>
        <v>0</v>
      </c>
    </row>
    <row r="320" spans="1:16" ht="16.5" hidden="1" customHeight="1">
      <c r="A320" s="31" t="s">
        <v>11</v>
      </c>
      <c r="B320" s="32" t="s">
        <v>291</v>
      </c>
      <c r="C320" s="32" t="s">
        <v>223</v>
      </c>
      <c r="D320" s="32" t="s">
        <v>4</v>
      </c>
      <c r="E320" s="32" t="s">
        <v>583</v>
      </c>
      <c r="F320" s="33" t="s">
        <v>584</v>
      </c>
      <c r="G320" s="33">
        <v>1.095</v>
      </c>
      <c r="H320" s="34">
        <v>30</v>
      </c>
      <c r="I320" s="34">
        <f t="shared" si="44"/>
        <v>32.85</v>
      </c>
      <c r="J320" s="34"/>
      <c r="K320" s="35"/>
      <c r="L320" s="36">
        <v>1.095</v>
      </c>
      <c r="M320" s="36">
        <v>30</v>
      </c>
      <c r="N320" s="36">
        <v>32.85</v>
      </c>
      <c r="O320" s="20">
        <f t="shared" si="31"/>
        <v>0</v>
      </c>
    </row>
    <row r="321" spans="1:16" ht="16.5" hidden="1" customHeight="1">
      <c r="A321" s="31" t="s">
        <v>11</v>
      </c>
      <c r="B321" s="32" t="s">
        <v>11</v>
      </c>
      <c r="C321" s="32" t="s">
        <v>11</v>
      </c>
      <c r="D321" s="32" t="s">
        <v>11</v>
      </c>
      <c r="E321" s="32" t="s">
        <v>437</v>
      </c>
      <c r="F321" s="33" t="s">
        <v>447</v>
      </c>
      <c r="G321" s="33"/>
      <c r="H321" s="34"/>
      <c r="I321" s="34"/>
      <c r="J321" s="34"/>
      <c r="K321" s="35"/>
      <c r="L321" s="36"/>
      <c r="M321" s="36"/>
      <c r="N321" s="36"/>
      <c r="O321" s="20">
        <f t="shared" si="31"/>
        <v>0</v>
      </c>
    </row>
    <row r="322" spans="1:16" ht="16.5" hidden="1" customHeight="1">
      <c r="A322" s="31" t="s">
        <v>11</v>
      </c>
      <c r="B322" s="32" t="s">
        <v>269</v>
      </c>
      <c r="C322" s="32" t="s">
        <v>199</v>
      </c>
      <c r="D322" s="32" t="s">
        <v>4</v>
      </c>
      <c r="E322" s="32" t="s">
        <v>447</v>
      </c>
      <c r="F322" s="33" t="s">
        <v>575</v>
      </c>
      <c r="G322" s="33">
        <v>6.4619999999999997</v>
      </c>
      <c r="H322" s="34">
        <v>30</v>
      </c>
      <c r="I322" s="34">
        <f t="shared" ref="I322:I323" si="45">G322*H322</f>
        <v>193.85999999999999</v>
      </c>
      <c r="J322" s="34"/>
      <c r="K322" s="35"/>
      <c r="L322" s="36">
        <v>6.4619999999999997</v>
      </c>
      <c r="M322" s="36">
        <v>30</v>
      </c>
      <c r="N322" s="36">
        <v>193.86</v>
      </c>
      <c r="O322" s="20">
        <f t="shared" si="31"/>
        <v>0</v>
      </c>
    </row>
    <row r="323" spans="1:16" ht="16.5" hidden="1" customHeight="1">
      <c r="A323" s="31" t="s">
        <v>11</v>
      </c>
      <c r="B323" s="32" t="s">
        <v>268</v>
      </c>
      <c r="C323" s="32" t="s">
        <v>198</v>
      </c>
      <c r="D323" s="32" t="s">
        <v>4</v>
      </c>
      <c r="E323" s="32" t="s">
        <v>11</v>
      </c>
      <c r="F323" s="33" t="s">
        <v>575</v>
      </c>
      <c r="G323" s="33">
        <v>6.4619999999999997</v>
      </c>
      <c r="H323" s="34">
        <v>30</v>
      </c>
      <c r="I323" s="34">
        <f t="shared" si="45"/>
        <v>193.85999999999999</v>
      </c>
      <c r="J323" s="34"/>
      <c r="K323" s="35"/>
      <c r="L323" s="36">
        <v>6.4619999999999997</v>
      </c>
      <c r="M323" s="36">
        <v>30</v>
      </c>
      <c r="N323" s="36">
        <v>193.86</v>
      </c>
      <c r="O323" s="20">
        <f t="shared" si="31"/>
        <v>0</v>
      </c>
    </row>
    <row r="324" spans="1:16" s="243" customFormat="1" ht="16.5" hidden="1" customHeight="1">
      <c r="A324" s="244"/>
      <c r="B324" s="244" t="s">
        <v>585</v>
      </c>
      <c r="C324" s="244" t="s">
        <v>586</v>
      </c>
      <c r="D324" s="244" t="s">
        <v>307</v>
      </c>
      <c r="E324" s="244"/>
      <c r="F324" s="245" t="s">
        <v>587</v>
      </c>
      <c r="G324" s="245">
        <f>(5.875+1.1)*2</f>
        <v>13.95</v>
      </c>
      <c r="H324" s="246">
        <v>30</v>
      </c>
      <c r="I324" s="246">
        <f>G324*H324</f>
        <v>418.5</v>
      </c>
      <c r="J324" s="246"/>
      <c r="K324" s="247"/>
      <c r="L324" s="246">
        <v>0</v>
      </c>
      <c r="M324" s="246">
        <v>0</v>
      </c>
      <c r="N324" s="246">
        <v>0</v>
      </c>
      <c r="O324" s="248">
        <f>I324-N324</f>
        <v>418.5</v>
      </c>
      <c r="P324" s="243" t="s">
        <v>588</v>
      </c>
    </row>
    <row r="325" spans="1:16" s="243" customFormat="1" ht="16.5" hidden="1" customHeight="1">
      <c r="A325" s="244" t="s">
        <v>11</v>
      </c>
      <c r="B325" s="244" t="s">
        <v>11</v>
      </c>
      <c r="C325" s="244" t="s">
        <v>11</v>
      </c>
      <c r="D325" s="244" t="s">
        <v>11</v>
      </c>
      <c r="E325" s="244" t="s">
        <v>437</v>
      </c>
      <c r="F325" s="245" t="s">
        <v>451</v>
      </c>
      <c r="G325" s="245"/>
      <c r="H325" s="246"/>
      <c r="I325" s="246"/>
      <c r="J325" s="246"/>
      <c r="K325" s="247"/>
      <c r="L325" s="246"/>
      <c r="M325" s="246"/>
      <c r="N325" s="246"/>
      <c r="O325" s="248">
        <f t="shared" si="31"/>
        <v>0</v>
      </c>
    </row>
    <row r="326" spans="1:16" s="243" customFormat="1" ht="16.5" hidden="1" customHeight="1">
      <c r="A326" s="244" t="s">
        <v>11</v>
      </c>
      <c r="B326" s="244" t="s">
        <v>1112</v>
      </c>
      <c r="C326" s="253" t="s">
        <v>1111</v>
      </c>
      <c r="D326" s="244" t="s">
        <v>5</v>
      </c>
      <c r="E326" s="244" t="s">
        <v>11</v>
      </c>
      <c r="F326" s="245">
        <v>7.4</v>
      </c>
      <c r="G326" s="245">
        <f>F326</f>
        <v>7.4</v>
      </c>
      <c r="H326" s="246">
        <v>30</v>
      </c>
      <c r="I326" s="246">
        <f t="shared" ref="I326:I330" si="46">G326*H326</f>
        <v>222</v>
      </c>
      <c r="J326" s="246"/>
      <c r="K326" s="247"/>
      <c r="L326" s="246">
        <v>1</v>
      </c>
      <c r="M326" s="246">
        <v>30</v>
      </c>
      <c r="N326" s="246">
        <v>30</v>
      </c>
      <c r="O326" s="248">
        <f t="shared" si="31"/>
        <v>192</v>
      </c>
    </row>
    <row r="327" spans="1:16" s="243" customFormat="1" ht="16.5" hidden="1" customHeight="1">
      <c r="A327" s="244" t="s">
        <v>11</v>
      </c>
      <c r="B327" s="244" t="s">
        <v>287</v>
      </c>
      <c r="C327" s="244" t="s">
        <v>39</v>
      </c>
      <c r="D327" s="244" t="s">
        <v>158</v>
      </c>
      <c r="E327" s="244" t="s">
        <v>11</v>
      </c>
      <c r="F327" s="245" t="s">
        <v>113</v>
      </c>
      <c r="G327" s="245">
        <v>1</v>
      </c>
      <c r="H327" s="246">
        <v>30</v>
      </c>
      <c r="I327" s="246">
        <f t="shared" si="46"/>
        <v>30</v>
      </c>
      <c r="J327" s="246"/>
      <c r="K327" s="247"/>
      <c r="L327" s="246">
        <v>1</v>
      </c>
      <c r="M327" s="246">
        <v>30</v>
      </c>
      <c r="N327" s="246">
        <v>30</v>
      </c>
      <c r="O327" s="248">
        <f t="shared" si="31"/>
        <v>0</v>
      </c>
    </row>
    <row r="328" spans="1:16" s="243" customFormat="1" ht="16.5" hidden="1" customHeight="1">
      <c r="A328" s="244" t="s">
        <v>11</v>
      </c>
      <c r="B328" s="244" t="s">
        <v>288</v>
      </c>
      <c r="C328" s="244" t="s">
        <v>218</v>
      </c>
      <c r="D328" s="244" t="s">
        <v>5</v>
      </c>
      <c r="E328" s="244" t="s">
        <v>589</v>
      </c>
      <c r="F328" s="245" t="s">
        <v>590</v>
      </c>
      <c r="G328" s="245">
        <v>2.4</v>
      </c>
      <c r="H328" s="246">
        <v>30</v>
      </c>
      <c r="I328" s="246">
        <f t="shared" si="46"/>
        <v>72</v>
      </c>
      <c r="J328" s="246"/>
      <c r="K328" s="247"/>
      <c r="L328" s="246">
        <v>2.4</v>
      </c>
      <c r="M328" s="246">
        <v>30</v>
      </c>
      <c r="N328" s="246">
        <v>72</v>
      </c>
      <c r="O328" s="248">
        <f t="shared" si="31"/>
        <v>0</v>
      </c>
    </row>
    <row r="329" spans="1:16" s="243" customFormat="1" ht="16.5" hidden="1" customHeight="1">
      <c r="A329" s="244" t="s">
        <v>11</v>
      </c>
      <c r="B329" s="244" t="s">
        <v>44</v>
      </c>
      <c r="C329" s="244" t="s">
        <v>45</v>
      </c>
      <c r="D329" s="244" t="s">
        <v>4</v>
      </c>
      <c r="E329" s="244" t="s">
        <v>591</v>
      </c>
      <c r="F329" s="245" t="s">
        <v>592</v>
      </c>
      <c r="G329" s="245">
        <f>5.3*2.4</f>
        <v>12.719999999999999</v>
      </c>
      <c r="H329" s="246">
        <v>30</v>
      </c>
      <c r="I329" s="246">
        <f t="shared" si="46"/>
        <v>381.59999999999997</v>
      </c>
      <c r="J329" s="246"/>
      <c r="K329" s="247"/>
      <c r="L329" s="246">
        <v>5.3</v>
      </c>
      <c r="M329" s="246">
        <v>30</v>
      </c>
      <c r="N329" s="246">
        <v>159</v>
      </c>
      <c r="O329" s="248">
        <f t="shared" si="31"/>
        <v>222.59999999999997</v>
      </c>
      <c r="P329" s="243" t="s">
        <v>593</v>
      </c>
    </row>
    <row r="330" spans="1:16" s="243" customFormat="1" ht="16.5" hidden="1" customHeight="1">
      <c r="A330" s="244" t="s">
        <v>11</v>
      </c>
      <c r="B330" s="244" t="s">
        <v>312</v>
      </c>
      <c r="C330" s="244" t="s">
        <v>313</v>
      </c>
      <c r="D330" s="244" t="s">
        <v>27</v>
      </c>
      <c r="E330" s="244" t="s">
        <v>11</v>
      </c>
      <c r="F330" s="245" t="s">
        <v>113</v>
      </c>
      <c r="G330" s="245">
        <v>1</v>
      </c>
      <c r="H330" s="246">
        <v>30</v>
      </c>
      <c r="I330" s="246">
        <f t="shared" si="46"/>
        <v>30</v>
      </c>
      <c r="J330" s="246"/>
      <c r="K330" s="247"/>
      <c r="L330" s="246">
        <v>1</v>
      </c>
      <c r="M330" s="246">
        <v>30</v>
      </c>
      <c r="N330" s="246">
        <v>30</v>
      </c>
      <c r="O330" s="248">
        <f t="shared" si="31"/>
        <v>0</v>
      </c>
    </row>
    <row r="331" spans="1:16" s="243" customFormat="1" ht="16.5" hidden="1" customHeight="1">
      <c r="A331" s="244" t="s">
        <v>594</v>
      </c>
      <c r="B331" s="244" t="s">
        <v>11</v>
      </c>
      <c r="C331" s="244" t="s">
        <v>11</v>
      </c>
      <c r="D331" s="244" t="s">
        <v>11</v>
      </c>
      <c r="E331" s="244" t="s">
        <v>437</v>
      </c>
      <c r="F331" s="245" t="s">
        <v>172</v>
      </c>
      <c r="G331" s="245"/>
      <c r="H331" s="246"/>
      <c r="I331" s="246"/>
      <c r="J331" s="246"/>
      <c r="K331" s="247"/>
      <c r="L331" s="246"/>
      <c r="M331" s="246"/>
      <c r="N331" s="246"/>
      <c r="O331" s="248">
        <f t="shared" ref="O331:O388" si="47">I331-N331</f>
        <v>0</v>
      </c>
    </row>
    <row r="332" spans="1:16" s="243" customFormat="1" ht="16.5" hidden="1" customHeight="1">
      <c r="A332" s="244" t="s">
        <v>11</v>
      </c>
      <c r="B332" s="244" t="s">
        <v>242</v>
      </c>
      <c r="C332" s="244" t="s">
        <v>172</v>
      </c>
      <c r="D332" s="244" t="s">
        <v>4</v>
      </c>
      <c r="E332" s="244" t="s">
        <v>11</v>
      </c>
      <c r="F332" s="245" t="s">
        <v>595</v>
      </c>
      <c r="G332" s="245">
        <v>2.625</v>
      </c>
      <c r="H332" s="246">
        <v>30</v>
      </c>
      <c r="I332" s="246">
        <f t="shared" ref="I332:I333" si="48">G332*H332</f>
        <v>78.75</v>
      </c>
      <c r="J332" s="246"/>
      <c r="K332" s="247"/>
      <c r="L332" s="246">
        <v>2.625</v>
      </c>
      <c r="M332" s="246">
        <v>30</v>
      </c>
      <c r="N332" s="246">
        <v>78.75</v>
      </c>
      <c r="O332" s="248">
        <f t="shared" si="47"/>
        <v>0</v>
      </c>
    </row>
    <row r="333" spans="1:16" ht="16.5" hidden="1" customHeight="1">
      <c r="A333" s="31" t="s">
        <v>11</v>
      </c>
      <c r="B333" s="32" t="s">
        <v>309</v>
      </c>
      <c r="C333" s="32" t="s">
        <v>310</v>
      </c>
      <c r="D333" s="32" t="s">
        <v>4</v>
      </c>
      <c r="E333" s="32" t="s">
        <v>172</v>
      </c>
      <c r="F333" s="33" t="s">
        <v>595</v>
      </c>
      <c r="G333" s="33">
        <v>2.625</v>
      </c>
      <c r="H333" s="34">
        <v>30</v>
      </c>
      <c r="I333" s="34">
        <f t="shared" si="48"/>
        <v>78.75</v>
      </c>
      <c r="J333" s="34"/>
      <c r="K333" s="35"/>
      <c r="L333" s="36">
        <v>2.625</v>
      </c>
      <c r="M333" s="36">
        <v>30</v>
      </c>
      <c r="N333" s="36">
        <v>78.75</v>
      </c>
      <c r="O333" s="20">
        <f t="shared" si="47"/>
        <v>0</v>
      </c>
    </row>
    <row r="334" spans="1:16" ht="16.5" hidden="1" customHeight="1">
      <c r="A334" s="31" t="s">
        <v>11</v>
      </c>
      <c r="B334" s="32" t="s">
        <v>11</v>
      </c>
      <c r="C334" s="32" t="s">
        <v>11</v>
      </c>
      <c r="D334" s="32" t="s">
        <v>11</v>
      </c>
      <c r="E334" s="32" t="s">
        <v>437</v>
      </c>
      <c r="F334" s="33" t="s">
        <v>542</v>
      </c>
      <c r="G334" s="33"/>
      <c r="H334" s="34"/>
      <c r="I334" s="34"/>
      <c r="J334" s="34"/>
      <c r="K334" s="35"/>
      <c r="L334" s="36"/>
      <c r="M334" s="36"/>
      <c r="N334" s="36"/>
      <c r="O334" s="20">
        <f t="shared" si="47"/>
        <v>0</v>
      </c>
    </row>
    <row r="335" spans="1:16" ht="16.5" hidden="1" customHeight="1">
      <c r="A335" s="31" t="s">
        <v>11</v>
      </c>
      <c r="B335" s="32" t="s">
        <v>242</v>
      </c>
      <c r="C335" s="32" t="s">
        <v>173</v>
      </c>
      <c r="D335" s="32" t="s">
        <v>4</v>
      </c>
      <c r="E335" s="32" t="s">
        <v>596</v>
      </c>
      <c r="F335" s="33" t="s">
        <v>597</v>
      </c>
      <c r="G335" s="33">
        <v>7.44</v>
      </c>
      <c r="H335" s="34">
        <v>30</v>
      </c>
      <c r="I335" s="34">
        <f t="shared" ref="I335:I338" si="49">G335*H335</f>
        <v>223.20000000000002</v>
      </c>
      <c r="J335" s="34"/>
      <c r="K335" s="35"/>
      <c r="L335" s="36">
        <v>7.44</v>
      </c>
      <c r="M335" s="36">
        <v>30</v>
      </c>
      <c r="N335" s="36">
        <v>223.2</v>
      </c>
      <c r="O335" s="20">
        <f t="shared" si="47"/>
        <v>0</v>
      </c>
    </row>
    <row r="336" spans="1:16" ht="33" hidden="1" customHeight="1">
      <c r="A336" s="31" t="s">
        <v>11</v>
      </c>
      <c r="B336" s="32" t="s">
        <v>247</v>
      </c>
      <c r="C336" s="32" t="s">
        <v>177</v>
      </c>
      <c r="D336" s="32" t="s">
        <v>4</v>
      </c>
      <c r="E336" s="32" t="s">
        <v>173</v>
      </c>
      <c r="F336" s="33" t="s">
        <v>598</v>
      </c>
      <c r="G336" s="33">
        <v>11.057</v>
      </c>
      <c r="H336" s="34">
        <v>30</v>
      </c>
      <c r="I336" s="34">
        <f t="shared" si="49"/>
        <v>331.71000000000004</v>
      </c>
      <c r="J336" s="34"/>
      <c r="K336" s="35"/>
      <c r="L336" s="36">
        <v>11.057</v>
      </c>
      <c r="M336" s="36">
        <v>30</v>
      </c>
      <c r="N336" s="36">
        <v>331.71</v>
      </c>
      <c r="O336" s="20">
        <f t="shared" si="47"/>
        <v>0</v>
      </c>
    </row>
    <row r="337" spans="1:16" ht="49.5" hidden="1" customHeight="1">
      <c r="A337" s="31" t="s">
        <v>11</v>
      </c>
      <c r="B337" s="32" t="s">
        <v>290</v>
      </c>
      <c r="C337" s="32" t="s">
        <v>222</v>
      </c>
      <c r="D337" s="32" t="s">
        <v>4</v>
      </c>
      <c r="E337" s="32" t="s">
        <v>439</v>
      </c>
      <c r="F337" s="33" t="s">
        <v>599</v>
      </c>
      <c r="G337" s="33">
        <v>10.436999999999999</v>
      </c>
      <c r="H337" s="34">
        <v>30</v>
      </c>
      <c r="I337" s="34">
        <f t="shared" si="49"/>
        <v>313.10999999999996</v>
      </c>
      <c r="J337" s="34"/>
      <c r="K337" s="35"/>
      <c r="L337" s="36">
        <v>10.436999999999999</v>
      </c>
      <c r="M337" s="36">
        <v>30</v>
      </c>
      <c r="N337" s="36">
        <v>313.11</v>
      </c>
      <c r="O337" s="20">
        <f t="shared" si="47"/>
        <v>0</v>
      </c>
    </row>
    <row r="338" spans="1:16" ht="16.5" hidden="1" customHeight="1">
      <c r="A338" s="31" t="s">
        <v>11</v>
      </c>
      <c r="B338" s="32" t="s">
        <v>291</v>
      </c>
      <c r="C338" s="32" t="s">
        <v>223</v>
      </c>
      <c r="D338" s="32" t="s">
        <v>4</v>
      </c>
      <c r="E338" s="32" t="s">
        <v>583</v>
      </c>
      <c r="F338" s="33" t="s">
        <v>600</v>
      </c>
      <c r="G338" s="33">
        <v>0.62</v>
      </c>
      <c r="H338" s="34">
        <v>30</v>
      </c>
      <c r="I338" s="34">
        <f t="shared" si="49"/>
        <v>18.600000000000001</v>
      </c>
      <c r="J338" s="34"/>
      <c r="K338" s="35"/>
      <c r="L338" s="36">
        <v>0.62</v>
      </c>
      <c r="M338" s="36">
        <v>30</v>
      </c>
      <c r="N338" s="36">
        <v>18.600000000000001</v>
      </c>
      <c r="O338" s="20">
        <f t="shared" si="47"/>
        <v>0</v>
      </c>
    </row>
    <row r="339" spans="1:16" ht="16.5" hidden="1" customHeight="1">
      <c r="A339" s="31" t="s">
        <v>11</v>
      </c>
      <c r="B339" s="32" t="s">
        <v>11</v>
      </c>
      <c r="C339" s="32" t="s">
        <v>11</v>
      </c>
      <c r="D339" s="32" t="s">
        <v>11</v>
      </c>
      <c r="E339" s="32" t="s">
        <v>437</v>
      </c>
      <c r="F339" s="33" t="s">
        <v>447</v>
      </c>
      <c r="G339" s="33"/>
      <c r="H339" s="34"/>
      <c r="I339" s="34"/>
      <c r="J339" s="34"/>
      <c r="K339" s="35"/>
      <c r="L339" s="36"/>
      <c r="M339" s="36"/>
      <c r="N339" s="36"/>
      <c r="O339" s="20">
        <f t="shared" si="47"/>
        <v>0</v>
      </c>
    </row>
    <row r="340" spans="1:16" ht="16.5" hidden="1" customHeight="1">
      <c r="A340" s="31" t="s">
        <v>11</v>
      </c>
      <c r="B340" s="32" t="s">
        <v>269</v>
      </c>
      <c r="C340" s="32" t="s">
        <v>199</v>
      </c>
      <c r="D340" s="32" t="s">
        <v>4</v>
      </c>
      <c r="E340" s="32" t="s">
        <v>447</v>
      </c>
      <c r="F340" s="33" t="s">
        <v>595</v>
      </c>
      <c r="G340" s="33">
        <v>2.625</v>
      </c>
      <c r="H340" s="34">
        <v>30</v>
      </c>
      <c r="I340" s="34">
        <f t="shared" ref="I340" si="50">G340*H340</f>
        <v>78.75</v>
      </c>
      <c r="J340" s="34"/>
      <c r="K340" s="35"/>
      <c r="L340" s="36">
        <v>2.625</v>
      </c>
      <c r="M340" s="36">
        <v>30</v>
      </c>
      <c r="N340" s="36">
        <v>78.75</v>
      </c>
      <c r="O340" s="20">
        <f t="shared" si="47"/>
        <v>0</v>
      </c>
    </row>
    <row r="341" spans="1:16" ht="16.5" hidden="1" customHeight="1">
      <c r="A341" s="43"/>
      <c r="B341" s="44"/>
      <c r="C341" s="44"/>
      <c r="D341" s="44"/>
      <c r="E341" s="44"/>
      <c r="F341" s="45"/>
      <c r="G341" s="45"/>
      <c r="H341" s="46"/>
      <c r="I341" s="46"/>
      <c r="J341" s="46"/>
      <c r="K341" s="46"/>
      <c r="L341" s="47"/>
      <c r="M341" s="47"/>
      <c r="N341" s="47"/>
    </row>
    <row r="342" spans="1:16" ht="16.5" hidden="1" customHeight="1">
      <c r="A342" s="21" t="s">
        <v>1240</v>
      </c>
      <c r="O342" s="20">
        <f t="shared" si="47"/>
        <v>0</v>
      </c>
    </row>
    <row r="343" spans="1:16" s="58" customFormat="1" ht="16.5" hidden="1" customHeight="1">
      <c r="A343" s="25" t="s">
        <v>323</v>
      </c>
      <c r="B343" s="25" t="s">
        <v>0</v>
      </c>
      <c r="C343" s="25" t="s">
        <v>1</v>
      </c>
      <c r="D343" s="25" t="s">
        <v>2</v>
      </c>
      <c r="E343" s="25" t="s">
        <v>324</v>
      </c>
      <c r="F343" s="54" t="s">
        <v>325</v>
      </c>
      <c r="G343" s="54" t="s">
        <v>326</v>
      </c>
      <c r="H343" s="55" t="s">
        <v>158</v>
      </c>
      <c r="I343" s="55" t="s">
        <v>150</v>
      </c>
      <c r="J343" s="55" t="s">
        <v>308</v>
      </c>
      <c r="K343" s="56"/>
      <c r="L343" s="55" t="s">
        <v>327</v>
      </c>
      <c r="M343" s="55" t="s">
        <v>158</v>
      </c>
      <c r="N343" s="55" t="s">
        <v>328</v>
      </c>
      <c r="O343" s="57" t="s">
        <v>329</v>
      </c>
    </row>
    <row r="344" spans="1:16" s="243" customFormat="1" ht="16.5" hidden="1" customHeight="1">
      <c r="A344" s="244" t="s">
        <v>601</v>
      </c>
      <c r="B344" s="244" t="s">
        <v>602</v>
      </c>
      <c r="C344" s="244" t="s">
        <v>603</v>
      </c>
      <c r="D344" s="244" t="s">
        <v>368</v>
      </c>
      <c r="E344" s="244" t="s">
        <v>11</v>
      </c>
      <c r="F344" s="245" t="s">
        <v>604</v>
      </c>
      <c r="G344" s="245">
        <v>2.625</v>
      </c>
      <c r="H344" s="246">
        <v>30</v>
      </c>
      <c r="I344" s="246">
        <f t="shared" ref="I344" si="51">G344*H344</f>
        <v>78.75</v>
      </c>
      <c r="J344" s="246"/>
      <c r="K344" s="247"/>
      <c r="L344" s="246">
        <v>2.625</v>
      </c>
      <c r="M344" s="246">
        <v>30</v>
      </c>
      <c r="N344" s="246">
        <v>78.75</v>
      </c>
      <c r="O344" s="248">
        <f t="shared" si="47"/>
        <v>0</v>
      </c>
    </row>
    <row r="345" spans="1:16" s="243" customFormat="1" ht="16.5" hidden="1" customHeight="1">
      <c r="A345" s="244"/>
      <c r="B345" s="244" t="s">
        <v>585</v>
      </c>
      <c r="C345" s="244" t="s">
        <v>586</v>
      </c>
      <c r="D345" s="244" t="s">
        <v>307</v>
      </c>
      <c r="E345" s="244"/>
      <c r="F345" s="245" t="s">
        <v>605</v>
      </c>
      <c r="G345" s="245">
        <f>(2.5+1.05)*2</f>
        <v>7.1</v>
      </c>
      <c r="H345" s="246">
        <v>30</v>
      </c>
      <c r="I345" s="246">
        <f>G345*H345</f>
        <v>213</v>
      </c>
      <c r="J345" s="246"/>
      <c r="K345" s="247"/>
      <c r="L345" s="246">
        <v>0</v>
      </c>
      <c r="M345" s="246">
        <v>0</v>
      </c>
      <c r="N345" s="246">
        <v>0</v>
      </c>
      <c r="O345" s="248">
        <f>I345-N345</f>
        <v>213</v>
      </c>
      <c r="P345" s="243" t="s">
        <v>588</v>
      </c>
    </row>
    <row r="346" spans="1:16" ht="16.5" hidden="1" customHeight="1">
      <c r="A346" s="31" t="s">
        <v>606</v>
      </c>
      <c r="B346" s="32" t="s">
        <v>11</v>
      </c>
      <c r="C346" s="32" t="s">
        <v>11</v>
      </c>
      <c r="D346" s="32" t="s">
        <v>11</v>
      </c>
      <c r="E346" s="32" t="s">
        <v>437</v>
      </c>
      <c r="F346" s="33" t="s">
        <v>447</v>
      </c>
      <c r="G346" s="33"/>
      <c r="H346" s="34"/>
      <c r="I346" s="34"/>
      <c r="J346" s="34"/>
      <c r="K346" s="35"/>
      <c r="L346" s="36"/>
      <c r="M346" s="36"/>
      <c r="N346" s="36"/>
      <c r="O346" s="20">
        <f t="shared" si="47"/>
        <v>0</v>
      </c>
    </row>
    <row r="347" spans="1:16" ht="16.5" hidden="1" customHeight="1">
      <c r="A347" s="31" t="s">
        <v>11</v>
      </c>
      <c r="B347" s="32" t="s">
        <v>278</v>
      </c>
      <c r="C347" s="32" t="s">
        <v>59</v>
      </c>
      <c r="D347" s="32" t="s">
        <v>4</v>
      </c>
      <c r="E347" s="32" t="s">
        <v>607</v>
      </c>
      <c r="F347" s="33" t="s">
        <v>608</v>
      </c>
      <c r="G347" s="33">
        <v>99.45</v>
      </c>
      <c r="H347" s="34">
        <v>6</v>
      </c>
      <c r="I347" s="34">
        <f t="shared" ref="I347:I350" si="52">G347*H347</f>
        <v>596.70000000000005</v>
      </c>
      <c r="J347" s="34"/>
      <c r="K347" s="35"/>
      <c r="L347" s="36">
        <v>99.45</v>
      </c>
      <c r="M347" s="36">
        <v>6</v>
      </c>
      <c r="N347" s="36">
        <v>596.70000000000005</v>
      </c>
      <c r="O347" s="20">
        <f t="shared" si="47"/>
        <v>0</v>
      </c>
    </row>
    <row r="348" spans="1:16" ht="16.5" hidden="1" customHeight="1">
      <c r="A348" s="31" t="s">
        <v>11</v>
      </c>
      <c r="B348" s="32" t="s">
        <v>278</v>
      </c>
      <c r="C348" s="32" t="s">
        <v>59</v>
      </c>
      <c r="D348" s="32" t="s">
        <v>4</v>
      </c>
      <c r="E348" s="32" t="s">
        <v>609</v>
      </c>
      <c r="F348" s="33" t="s">
        <v>610</v>
      </c>
      <c r="G348" s="33">
        <v>20.79</v>
      </c>
      <c r="H348" s="34">
        <v>6</v>
      </c>
      <c r="I348" s="34">
        <f t="shared" si="52"/>
        <v>124.74</v>
      </c>
      <c r="J348" s="34"/>
      <c r="K348" s="35"/>
      <c r="L348" s="36">
        <v>20.79</v>
      </c>
      <c r="M348" s="36">
        <v>6</v>
      </c>
      <c r="N348" s="36">
        <v>124.74</v>
      </c>
      <c r="O348" s="20">
        <f t="shared" si="47"/>
        <v>0</v>
      </c>
    </row>
    <row r="349" spans="1:16" ht="16.5" hidden="1" customHeight="1">
      <c r="A349" s="31" t="s">
        <v>11</v>
      </c>
      <c r="B349" s="32" t="s">
        <v>278</v>
      </c>
      <c r="C349" s="32" t="s">
        <v>59</v>
      </c>
      <c r="D349" s="32" t="s">
        <v>4</v>
      </c>
      <c r="E349" s="32" t="s">
        <v>611</v>
      </c>
      <c r="F349" s="33" t="s">
        <v>612</v>
      </c>
      <c r="G349" s="33">
        <v>12.87</v>
      </c>
      <c r="H349" s="34">
        <v>6</v>
      </c>
      <c r="I349" s="34">
        <f t="shared" si="52"/>
        <v>77.22</v>
      </c>
      <c r="J349" s="34"/>
      <c r="K349" s="35"/>
      <c r="L349" s="36">
        <v>12.87</v>
      </c>
      <c r="M349" s="36">
        <v>6</v>
      </c>
      <c r="N349" s="36">
        <v>77.22</v>
      </c>
      <c r="O349" s="20">
        <f t="shared" si="47"/>
        <v>0</v>
      </c>
    </row>
    <row r="350" spans="1:16" ht="16.5" hidden="1" customHeight="1">
      <c r="A350" s="31" t="s">
        <v>11</v>
      </c>
      <c r="B350" s="32" t="s">
        <v>278</v>
      </c>
      <c r="C350" s="32" t="s">
        <v>59</v>
      </c>
      <c r="D350" s="32" t="s">
        <v>4</v>
      </c>
      <c r="E350" s="32" t="s">
        <v>613</v>
      </c>
      <c r="F350" s="33" t="s">
        <v>614</v>
      </c>
      <c r="G350" s="33">
        <v>4.55</v>
      </c>
      <c r="H350" s="34">
        <v>6</v>
      </c>
      <c r="I350" s="34">
        <f t="shared" si="52"/>
        <v>27.299999999999997</v>
      </c>
      <c r="J350" s="34"/>
      <c r="K350" s="35"/>
      <c r="L350" s="36">
        <v>4.55</v>
      </c>
      <c r="M350" s="36">
        <v>6</v>
      </c>
      <c r="N350" s="36">
        <v>27.3</v>
      </c>
      <c r="O350" s="20">
        <f t="shared" si="47"/>
        <v>0</v>
      </c>
    </row>
    <row r="351" spans="1:16" ht="16.5" hidden="1" customHeight="1">
      <c r="A351" s="31" t="s">
        <v>11</v>
      </c>
      <c r="B351" s="32" t="s">
        <v>11</v>
      </c>
      <c r="C351" s="32" t="s">
        <v>11</v>
      </c>
      <c r="D351" s="32" t="s">
        <v>11</v>
      </c>
      <c r="E351" s="32" t="s">
        <v>437</v>
      </c>
      <c r="F351" s="33" t="s">
        <v>615</v>
      </c>
      <c r="G351" s="33"/>
      <c r="H351" s="34"/>
      <c r="I351" s="34"/>
      <c r="J351" s="34"/>
      <c r="K351" s="35"/>
      <c r="L351" s="36"/>
      <c r="M351" s="36"/>
      <c r="N351" s="36"/>
      <c r="O351" s="20">
        <f t="shared" si="47"/>
        <v>0</v>
      </c>
    </row>
    <row r="352" spans="1:16" ht="16.5" hidden="1" customHeight="1">
      <c r="A352" s="31" t="s">
        <v>11</v>
      </c>
      <c r="B352" s="32" t="s">
        <v>242</v>
      </c>
      <c r="C352" s="32" t="s">
        <v>172</v>
      </c>
      <c r="D352" s="32" t="s">
        <v>4</v>
      </c>
      <c r="E352" s="32" t="s">
        <v>11</v>
      </c>
      <c r="F352" s="33" t="s">
        <v>616</v>
      </c>
      <c r="G352" s="33">
        <v>9.7119999999999997</v>
      </c>
      <c r="H352" s="34">
        <v>6</v>
      </c>
      <c r="I352" s="34">
        <f t="shared" ref="I352:I355" si="53">G352*H352</f>
        <v>58.271999999999998</v>
      </c>
      <c r="J352" s="34"/>
      <c r="K352" s="35"/>
      <c r="L352" s="36">
        <v>9.7119999999999997</v>
      </c>
      <c r="M352" s="36">
        <v>6</v>
      </c>
      <c r="N352" s="36">
        <v>58.271999999999998</v>
      </c>
      <c r="O352" s="20">
        <f t="shared" si="47"/>
        <v>0</v>
      </c>
    </row>
    <row r="353" spans="1:15" ht="16.5" hidden="1" customHeight="1">
      <c r="A353" s="31" t="s">
        <v>11</v>
      </c>
      <c r="B353" s="32" t="s">
        <v>1115</v>
      </c>
      <c r="C353" s="32" t="s">
        <v>220</v>
      </c>
      <c r="D353" s="32" t="s">
        <v>4</v>
      </c>
      <c r="E353" s="32" t="s">
        <v>11</v>
      </c>
      <c r="F353" s="33" t="s">
        <v>616</v>
      </c>
      <c r="G353" s="33">
        <v>9.7119999999999997</v>
      </c>
      <c r="H353" s="34">
        <v>6</v>
      </c>
      <c r="I353" s="34">
        <f t="shared" si="53"/>
        <v>58.271999999999998</v>
      </c>
      <c r="J353" s="34"/>
      <c r="K353" s="35"/>
      <c r="L353" s="36">
        <v>9.7119999999999997</v>
      </c>
      <c r="M353" s="36">
        <v>6</v>
      </c>
      <c r="N353" s="36">
        <v>58.271999999999998</v>
      </c>
      <c r="O353" s="20">
        <f t="shared" si="47"/>
        <v>0</v>
      </c>
    </row>
    <row r="354" spans="1:15" ht="16.5" hidden="1" customHeight="1">
      <c r="A354" s="31" t="s">
        <v>11</v>
      </c>
      <c r="B354" s="32" t="s">
        <v>242</v>
      </c>
      <c r="C354" s="32" t="s">
        <v>173</v>
      </c>
      <c r="D354" s="32" t="s">
        <v>4</v>
      </c>
      <c r="E354" s="32" t="s">
        <v>11</v>
      </c>
      <c r="F354" s="33" t="s">
        <v>617</v>
      </c>
      <c r="G354" s="33">
        <v>2.6</v>
      </c>
      <c r="H354" s="34">
        <v>6</v>
      </c>
      <c r="I354" s="34">
        <f t="shared" si="53"/>
        <v>15.600000000000001</v>
      </c>
      <c r="J354" s="34"/>
      <c r="K354" s="35"/>
      <c r="L354" s="36">
        <v>2.6</v>
      </c>
      <c r="M354" s="36">
        <v>6</v>
      </c>
      <c r="N354" s="36">
        <v>15.6</v>
      </c>
      <c r="O354" s="20">
        <f t="shared" si="47"/>
        <v>0</v>
      </c>
    </row>
    <row r="355" spans="1:15" ht="16.5" hidden="1" customHeight="1">
      <c r="A355" s="31" t="s">
        <v>11</v>
      </c>
      <c r="B355" s="32" t="s">
        <v>1115</v>
      </c>
      <c r="C355" s="32" t="s">
        <v>220</v>
      </c>
      <c r="D355" s="32" t="s">
        <v>4</v>
      </c>
      <c r="E355" s="32" t="s">
        <v>11</v>
      </c>
      <c r="F355" s="33" t="s">
        <v>617</v>
      </c>
      <c r="G355" s="33">
        <v>2.6</v>
      </c>
      <c r="H355" s="34">
        <v>6</v>
      </c>
      <c r="I355" s="34">
        <f t="shared" si="53"/>
        <v>15.600000000000001</v>
      </c>
      <c r="J355" s="34"/>
      <c r="K355" s="35"/>
      <c r="L355" s="36">
        <v>2.6</v>
      </c>
      <c r="M355" s="36">
        <v>6</v>
      </c>
      <c r="N355" s="36">
        <v>15.6</v>
      </c>
      <c r="O355" s="20">
        <f t="shared" si="47"/>
        <v>0</v>
      </c>
    </row>
    <row r="356" spans="1:15" ht="16.5" hidden="1" customHeight="1">
      <c r="A356" s="48"/>
      <c r="B356" s="49"/>
      <c r="C356" s="49"/>
      <c r="D356" s="49"/>
      <c r="E356" s="49"/>
      <c r="F356" s="50"/>
      <c r="G356" s="50"/>
      <c r="H356" s="51"/>
      <c r="I356" s="51"/>
      <c r="J356" s="51"/>
      <c r="K356" s="52"/>
      <c r="L356" s="53"/>
      <c r="M356" s="53"/>
      <c r="N356" s="53"/>
      <c r="O356" s="20">
        <f t="shared" si="47"/>
        <v>0</v>
      </c>
    </row>
    <row r="357" spans="1:15" ht="16.5" hidden="1" customHeight="1">
      <c r="A357" s="48"/>
      <c r="B357" s="49"/>
      <c r="C357" s="49"/>
      <c r="D357" s="49"/>
      <c r="E357" s="49"/>
      <c r="F357" s="50"/>
      <c r="G357" s="50"/>
      <c r="H357" s="51"/>
      <c r="I357" s="51"/>
      <c r="J357" s="51"/>
      <c r="K357" s="52"/>
      <c r="L357" s="53"/>
      <c r="M357" s="53"/>
      <c r="N357" s="53"/>
      <c r="O357" s="20">
        <f t="shared" si="47"/>
        <v>0</v>
      </c>
    </row>
    <row r="358" spans="1:15" ht="16.5" hidden="1" customHeight="1">
      <c r="A358" s="48"/>
      <c r="B358" s="49"/>
      <c r="C358" s="49"/>
      <c r="D358" s="49"/>
      <c r="E358" s="49"/>
      <c r="F358" s="50"/>
      <c r="G358" s="50"/>
      <c r="H358" s="51"/>
      <c r="I358" s="51"/>
      <c r="J358" s="51"/>
      <c r="K358" s="52"/>
      <c r="L358" s="53"/>
      <c r="M358" s="53"/>
      <c r="N358" s="53"/>
      <c r="O358" s="20">
        <f t="shared" si="47"/>
        <v>0</v>
      </c>
    </row>
    <row r="359" spans="1:15" ht="16.5" hidden="1" customHeight="1">
      <c r="A359" s="48"/>
      <c r="B359" s="49"/>
      <c r="C359" s="49"/>
      <c r="D359" s="49"/>
      <c r="E359" s="49"/>
      <c r="F359" s="50"/>
      <c r="G359" s="50"/>
      <c r="H359" s="51"/>
      <c r="I359" s="51"/>
      <c r="J359" s="51"/>
      <c r="K359" s="52"/>
      <c r="L359" s="53"/>
      <c r="M359" s="53"/>
      <c r="N359" s="53"/>
      <c r="O359" s="20">
        <f t="shared" si="47"/>
        <v>0</v>
      </c>
    </row>
    <row r="360" spans="1:15" ht="16.5" hidden="1" customHeight="1">
      <c r="A360" s="48"/>
      <c r="B360" s="49"/>
      <c r="C360" s="49"/>
      <c r="D360" s="49"/>
      <c r="E360" s="49"/>
      <c r="F360" s="50"/>
      <c r="G360" s="50"/>
      <c r="H360" s="51"/>
      <c r="I360" s="51"/>
      <c r="J360" s="51"/>
      <c r="K360" s="52"/>
      <c r="L360" s="53"/>
      <c r="M360" s="53"/>
      <c r="N360" s="53"/>
      <c r="O360" s="20">
        <f t="shared" si="47"/>
        <v>0</v>
      </c>
    </row>
    <row r="361" spans="1:15" ht="16.5" hidden="1" customHeight="1">
      <c r="A361" s="48"/>
      <c r="B361" s="49"/>
      <c r="C361" s="49"/>
      <c r="D361" s="49"/>
      <c r="E361" s="49"/>
      <c r="F361" s="50"/>
      <c r="G361" s="50"/>
      <c r="H361" s="51"/>
      <c r="I361" s="51"/>
      <c r="J361" s="51"/>
      <c r="K361" s="52"/>
      <c r="L361" s="53"/>
      <c r="M361" s="53"/>
      <c r="N361" s="53"/>
      <c r="O361" s="20">
        <f t="shared" si="47"/>
        <v>0</v>
      </c>
    </row>
    <row r="362" spans="1:15" ht="16.5" hidden="1" customHeight="1">
      <c r="A362" s="48"/>
      <c r="B362" s="49"/>
      <c r="C362" s="49"/>
      <c r="D362" s="49"/>
      <c r="E362" s="49"/>
      <c r="F362" s="50"/>
      <c r="G362" s="50"/>
      <c r="H362" s="51"/>
      <c r="I362" s="51"/>
      <c r="J362" s="51"/>
      <c r="K362" s="52"/>
      <c r="L362" s="53"/>
      <c r="M362" s="53"/>
      <c r="N362" s="53"/>
      <c r="O362" s="20">
        <f t="shared" si="47"/>
        <v>0</v>
      </c>
    </row>
    <row r="363" spans="1:15" ht="16.5" hidden="1" customHeight="1">
      <c r="A363" s="48"/>
      <c r="B363" s="49"/>
      <c r="C363" s="49"/>
      <c r="D363" s="49"/>
      <c r="E363" s="49"/>
      <c r="F363" s="50"/>
      <c r="G363" s="50"/>
      <c r="H363" s="51"/>
      <c r="I363" s="51"/>
      <c r="J363" s="51"/>
      <c r="K363" s="52"/>
      <c r="L363" s="53"/>
      <c r="M363" s="53"/>
      <c r="N363" s="53"/>
      <c r="O363" s="20">
        <f t="shared" si="47"/>
        <v>0</v>
      </c>
    </row>
    <row r="364" spans="1:15" ht="16.5" hidden="1" customHeight="1">
      <c r="A364" s="48"/>
      <c r="B364" s="49"/>
      <c r="C364" s="49"/>
      <c r="D364" s="49"/>
      <c r="E364" s="49"/>
      <c r="F364" s="50"/>
      <c r="G364" s="50"/>
      <c r="H364" s="51"/>
      <c r="I364" s="51"/>
      <c r="J364" s="51"/>
      <c r="K364" s="52"/>
      <c r="L364" s="53"/>
      <c r="M364" s="53"/>
      <c r="N364" s="53"/>
      <c r="O364" s="20">
        <f t="shared" si="47"/>
        <v>0</v>
      </c>
    </row>
    <row r="365" spans="1:15" ht="16.5" hidden="1" customHeight="1">
      <c r="A365" s="48"/>
      <c r="B365" s="49"/>
      <c r="C365" s="49"/>
      <c r="D365" s="49"/>
      <c r="E365" s="49"/>
      <c r="F365" s="50"/>
      <c r="G365" s="50"/>
      <c r="H365" s="51"/>
      <c r="I365" s="51"/>
      <c r="J365" s="51"/>
      <c r="K365" s="52"/>
      <c r="L365" s="53"/>
      <c r="M365" s="53"/>
      <c r="N365" s="53"/>
      <c r="O365" s="20">
        <f t="shared" si="47"/>
        <v>0</v>
      </c>
    </row>
    <row r="366" spans="1:15" ht="16.5" hidden="1" customHeight="1">
      <c r="A366" s="21" t="s">
        <v>1244</v>
      </c>
      <c r="O366" s="20">
        <f t="shared" si="47"/>
        <v>0</v>
      </c>
    </row>
    <row r="367" spans="1:15" s="58" customFormat="1" ht="16.5" hidden="1" customHeight="1">
      <c r="A367" s="25" t="s">
        <v>323</v>
      </c>
      <c r="B367" s="25" t="s">
        <v>0</v>
      </c>
      <c r="C367" s="25" t="s">
        <v>1</v>
      </c>
      <c r="D367" s="25" t="s">
        <v>2</v>
      </c>
      <c r="E367" s="25" t="s">
        <v>324</v>
      </c>
      <c r="F367" s="54" t="s">
        <v>325</v>
      </c>
      <c r="G367" s="54" t="s">
        <v>326</v>
      </c>
      <c r="H367" s="55" t="s">
        <v>158</v>
      </c>
      <c r="I367" s="55" t="s">
        <v>150</v>
      </c>
      <c r="J367" s="55" t="s">
        <v>308</v>
      </c>
      <c r="K367" s="56"/>
      <c r="L367" s="55" t="s">
        <v>327</v>
      </c>
      <c r="M367" s="55" t="s">
        <v>158</v>
      </c>
      <c r="N367" s="55" t="s">
        <v>328</v>
      </c>
      <c r="O367" s="57" t="s">
        <v>329</v>
      </c>
    </row>
    <row r="368" spans="1:15" ht="16.5" hidden="1" customHeight="1">
      <c r="A368" s="31" t="s">
        <v>618</v>
      </c>
      <c r="B368" s="32" t="s">
        <v>11</v>
      </c>
      <c r="C368" s="32" t="s">
        <v>11</v>
      </c>
      <c r="D368" s="32" t="s">
        <v>11</v>
      </c>
      <c r="E368" s="32" t="s">
        <v>434</v>
      </c>
      <c r="F368" s="33" t="s">
        <v>619</v>
      </c>
      <c r="G368" s="33"/>
      <c r="H368" s="34"/>
      <c r="I368" s="34"/>
      <c r="J368" s="34"/>
      <c r="K368" s="35"/>
      <c r="L368" s="36"/>
      <c r="M368" s="36"/>
      <c r="N368" s="36"/>
      <c r="O368" s="20">
        <f t="shared" si="47"/>
        <v>0</v>
      </c>
    </row>
    <row r="369" spans="1:15" ht="16.5" hidden="1" customHeight="1">
      <c r="A369" s="31" t="s">
        <v>11</v>
      </c>
      <c r="B369" s="32" t="s">
        <v>240</v>
      </c>
      <c r="C369" s="32" t="s">
        <v>165</v>
      </c>
      <c r="D369" s="32" t="s">
        <v>306</v>
      </c>
      <c r="E369" s="32" t="s">
        <v>620</v>
      </c>
      <c r="F369" s="33" t="s">
        <v>621</v>
      </c>
      <c r="G369" s="33">
        <v>1.2030000000000001</v>
      </c>
      <c r="H369" s="34">
        <v>30</v>
      </c>
      <c r="I369" s="34">
        <v>36.090000000000003</v>
      </c>
      <c r="J369" s="34"/>
      <c r="K369" s="35"/>
      <c r="L369" s="36">
        <v>1.2030000000000001</v>
      </c>
      <c r="M369" s="36">
        <v>30</v>
      </c>
      <c r="N369" s="36">
        <v>36.090000000000003</v>
      </c>
      <c r="O369" s="20">
        <f t="shared" si="47"/>
        <v>0</v>
      </c>
    </row>
    <row r="370" spans="1:15" ht="16.5" hidden="1" customHeight="1">
      <c r="A370" s="31" t="s">
        <v>11</v>
      </c>
      <c r="B370" s="32" t="s">
        <v>241</v>
      </c>
      <c r="C370" s="32" t="s">
        <v>167</v>
      </c>
      <c r="D370" s="32" t="s">
        <v>166</v>
      </c>
      <c r="E370" s="32" t="s">
        <v>11</v>
      </c>
      <c r="F370" s="33" t="s">
        <v>622</v>
      </c>
      <c r="G370" s="33">
        <v>35.871000000000002</v>
      </c>
      <c r="H370" s="34">
        <v>30</v>
      </c>
      <c r="I370" s="59">
        <v>1076.1300000000001</v>
      </c>
      <c r="J370" s="34"/>
      <c r="K370" s="35"/>
      <c r="L370" s="36">
        <v>35.871000000000002</v>
      </c>
      <c r="M370" s="36">
        <v>30</v>
      </c>
      <c r="N370" s="42">
        <v>1076.1300000000001</v>
      </c>
      <c r="O370" s="20">
        <f t="shared" si="47"/>
        <v>0</v>
      </c>
    </row>
    <row r="371" spans="1:15" ht="16.5" hidden="1" customHeight="1">
      <c r="A371" s="31" t="s">
        <v>11</v>
      </c>
      <c r="B371" s="32" t="s">
        <v>241</v>
      </c>
      <c r="C371" s="32" t="s">
        <v>168</v>
      </c>
      <c r="D371" s="32" t="s">
        <v>166</v>
      </c>
      <c r="E371" s="32" t="s">
        <v>11</v>
      </c>
      <c r="F371" s="33" t="s">
        <v>622</v>
      </c>
      <c r="G371" s="33">
        <v>35.871000000000002</v>
      </c>
      <c r="H371" s="34">
        <v>30</v>
      </c>
      <c r="I371" s="59">
        <v>1076.1300000000001</v>
      </c>
      <c r="J371" s="34"/>
      <c r="K371" s="35"/>
      <c r="L371" s="36">
        <v>35.871000000000002</v>
      </c>
      <c r="M371" s="36">
        <v>30</v>
      </c>
      <c r="N371" s="42">
        <v>1076.1300000000001</v>
      </c>
      <c r="O371" s="20">
        <f t="shared" si="47"/>
        <v>0</v>
      </c>
    </row>
    <row r="372" spans="1:15" ht="16.5" hidden="1" customHeight="1">
      <c r="A372" s="31" t="s">
        <v>11</v>
      </c>
      <c r="B372" s="32" t="s">
        <v>241</v>
      </c>
      <c r="C372" s="32" t="s">
        <v>169</v>
      </c>
      <c r="D372" s="32" t="s">
        <v>166</v>
      </c>
      <c r="E372" s="32" t="s">
        <v>11</v>
      </c>
      <c r="F372" s="33" t="s">
        <v>622</v>
      </c>
      <c r="G372" s="33">
        <v>35.871000000000002</v>
      </c>
      <c r="H372" s="34">
        <v>30</v>
      </c>
      <c r="I372" s="59">
        <v>1076.1300000000001</v>
      </c>
      <c r="J372" s="34"/>
      <c r="K372" s="35"/>
      <c r="L372" s="36">
        <v>35.871000000000002</v>
      </c>
      <c r="M372" s="36">
        <v>30</v>
      </c>
      <c r="N372" s="42">
        <v>1076.1300000000001</v>
      </c>
      <c r="O372" s="20">
        <f t="shared" si="47"/>
        <v>0</v>
      </c>
    </row>
    <row r="373" spans="1:15" ht="16.5" hidden="1" customHeight="1">
      <c r="A373" s="31" t="s">
        <v>11</v>
      </c>
      <c r="B373" s="32" t="s">
        <v>241</v>
      </c>
      <c r="C373" s="32" t="s">
        <v>170</v>
      </c>
      <c r="D373" s="32" t="s">
        <v>166</v>
      </c>
      <c r="E373" s="32" t="s">
        <v>11</v>
      </c>
      <c r="F373" s="33" t="s">
        <v>622</v>
      </c>
      <c r="G373" s="33">
        <v>35.871000000000002</v>
      </c>
      <c r="H373" s="34">
        <v>30</v>
      </c>
      <c r="I373" s="59">
        <v>1076.1300000000001</v>
      </c>
      <c r="J373" s="34"/>
      <c r="K373" s="35"/>
      <c r="L373" s="36">
        <v>35.871000000000002</v>
      </c>
      <c r="M373" s="36">
        <v>30</v>
      </c>
      <c r="N373" s="42">
        <v>1076.1300000000001</v>
      </c>
      <c r="O373" s="20">
        <f t="shared" si="47"/>
        <v>0</v>
      </c>
    </row>
    <row r="374" spans="1:15" ht="16.5" hidden="1" customHeight="1">
      <c r="A374" s="31" t="s">
        <v>11</v>
      </c>
      <c r="B374" s="32" t="s">
        <v>241</v>
      </c>
      <c r="C374" s="32" t="s">
        <v>171</v>
      </c>
      <c r="D374" s="32" t="s">
        <v>166</v>
      </c>
      <c r="E374" s="32" t="s">
        <v>11</v>
      </c>
      <c r="F374" s="33" t="s">
        <v>622</v>
      </c>
      <c r="G374" s="33">
        <v>35.871000000000002</v>
      </c>
      <c r="H374" s="34">
        <v>30</v>
      </c>
      <c r="I374" s="59">
        <v>1076.1300000000001</v>
      </c>
      <c r="J374" s="34"/>
      <c r="K374" s="35"/>
      <c r="L374" s="36">
        <v>35.871000000000002</v>
      </c>
      <c r="M374" s="36">
        <v>30</v>
      </c>
      <c r="N374" s="42">
        <v>1076.1300000000001</v>
      </c>
      <c r="O374" s="20">
        <f t="shared" si="47"/>
        <v>0</v>
      </c>
    </row>
    <row r="375" spans="1:15" ht="16.5" hidden="1" customHeight="1">
      <c r="A375" s="31" t="s">
        <v>11</v>
      </c>
      <c r="B375" s="32" t="s">
        <v>239</v>
      </c>
      <c r="C375" s="32" t="s">
        <v>165</v>
      </c>
      <c r="D375" s="32" t="s">
        <v>306</v>
      </c>
      <c r="E375" s="32" t="s">
        <v>623</v>
      </c>
      <c r="F375" s="33" t="s">
        <v>624</v>
      </c>
      <c r="G375" s="33">
        <v>7.2359999999999998</v>
      </c>
      <c r="H375" s="34">
        <v>30</v>
      </c>
      <c r="I375" s="34">
        <v>217.08</v>
      </c>
      <c r="J375" s="34"/>
      <c r="K375" s="35"/>
      <c r="L375" s="36">
        <v>7.2359999999999998</v>
      </c>
      <c r="M375" s="36">
        <v>30</v>
      </c>
      <c r="N375" s="36">
        <v>217.08</v>
      </c>
      <c r="O375" s="20">
        <f t="shared" si="47"/>
        <v>0</v>
      </c>
    </row>
    <row r="376" spans="1:15" ht="16.5" hidden="1" customHeight="1">
      <c r="A376" s="31" t="s">
        <v>11</v>
      </c>
      <c r="B376" s="32" t="s">
        <v>241</v>
      </c>
      <c r="C376" s="32" t="s">
        <v>167</v>
      </c>
      <c r="D376" s="32" t="s">
        <v>166</v>
      </c>
      <c r="E376" s="32" t="s">
        <v>11</v>
      </c>
      <c r="F376" s="33" t="s">
        <v>625</v>
      </c>
      <c r="G376" s="33">
        <v>108.54</v>
      </c>
      <c r="H376" s="34">
        <v>30</v>
      </c>
      <c r="I376" s="59">
        <v>3256.2</v>
      </c>
      <c r="J376" s="34"/>
      <c r="K376" s="35"/>
      <c r="L376" s="36">
        <v>108.54</v>
      </c>
      <c r="M376" s="36">
        <v>30</v>
      </c>
      <c r="N376" s="42">
        <v>3256.2</v>
      </c>
      <c r="O376" s="20">
        <f t="shared" si="47"/>
        <v>0</v>
      </c>
    </row>
    <row r="377" spans="1:15" ht="16.5" hidden="1" customHeight="1">
      <c r="A377" s="31" t="s">
        <v>11</v>
      </c>
      <c r="B377" s="32" t="s">
        <v>241</v>
      </c>
      <c r="C377" s="32" t="s">
        <v>168</v>
      </c>
      <c r="D377" s="32" t="s">
        <v>166</v>
      </c>
      <c r="E377" s="32" t="s">
        <v>11</v>
      </c>
      <c r="F377" s="33" t="s">
        <v>625</v>
      </c>
      <c r="G377" s="33">
        <v>108.54</v>
      </c>
      <c r="H377" s="34">
        <v>30</v>
      </c>
      <c r="I377" s="59">
        <v>3256.2</v>
      </c>
      <c r="J377" s="34"/>
      <c r="K377" s="35"/>
      <c r="L377" s="36">
        <v>108.54</v>
      </c>
      <c r="M377" s="36">
        <v>30</v>
      </c>
      <c r="N377" s="42">
        <v>3256.2</v>
      </c>
      <c r="O377" s="20">
        <f t="shared" si="47"/>
        <v>0</v>
      </c>
    </row>
    <row r="378" spans="1:15" ht="16.5" hidden="1" customHeight="1">
      <c r="A378" s="31" t="s">
        <v>11</v>
      </c>
      <c r="B378" s="32" t="s">
        <v>241</v>
      </c>
      <c r="C378" s="32" t="s">
        <v>169</v>
      </c>
      <c r="D378" s="32" t="s">
        <v>166</v>
      </c>
      <c r="E378" s="32" t="s">
        <v>11</v>
      </c>
      <c r="F378" s="33" t="s">
        <v>625</v>
      </c>
      <c r="G378" s="33">
        <v>108.54</v>
      </c>
      <c r="H378" s="34">
        <v>30</v>
      </c>
      <c r="I378" s="59">
        <v>3256.2</v>
      </c>
      <c r="J378" s="34"/>
      <c r="K378" s="35"/>
      <c r="L378" s="36">
        <v>108.54</v>
      </c>
      <c r="M378" s="36">
        <v>30</v>
      </c>
      <c r="N378" s="42">
        <v>3256.2</v>
      </c>
      <c r="O378" s="20">
        <f t="shared" si="47"/>
        <v>0</v>
      </c>
    </row>
    <row r="379" spans="1:15" ht="16.5" hidden="1" customHeight="1">
      <c r="A379" s="31" t="s">
        <v>11</v>
      </c>
      <c r="B379" s="32" t="s">
        <v>241</v>
      </c>
      <c r="C379" s="32" t="s">
        <v>170</v>
      </c>
      <c r="D379" s="32" t="s">
        <v>166</v>
      </c>
      <c r="E379" s="32" t="s">
        <v>11</v>
      </c>
      <c r="F379" s="33" t="s">
        <v>625</v>
      </c>
      <c r="G379" s="33">
        <v>108.54</v>
      </c>
      <c r="H379" s="34">
        <v>30</v>
      </c>
      <c r="I379" s="59">
        <v>3256.2</v>
      </c>
      <c r="J379" s="34"/>
      <c r="K379" s="35"/>
      <c r="L379" s="36">
        <v>108.54</v>
      </c>
      <c r="M379" s="36">
        <v>30</v>
      </c>
      <c r="N379" s="42">
        <v>3256.2</v>
      </c>
      <c r="O379" s="20">
        <f t="shared" si="47"/>
        <v>0</v>
      </c>
    </row>
    <row r="380" spans="1:15" ht="16.5" hidden="1" customHeight="1">
      <c r="A380" s="31" t="s">
        <v>11</v>
      </c>
      <c r="B380" s="32" t="s">
        <v>241</v>
      </c>
      <c r="C380" s="32" t="s">
        <v>171</v>
      </c>
      <c r="D380" s="32" t="s">
        <v>166</v>
      </c>
      <c r="E380" s="32" t="s">
        <v>11</v>
      </c>
      <c r="F380" s="33" t="s">
        <v>625</v>
      </c>
      <c r="G380" s="33">
        <v>108.54</v>
      </c>
      <c r="H380" s="34">
        <v>30</v>
      </c>
      <c r="I380" s="59">
        <v>3256.2</v>
      </c>
      <c r="J380" s="34"/>
      <c r="K380" s="35"/>
      <c r="L380" s="36">
        <v>108.54</v>
      </c>
      <c r="M380" s="36">
        <v>30</v>
      </c>
      <c r="N380" s="42">
        <v>3256.2</v>
      </c>
      <c r="O380" s="20">
        <f t="shared" si="47"/>
        <v>0</v>
      </c>
    </row>
    <row r="381" spans="1:15" ht="16.5" hidden="1" customHeight="1">
      <c r="A381" s="31" t="s">
        <v>11</v>
      </c>
      <c r="B381" s="32" t="s">
        <v>11</v>
      </c>
      <c r="C381" s="32" t="s">
        <v>11</v>
      </c>
      <c r="D381" s="32" t="s">
        <v>11</v>
      </c>
      <c r="E381" s="32" t="s">
        <v>437</v>
      </c>
      <c r="F381" s="33" t="s">
        <v>626</v>
      </c>
      <c r="G381" s="33"/>
      <c r="H381" s="34"/>
      <c r="I381" s="34"/>
      <c r="J381" s="34"/>
      <c r="K381" s="35"/>
      <c r="L381" s="36"/>
      <c r="M381" s="36"/>
      <c r="N381" s="36"/>
      <c r="O381" s="20">
        <f t="shared" si="47"/>
        <v>0</v>
      </c>
    </row>
    <row r="382" spans="1:15" ht="16.5" hidden="1" customHeight="1">
      <c r="A382" s="31" t="s">
        <v>11</v>
      </c>
      <c r="B382" s="32" t="s">
        <v>240</v>
      </c>
      <c r="C382" s="32" t="s">
        <v>165</v>
      </c>
      <c r="D382" s="32" t="s">
        <v>306</v>
      </c>
      <c r="E382" s="32" t="s">
        <v>627</v>
      </c>
      <c r="F382" s="33" t="s">
        <v>628</v>
      </c>
      <c r="G382" s="33">
        <v>9.5670000000000002</v>
      </c>
      <c r="H382" s="34">
        <v>30</v>
      </c>
      <c r="I382" s="34">
        <v>287.01</v>
      </c>
      <c r="J382" s="34"/>
      <c r="K382" s="35"/>
      <c r="L382" s="36">
        <v>9.5670000000000002</v>
      </c>
      <c r="M382" s="36">
        <v>30</v>
      </c>
      <c r="N382" s="36">
        <v>287.01</v>
      </c>
      <c r="O382" s="20">
        <f t="shared" si="47"/>
        <v>0</v>
      </c>
    </row>
    <row r="383" spans="1:15" ht="16.5" hidden="1" customHeight="1">
      <c r="A383" s="31" t="s">
        <v>11</v>
      </c>
      <c r="B383" s="32" t="s">
        <v>241</v>
      </c>
      <c r="C383" s="32" t="s">
        <v>167</v>
      </c>
      <c r="D383" s="32" t="s">
        <v>166</v>
      </c>
      <c r="E383" s="32" t="s">
        <v>11</v>
      </c>
      <c r="F383" s="33" t="s">
        <v>629</v>
      </c>
      <c r="G383" s="33">
        <v>285.11399999999998</v>
      </c>
      <c r="H383" s="34">
        <v>30</v>
      </c>
      <c r="I383" s="59">
        <v>8553.42</v>
      </c>
      <c r="J383" s="34"/>
      <c r="K383" s="35"/>
      <c r="L383" s="36">
        <v>285.11399999999998</v>
      </c>
      <c r="M383" s="36">
        <v>30</v>
      </c>
      <c r="N383" s="42">
        <v>8553.42</v>
      </c>
      <c r="O383" s="20">
        <f t="shared" si="47"/>
        <v>0</v>
      </c>
    </row>
    <row r="384" spans="1:15" ht="16.5" hidden="1" customHeight="1">
      <c r="A384" s="31" t="s">
        <v>11</v>
      </c>
      <c r="B384" s="32" t="s">
        <v>241</v>
      </c>
      <c r="C384" s="32" t="s">
        <v>168</v>
      </c>
      <c r="D384" s="32" t="s">
        <v>166</v>
      </c>
      <c r="E384" s="32" t="s">
        <v>11</v>
      </c>
      <c r="F384" s="33" t="s">
        <v>629</v>
      </c>
      <c r="G384" s="33">
        <v>285.11399999999998</v>
      </c>
      <c r="H384" s="34">
        <v>30</v>
      </c>
      <c r="I384" s="59">
        <v>8553.42</v>
      </c>
      <c r="J384" s="34"/>
      <c r="K384" s="35"/>
      <c r="L384" s="36">
        <v>285.11399999999998</v>
      </c>
      <c r="M384" s="36">
        <v>30</v>
      </c>
      <c r="N384" s="42">
        <v>8553.42</v>
      </c>
      <c r="O384" s="20">
        <f t="shared" si="47"/>
        <v>0</v>
      </c>
    </row>
    <row r="385" spans="1:15" ht="16.5" hidden="1" customHeight="1">
      <c r="A385" s="31" t="s">
        <v>11</v>
      </c>
      <c r="B385" s="32" t="s">
        <v>241</v>
      </c>
      <c r="C385" s="32" t="s">
        <v>169</v>
      </c>
      <c r="D385" s="32" t="s">
        <v>166</v>
      </c>
      <c r="E385" s="32" t="s">
        <v>11</v>
      </c>
      <c r="F385" s="33" t="s">
        <v>629</v>
      </c>
      <c r="G385" s="33">
        <v>285.11399999999998</v>
      </c>
      <c r="H385" s="34">
        <v>30</v>
      </c>
      <c r="I385" s="59">
        <v>8553.42</v>
      </c>
      <c r="J385" s="34"/>
      <c r="K385" s="35"/>
      <c r="L385" s="36">
        <v>285.11399999999998</v>
      </c>
      <c r="M385" s="36">
        <v>30</v>
      </c>
      <c r="N385" s="42">
        <v>8553.42</v>
      </c>
      <c r="O385" s="20">
        <f t="shared" si="47"/>
        <v>0</v>
      </c>
    </row>
    <row r="386" spans="1:15" ht="16.5" hidden="1" customHeight="1">
      <c r="A386" s="31" t="s">
        <v>11</v>
      </c>
      <c r="B386" s="32" t="s">
        <v>241</v>
      </c>
      <c r="C386" s="32" t="s">
        <v>170</v>
      </c>
      <c r="D386" s="32" t="s">
        <v>166</v>
      </c>
      <c r="E386" s="32" t="s">
        <v>11</v>
      </c>
      <c r="F386" s="33" t="s">
        <v>629</v>
      </c>
      <c r="G386" s="33">
        <v>285.11399999999998</v>
      </c>
      <c r="H386" s="34">
        <v>30</v>
      </c>
      <c r="I386" s="59">
        <v>8553.42</v>
      </c>
      <c r="J386" s="34"/>
      <c r="K386" s="35"/>
      <c r="L386" s="36">
        <v>285.11399999999998</v>
      </c>
      <c r="M386" s="36">
        <v>30</v>
      </c>
      <c r="N386" s="42">
        <v>8553.42</v>
      </c>
      <c r="O386" s="20">
        <f t="shared" si="47"/>
        <v>0</v>
      </c>
    </row>
    <row r="387" spans="1:15" ht="16.5" hidden="1" customHeight="1">
      <c r="A387" s="31" t="s">
        <v>11</v>
      </c>
      <c r="B387" s="32" t="s">
        <v>241</v>
      </c>
      <c r="C387" s="32" t="s">
        <v>171</v>
      </c>
      <c r="D387" s="32" t="s">
        <v>166</v>
      </c>
      <c r="E387" s="32" t="s">
        <v>11</v>
      </c>
      <c r="F387" s="33" t="s">
        <v>629</v>
      </c>
      <c r="G387" s="33">
        <v>285.11399999999998</v>
      </c>
      <c r="H387" s="34">
        <v>30</v>
      </c>
      <c r="I387" s="59">
        <v>8553.42</v>
      </c>
      <c r="J387" s="34"/>
      <c r="K387" s="35"/>
      <c r="L387" s="36">
        <v>285.11399999999998</v>
      </c>
      <c r="M387" s="36">
        <v>30</v>
      </c>
      <c r="N387" s="42">
        <v>8553.42</v>
      </c>
      <c r="O387" s="20">
        <f t="shared" si="47"/>
        <v>0</v>
      </c>
    </row>
    <row r="388" spans="1:15" ht="16.5" hidden="1" customHeight="1">
      <c r="A388" s="31" t="s">
        <v>11</v>
      </c>
      <c r="B388" s="32" t="s">
        <v>240</v>
      </c>
      <c r="C388" s="32" t="s">
        <v>165</v>
      </c>
      <c r="D388" s="32" t="s">
        <v>306</v>
      </c>
      <c r="E388" s="32" t="s">
        <v>630</v>
      </c>
      <c r="F388" s="33" t="s">
        <v>631</v>
      </c>
      <c r="G388" s="33">
        <v>8.7629999999999999</v>
      </c>
      <c r="H388" s="34">
        <v>30</v>
      </c>
      <c r="I388" s="34">
        <v>262.89</v>
      </c>
      <c r="J388" s="34"/>
      <c r="K388" s="35"/>
      <c r="L388" s="36">
        <v>8.7629999999999999</v>
      </c>
      <c r="M388" s="36">
        <v>30</v>
      </c>
      <c r="N388" s="36">
        <v>262.89</v>
      </c>
      <c r="O388" s="20">
        <f t="shared" si="47"/>
        <v>0</v>
      </c>
    </row>
    <row r="389" spans="1:15" ht="16.5" hidden="1" customHeight="1">
      <c r="A389" s="31" t="s">
        <v>11</v>
      </c>
      <c r="B389" s="32" t="s">
        <v>241</v>
      </c>
      <c r="C389" s="32" t="s">
        <v>167</v>
      </c>
      <c r="D389" s="32" t="s">
        <v>166</v>
      </c>
      <c r="E389" s="32" t="s">
        <v>11</v>
      </c>
      <c r="F389" s="33" t="s">
        <v>632</v>
      </c>
      <c r="G389" s="33">
        <v>261.137</v>
      </c>
      <c r="H389" s="34">
        <v>30</v>
      </c>
      <c r="I389" s="59">
        <v>7834.11</v>
      </c>
      <c r="J389" s="34"/>
      <c r="K389" s="35"/>
      <c r="L389" s="36">
        <v>261.137</v>
      </c>
      <c r="M389" s="36">
        <v>30</v>
      </c>
      <c r="N389" s="42">
        <v>7834.11</v>
      </c>
      <c r="O389" s="20">
        <f t="shared" ref="O389:O454" si="54">I389-N389</f>
        <v>0</v>
      </c>
    </row>
    <row r="390" spans="1:15" ht="16.5" hidden="1" customHeight="1">
      <c r="A390" s="31" t="s">
        <v>11</v>
      </c>
      <c r="B390" s="32" t="s">
        <v>241</v>
      </c>
      <c r="C390" s="32" t="s">
        <v>168</v>
      </c>
      <c r="D390" s="32" t="s">
        <v>166</v>
      </c>
      <c r="E390" s="32" t="s">
        <v>11</v>
      </c>
      <c r="F390" s="33" t="s">
        <v>632</v>
      </c>
      <c r="G390" s="33">
        <v>261.137</v>
      </c>
      <c r="H390" s="34">
        <v>30</v>
      </c>
      <c r="I390" s="59">
        <v>7834.11</v>
      </c>
      <c r="J390" s="34"/>
      <c r="K390" s="35"/>
      <c r="L390" s="36">
        <v>261.137</v>
      </c>
      <c r="M390" s="36">
        <v>30</v>
      </c>
      <c r="N390" s="42">
        <v>7834.11</v>
      </c>
      <c r="O390" s="20">
        <f t="shared" si="54"/>
        <v>0</v>
      </c>
    </row>
    <row r="391" spans="1:15" ht="16.5" hidden="1" customHeight="1">
      <c r="A391" s="31" t="s">
        <v>11</v>
      </c>
      <c r="B391" s="32" t="s">
        <v>241</v>
      </c>
      <c r="C391" s="32" t="s">
        <v>169</v>
      </c>
      <c r="D391" s="32" t="s">
        <v>166</v>
      </c>
      <c r="E391" s="32" t="s">
        <v>11</v>
      </c>
      <c r="F391" s="33" t="s">
        <v>632</v>
      </c>
      <c r="G391" s="33">
        <v>261.137</v>
      </c>
      <c r="H391" s="34">
        <v>30</v>
      </c>
      <c r="I391" s="59">
        <v>7834.11</v>
      </c>
      <c r="J391" s="34"/>
      <c r="K391" s="35"/>
      <c r="L391" s="36">
        <v>261.137</v>
      </c>
      <c r="M391" s="36">
        <v>30</v>
      </c>
      <c r="N391" s="42">
        <v>7834.11</v>
      </c>
      <c r="O391" s="20">
        <f t="shared" si="54"/>
        <v>0</v>
      </c>
    </row>
    <row r="392" spans="1:15" ht="16.5" hidden="1" customHeight="1">
      <c r="A392" s="31" t="s">
        <v>11</v>
      </c>
      <c r="B392" s="32" t="s">
        <v>241</v>
      </c>
      <c r="C392" s="32" t="s">
        <v>170</v>
      </c>
      <c r="D392" s="32" t="s">
        <v>166</v>
      </c>
      <c r="E392" s="32" t="s">
        <v>11</v>
      </c>
      <c r="F392" s="33" t="s">
        <v>632</v>
      </c>
      <c r="G392" s="33">
        <v>261.137</v>
      </c>
      <c r="H392" s="34">
        <v>30</v>
      </c>
      <c r="I392" s="59">
        <v>7834.11</v>
      </c>
      <c r="J392" s="34"/>
      <c r="K392" s="35"/>
      <c r="L392" s="36">
        <v>261.137</v>
      </c>
      <c r="M392" s="36">
        <v>30</v>
      </c>
      <c r="N392" s="42">
        <v>7834.11</v>
      </c>
      <c r="O392" s="20">
        <f t="shared" si="54"/>
        <v>0</v>
      </c>
    </row>
    <row r="393" spans="1:15" ht="16.5" hidden="1" customHeight="1">
      <c r="A393" s="31" t="s">
        <v>11</v>
      </c>
      <c r="B393" s="32" t="s">
        <v>241</v>
      </c>
      <c r="C393" s="32" t="s">
        <v>171</v>
      </c>
      <c r="D393" s="32" t="s">
        <v>166</v>
      </c>
      <c r="E393" s="32" t="s">
        <v>11</v>
      </c>
      <c r="F393" s="33" t="s">
        <v>632</v>
      </c>
      <c r="G393" s="33">
        <v>261.137</v>
      </c>
      <c r="H393" s="34">
        <v>30</v>
      </c>
      <c r="I393" s="59">
        <v>7834.11</v>
      </c>
      <c r="J393" s="34"/>
      <c r="K393" s="35"/>
      <c r="L393" s="36">
        <v>261.137</v>
      </c>
      <c r="M393" s="36">
        <v>30</v>
      </c>
      <c r="N393" s="42">
        <v>7834.11</v>
      </c>
      <c r="O393" s="20">
        <f t="shared" si="54"/>
        <v>0</v>
      </c>
    </row>
    <row r="394" spans="1:15" ht="33" hidden="1" customHeight="1">
      <c r="A394" s="31" t="s">
        <v>11</v>
      </c>
      <c r="B394" s="32" t="s">
        <v>240</v>
      </c>
      <c r="C394" s="32" t="s">
        <v>165</v>
      </c>
      <c r="D394" s="32" t="s">
        <v>306</v>
      </c>
      <c r="E394" s="32" t="s">
        <v>633</v>
      </c>
      <c r="F394" s="33" t="s">
        <v>634</v>
      </c>
      <c r="G394" s="33">
        <v>5.1260000000000003</v>
      </c>
      <c r="H394" s="34">
        <v>30</v>
      </c>
      <c r="I394" s="34">
        <v>153.78</v>
      </c>
      <c r="J394" s="34"/>
      <c r="K394" s="35"/>
      <c r="L394" s="36">
        <v>5.1260000000000003</v>
      </c>
      <c r="M394" s="36">
        <v>30</v>
      </c>
      <c r="N394" s="36">
        <v>153.78</v>
      </c>
      <c r="O394" s="20">
        <f t="shared" si="54"/>
        <v>0</v>
      </c>
    </row>
    <row r="395" spans="1:15" ht="15.75" hidden="1" customHeight="1">
      <c r="A395" s="31"/>
      <c r="B395" s="32"/>
      <c r="C395" s="32"/>
      <c r="D395" s="32"/>
      <c r="E395" s="32"/>
      <c r="F395" s="33"/>
      <c r="G395" s="33"/>
      <c r="H395" s="34"/>
      <c r="I395" s="34"/>
      <c r="J395" s="34"/>
      <c r="K395" s="35"/>
      <c r="L395" s="36"/>
      <c r="M395" s="36"/>
      <c r="N395" s="36"/>
    </row>
    <row r="396" spans="1:15" ht="16.5" hidden="1" customHeight="1">
      <c r="A396" s="48"/>
      <c r="B396" s="49"/>
      <c r="C396" s="49"/>
      <c r="D396" s="49"/>
      <c r="E396" s="49"/>
      <c r="F396" s="50"/>
      <c r="G396" s="50"/>
      <c r="H396" s="51"/>
      <c r="I396" s="51"/>
      <c r="J396" s="51"/>
      <c r="K396" s="52"/>
      <c r="L396" s="53"/>
      <c r="M396" s="53"/>
      <c r="N396" s="53"/>
      <c r="O396" s="20">
        <f t="shared" si="54"/>
        <v>0</v>
      </c>
    </row>
    <row r="397" spans="1:15" ht="16.5" hidden="1" customHeight="1">
      <c r="A397" s="21" t="s">
        <v>1244</v>
      </c>
      <c r="O397" s="20">
        <f t="shared" si="54"/>
        <v>0</v>
      </c>
    </row>
    <row r="398" spans="1:15" s="58" customFormat="1" ht="16.5" hidden="1" customHeight="1">
      <c r="A398" s="25" t="s">
        <v>323</v>
      </c>
      <c r="B398" s="25" t="s">
        <v>0</v>
      </c>
      <c r="C398" s="25" t="s">
        <v>1</v>
      </c>
      <c r="D398" s="25" t="s">
        <v>2</v>
      </c>
      <c r="E398" s="25" t="s">
        <v>324</v>
      </c>
      <c r="F398" s="54" t="s">
        <v>325</v>
      </c>
      <c r="G398" s="54" t="s">
        <v>326</v>
      </c>
      <c r="H398" s="55" t="s">
        <v>158</v>
      </c>
      <c r="I398" s="55" t="s">
        <v>150</v>
      </c>
      <c r="J398" s="55" t="s">
        <v>308</v>
      </c>
      <c r="K398" s="56"/>
      <c r="L398" s="55" t="s">
        <v>327</v>
      </c>
      <c r="M398" s="55" t="s">
        <v>158</v>
      </c>
      <c r="N398" s="55" t="s">
        <v>328</v>
      </c>
      <c r="O398" s="57" t="s">
        <v>329</v>
      </c>
    </row>
    <row r="399" spans="1:15" ht="33" hidden="1" customHeight="1">
      <c r="A399" s="31" t="s">
        <v>618</v>
      </c>
      <c r="B399" s="32" t="s">
        <v>635</v>
      </c>
      <c r="C399" s="32" t="s">
        <v>636</v>
      </c>
      <c r="D399" s="32" t="s">
        <v>637</v>
      </c>
      <c r="E399" s="32" t="s">
        <v>11</v>
      </c>
      <c r="F399" s="33" t="s">
        <v>638</v>
      </c>
      <c r="G399" s="33">
        <v>152.762</v>
      </c>
      <c r="H399" s="34">
        <v>30</v>
      </c>
      <c r="I399" s="59">
        <v>4582.8599999999997</v>
      </c>
      <c r="J399" s="34"/>
      <c r="K399" s="35"/>
      <c r="L399" s="36">
        <v>152.762</v>
      </c>
      <c r="M399" s="36">
        <v>30</v>
      </c>
      <c r="N399" s="42">
        <v>4582.8599999999997</v>
      </c>
      <c r="O399" s="20">
        <f t="shared" si="54"/>
        <v>0</v>
      </c>
    </row>
    <row r="400" spans="1:15" ht="33" hidden="1" customHeight="1">
      <c r="A400" s="31" t="s">
        <v>11</v>
      </c>
      <c r="B400" s="32" t="s">
        <v>241</v>
      </c>
      <c r="C400" s="32" t="s">
        <v>168</v>
      </c>
      <c r="D400" s="32" t="s">
        <v>166</v>
      </c>
      <c r="E400" s="32" t="s">
        <v>11</v>
      </c>
      <c r="F400" s="33" t="s">
        <v>639</v>
      </c>
      <c r="G400" s="33">
        <v>152.762</v>
      </c>
      <c r="H400" s="34">
        <v>30</v>
      </c>
      <c r="I400" s="59">
        <v>4582.8599999999997</v>
      </c>
      <c r="J400" s="34"/>
      <c r="K400" s="35"/>
      <c r="L400" s="36">
        <v>152.762</v>
      </c>
      <c r="M400" s="36">
        <v>30</v>
      </c>
      <c r="N400" s="42">
        <v>4582.8599999999997</v>
      </c>
      <c r="O400" s="20">
        <f t="shared" si="54"/>
        <v>0</v>
      </c>
    </row>
    <row r="401" spans="1:15" ht="33" hidden="1" customHeight="1">
      <c r="A401" s="31" t="s">
        <v>11</v>
      </c>
      <c r="B401" s="32" t="s">
        <v>241</v>
      </c>
      <c r="C401" s="32" t="s">
        <v>169</v>
      </c>
      <c r="D401" s="32" t="s">
        <v>166</v>
      </c>
      <c r="E401" s="32" t="s">
        <v>11</v>
      </c>
      <c r="F401" s="33" t="s">
        <v>639</v>
      </c>
      <c r="G401" s="33">
        <v>152.762</v>
      </c>
      <c r="H401" s="34">
        <v>30</v>
      </c>
      <c r="I401" s="59">
        <v>4582.8599999999997</v>
      </c>
      <c r="J401" s="34"/>
      <c r="K401" s="35"/>
      <c r="L401" s="36">
        <v>152.762</v>
      </c>
      <c r="M401" s="36">
        <v>30</v>
      </c>
      <c r="N401" s="42">
        <v>4582.8599999999997</v>
      </c>
      <c r="O401" s="20">
        <f t="shared" si="54"/>
        <v>0</v>
      </c>
    </row>
    <row r="402" spans="1:15" ht="33" hidden="1" customHeight="1">
      <c r="A402" s="31" t="s">
        <v>11</v>
      </c>
      <c r="B402" s="32" t="s">
        <v>241</v>
      </c>
      <c r="C402" s="32" t="s">
        <v>170</v>
      </c>
      <c r="D402" s="32" t="s">
        <v>166</v>
      </c>
      <c r="E402" s="32" t="s">
        <v>11</v>
      </c>
      <c r="F402" s="33" t="s">
        <v>639</v>
      </c>
      <c r="G402" s="33">
        <v>152.762</v>
      </c>
      <c r="H402" s="34">
        <v>30</v>
      </c>
      <c r="I402" s="59">
        <v>4582.8599999999997</v>
      </c>
      <c r="J402" s="34"/>
      <c r="K402" s="35"/>
      <c r="L402" s="36">
        <v>152.762</v>
      </c>
      <c r="M402" s="36">
        <v>30</v>
      </c>
      <c r="N402" s="42">
        <v>4582.8599999999997</v>
      </c>
      <c r="O402" s="20">
        <f t="shared" si="54"/>
        <v>0</v>
      </c>
    </row>
    <row r="403" spans="1:15" ht="33" hidden="1" customHeight="1">
      <c r="A403" s="31" t="s">
        <v>11</v>
      </c>
      <c r="B403" s="32" t="s">
        <v>241</v>
      </c>
      <c r="C403" s="32" t="s">
        <v>171</v>
      </c>
      <c r="D403" s="32" t="s">
        <v>166</v>
      </c>
      <c r="E403" s="32" t="s">
        <v>11</v>
      </c>
      <c r="F403" s="33" t="s">
        <v>639</v>
      </c>
      <c r="G403" s="33">
        <v>152.762</v>
      </c>
      <c r="H403" s="34">
        <v>30</v>
      </c>
      <c r="I403" s="59">
        <v>4582.8599999999997</v>
      </c>
      <c r="J403" s="34"/>
      <c r="K403" s="35"/>
      <c r="L403" s="36">
        <v>152.762</v>
      </c>
      <c r="M403" s="36">
        <v>30</v>
      </c>
      <c r="N403" s="42">
        <v>4582.8599999999997</v>
      </c>
      <c r="O403" s="20">
        <f t="shared" si="54"/>
        <v>0</v>
      </c>
    </row>
    <row r="404" spans="1:15" ht="16.5" hidden="1" customHeight="1">
      <c r="A404" s="31" t="s">
        <v>11</v>
      </c>
      <c r="B404" s="32" t="s">
        <v>11</v>
      </c>
      <c r="C404" s="32" t="s">
        <v>11</v>
      </c>
      <c r="D404" s="32" t="s">
        <v>11</v>
      </c>
      <c r="E404" s="32" t="s">
        <v>437</v>
      </c>
      <c r="F404" s="33" t="s">
        <v>560</v>
      </c>
      <c r="G404" s="33"/>
      <c r="H404" s="34"/>
      <c r="I404" s="34"/>
      <c r="J404" s="34"/>
      <c r="K404" s="35"/>
      <c r="L404" s="36"/>
      <c r="M404" s="36"/>
      <c r="N404" s="36"/>
      <c r="O404" s="20">
        <f t="shared" si="54"/>
        <v>0</v>
      </c>
    </row>
    <row r="405" spans="1:15" ht="16.5" hidden="1" customHeight="1">
      <c r="A405" s="31" t="s">
        <v>11</v>
      </c>
      <c r="B405" s="32" t="s">
        <v>240</v>
      </c>
      <c r="C405" s="32" t="s">
        <v>165</v>
      </c>
      <c r="D405" s="32" t="s">
        <v>306</v>
      </c>
      <c r="E405" s="32" t="s">
        <v>640</v>
      </c>
      <c r="F405" s="33" t="s">
        <v>641</v>
      </c>
      <c r="G405" s="33">
        <v>3.6339999999999999</v>
      </c>
      <c r="H405" s="34">
        <v>30</v>
      </c>
      <c r="I405" s="34">
        <v>109.02</v>
      </c>
      <c r="J405" s="34"/>
      <c r="K405" s="35"/>
      <c r="L405" s="36">
        <v>3.6339999999999999</v>
      </c>
      <c r="M405" s="36">
        <v>30</v>
      </c>
      <c r="N405" s="36">
        <v>109.02</v>
      </c>
      <c r="O405" s="20">
        <f t="shared" si="54"/>
        <v>0</v>
      </c>
    </row>
    <row r="406" spans="1:15" ht="16.5" hidden="1" customHeight="1">
      <c r="A406" s="31" t="s">
        <v>11</v>
      </c>
      <c r="B406" s="32" t="s">
        <v>241</v>
      </c>
      <c r="C406" s="32" t="s">
        <v>167</v>
      </c>
      <c r="D406" s="32" t="s">
        <v>166</v>
      </c>
      <c r="E406" s="32" t="s">
        <v>11</v>
      </c>
      <c r="F406" s="33" t="s">
        <v>642</v>
      </c>
      <c r="G406" s="33">
        <v>108.295</v>
      </c>
      <c r="H406" s="34">
        <v>30</v>
      </c>
      <c r="I406" s="59">
        <v>3248.85</v>
      </c>
      <c r="J406" s="34"/>
      <c r="K406" s="35"/>
      <c r="L406" s="36">
        <v>108.295</v>
      </c>
      <c r="M406" s="36">
        <v>30</v>
      </c>
      <c r="N406" s="42">
        <v>3248.85</v>
      </c>
      <c r="O406" s="20">
        <f t="shared" si="54"/>
        <v>0</v>
      </c>
    </row>
    <row r="407" spans="1:15" ht="16.5" hidden="1" customHeight="1">
      <c r="A407" s="31" t="s">
        <v>11</v>
      </c>
      <c r="B407" s="32" t="s">
        <v>241</v>
      </c>
      <c r="C407" s="32" t="s">
        <v>168</v>
      </c>
      <c r="D407" s="32" t="s">
        <v>166</v>
      </c>
      <c r="E407" s="32" t="s">
        <v>11</v>
      </c>
      <c r="F407" s="33" t="s">
        <v>642</v>
      </c>
      <c r="G407" s="33">
        <v>108.295</v>
      </c>
      <c r="H407" s="34">
        <v>30</v>
      </c>
      <c r="I407" s="59">
        <v>3248.85</v>
      </c>
      <c r="J407" s="34"/>
      <c r="K407" s="35"/>
      <c r="L407" s="36">
        <v>108.295</v>
      </c>
      <c r="M407" s="36">
        <v>30</v>
      </c>
      <c r="N407" s="42">
        <v>3248.85</v>
      </c>
      <c r="O407" s="20">
        <f t="shared" si="54"/>
        <v>0</v>
      </c>
    </row>
    <row r="408" spans="1:15" ht="16.5" hidden="1" customHeight="1">
      <c r="A408" s="31" t="s">
        <v>11</v>
      </c>
      <c r="B408" s="32" t="s">
        <v>241</v>
      </c>
      <c r="C408" s="32" t="s">
        <v>169</v>
      </c>
      <c r="D408" s="32" t="s">
        <v>166</v>
      </c>
      <c r="E408" s="32" t="s">
        <v>11</v>
      </c>
      <c r="F408" s="33" t="s">
        <v>642</v>
      </c>
      <c r="G408" s="33">
        <v>108.295</v>
      </c>
      <c r="H408" s="34">
        <v>30</v>
      </c>
      <c r="I408" s="59">
        <v>3248.85</v>
      </c>
      <c r="J408" s="34"/>
      <c r="K408" s="35"/>
      <c r="L408" s="36">
        <v>108.295</v>
      </c>
      <c r="M408" s="36">
        <v>30</v>
      </c>
      <c r="N408" s="42">
        <v>3248.85</v>
      </c>
      <c r="O408" s="20">
        <f t="shared" si="54"/>
        <v>0</v>
      </c>
    </row>
    <row r="409" spans="1:15" ht="16.5" hidden="1" customHeight="1">
      <c r="A409" s="31" t="s">
        <v>11</v>
      </c>
      <c r="B409" s="32" t="s">
        <v>241</v>
      </c>
      <c r="C409" s="32" t="s">
        <v>170</v>
      </c>
      <c r="D409" s="32" t="s">
        <v>166</v>
      </c>
      <c r="E409" s="32" t="s">
        <v>11</v>
      </c>
      <c r="F409" s="33" t="s">
        <v>642</v>
      </c>
      <c r="G409" s="33">
        <v>108.295</v>
      </c>
      <c r="H409" s="34">
        <v>30</v>
      </c>
      <c r="I409" s="59">
        <v>3248.85</v>
      </c>
      <c r="J409" s="34"/>
      <c r="K409" s="35"/>
      <c r="L409" s="36">
        <v>108.295</v>
      </c>
      <c r="M409" s="36">
        <v>30</v>
      </c>
      <c r="N409" s="42">
        <v>3248.85</v>
      </c>
      <c r="O409" s="20">
        <f t="shared" si="54"/>
        <v>0</v>
      </c>
    </row>
    <row r="410" spans="1:15" ht="16.5" hidden="1" customHeight="1">
      <c r="A410" s="31" t="s">
        <v>11</v>
      </c>
      <c r="B410" s="32" t="s">
        <v>241</v>
      </c>
      <c r="C410" s="32" t="s">
        <v>171</v>
      </c>
      <c r="D410" s="32" t="s">
        <v>166</v>
      </c>
      <c r="E410" s="32" t="s">
        <v>11</v>
      </c>
      <c r="F410" s="33" t="s">
        <v>642</v>
      </c>
      <c r="G410" s="33">
        <v>108.295</v>
      </c>
      <c r="H410" s="34">
        <v>30</v>
      </c>
      <c r="I410" s="59">
        <v>3248.85</v>
      </c>
      <c r="J410" s="34"/>
      <c r="K410" s="35"/>
      <c r="L410" s="36">
        <v>108.295</v>
      </c>
      <c r="M410" s="36">
        <v>30</v>
      </c>
      <c r="N410" s="42">
        <v>3248.85</v>
      </c>
      <c r="O410" s="20">
        <f t="shared" si="54"/>
        <v>0</v>
      </c>
    </row>
    <row r="411" spans="1:15" ht="16.5" hidden="1" customHeight="1">
      <c r="A411" s="31" t="s">
        <v>11</v>
      </c>
      <c r="B411" s="32" t="s">
        <v>240</v>
      </c>
      <c r="C411" s="32" t="s">
        <v>165</v>
      </c>
      <c r="D411" s="32" t="s">
        <v>306</v>
      </c>
      <c r="E411" s="32" t="s">
        <v>643</v>
      </c>
      <c r="F411" s="33" t="s">
        <v>644</v>
      </c>
      <c r="G411" s="33">
        <v>2.58</v>
      </c>
      <c r="H411" s="34">
        <v>30</v>
      </c>
      <c r="I411" s="34">
        <v>77.400000000000006</v>
      </c>
      <c r="J411" s="34"/>
      <c r="K411" s="35"/>
      <c r="L411" s="36">
        <v>2.58</v>
      </c>
      <c r="M411" s="36">
        <v>30</v>
      </c>
      <c r="N411" s="36">
        <v>77.400000000000006</v>
      </c>
      <c r="O411" s="20">
        <f t="shared" si="54"/>
        <v>0</v>
      </c>
    </row>
    <row r="412" spans="1:15" ht="16.5" hidden="1" customHeight="1">
      <c r="A412" s="31" t="s">
        <v>11</v>
      </c>
      <c r="B412" s="32" t="s">
        <v>241</v>
      </c>
      <c r="C412" s="32" t="s">
        <v>167</v>
      </c>
      <c r="D412" s="32" t="s">
        <v>166</v>
      </c>
      <c r="E412" s="32" t="s">
        <v>11</v>
      </c>
      <c r="F412" s="33" t="s">
        <v>645</v>
      </c>
      <c r="G412" s="33">
        <v>76.884</v>
      </c>
      <c r="H412" s="34">
        <v>30</v>
      </c>
      <c r="I412" s="59">
        <v>2306.52</v>
      </c>
      <c r="J412" s="34"/>
      <c r="K412" s="35"/>
      <c r="L412" s="36">
        <v>76.884</v>
      </c>
      <c r="M412" s="36">
        <v>30</v>
      </c>
      <c r="N412" s="42">
        <v>2306.52</v>
      </c>
      <c r="O412" s="20">
        <f t="shared" si="54"/>
        <v>0</v>
      </c>
    </row>
    <row r="413" spans="1:15" ht="16.5" hidden="1" customHeight="1">
      <c r="A413" s="31" t="s">
        <v>11</v>
      </c>
      <c r="B413" s="32" t="s">
        <v>241</v>
      </c>
      <c r="C413" s="32" t="s">
        <v>168</v>
      </c>
      <c r="D413" s="32" t="s">
        <v>166</v>
      </c>
      <c r="E413" s="32" t="s">
        <v>11</v>
      </c>
      <c r="F413" s="33" t="s">
        <v>645</v>
      </c>
      <c r="G413" s="33">
        <v>76.884</v>
      </c>
      <c r="H413" s="34">
        <v>30</v>
      </c>
      <c r="I413" s="59">
        <v>2306.52</v>
      </c>
      <c r="J413" s="34"/>
      <c r="K413" s="35"/>
      <c r="L413" s="36">
        <v>76.884</v>
      </c>
      <c r="M413" s="36">
        <v>30</v>
      </c>
      <c r="N413" s="42">
        <v>2306.52</v>
      </c>
      <c r="O413" s="20">
        <f t="shared" si="54"/>
        <v>0</v>
      </c>
    </row>
    <row r="414" spans="1:15" ht="16.5" hidden="1" customHeight="1">
      <c r="A414" s="31" t="s">
        <v>11</v>
      </c>
      <c r="B414" s="32" t="s">
        <v>241</v>
      </c>
      <c r="C414" s="32" t="s">
        <v>169</v>
      </c>
      <c r="D414" s="32" t="s">
        <v>166</v>
      </c>
      <c r="E414" s="32" t="s">
        <v>11</v>
      </c>
      <c r="F414" s="33" t="s">
        <v>645</v>
      </c>
      <c r="G414" s="33">
        <v>76.884</v>
      </c>
      <c r="H414" s="34">
        <v>30</v>
      </c>
      <c r="I414" s="59">
        <v>2306.52</v>
      </c>
      <c r="J414" s="34"/>
      <c r="K414" s="35"/>
      <c r="L414" s="36">
        <v>76.884</v>
      </c>
      <c r="M414" s="36">
        <v>30</v>
      </c>
      <c r="N414" s="42">
        <v>2306.52</v>
      </c>
      <c r="O414" s="20">
        <f t="shared" si="54"/>
        <v>0</v>
      </c>
    </row>
    <row r="415" spans="1:15" ht="16.5" hidden="1" customHeight="1">
      <c r="A415" s="31" t="s">
        <v>11</v>
      </c>
      <c r="B415" s="32" t="s">
        <v>241</v>
      </c>
      <c r="C415" s="32" t="s">
        <v>170</v>
      </c>
      <c r="D415" s="32" t="s">
        <v>166</v>
      </c>
      <c r="E415" s="32" t="s">
        <v>11</v>
      </c>
      <c r="F415" s="33" t="s">
        <v>645</v>
      </c>
      <c r="G415" s="33">
        <v>76.884</v>
      </c>
      <c r="H415" s="34">
        <v>30</v>
      </c>
      <c r="I415" s="59">
        <v>2306.52</v>
      </c>
      <c r="J415" s="34"/>
      <c r="K415" s="35"/>
      <c r="L415" s="36">
        <v>76.884</v>
      </c>
      <c r="M415" s="36">
        <v>30</v>
      </c>
      <c r="N415" s="42">
        <v>2306.52</v>
      </c>
      <c r="O415" s="20">
        <f t="shared" si="54"/>
        <v>0</v>
      </c>
    </row>
    <row r="416" spans="1:15" ht="16.5" hidden="1" customHeight="1">
      <c r="A416" s="31" t="s">
        <v>11</v>
      </c>
      <c r="B416" s="32" t="s">
        <v>241</v>
      </c>
      <c r="C416" s="32" t="s">
        <v>171</v>
      </c>
      <c r="D416" s="32" t="s">
        <v>166</v>
      </c>
      <c r="E416" s="32" t="s">
        <v>11</v>
      </c>
      <c r="F416" s="33" t="s">
        <v>645</v>
      </c>
      <c r="G416" s="33">
        <v>76.884</v>
      </c>
      <c r="H416" s="34">
        <v>30</v>
      </c>
      <c r="I416" s="59">
        <v>2306.52</v>
      </c>
      <c r="J416" s="34"/>
      <c r="K416" s="35"/>
      <c r="L416" s="36">
        <v>76.884</v>
      </c>
      <c r="M416" s="36">
        <v>30</v>
      </c>
      <c r="N416" s="42">
        <v>2306.52</v>
      </c>
      <c r="O416" s="20">
        <f t="shared" si="54"/>
        <v>0</v>
      </c>
    </row>
    <row r="417" spans="1:15" ht="16.5" hidden="1" customHeight="1">
      <c r="A417" s="31" t="s">
        <v>11</v>
      </c>
      <c r="B417" s="32" t="s">
        <v>239</v>
      </c>
      <c r="C417" s="32" t="s">
        <v>165</v>
      </c>
      <c r="D417" s="32" t="s">
        <v>306</v>
      </c>
      <c r="E417" s="32" t="s">
        <v>646</v>
      </c>
      <c r="F417" s="33" t="s">
        <v>647</v>
      </c>
      <c r="G417" s="33">
        <v>3.1619999999999999</v>
      </c>
      <c r="H417" s="34">
        <v>30</v>
      </c>
      <c r="I417" s="34">
        <v>94.86</v>
      </c>
      <c r="J417" s="34"/>
      <c r="K417" s="35"/>
      <c r="L417" s="36">
        <v>3.1619999999999999</v>
      </c>
      <c r="M417" s="36">
        <v>30</v>
      </c>
      <c r="N417" s="36">
        <v>94.86</v>
      </c>
      <c r="O417" s="20">
        <f t="shared" si="54"/>
        <v>0</v>
      </c>
    </row>
    <row r="418" spans="1:15" ht="16.5" hidden="1" customHeight="1">
      <c r="A418" s="31" t="s">
        <v>11</v>
      </c>
      <c r="B418" s="32" t="s">
        <v>241</v>
      </c>
      <c r="C418" s="32" t="s">
        <v>167</v>
      </c>
      <c r="D418" s="32" t="s">
        <v>166</v>
      </c>
      <c r="E418" s="32" t="s">
        <v>11</v>
      </c>
      <c r="F418" s="33" t="s">
        <v>648</v>
      </c>
      <c r="G418" s="33">
        <v>47.436</v>
      </c>
      <c r="H418" s="34">
        <v>30</v>
      </c>
      <c r="I418" s="59">
        <v>1423.08</v>
      </c>
      <c r="J418" s="34"/>
      <c r="K418" s="35"/>
      <c r="L418" s="36">
        <v>47.436</v>
      </c>
      <c r="M418" s="36">
        <v>30</v>
      </c>
      <c r="N418" s="42">
        <v>1423.08</v>
      </c>
      <c r="O418" s="20">
        <f t="shared" si="54"/>
        <v>0</v>
      </c>
    </row>
    <row r="419" spans="1:15" ht="16.5" hidden="1" customHeight="1">
      <c r="A419" s="31" t="s">
        <v>11</v>
      </c>
      <c r="B419" s="32" t="s">
        <v>241</v>
      </c>
      <c r="C419" s="32" t="s">
        <v>168</v>
      </c>
      <c r="D419" s="32" t="s">
        <v>166</v>
      </c>
      <c r="E419" s="32" t="s">
        <v>11</v>
      </c>
      <c r="F419" s="33" t="s">
        <v>648</v>
      </c>
      <c r="G419" s="33">
        <v>47.436</v>
      </c>
      <c r="H419" s="34">
        <v>30</v>
      </c>
      <c r="I419" s="59">
        <v>1423.08</v>
      </c>
      <c r="J419" s="34"/>
      <c r="K419" s="35"/>
      <c r="L419" s="36">
        <v>47.436</v>
      </c>
      <c r="M419" s="36">
        <v>30</v>
      </c>
      <c r="N419" s="42">
        <v>1423.08</v>
      </c>
      <c r="O419" s="20">
        <f t="shared" si="54"/>
        <v>0</v>
      </c>
    </row>
    <row r="420" spans="1:15" ht="16.5" hidden="1" customHeight="1">
      <c r="A420" s="31" t="s">
        <v>11</v>
      </c>
      <c r="B420" s="32" t="s">
        <v>241</v>
      </c>
      <c r="C420" s="32" t="s">
        <v>169</v>
      </c>
      <c r="D420" s="32" t="s">
        <v>166</v>
      </c>
      <c r="E420" s="32" t="s">
        <v>11</v>
      </c>
      <c r="F420" s="33" t="s">
        <v>648</v>
      </c>
      <c r="G420" s="33">
        <v>47.436</v>
      </c>
      <c r="H420" s="34">
        <v>30</v>
      </c>
      <c r="I420" s="59">
        <v>1423.08</v>
      </c>
      <c r="J420" s="34"/>
      <c r="K420" s="35"/>
      <c r="L420" s="36">
        <v>47.436</v>
      </c>
      <c r="M420" s="36">
        <v>30</v>
      </c>
      <c r="N420" s="42">
        <v>1423.08</v>
      </c>
      <c r="O420" s="20">
        <f t="shared" si="54"/>
        <v>0</v>
      </c>
    </row>
    <row r="421" spans="1:15" ht="16.5" hidden="1" customHeight="1">
      <c r="A421" s="31" t="s">
        <v>11</v>
      </c>
      <c r="B421" s="32" t="s">
        <v>241</v>
      </c>
      <c r="C421" s="32" t="s">
        <v>170</v>
      </c>
      <c r="D421" s="32" t="s">
        <v>166</v>
      </c>
      <c r="E421" s="32" t="s">
        <v>11</v>
      </c>
      <c r="F421" s="33" t="s">
        <v>648</v>
      </c>
      <c r="G421" s="33">
        <v>47.436</v>
      </c>
      <c r="H421" s="34">
        <v>30</v>
      </c>
      <c r="I421" s="59">
        <v>1423.08</v>
      </c>
      <c r="J421" s="34"/>
      <c r="K421" s="35"/>
      <c r="L421" s="36">
        <v>47.436</v>
      </c>
      <c r="M421" s="36">
        <v>30</v>
      </c>
      <c r="N421" s="42">
        <v>1423.08</v>
      </c>
      <c r="O421" s="20">
        <f t="shared" si="54"/>
        <v>0</v>
      </c>
    </row>
    <row r="422" spans="1:15" ht="16.5" hidden="1" customHeight="1">
      <c r="A422" s="31" t="s">
        <v>11</v>
      </c>
      <c r="B422" s="32" t="s">
        <v>241</v>
      </c>
      <c r="C422" s="32" t="s">
        <v>171</v>
      </c>
      <c r="D422" s="32" t="s">
        <v>166</v>
      </c>
      <c r="E422" s="32" t="s">
        <v>11</v>
      </c>
      <c r="F422" s="33" t="s">
        <v>648</v>
      </c>
      <c r="G422" s="33">
        <v>47.436</v>
      </c>
      <c r="H422" s="34">
        <v>30</v>
      </c>
      <c r="I422" s="59">
        <v>1423.08</v>
      </c>
      <c r="J422" s="34"/>
      <c r="K422" s="35"/>
      <c r="L422" s="36">
        <v>47.436</v>
      </c>
      <c r="M422" s="36">
        <v>30</v>
      </c>
      <c r="N422" s="42">
        <v>1423.08</v>
      </c>
      <c r="O422" s="20">
        <f t="shared" si="54"/>
        <v>0</v>
      </c>
    </row>
    <row r="423" spans="1:15" ht="16.5" hidden="1" customHeight="1">
      <c r="A423" s="43"/>
      <c r="B423" s="44"/>
      <c r="C423" s="44"/>
      <c r="D423" s="44"/>
      <c r="E423" s="44"/>
      <c r="F423" s="45"/>
      <c r="G423" s="45"/>
      <c r="H423" s="46"/>
      <c r="I423" s="60"/>
      <c r="J423" s="46"/>
      <c r="K423" s="46"/>
      <c r="L423" s="47"/>
      <c r="M423" s="47"/>
      <c r="N423" s="61"/>
    </row>
    <row r="424" spans="1:15" ht="16.5" hidden="1" customHeight="1">
      <c r="A424" s="21" t="s">
        <v>1244</v>
      </c>
      <c r="O424" s="20">
        <f t="shared" si="54"/>
        <v>0</v>
      </c>
    </row>
    <row r="425" spans="1:15" s="58" customFormat="1" ht="16.5" hidden="1" customHeight="1">
      <c r="A425" s="25" t="s">
        <v>323</v>
      </c>
      <c r="B425" s="25" t="s">
        <v>0</v>
      </c>
      <c r="C425" s="25" t="s">
        <v>1</v>
      </c>
      <c r="D425" s="25" t="s">
        <v>2</v>
      </c>
      <c r="E425" s="25" t="s">
        <v>324</v>
      </c>
      <c r="F425" s="54" t="s">
        <v>325</v>
      </c>
      <c r="G425" s="54" t="s">
        <v>326</v>
      </c>
      <c r="H425" s="55" t="s">
        <v>158</v>
      </c>
      <c r="I425" s="55" t="s">
        <v>150</v>
      </c>
      <c r="J425" s="55" t="s">
        <v>308</v>
      </c>
      <c r="K425" s="56"/>
      <c r="L425" s="55" t="s">
        <v>327</v>
      </c>
      <c r="M425" s="55" t="s">
        <v>158</v>
      </c>
      <c r="N425" s="55" t="s">
        <v>328</v>
      </c>
      <c r="O425" s="57" t="s">
        <v>329</v>
      </c>
    </row>
    <row r="426" spans="1:15" ht="16.5" hidden="1" customHeight="1">
      <c r="A426" s="31" t="s">
        <v>618</v>
      </c>
      <c r="B426" s="32" t="s">
        <v>11</v>
      </c>
      <c r="C426" s="32" t="s">
        <v>11</v>
      </c>
      <c r="D426" s="32" t="s">
        <v>11</v>
      </c>
      <c r="E426" s="32" t="s">
        <v>434</v>
      </c>
      <c r="F426" s="33" t="s">
        <v>649</v>
      </c>
      <c r="G426" s="33"/>
      <c r="H426" s="34"/>
      <c r="I426" s="34"/>
      <c r="J426" s="34"/>
      <c r="K426" s="35"/>
      <c r="L426" s="36"/>
      <c r="M426" s="36"/>
      <c r="N426" s="36"/>
      <c r="O426" s="20">
        <f t="shared" si="54"/>
        <v>0</v>
      </c>
    </row>
    <row r="427" spans="1:15" ht="16.5" hidden="1" customHeight="1">
      <c r="A427" s="31" t="s">
        <v>11</v>
      </c>
      <c r="B427" s="32" t="s">
        <v>240</v>
      </c>
      <c r="C427" s="32" t="s">
        <v>165</v>
      </c>
      <c r="D427" s="32" t="s">
        <v>306</v>
      </c>
      <c r="E427" s="32" t="s">
        <v>650</v>
      </c>
      <c r="F427" s="33" t="s">
        <v>651</v>
      </c>
      <c r="G427" s="33">
        <v>12.715999999999999</v>
      </c>
      <c r="H427" s="34">
        <v>30</v>
      </c>
      <c r="I427" s="34">
        <v>381.48</v>
      </c>
      <c r="J427" s="34"/>
      <c r="K427" s="35"/>
      <c r="L427" s="36">
        <v>12.715999999999999</v>
      </c>
      <c r="M427" s="36">
        <v>30</v>
      </c>
      <c r="N427" s="36">
        <v>381.48</v>
      </c>
      <c r="O427" s="20">
        <f t="shared" si="54"/>
        <v>0</v>
      </c>
    </row>
    <row r="428" spans="1:15" ht="16.5" hidden="1" customHeight="1">
      <c r="A428" s="31" t="s">
        <v>11</v>
      </c>
      <c r="B428" s="32" t="s">
        <v>241</v>
      </c>
      <c r="C428" s="32" t="s">
        <v>167</v>
      </c>
      <c r="D428" s="32" t="s">
        <v>166</v>
      </c>
      <c r="E428" s="32" t="s">
        <v>11</v>
      </c>
      <c r="F428" s="33" t="s">
        <v>652</v>
      </c>
      <c r="G428" s="33">
        <v>378.93599999999998</v>
      </c>
      <c r="H428" s="34">
        <v>30</v>
      </c>
      <c r="I428" s="59">
        <v>11368.08</v>
      </c>
      <c r="J428" s="34"/>
      <c r="K428" s="35"/>
      <c r="L428" s="36">
        <v>378.93599999999998</v>
      </c>
      <c r="M428" s="36">
        <v>30</v>
      </c>
      <c r="N428" s="42">
        <v>11368.08</v>
      </c>
      <c r="O428" s="20">
        <f t="shared" si="54"/>
        <v>0</v>
      </c>
    </row>
    <row r="429" spans="1:15" ht="16.5" hidden="1" customHeight="1">
      <c r="A429" s="31" t="s">
        <v>11</v>
      </c>
      <c r="B429" s="32" t="s">
        <v>241</v>
      </c>
      <c r="C429" s="32" t="s">
        <v>168</v>
      </c>
      <c r="D429" s="32" t="s">
        <v>166</v>
      </c>
      <c r="E429" s="32" t="s">
        <v>11</v>
      </c>
      <c r="F429" s="33" t="s">
        <v>652</v>
      </c>
      <c r="G429" s="33">
        <v>378.93599999999998</v>
      </c>
      <c r="H429" s="34">
        <v>30</v>
      </c>
      <c r="I429" s="59">
        <v>11368.08</v>
      </c>
      <c r="J429" s="34"/>
      <c r="K429" s="35"/>
      <c r="L429" s="36">
        <v>378.93599999999998</v>
      </c>
      <c r="M429" s="36">
        <v>30</v>
      </c>
      <c r="N429" s="42">
        <v>11368.08</v>
      </c>
      <c r="O429" s="20">
        <f t="shared" si="54"/>
        <v>0</v>
      </c>
    </row>
    <row r="430" spans="1:15" ht="16.5" hidden="1" customHeight="1">
      <c r="A430" s="31" t="s">
        <v>11</v>
      </c>
      <c r="B430" s="32" t="s">
        <v>241</v>
      </c>
      <c r="C430" s="32" t="s">
        <v>169</v>
      </c>
      <c r="D430" s="32" t="s">
        <v>166</v>
      </c>
      <c r="E430" s="32" t="s">
        <v>11</v>
      </c>
      <c r="F430" s="33" t="s">
        <v>652</v>
      </c>
      <c r="G430" s="33">
        <v>378.93599999999998</v>
      </c>
      <c r="H430" s="34">
        <v>30</v>
      </c>
      <c r="I430" s="59">
        <v>11368.08</v>
      </c>
      <c r="J430" s="34"/>
      <c r="K430" s="35"/>
      <c r="L430" s="36">
        <v>378.93599999999998</v>
      </c>
      <c r="M430" s="36">
        <v>30</v>
      </c>
      <c r="N430" s="42">
        <v>11368.08</v>
      </c>
      <c r="O430" s="20">
        <f t="shared" si="54"/>
        <v>0</v>
      </c>
    </row>
    <row r="431" spans="1:15" ht="16.5" hidden="1" customHeight="1">
      <c r="A431" s="31" t="s">
        <v>11</v>
      </c>
      <c r="B431" s="32" t="s">
        <v>241</v>
      </c>
      <c r="C431" s="32" t="s">
        <v>170</v>
      </c>
      <c r="D431" s="32" t="s">
        <v>166</v>
      </c>
      <c r="E431" s="32" t="s">
        <v>11</v>
      </c>
      <c r="F431" s="33" t="s">
        <v>652</v>
      </c>
      <c r="G431" s="33">
        <v>378.93599999999998</v>
      </c>
      <c r="H431" s="34">
        <v>30</v>
      </c>
      <c r="I431" s="59">
        <v>11368.08</v>
      </c>
      <c r="J431" s="34"/>
      <c r="K431" s="35"/>
      <c r="L431" s="36">
        <v>378.93599999999998</v>
      </c>
      <c r="M431" s="36">
        <v>30</v>
      </c>
      <c r="N431" s="42">
        <v>11368.08</v>
      </c>
      <c r="O431" s="20">
        <f t="shared" si="54"/>
        <v>0</v>
      </c>
    </row>
    <row r="432" spans="1:15" ht="16.5" hidden="1" customHeight="1">
      <c r="A432" s="31" t="s">
        <v>11</v>
      </c>
      <c r="B432" s="32" t="s">
        <v>241</v>
      </c>
      <c r="C432" s="32" t="s">
        <v>171</v>
      </c>
      <c r="D432" s="32" t="s">
        <v>166</v>
      </c>
      <c r="E432" s="32" t="s">
        <v>11</v>
      </c>
      <c r="F432" s="33" t="s">
        <v>652</v>
      </c>
      <c r="G432" s="33">
        <v>378.93599999999998</v>
      </c>
      <c r="H432" s="34">
        <v>30</v>
      </c>
      <c r="I432" s="59">
        <v>11368.08</v>
      </c>
      <c r="J432" s="34"/>
      <c r="K432" s="35"/>
      <c r="L432" s="36">
        <v>378.93599999999998</v>
      </c>
      <c r="M432" s="36">
        <v>30</v>
      </c>
      <c r="N432" s="42">
        <v>11368.08</v>
      </c>
      <c r="O432" s="20">
        <f t="shared" si="54"/>
        <v>0</v>
      </c>
    </row>
    <row r="433" spans="1:15" ht="16.5" hidden="1" customHeight="1">
      <c r="A433" s="31" t="s">
        <v>11</v>
      </c>
      <c r="B433" s="32" t="s">
        <v>240</v>
      </c>
      <c r="C433" s="32" t="s">
        <v>165</v>
      </c>
      <c r="D433" s="32" t="s">
        <v>306</v>
      </c>
      <c r="E433" s="32" t="s">
        <v>653</v>
      </c>
      <c r="F433" s="33" t="s">
        <v>654</v>
      </c>
      <c r="G433" s="33">
        <v>4.0720000000000001</v>
      </c>
      <c r="H433" s="34">
        <v>30</v>
      </c>
      <c r="I433" s="34">
        <v>122.16</v>
      </c>
      <c r="J433" s="34"/>
      <c r="K433" s="35"/>
      <c r="L433" s="36">
        <v>4.0720000000000001</v>
      </c>
      <c r="M433" s="36">
        <v>30</v>
      </c>
      <c r="N433" s="36">
        <v>122.16</v>
      </c>
      <c r="O433" s="20">
        <f t="shared" si="54"/>
        <v>0</v>
      </c>
    </row>
    <row r="434" spans="1:15" ht="16.5" hidden="1" customHeight="1">
      <c r="A434" s="31" t="s">
        <v>11</v>
      </c>
      <c r="B434" s="32" t="s">
        <v>241</v>
      </c>
      <c r="C434" s="32" t="s">
        <v>167</v>
      </c>
      <c r="D434" s="32" t="s">
        <v>166</v>
      </c>
      <c r="E434" s="32" t="s">
        <v>11</v>
      </c>
      <c r="F434" s="33" t="s">
        <v>655</v>
      </c>
      <c r="G434" s="33">
        <v>121.36</v>
      </c>
      <c r="H434" s="34">
        <v>30</v>
      </c>
      <c r="I434" s="59">
        <v>3640.8</v>
      </c>
      <c r="J434" s="34"/>
      <c r="K434" s="35"/>
      <c r="L434" s="36">
        <v>121.36</v>
      </c>
      <c r="M434" s="36">
        <v>30</v>
      </c>
      <c r="N434" s="42">
        <v>3640.8</v>
      </c>
      <c r="O434" s="20">
        <f t="shared" si="54"/>
        <v>0</v>
      </c>
    </row>
    <row r="435" spans="1:15" ht="16.5" hidden="1" customHeight="1">
      <c r="A435" s="31" t="s">
        <v>11</v>
      </c>
      <c r="B435" s="32" t="s">
        <v>241</v>
      </c>
      <c r="C435" s="32" t="s">
        <v>168</v>
      </c>
      <c r="D435" s="32" t="s">
        <v>166</v>
      </c>
      <c r="E435" s="32" t="s">
        <v>11</v>
      </c>
      <c r="F435" s="33" t="s">
        <v>655</v>
      </c>
      <c r="G435" s="33">
        <v>121.36</v>
      </c>
      <c r="H435" s="34">
        <v>30</v>
      </c>
      <c r="I435" s="59">
        <v>3640.8</v>
      </c>
      <c r="J435" s="34"/>
      <c r="K435" s="35"/>
      <c r="L435" s="36">
        <v>121.36</v>
      </c>
      <c r="M435" s="36">
        <v>30</v>
      </c>
      <c r="N435" s="42">
        <v>3640.8</v>
      </c>
      <c r="O435" s="20">
        <f t="shared" si="54"/>
        <v>0</v>
      </c>
    </row>
    <row r="436" spans="1:15" ht="16.5" hidden="1" customHeight="1">
      <c r="A436" s="31" t="s">
        <v>11</v>
      </c>
      <c r="B436" s="32" t="s">
        <v>241</v>
      </c>
      <c r="C436" s="32" t="s">
        <v>169</v>
      </c>
      <c r="D436" s="32" t="s">
        <v>166</v>
      </c>
      <c r="E436" s="32" t="s">
        <v>11</v>
      </c>
      <c r="F436" s="33" t="s">
        <v>655</v>
      </c>
      <c r="G436" s="33">
        <v>121.36</v>
      </c>
      <c r="H436" s="34">
        <v>30</v>
      </c>
      <c r="I436" s="59">
        <v>3640.8</v>
      </c>
      <c r="J436" s="34"/>
      <c r="K436" s="35"/>
      <c r="L436" s="36">
        <v>121.36</v>
      </c>
      <c r="M436" s="36">
        <v>30</v>
      </c>
      <c r="N436" s="42">
        <v>3640.8</v>
      </c>
      <c r="O436" s="20">
        <f t="shared" si="54"/>
        <v>0</v>
      </c>
    </row>
    <row r="437" spans="1:15" ht="16.5" hidden="1" customHeight="1">
      <c r="A437" s="31" t="s">
        <v>11</v>
      </c>
      <c r="B437" s="32" t="s">
        <v>241</v>
      </c>
      <c r="C437" s="32" t="s">
        <v>170</v>
      </c>
      <c r="D437" s="32" t="s">
        <v>166</v>
      </c>
      <c r="E437" s="32" t="s">
        <v>11</v>
      </c>
      <c r="F437" s="33" t="s">
        <v>655</v>
      </c>
      <c r="G437" s="33">
        <v>121.36</v>
      </c>
      <c r="H437" s="34">
        <v>30</v>
      </c>
      <c r="I437" s="59">
        <v>3640.8</v>
      </c>
      <c r="J437" s="34"/>
      <c r="K437" s="35"/>
      <c r="L437" s="36">
        <v>121.36</v>
      </c>
      <c r="M437" s="36">
        <v>30</v>
      </c>
      <c r="N437" s="42">
        <v>3640.8</v>
      </c>
      <c r="O437" s="20">
        <f t="shared" si="54"/>
        <v>0</v>
      </c>
    </row>
    <row r="438" spans="1:15" ht="16.5" hidden="1" customHeight="1">
      <c r="A438" s="31" t="s">
        <v>11</v>
      </c>
      <c r="B438" s="32" t="s">
        <v>241</v>
      </c>
      <c r="C438" s="32" t="s">
        <v>171</v>
      </c>
      <c r="D438" s="32" t="s">
        <v>166</v>
      </c>
      <c r="E438" s="32" t="s">
        <v>11</v>
      </c>
      <c r="F438" s="33" t="s">
        <v>655</v>
      </c>
      <c r="G438" s="33">
        <v>121.36</v>
      </c>
      <c r="H438" s="34">
        <v>30</v>
      </c>
      <c r="I438" s="59">
        <v>3640.8</v>
      </c>
      <c r="J438" s="34"/>
      <c r="K438" s="35"/>
      <c r="L438" s="36">
        <v>121.36</v>
      </c>
      <c r="M438" s="36">
        <v>30</v>
      </c>
      <c r="N438" s="42">
        <v>3640.8</v>
      </c>
      <c r="O438" s="20">
        <f t="shared" si="54"/>
        <v>0</v>
      </c>
    </row>
    <row r="439" spans="1:15" ht="16.5" hidden="1" customHeight="1">
      <c r="A439" s="31" t="s">
        <v>11</v>
      </c>
      <c r="B439" s="32" t="s">
        <v>11</v>
      </c>
      <c r="C439" s="32" t="s">
        <v>11</v>
      </c>
      <c r="D439" s="32" t="s">
        <v>11</v>
      </c>
      <c r="E439" s="32" t="s">
        <v>437</v>
      </c>
      <c r="F439" s="33" t="s">
        <v>656</v>
      </c>
      <c r="G439" s="33"/>
      <c r="H439" s="34"/>
      <c r="I439" s="34"/>
      <c r="J439" s="34"/>
      <c r="K439" s="35"/>
      <c r="L439" s="36"/>
      <c r="M439" s="36"/>
      <c r="N439" s="36"/>
      <c r="O439" s="20">
        <f t="shared" si="54"/>
        <v>0</v>
      </c>
    </row>
    <row r="440" spans="1:15" ht="16.5" hidden="1" customHeight="1">
      <c r="A440" s="31" t="s">
        <v>11</v>
      </c>
      <c r="B440" s="32" t="s">
        <v>240</v>
      </c>
      <c r="C440" s="32" t="s">
        <v>165</v>
      </c>
      <c r="D440" s="32" t="s">
        <v>306</v>
      </c>
      <c r="E440" s="32" t="s">
        <v>656</v>
      </c>
      <c r="F440" s="33" t="s">
        <v>657</v>
      </c>
      <c r="G440" s="33">
        <v>10.050000000000001</v>
      </c>
      <c r="H440" s="34">
        <v>30</v>
      </c>
      <c r="I440" s="34">
        <v>301.5</v>
      </c>
      <c r="J440" s="34"/>
      <c r="K440" s="35"/>
      <c r="L440" s="36">
        <v>10.050000000000001</v>
      </c>
      <c r="M440" s="36">
        <v>30</v>
      </c>
      <c r="N440" s="36">
        <v>301.5</v>
      </c>
      <c r="O440" s="20">
        <f t="shared" si="54"/>
        <v>0</v>
      </c>
    </row>
    <row r="441" spans="1:15" ht="16.5" hidden="1" customHeight="1">
      <c r="A441" s="31" t="s">
        <v>11</v>
      </c>
      <c r="B441" s="32" t="s">
        <v>241</v>
      </c>
      <c r="C441" s="32" t="s">
        <v>167</v>
      </c>
      <c r="D441" s="32" t="s">
        <v>166</v>
      </c>
      <c r="E441" s="32" t="s">
        <v>11</v>
      </c>
      <c r="F441" s="33" t="s">
        <v>658</v>
      </c>
      <c r="G441" s="33">
        <v>299.49</v>
      </c>
      <c r="H441" s="34">
        <v>30</v>
      </c>
      <c r="I441" s="59">
        <v>8984.7000000000007</v>
      </c>
      <c r="J441" s="34"/>
      <c r="K441" s="35"/>
      <c r="L441" s="36">
        <v>299.49</v>
      </c>
      <c r="M441" s="36">
        <v>30</v>
      </c>
      <c r="N441" s="42">
        <v>8984.7000000000007</v>
      </c>
      <c r="O441" s="20">
        <f t="shared" si="54"/>
        <v>0</v>
      </c>
    </row>
    <row r="442" spans="1:15" ht="16.5" hidden="1" customHeight="1">
      <c r="A442" s="31" t="s">
        <v>11</v>
      </c>
      <c r="B442" s="32" t="s">
        <v>241</v>
      </c>
      <c r="C442" s="32" t="s">
        <v>168</v>
      </c>
      <c r="D442" s="32" t="s">
        <v>166</v>
      </c>
      <c r="E442" s="32" t="s">
        <v>11</v>
      </c>
      <c r="F442" s="33" t="s">
        <v>658</v>
      </c>
      <c r="G442" s="33">
        <v>299.49</v>
      </c>
      <c r="H442" s="34">
        <v>30</v>
      </c>
      <c r="I442" s="59">
        <v>8984.7000000000007</v>
      </c>
      <c r="J442" s="34"/>
      <c r="K442" s="35"/>
      <c r="L442" s="36">
        <v>299.49</v>
      </c>
      <c r="M442" s="36">
        <v>30</v>
      </c>
      <c r="N442" s="42">
        <v>8984.7000000000007</v>
      </c>
      <c r="O442" s="20">
        <f t="shared" si="54"/>
        <v>0</v>
      </c>
    </row>
    <row r="443" spans="1:15" ht="16.5" hidden="1" customHeight="1">
      <c r="A443" s="31" t="s">
        <v>11</v>
      </c>
      <c r="B443" s="32" t="s">
        <v>241</v>
      </c>
      <c r="C443" s="32" t="s">
        <v>169</v>
      </c>
      <c r="D443" s="32" t="s">
        <v>166</v>
      </c>
      <c r="E443" s="32" t="s">
        <v>11</v>
      </c>
      <c r="F443" s="33" t="s">
        <v>658</v>
      </c>
      <c r="G443" s="33">
        <v>299.49</v>
      </c>
      <c r="H443" s="34">
        <v>30</v>
      </c>
      <c r="I443" s="59">
        <v>8984.7000000000007</v>
      </c>
      <c r="J443" s="34"/>
      <c r="K443" s="35"/>
      <c r="L443" s="36">
        <v>299.49</v>
      </c>
      <c r="M443" s="36">
        <v>30</v>
      </c>
      <c r="N443" s="42">
        <v>8984.7000000000007</v>
      </c>
      <c r="O443" s="20">
        <f t="shared" si="54"/>
        <v>0</v>
      </c>
    </row>
    <row r="444" spans="1:15" ht="16.5" hidden="1" customHeight="1">
      <c r="A444" s="31" t="s">
        <v>11</v>
      </c>
      <c r="B444" s="32" t="s">
        <v>241</v>
      </c>
      <c r="C444" s="32" t="s">
        <v>170</v>
      </c>
      <c r="D444" s="32" t="s">
        <v>166</v>
      </c>
      <c r="E444" s="32" t="s">
        <v>11</v>
      </c>
      <c r="F444" s="33" t="s">
        <v>658</v>
      </c>
      <c r="G444" s="33">
        <v>299.49</v>
      </c>
      <c r="H444" s="34">
        <v>30</v>
      </c>
      <c r="I444" s="59">
        <v>8984.7000000000007</v>
      </c>
      <c r="J444" s="34"/>
      <c r="K444" s="35"/>
      <c r="L444" s="36">
        <v>299.49</v>
      </c>
      <c r="M444" s="36">
        <v>30</v>
      </c>
      <c r="N444" s="42">
        <v>8984.7000000000007</v>
      </c>
      <c r="O444" s="20">
        <f t="shared" si="54"/>
        <v>0</v>
      </c>
    </row>
    <row r="445" spans="1:15" ht="16.5" hidden="1" customHeight="1">
      <c r="A445" s="31" t="s">
        <v>11</v>
      </c>
      <c r="B445" s="32" t="s">
        <v>241</v>
      </c>
      <c r="C445" s="32" t="s">
        <v>171</v>
      </c>
      <c r="D445" s="32" t="s">
        <v>166</v>
      </c>
      <c r="E445" s="32" t="s">
        <v>11</v>
      </c>
      <c r="F445" s="33" t="s">
        <v>658</v>
      </c>
      <c r="G445" s="33">
        <v>299.49</v>
      </c>
      <c r="H445" s="34">
        <v>30</v>
      </c>
      <c r="I445" s="59">
        <v>8984.7000000000007</v>
      </c>
      <c r="J445" s="34"/>
      <c r="K445" s="35"/>
      <c r="L445" s="36">
        <v>299.49</v>
      </c>
      <c r="M445" s="36">
        <v>30</v>
      </c>
      <c r="N445" s="42">
        <v>8984.7000000000007</v>
      </c>
      <c r="O445" s="20">
        <f t="shared" si="54"/>
        <v>0</v>
      </c>
    </row>
    <row r="446" spans="1:15" ht="16.5" hidden="1" customHeight="1">
      <c r="A446" s="31" t="s">
        <v>11</v>
      </c>
      <c r="B446" s="32" t="s">
        <v>239</v>
      </c>
      <c r="C446" s="32" t="s">
        <v>165</v>
      </c>
      <c r="D446" s="32" t="s">
        <v>306</v>
      </c>
      <c r="E446" s="32" t="s">
        <v>659</v>
      </c>
      <c r="F446" s="33" t="s">
        <v>660</v>
      </c>
      <c r="G446" s="33">
        <v>3.8860000000000001</v>
      </c>
      <c r="H446" s="34">
        <v>30</v>
      </c>
      <c r="I446" s="34">
        <v>116.58</v>
      </c>
      <c r="J446" s="34"/>
      <c r="K446" s="35"/>
      <c r="L446" s="36">
        <v>3.8860000000000001</v>
      </c>
      <c r="M446" s="36">
        <v>30</v>
      </c>
      <c r="N446" s="36">
        <v>116.58</v>
      </c>
      <c r="O446" s="20">
        <f t="shared" si="54"/>
        <v>0</v>
      </c>
    </row>
    <row r="447" spans="1:15" ht="16.5" hidden="1" customHeight="1">
      <c r="A447" s="31" t="s">
        <v>11</v>
      </c>
      <c r="B447" s="32" t="s">
        <v>241</v>
      </c>
      <c r="C447" s="32" t="s">
        <v>167</v>
      </c>
      <c r="D447" s="32" t="s">
        <v>166</v>
      </c>
      <c r="E447" s="32" t="s">
        <v>11</v>
      </c>
      <c r="F447" s="33" t="s">
        <v>661</v>
      </c>
      <c r="G447" s="33">
        <v>58.29</v>
      </c>
      <c r="H447" s="34">
        <v>30</v>
      </c>
      <c r="I447" s="59">
        <v>1748.7</v>
      </c>
      <c r="J447" s="34"/>
      <c r="K447" s="35"/>
      <c r="L447" s="36">
        <v>58.29</v>
      </c>
      <c r="M447" s="36">
        <v>30</v>
      </c>
      <c r="N447" s="42">
        <v>1748.7</v>
      </c>
      <c r="O447" s="20">
        <f t="shared" si="54"/>
        <v>0</v>
      </c>
    </row>
    <row r="448" spans="1:15" ht="16.5" hidden="1" customHeight="1">
      <c r="A448" s="31" t="s">
        <v>11</v>
      </c>
      <c r="B448" s="32" t="s">
        <v>241</v>
      </c>
      <c r="C448" s="32" t="s">
        <v>168</v>
      </c>
      <c r="D448" s="32" t="s">
        <v>166</v>
      </c>
      <c r="E448" s="32" t="s">
        <v>11</v>
      </c>
      <c r="F448" s="33" t="s">
        <v>661</v>
      </c>
      <c r="G448" s="33">
        <v>58.29</v>
      </c>
      <c r="H448" s="34">
        <v>30</v>
      </c>
      <c r="I448" s="59">
        <v>1748.7</v>
      </c>
      <c r="J448" s="34"/>
      <c r="K448" s="35"/>
      <c r="L448" s="36">
        <v>58.29</v>
      </c>
      <c r="M448" s="36">
        <v>30</v>
      </c>
      <c r="N448" s="42">
        <v>1748.7</v>
      </c>
      <c r="O448" s="20">
        <f t="shared" si="54"/>
        <v>0</v>
      </c>
    </row>
    <row r="449" spans="1:15" ht="16.5" hidden="1" customHeight="1">
      <c r="A449" s="31" t="s">
        <v>11</v>
      </c>
      <c r="B449" s="32" t="s">
        <v>241</v>
      </c>
      <c r="C449" s="32" t="s">
        <v>169</v>
      </c>
      <c r="D449" s="32" t="s">
        <v>166</v>
      </c>
      <c r="E449" s="32" t="s">
        <v>11</v>
      </c>
      <c r="F449" s="33" t="s">
        <v>661</v>
      </c>
      <c r="G449" s="33">
        <v>58.29</v>
      </c>
      <c r="H449" s="34">
        <v>30</v>
      </c>
      <c r="I449" s="59">
        <v>1748.7</v>
      </c>
      <c r="J449" s="34"/>
      <c r="K449" s="35"/>
      <c r="L449" s="36">
        <v>58.29</v>
      </c>
      <c r="M449" s="36">
        <v>30</v>
      </c>
      <c r="N449" s="42">
        <v>1748.7</v>
      </c>
      <c r="O449" s="20">
        <f t="shared" si="54"/>
        <v>0</v>
      </c>
    </row>
    <row r="450" spans="1:15" ht="16.5" hidden="1" customHeight="1">
      <c r="A450" s="31" t="s">
        <v>11</v>
      </c>
      <c r="B450" s="32" t="s">
        <v>241</v>
      </c>
      <c r="C450" s="32" t="s">
        <v>170</v>
      </c>
      <c r="D450" s="32" t="s">
        <v>166</v>
      </c>
      <c r="E450" s="32" t="s">
        <v>11</v>
      </c>
      <c r="F450" s="33" t="s">
        <v>661</v>
      </c>
      <c r="G450" s="33">
        <v>58.29</v>
      </c>
      <c r="H450" s="34">
        <v>30</v>
      </c>
      <c r="I450" s="59">
        <v>1748.7</v>
      </c>
      <c r="J450" s="34"/>
      <c r="K450" s="35"/>
      <c r="L450" s="36">
        <v>58.29</v>
      </c>
      <c r="M450" s="36">
        <v>30</v>
      </c>
      <c r="N450" s="42">
        <v>1748.7</v>
      </c>
      <c r="O450" s="20">
        <f t="shared" si="54"/>
        <v>0</v>
      </c>
    </row>
    <row r="451" spans="1:15" ht="16.5" hidden="1" customHeight="1">
      <c r="A451" s="31" t="s">
        <v>11</v>
      </c>
      <c r="B451" s="32" t="s">
        <v>241</v>
      </c>
      <c r="C451" s="32" t="s">
        <v>171</v>
      </c>
      <c r="D451" s="32" t="s">
        <v>166</v>
      </c>
      <c r="E451" s="32" t="s">
        <v>11</v>
      </c>
      <c r="F451" s="33" t="s">
        <v>661</v>
      </c>
      <c r="G451" s="33">
        <v>58.29</v>
      </c>
      <c r="H451" s="34">
        <v>30</v>
      </c>
      <c r="I451" s="59">
        <v>1748.7</v>
      </c>
      <c r="J451" s="34"/>
      <c r="K451" s="35"/>
      <c r="L451" s="36">
        <v>58.29</v>
      </c>
      <c r="M451" s="36">
        <v>30</v>
      </c>
      <c r="N451" s="42">
        <v>1748.7</v>
      </c>
      <c r="O451" s="20">
        <f t="shared" si="54"/>
        <v>0</v>
      </c>
    </row>
    <row r="452" spans="1:15" ht="16.5" hidden="1" customHeight="1">
      <c r="A452" s="31" t="s">
        <v>11</v>
      </c>
      <c r="B452" s="32" t="s">
        <v>239</v>
      </c>
      <c r="C452" s="32" t="s">
        <v>165</v>
      </c>
      <c r="D452" s="32" t="s">
        <v>306</v>
      </c>
      <c r="E452" s="32" t="s">
        <v>662</v>
      </c>
      <c r="F452" s="33" t="s">
        <v>663</v>
      </c>
      <c r="G452" s="33">
        <v>2.5409999999999999</v>
      </c>
      <c r="H452" s="34">
        <v>30</v>
      </c>
      <c r="I452" s="34">
        <v>76.23</v>
      </c>
      <c r="J452" s="34"/>
      <c r="K452" s="35"/>
      <c r="L452" s="36">
        <v>2.5409999999999999</v>
      </c>
      <c r="M452" s="36">
        <v>30</v>
      </c>
      <c r="N452" s="36">
        <v>76.23</v>
      </c>
      <c r="O452" s="20">
        <f t="shared" si="54"/>
        <v>0</v>
      </c>
    </row>
    <row r="453" spans="1:15" ht="16.5" hidden="1" customHeight="1">
      <c r="A453" s="31" t="s">
        <v>11</v>
      </c>
      <c r="B453" s="32" t="s">
        <v>241</v>
      </c>
      <c r="C453" s="32" t="s">
        <v>167</v>
      </c>
      <c r="D453" s="32" t="s">
        <v>166</v>
      </c>
      <c r="E453" s="32" t="s">
        <v>11</v>
      </c>
      <c r="F453" s="33" t="s">
        <v>664</v>
      </c>
      <c r="G453" s="33">
        <v>38.115000000000002</v>
      </c>
      <c r="H453" s="34">
        <v>30</v>
      </c>
      <c r="I453" s="59">
        <v>1143.45</v>
      </c>
      <c r="J453" s="34"/>
      <c r="K453" s="35"/>
      <c r="L453" s="36">
        <v>38.115000000000002</v>
      </c>
      <c r="M453" s="36">
        <v>30</v>
      </c>
      <c r="N453" s="42">
        <v>1143.45</v>
      </c>
      <c r="O453" s="20">
        <f t="shared" si="54"/>
        <v>0</v>
      </c>
    </row>
    <row r="454" spans="1:15" ht="16.5" hidden="1" customHeight="1">
      <c r="A454" s="31" t="s">
        <v>11</v>
      </c>
      <c r="B454" s="32" t="s">
        <v>241</v>
      </c>
      <c r="C454" s="32" t="s">
        <v>168</v>
      </c>
      <c r="D454" s="32" t="s">
        <v>166</v>
      </c>
      <c r="E454" s="32" t="s">
        <v>11</v>
      </c>
      <c r="F454" s="33" t="s">
        <v>664</v>
      </c>
      <c r="G454" s="33">
        <v>38.115000000000002</v>
      </c>
      <c r="H454" s="34">
        <v>30</v>
      </c>
      <c r="I454" s="59">
        <v>1143.45</v>
      </c>
      <c r="J454" s="34"/>
      <c r="K454" s="35"/>
      <c r="L454" s="36">
        <v>38.115000000000002</v>
      </c>
      <c r="M454" s="36">
        <v>30</v>
      </c>
      <c r="N454" s="42">
        <v>1143.45</v>
      </c>
      <c r="O454" s="20">
        <f t="shared" si="54"/>
        <v>0</v>
      </c>
    </row>
    <row r="455" spans="1:15" ht="16.5" hidden="1" customHeight="1">
      <c r="A455" s="43"/>
      <c r="B455" s="44"/>
      <c r="C455" s="44"/>
      <c r="D455" s="44"/>
      <c r="E455" s="44"/>
      <c r="F455" s="45"/>
      <c r="G455" s="45"/>
      <c r="H455" s="46"/>
      <c r="I455" s="60"/>
      <c r="J455" s="46"/>
      <c r="K455" s="46"/>
      <c r="L455" s="47"/>
      <c r="M455" s="47"/>
      <c r="N455" s="61"/>
    </row>
    <row r="456" spans="1:15" ht="16.5" hidden="1" customHeight="1">
      <c r="A456" s="21" t="s">
        <v>1244</v>
      </c>
      <c r="O456" s="20">
        <f t="shared" ref="O456:O521" si="55">I456-N456</f>
        <v>0</v>
      </c>
    </row>
    <row r="457" spans="1:15" s="58" customFormat="1" ht="16.5" hidden="1" customHeight="1">
      <c r="A457" s="25" t="s">
        <v>323</v>
      </c>
      <c r="B457" s="25" t="s">
        <v>0</v>
      </c>
      <c r="C457" s="25" t="s">
        <v>1</v>
      </c>
      <c r="D457" s="25" t="s">
        <v>2</v>
      </c>
      <c r="E457" s="25" t="s">
        <v>324</v>
      </c>
      <c r="F457" s="54" t="s">
        <v>325</v>
      </c>
      <c r="G457" s="54" t="s">
        <v>326</v>
      </c>
      <c r="H457" s="55" t="s">
        <v>158</v>
      </c>
      <c r="I457" s="55" t="s">
        <v>150</v>
      </c>
      <c r="J457" s="55" t="s">
        <v>308</v>
      </c>
      <c r="K457" s="56"/>
      <c r="L457" s="55" t="s">
        <v>327</v>
      </c>
      <c r="M457" s="55" t="s">
        <v>158</v>
      </c>
      <c r="N457" s="55" t="s">
        <v>328</v>
      </c>
      <c r="O457" s="57" t="s">
        <v>329</v>
      </c>
    </row>
    <row r="458" spans="1:15" ht="16.5" hidden="1" customHeight="1">
      <c r="A458" s="31" t="s">
        <v>618</v>
      </c>
      <c r="B458" s="32" t="s">
        <v>635</v>
      </c>
      <c r="C458" s="32" t="s">
        <v>665</v>
      </c>
      <c r="D458" s="32" t="s">
        <v>637</v>
      </c>
      <c r="E458" s="32" t="s">
        <v>11</v>
      </c>
      <c r="F458" s="33" t="s">
        <v>666</v>
      </c>
      <c r="G458" s="33">
        <v>38.115000000000002</v>
      </c>
      <c r="H458" s="34">
        <v>30</v>
      </c>
      <c r="I458" s="59">
        <v>1143.45</v>
      </c>
      <c r="J458" s="34"/>
      <c r="K458" s="35"/>
      <c r="L458" s="36">
        <v>38.115000000000002</v>
      </c>
      <c r="M458" s="36">
        <v>30</v>
      </c>
      <c r="N458" s="42">
        <v>1143.45</v>
      </c>
      <c r="O458" s="20">
        <f t="shared" si="55"/>
        <v>0</v>
      </c>
    </row>
    <row r="459" spans="1:15" ht="16.5" hidden="1" customHeight="1">
      <c r="A459" s="31" t="s">
        <v>11</v>
      </c>
      <c r="B459" s="32" t="s">
        <v>241</v>
      </c>
      <c r="C459" s="32" t="s">
        <v>170</v>
      </c>
      <c r="D459" s="32" t="s">
        <v>166</v>
      </c>
      <c r="E459" s="32" t="s">
        <v>11</v>
      </c>
      <c r="F459" s="33" t="s">
        <v>664</v>
      </c>
      <c r="G459" s="33">
        <v>38.115000000000002</v>
      </c>
      <c r="H459" s="34">
        <v>30</v>
      </c>
      <c r="I459" s="59">
        <v>1143.45</v>
      </c>
      <c r="J459" s="34"/>
      <c r="K459" s="35"/>
      <c r="L459" s="36">
        <v>38.115000000000002</v>
      </c>
      <c r="M459" s="36">
        <v>30</v>
      </c>
      <c r="N459" s="42">
        <v>1143.45</v>
      </c>
      <c r="O459" s="20">
        <f t="shared" si="55"/>
        <v>0</v>
      </c>
    </row>
    <row r="460" spans="1:15" ht="16.5" hidden="1" customHeight="1">
      <c r="A460" s="31" t="s">
        <v>11</v>
      </c>
      <c r="B460" s="32" t="s">
        <v>241</v>
      </c>
      <c r="C460" s="32" t="s">
        <v>171</v>
      </c>
      <c r="D460" s="32" t="s">
        <v>166</v>
      </c>
      <c r="E460" s="32" t="s">
        <v>11</v>
      </c>
      <c r="F460" s="33" t="s">
        <v>664</v>
      </c>
      <c r="G460" s="33">
        <v>38.115000000000002</v>
      </c>
      <c r="H460" s="34">
        <v>30</v>
      </c>
      <c r="I460" s="59">
        <v>1143.45</v>
      </c>
      <c r="J460" s="34"/>
      <c r="K460" s="35"/>
      <c r="L460" s="36">
        <v>38.115000000000002</v>
      </c>
      <c r="M460" s="36">
        <v>30</v>
      </c>
      <c r="N460" s="42">
        <v>1143.45</v>
      </c>
      <c r="O460" s="20">
        <f t="shared" si="55"/>
        <v>0</v>
      </c>
    </row>
    <row r="461" spans="1:15" ht="16.5" hidden="1" customHeight="1">
      <c r="A461" s="31" t="s">
        <v>11</v>
      </c>
      <c r="B461" s="32" t="s">
        <v>239</v>
      </c>
      <c r="C461" s="32" t="s">
        <v>165</v>
      </c>
      <c r="D461" s="32" t="s">
        <v>306</v>
      </c>
      <c r="E461" s="32" t="s">
        <v>667</v>
      </c>
      <c r="F461" s="33" t="s">
        <v>668</v>
      </c>
      <c r="G461" s="33">
        <v>3.6850000000000001</v>
      </c>
      <c r="H461" s="34">
        <v>30</v>
      </c>
      <c r="I461" s="34">
        <v>110.55</v>
      </c>
      <c r="J461" s="34"/>
      <c r="K461" s="35"/>
      <c r="L461" s="36">
        <v>3.6850000000000001</v>
      </c>
      <c r="M461" s="36">
        <v>30</v>
      </c>
      <c r="N461" s="36">
        <v>110.55</v>
      </c>
      <c r="O461" s="20">
        <f t="shared" si="55"/>
        <v>0</v>
      </c>
    </row>
    <row r="462" spans="1:15" ht="16.5" hidden="1" customHeight="1">
      <c r="A462" s="31" t="s">
        <v>11</v>
      </c>
      <c r="B462" s="32" t="s">
        <v>241</v>
      </c>
      <c r="C462" s="32" t="s">
        <v>167</v>
      </c>
      <c r="D462" s="32" t="s">
        <v>166</v>
      </c>
      <c r="E462" s="32" t="s">
        <v>11</v>
      </c>
      <c r="F462" s="33" t="s">
        <v>669</v>
      </c>
      <c r="G462" s="33">
        <v>55.274999999999999</v>
      </c>
      <c r="H462" s="34">
        <v>30</v>
      </c>
      <c r="I462" s="59">
        <v>1658.25</v>
      </c>
      <c r="J462" s="34"/>
      <c r="K462" s="35"/>
      <c r="L462" s="36">
        <v>55.274999999999999</v>
      </c>
      <c r="M462" s="36">
        <v>30</v>
      </c>
      <c r="N462" s="42">
        <v>1658.25</v>
      </c>
      <c r="O462" s="20">
        <f t="shared" si="55"/>
        <v>0</v>
      </c>
    </row>
    <row r="463" spans="1:15" ht="16.5" hidden="1" customHeight="1">
      <c r="A463" s="31" t="s">
        <v>11</v>
      </c>
      <c r="B463" s="32" t="s">
        <v>241</v>
      </c>
      <c r="C463" s="32" t="s">
        <v>168</v>
      </c>
      <c r="D463" s="32" t="s">
        <v>166</v>
      </c>
      <c r="E463" s="32" t="s">
        <v>11</v>
      </c>
      <c r="F463" s="33" t="s">
        <v>669</v>
      </c>
      <c r="G463" s="33">
        <v>55.274999999999999</v>
      </c>
      <c r="H463" s="34">
        <v>30</v>
      </c>
      <c r="I463" s="59">
        <v>1658.25</v>
      </c>
      <c r="J463" s="34"/>
      <c r="K463" s="35"/>
      <c r="L463" s="36">
        <v>55.274999999999999</v>
      </c>
      <c r="M463" s="36">
        <v>30</v>
      </c>
      <c r="N463" s="42">
        <v>1658.25</v>
      </c>
      <c r="O463" s="20">
        <f t="shared" si="55"/>
        <v>0</v>
      </c>
    </row>
    <row r="464" spans="1:15" ht="16.5" hidden="1" customHeight="1">
      <c r="A464" s="31" t="s">
        <v>11</v>
      </c>
      <c r="B464" s="32" t="s">
        <v>241</v>
      </c>
      <c r="C464" s="32" t="s">
        <v>169</v>
      </c>
      <c r="D464" s="32" t="s">
        <v>166</v>
      </c>
      <c r="E464" s="32" t="s">
        <v>11</v>
      </c>
      <c r="F464" s="33" t="s">
        <v>669</v>
      </c>
      <c r="G464" s="33">
        <v>55.274999999999999</v>
      </c>
      <c r="H464" s="34">
        <v>30</v>
      </c>
      <c r="I464" s="59">
        <v>1658.25</v>
      </c>
      <c r="J464" s="34"/>
      <c r="K464" s="35"/>
      <c r="L464" s="36">
        <v>55.274999999999999</v>
      </c>
      <c r="M464" s="36">
        <v>30</v>
      </c>
      <c r="N464" s="42">
        <v>1658.25</v>
      </c>
      <c r="O464" s="20">
        <f t="shared" si="55"/>
        <v>0</v>
      </c>
    </row>
    <row r="465" spans="1:15" ht="16.5" hidden="1" customHeight="1">
      <c r="A465" s="31" t="s">
        <v>11</v>
      </c>
      <c r="B465" s="32" t="s">
        <v>241</v>
      </c>
      <c r="C465" s="32" t="s">
        <v>170</v>
      </c>
      <c r="D465" s="32" t="s">
        <v>166</v>
      </c>
      <c r="E465" s="32" t="s">
        <v>11</v>
      </c>
      <c r="F465" s="33" t="s">
        <v>669</v>
      </c>
      <c r="G465" s="33">
        <v>55.274999999999999</v>
      </c>
      <c r="H465" s="34">
        <v>30</v>
      </c>
      <c r="I465" s="59">
        <v>1658.25</v>
      </c>
      <c r="J465" s="34"/>
      <c r="K465" s="35"/>
      <c r="L465" s="36">
        <v>55.274999999999999</v>
      </c>
      <c r="M465" s="36">
        <v>30</v>
      </c>
      <c r="N465" s="42">
        <v>1658.25</v>
      </c>
      <c r="O465" s="20">
        <f t="shared" si="55"/>
        <v>0</v>
      </c>
    </row>
    <row r="466" spans="1:15" ht="16.5" hidden="1" customHeight="1">
      <c r="A466" s="31" t="s">
        <v>11</v>
      </c>
      <c r="B466" s="32" t="s">
        <v>241</v>
      </c>
      <c r="C466" s="32" t="s">
        <v>171</v>
      </c>
      <c r="D466" s="32" t="s">
        <v>166</v>
      </c>
      <c r="E466" s="32" t="s">
        <v>11</v>
      </c>
      <c r="F466" s="33" t="s">
        <v>669</v>
      </c>
      <c r="G466" s="33">
        <v>55.274999999999999</v>
      </c>
      <c r="H466" s="34">
        <v>30</v>
      </c>
      <c r="I466" s="59">
        <v>1658.25</v>
      </c>
      <c r="J466" s="34"/>
      <c r="K466" s="35"/>
      <c r="L466" s="36">
        <v>55.274999999999999</v>
      </c>
      <c r="M466" s="36">
        <v>30</v>
      </c>
      <c r="N466" s="42">
        <v>1658.25</v>
      </c>
      <c r="O466" s="20">
        <f t="shared" si="55"/>
        <v>0</v>
      </c>
    </row>
    <row r="467" spans="1:15" ht="16.5" hidden="1" customHeight="1">
      <c r="A467" s="31" t="s">
        <v>11</v>
      </c>
      <c r="B467" s="32" t="s">
        <v>11</v>
      </c>
      <c r="C467" s="32" t="s">
        <v>11</v>
      </c>
      <c r="D467" s="32" t="s">
        <v>11</v>
      </c>
      <c r="E467" s="32" t="s">
        <v>437</v>
      </c>
      <c r="F467" s="33" t="s">
        <v>670</v>
      </c>
      <c r="G467" s="33"/>
      <c r="H467" s="34"/>
      <c r="I467" s="34"/>
      <c r="J467" s="34"/>
      <c r="K467" s="35"/>
      <c r="L467" s="36"/>
      <c r="M467" s="36"/>
      <c r="N467" s="36"/>
      <c r="O467" s="20">
        <f t="shared" si="55"/>
        <v>0</v>
      </c>
    </row>
    <row r="468" spans="1:15" ht="33" hidden="1" customHeight="1">
      <c r="A468" s="31" t="s">
        <v>11</v>
      </c>
      <c r="B468" s="32" t="s">
        <v>240</v>
      </c>
      <c r="C468" s="32" t="s">
        <v>165</v>
      </c>
      <c r="D468" s="32" t="s">
        <v>306</v>
      </c>
      <c r="E468" s="32" t="s">
        <v>671</v>
      </c>
      <c r="F468" s="33" t="s">
        <v>672</v>
      </c>
      <c r="G468" s="33">
        <v>9.9550000000000001</v>
      </c>
      <c r="H468" s="34">
        <v>30</v>
      </c>
      <c r="I468" s="34">
        <v>298.64999999999998</v>
      </c>
      <c r="J468" s="34"/>
      <c r="K468" s="35"/>
      <c r="L468" s="36">
        <v>9.9550000000000001</v>
      </c>
      <c r="M468" s="36">
        <v>30</v>
      </c>
      <c r="N468" s="36">
        <v>298.64999999999998</v>
      </c>
      <c r="O468" s="20">
        <f t="shared" si="55"/>
        <v>0</v>
      </c>
    </row>
    <row r="469" spans="1:15" ht="33" hidden="1" customHeight="1">
      <c r="A469" s="31" t="s">
        <v>11</v>
      </c>
      <c r="B469" s="32" t="s">
        <v>241</v>
      </c>
      <c r="C469" s="32" t="s">
        <v>167</v>
      </c>
      <c r="D469" s="32" t="s">
        <v>166</v>
      </c>
      <c r="E469" s="32" t="s">
        <v>11</v>
      </c>
      <c r="F469" s="33" t="s">
        <v>673</v>
      </c>
      <c r="G469" s="33">
        <v>296.65899999999999</v>
      </c>
      <c r="H469" s="34">
        <v>30</v>
      </c>
      <c r="I469" s="59">
        <v>8899.77</v>
      </c>
      <c r="J469" s="34"/>
      <c r="K469" s="35"/>
      <c r="L469" s="36">
        <v>296.65899999999999</v>
      </c>
      <c r="M469" s="36">
        <v>30</v>
      </c>
      <c r="N469" s="42">
        <v>8899.77</v>
      </c>
      <c r="O469" s="20">
        <f t="shared" si="55"/>
        <v>0</v>
      </c>
    </row>
    <row r="470" spans="1:15" ht="33" hidden="1" customHeight="1">
      <c r="A470" s="31" t="s">
        <v>11</v>
      </c>
      <c r="B470" s="32" t="s">
        <v>241</v>
      </c>
      <c r="C470" s="32" t="s">
        <v>168</v>
      </c>
      <c r="D470" s="32" t="s">
        <v>166</v>
      </c>
      <c r="E470" s="32" t="s">
        <v>11</v>
      </c>
      <c r="F470" s="33" t="s">
        <v>673</v>
      </c>
      <c r="G470" s="33">
        <v>296.65899999999999</v>
      </c>
      <c r="H470" s="34">
        <v>30</v>
      </c>
      <c r="I470" s="59">
        <v>8899.77</v>
      </c>
      <c r="J470" s="34"/>
      <c r="K470" s="35"/>
      <c r="L470" s="36">
        <v>296.65899999999999</v>
      </c>
      <c r="M470" s="36">
        <v>30</v>
      </c>
      <c r="N470" s="42">
        <v>8899.77</v>
      </c>
      <c r="O470" s="20">
        <f t="shared" si="55"/>
        <v>0</v>
      </c>
    </row>
    <row r="471" spans="1:15" ht="33" hidden="1" customHeight="1">
      <c r="A471" s="31" t="s">
        <v>11</v>
      </c>
      <c r="B471" s="32" t="s">
        <v>241</v>
      </c>
      <c r="C471" s="32" t="s">
        <v>169</v>
      </c>
      <c r="D471" s="32" t="s">
        <v>166</v>
      </c>
      <c r="E471" s="32" t="s">
        <v>11</v>
      </c>
      <c r="F471" s="33" t="s">
        <v>673</v>
      </c>
      <c r="G471" s="33">
        <v>296.65899999999999</v>
      </c>
      <c r="H471" s="34">
        <v>30</v>
      </c>
      <c r="I471" s="59">
        <v>8899.77</v>
      </c>
      <c r="J471" s="34"/>
      <c r="K471" s="35"/>
      <c r="L471" s="36">
        <v>296.65899999999999</v>
      </c>
      <c r="M471" s="36">
        <v>30</v>
      </c>
      <c r="N471" s="42">
        <v>8899.77</v>
      </c>
      <c r="O471" s="20">
        <f t="shared" si="55"/>
        <v>0</v>
      </c>
    </row>
    <row r="472" spans="1:15" ht="33" hidden="1" customHeight="1">
      <c r="A472" s="31" t="s">
        <v>11</v>
      </c>
      <c r="B472" s="32" t="s">
        <v>241</v>
      </c>
      <c r="C472" s="32" t="s">
        <v>170</v>
      </c>
      <c r="D472" s="32" t="s">
        <v>166</v>
      </c>
      <c r="E472" s="32" t="s">
        <v>11</v>
      </c>
      <c r="F472" s="33" t="s">
        <v>673</v>
      </c>
      <c r="G472" s="33">
        <v>296.65899999999999</v>
      </c>
      <c r="H472" s="34">
        <v>30</v>
      </c>
      <c r="I472" s="59">
        <v>8899.77</v>
      </c>
      <c r="J472" s="34"/>
      <c r="K472" s="35"/>
      <c r="L472" s="36">
        <v>296.65899999999999</v>
      </c>
      <c r="M472" s="36">
        <v>30</v>
      </c>
      <c r="N472" s="42">
        <v>8899.77</v>
      </c>
      <c r="O472" s="20">
        <f t="shared" si="55"/>
        <v>0</v>
      </c>
    </row>
    <row r="473" spans="1:15" ht="33" hidden="1" customHeight="1">
      <c r="A473" s="31" t="s">
        <v>11</v>
      </c>
      <c r="B473" s="32" t="s">
        <v>241</v>
      </c>
      <c r="C473" s="32" t="s">
        <v>171</v>
      </c>
      <c r="D473" s="32" t="s">
        <v>166</v>
      </c>
      <c r="E473" s="32" t="s">
        <v>11</v>
      </c>
      <c r="F473" s="33" t="s">
        <v>673</v>
      </c>
      <c r="G473" s="33">
        <v>296.65899999999999</v>
      </c>
      <c r="H473" s="34">
        <v>30</v>
      </c>
      <c r="I473" s="59">
        <v>8899.77</v>
      </c>
      <c r="J473" s="34"/>
      <c r="K473" s="35"/>
      <c r="L473" s="36">
        <v>296.65899999999999</v>
      </c>
      <c r="M473" s="36">
        <v>30</v>
      </c>
      <c r="N473" s="42">
        <v>8899.77</v>
      </c>
      <c r="O473" s="20">
        <f t="shared" si="55"/>
        <v>0</v>
      </c>
    </row>
    <row r="474" spans="1:15" ht="16.5" hidden="1" customHeight="1">
      <c r="A474" s="31" t="s">
        <v>11</v>
      </c>
      <c r="B474" s="32" t="s">
        <v>240</v>
      </c>
      <c r="C474" s="32" t="s">
        <v>165</v>
      </c>
      <c r="D474" s="32" t="s">
        <v>306</v>
      </c>
      <c r="E474" s="32" t="s">
        <v>674</v>
      </c>
      <c r="F474" s="33" t="s">
        <v>675</v>
      </c>
      <c r="G474" s="33">
        <v>3.96</v>
      </c>
      <c r="H474" s="34">
        <v>30</v>
      </c>
      <c r="I474" s="34">
        <v>118.8</v>
      </c>
      <c r="J474" s="34"/>
      <c r="K474" s="35"/>
      <c r="L474" s="36">
        <v>3.96</v>
      </c>
      <c r="M474" s="36">
        <v>30</v>
      </c>
      <c r="N474" s="36">
        <v>118.8</v>
      </c>
      <c r="O474" s="20">
        <f t="shared" si="55"/>
        <v>0</v>
      </c>
    </row>
    <row r="475" spans="1:15" ht="16.5" hidden="1" customHeight="1">
      <c r="A475" s="31" t="s">
        <v>11</v>
      </c>
      <c r="B475" s="32" t="s">
        <v>241</v>
      </c>
      <c r="C475" s="32" t="s">
        <v>167</v>
      </c>
      <c r="D475" s="32" t="s">
        <v>166</v>
      </c>
      <c r="E475" s="32" t="s">
        <v>11</v>
      </c>
      <c r="F475" s="33" t="s">
        <v>676</v>
      </c>
      <c r="G475" s="33">
        <v>118.008</v>
      </c>
      <c r="H475" s="34">
        <v>30</v>
      </c>
      <c r="I475" s="59">
        <v>3540.24</v>
      </c>
      <c r="J475" s="34"/>
      <c r="K475" s="35"/>
      <c r="L475" s="36">
        <v>118.008</v>
      </c>
      <c r="M475" s="36">
        <v>30</v>
      </c>
      <c r="N475" s="42">
        <v>3540.24</v>
      </c>
      <c r="O475" s="20">
        <f t="shared" si="55"/>
        <v>0</v>
      </c>
    </row>
    <row r="476" spans="1:15" ht="16.5" hidden="1" customHeight="1">
      <c r="A476" s="31" t="s">
        <v>11</v>
      </c>
      <c r="B476" s="32" t="s">
        <v>241</v>
      </c>
      <c r="C476" s="32" t="s">
        <v>168</v>
      </c>
      <c r="D476" s="32" t="s">
        <v>166</v>
      </c>
      <c r="E476" s="32" t="s">
        <v>11</v>
      </c>
      <c r="F476" s="33" t="s">
        <v>676</v>
      </c>
      <c r="G476" s="33">
        <v>118.008</v>
      </c>
      <c r="H476" s="34">
        <v>30</v>
      </c>
      <c r="I476" s="59">
        <v>3540.24</v>
      </c>
      <c r="J476" s="34"/>
      <c r="K476" s="35"/>
      <c r="L476" s="36">
        <v>118.008</v>
      </c>
      <c r="M476" s="36">
        <v>30</v>
      </c>
      <c r="N476" s="42">
        <v>3540.24</v>
      </c>
      <c r="O476" s="20">
        <f t="shared" si="55"/>
        <v>0</v>
      </c>
    </row>
    <row r="477" spans="1:15" ht="16.5" hidden="1" customHeight="1">
      <c r="A477" s="31" t="s">
        <v>11</v>
      </c>
      <c r="B477" s="32" t="s">
        <v>241</v>
      </c>
      <c r="C477" s="32" t="s">
        <v>169</v>
      </c>
      <c r="D477" s="32" t="s">
        <v>166</v>
      </c>
      <c r="E477" s="32" t="s">
        <v>11</v>
      </c>
      <c r="F477" s="33" t="s">
        <v>676</v>
      </c>
      <c r="G477" s="33">
        <v>118.008</v>
      </c>
      <c r="H477" s="34">
        <v>30</v>
      </c>
      <c r="I477" s="59">
        <v>3540.24</v>
      </c>
      <c r="J477" s="34"/>
      <c r="K477" s="35"/>
      <c r="L477" s="36">
        <v>118.008</v>
      </c>
      <c r="M477" s="36">
        <v>30</v>
      </c>
      <c r="N477" s="42">
        <v>3540.24</v>
      </c>
      <c r="O477" s="20">
        <f t="shared" si="55"/>
        <v>0</v>
      </c>
    </row>
    <row r="478" spans="1:15" ht="16.5" hidden="1" customHeight="1">
      <c r="A478" s="31" t="s">
        <v>11</v>
      </c>
      <c r="B478" s="32" t="s">
        <v>241</v>
      </c>
      <c r="C478" s="32" t="s">
        <v>170</v>
      </c>
      <c r="D478" s="32" t="s">
        <v>166</v>
      </c>
      <c r="E478" s="32" t="s">
        <v>11</v>
      </c>
      <c r="F478" s="33" t="s">
        <v>676</v>
      </c>
      <c r="G478" s="33">
        <v>118.008</v>
      </c>
      <c r="H478" s="34">
        <v>30</v>
      </c>
      <c r="I478" s="59">
        <v>3540.24</v>
      </c>
      <c r="J478" s="34"/>
      <c r="K478" s="35"/>
      <c r="L478" s="36">
        <v>118.008</v>
      </c>
      <c r="M478" s="36">
        <v>30</v>
      </c>
      <c r="N478" s="42">
        <v>3540.24</v>
      </c>
      <c r="O478" s="20">
        <f t="shared" si="55"/>
        <v>0</v>
      </c>
    </row>
    <row r="479" spans="1:15" ht="16.5" hidden="1" customHeight="1">
      <c r="A479" s="31" t="s">
        <v>11</v>
      </c>
      <c r="B479" s="32" t="s">
        <v>241</v>
      </c>
      <c r="C479" s="32" t="s">
        <v>171</v>
      </c>
      <c r="D479" s="32" t="s">
        <v>166</v>
      </c>
      <c r="E479" s="32" t="s">
        <v>11</v>
      </c>
      <c r="F479" s="33" t="s">
        <v>676</v>
      </c>
      <c r="G479" s="33">
        <v>118.008</v>
      </c>
      <c r="H479" s="34">
        <v>30</v>
      </c>
      <c r="I479" s="59">
        <v>3540.24</v>
      </c>
      <c r="J479" s="34"/>
      <c r="K479" s="35"/>
      <c r="L479" s="36">
        <v>118.008</v>
      </c>
      <c r="M479" s="36">
        <v>30</v>
      </c>
      <c r="N479" s="42">
        <v>3540.24</v>
      </c>
      <c r="O479" s="20">
        <f t="shared" si="55"/>
        <v>0</v>
      </c>
    </row>
    <row r="480" spans="1:15" ht="16.5" hidden="1" customHeight="1">
      <c r="A480" s="31" t="s">
        <v>11</v>
      </c>
      <c r="B480" s="32" t="s">
        <v>11</v>
      </c>
      <c r="C480" s="32" t="s">
        <v>11</v>
      </c>
      <c r="D480" s="32" t="s">
        <v>11</v>
      </c>
      <c r="E480" s="32" t="s">
        <v>437</v>
      </c>
      <c r="F480" s="33" t="s">
        <v>677</v>
      </c>
      <c r="G480" s="33"/>
      <c r="H480" s="34"/>
      <c r="I480" s="34"/>
      <c r="J480" s="34"/>
      <c r="K480" s="35"/>
      <c r="L480" s="36"/>
      <c r="M480" s="36"/>
      <c r="N480" s="36"/>
      <c r="O480" s="20">
        <f t="shared" si="55"/>
        <v>0</v>
      </c>
    </row>
    <row r="481" spans="1:15" ht="16.5" hidden="1" customHeight="1">
      <c r="A481" s="43"/>
      <c r="B481" s="44"/>
      <c r="C481" s="44"/>
      <c r="D481" s="44"/>
      <c r="E481" s="44"/>
      <c r="F481" s="45"/>
      <c r="G481" s="45"/>
      <c r="H481" s="46"/>
      <c r="I481" s="46"/>
      <c r="J481" s="46"/>
      <c r="K481" s="46"/>
      <c r="L481" s="47"/>
      <c r="M481" s="47"/>
      <c r="N481" s="47"/>
    </row>
    <row r="482" spans="1:15" ht="16.5" hidden="1" customHeight="1">
      <c r="A482" s="21" t="s">
        <v>1244</v>
      </c>
      <c r="O482" s="20">
        <f t="shared" si="55"/>
        <v>0</v>
      </c>
    </row>
    <row r="483" spans="1:15" s="58" customFormat="1" ht="16.5" hidden="1" customHeight="1">
      <c r="A483" s="25" t="s">
        <v>323</v>
      </c>
      <c r="B483" s="25" t="s">
        <v>0</v>
      </c>
      <c r="C483" s="25" t="s">
        <v>1</v>
      </c>
      <c r="D483" s="25" t="s">
        <v>2</v>
      </c>
      <c r="E483" s="25" t="s">
        <v>324</v>
      </c>
      <c r="F483" s="54" t="s">
        <v>325</v>
      </c>
      <c r="G483" s="54" t="s">
        <v>326</v>
      </c>
      <c r="H483" s="55" t="s">
        <v>158</v>
      </c>
      <c r="I483" s="55" t="s">
        <v>150</v>
      </c>
      <c r="J483" s="55" t="s">
        <v>308</v>
      </c>
      <c r="K483" s="56"/>
      <c r="L483" s="55" t="s">
        <v>327</v>
      </c>
      <c r="M483" s="55" t="s">
        <v>158</v>
      </c>
      <c r="N483" s="55" t="s">
        <v>328</v>
      </c>
      <c r="O483" s="57" t="s">
        <v>329</v>
      </c>
    </row>
    <row r="484" spans="1:15" ht="33" hidden="1" customHeight="1">
      <c r="A484" s="31" t="s">
        <v>618</v>
      </c>
      <c r="B484" s="32" t="s">
        <v>678</v>
      </c>
      <c r="C484" s="32" t="s">
        <v>679</v>
      </c>
      <c r="D484" s="32" t="s">
        <v>680</v>
      </c>
      <c r="E484" s="32" t="s">
        <v>681</v>
      </c>
      <c r="F484" s="33" t="s">
        <v>682</v>
      </c>
      <c r="G484" s="33">
        <v>11.647</v>
      </c>
      <c r="H484" s="34">
        <v>30</v>
      </c>
      <c r="I484" s="34">
        <v>349.41</v>
      </c>
      <c r="J484" s="34"/>
      <c r="K484" s="35"/>
      <c r="L484" s="36">
        <v>11.647</v>
      </c>
      <c r="M484" s="36">
        <v>30</v>
      </c>
      <c r="N484" s="36">
        <v>349.41</v>
      </c>
      <c r="O484" s="20">
        <f t="shared" si="55"/>
        <v>0</v>
      </c>
    </row>
    <row r="485" spans="1:15" ht="33" hidden="1" customHeight="1">
      <c r="A485" s="31" t="s">
        <v>11</v>
      </c>
      <c r="B485" s="32" t="s">
        <v>241</v>
      </c>
      <c r="C485" s="32" t="s">
        <v>167</v>
      </c>
      <c r="D485" s="32" t="s">
        <v>166</v>
      </c>
      <c r="E485" s="32" t="s">
        <v>11</v>
      </c>
      <c r="F485" s="33" t="s">
        <v>683</v>
      </c>
      <c r="G485" s="33">
        <v>347.09500000000003</v>
      </c>
      <c r="H485" s="34">
        <v>30</v>
      </c>
      <c r="I485" s="59">
        <v>10412.85</v>
      </c>
      <c r="J485" s="34"/>
      <c r="K485" s="35"/>
      <c r="L485" s="36">
        <v>347.09500000000003</v>
      </c>
      <c r="M485" s="36">
        <v>30</v>
      </c>
      <c r="N485" s="42">
        <v>10412.85</v>
      </c>
      <c r="O485" s="20">
        <f t="shared" si="55"/>
        <v>0</v>
      </c>
    </row>
    <row r="486" spans="1:15" ht="33" hidden="1" customHeight="1">
      <c r="A486" s="31" t="s">
        <v>11</v>
      </c>
      <c r="B486" s="32" t="s">
        <v>241</v>
      </c>
      <c r="C486" s="32" t="s">
        <v>168</v>
      </c>
      <c r="D486" s="32" t="s">
        <v>166</v>
      </c>
      <c r="E486" s="32" t="s">
        <v>11</v>
      </c>
      <c r="F486" s="33" t="s">
        <v>683</v>
      </c>
      <c r="G486" s="33">
        <v>347.09500000000003</v>
      </c>
      <c r="H486" s="34">
        <v>30</v>
      </c>
      <c r="I486" s="59">
        <v>10412.85</v>
      </c>
      <c r="J486" s="34"/>
      <c r="K486" s="35"/>
      <c r="L486" s="36">
        <v>347.09500000000003</v>
      </c>
      <c r="M486" s="36">
        <v>30</v>
      </c>
      <c r="N486" s="42">
        <v>10412.85</v>
      </c>
      <c r="O486" s="20">
        <f t="shared" si="55"/>
        <v>0</v>
      </c>
    </row>
    <row r="487" spans="1:15" ht="33" hidden="1" customHeight="1">
      <c r="A487" s="31" t="s">
        <v>11</v>
      </c>
      <c r="B487" s="32" t="s">
        <v>241</v>
      </c>
      <c r="C487" s="32" t="s">
        <v>169</v>
      </c>
      <c r="D487" s="32" t="s">
        <v>166</v>
      </c>
      <c r="E487" s="32" t="s">
        <v>11</v>
      </c>
      <c r="F487" s="33" t="s">
        <v>683</v>
      </c>
      <c r="G487" s="33">
        <v>347.09500000000003</v>
      </c>
      <c r="H487" s="34">
        <v>30</v>
      </c>
      <c r="I487" s="59">
        <v>10412.85</v>
      </c>
      <c r="J487" s="34"/>
      <c r="K487" s="35"/>
      <c r="L487" s="36">
        <v>347.09500000000003</v>
      </c>
      <c r="M487" s="36">
        <v>30</v>
      </c>
      <c r="N487" s="42">
        <v>10412.85</v>
      </c>
      <c r="O487" s="20">
        <f t="shared" si="55"/>
        <v>0</v>
      </c>
    </row>
    <row r="488" spans="1:15" ht="33" hidden="1" customHeight="1">
      <c r="A488" s="31" t="s">
        <v>11</v>
      </c>
      <c r="B488" s="32" t="s">
        <v>241</v>
      </c>
      <c r="C488" s="32" t="s">
        <v>170</v>
      </c>
      <c r="D488" s="32" t="s">
        <v>166</v>
      </c>
      <c r="E488" s="32" t="s">
        <v>11</v>
      </c>
      <c r="F488" s="33" t="s">
        <v>683</v>
      </c>
      <c r="G488" s="33">
        <v>347.09500000000003</v>
      </c>
      <c r="H488" s="34">
        <v>30</v>
      </c>
      <c r="I488" s="59">
        <v>10412.85</v>
      </c>
      <c r="J488" s="34"/>
      <c r="K488" s="35"/>
      <c r="L488" s="36">
        <v>347.09500000000003</v>
      </c>
      <c r="M488" s="36">
        <v>30</v>
      </c>
      <c r="N488" s="42">
        <v>10412.85</v>
      </c>
      <c r="O488" s="20">
        <f t="shared" si="55"/>
        <v>0</v>
      </c>
    </row>
    <row r="489" spans="1:15" ht="33" hidden="1" customHeight="1">
      <c r="A489" s="31" t="s">
        <v>11</v>
      </c>
      <c r="B489" s="32" t="s">
        <v>241</v>
      </c>
      <c r="C489" s="32" t="s">
        <v>171</v>
      </c>
      <c r="D489" s="32" t="s">
        <v>166</v>
      </c>
      <c r="E489" s="32" t="s">
        <v>11</v>
      </c>
      <c r="F489" s="33" t="s">
        <v>683</v>
      </c>
      <c r="G489" s="33">
        <v>347.09500000000003</v>
      </c>
      <c r="H489" s="34">
        <v>30</v>
      </c>
      <c r="I489" s="59">
        <v>10412.85</v>
      </c>
      <c r="J489" s="34"/>
      <c r="K489" s="35"/>
      <c r="L489" s="36">
        <v>347.09500000000003</v>
      </c>
      <c r="M489" s="36">
        <v>30</v>
      </c>
      <c r="N489" s="42">
        <v>10412.85</v>
      </c>
      <c r="O489" s="20">
        <f t="shared" si="55"/>
        <v>0</v>
      </c>
    </row>
    <row r="490" spans="1:15" ht="16.5" hidden="1" customHeight="1">
      <c r="A490" s="31" t="s">
        <v>11</v>
      </c>
      <c r="B490" s="32" t="s">
        <v>11</v>
      </c>
      <c r="C490" s="32" t="s">
        <v>11</v>
      </c>
      <c r="D490" s="32" t="s">
        <v>11</v>
      </c>
      <c r="E490" s="32" t="s">
        <v>437</v>
      </c>
      <c r="F490" s="33" t="s">
        <v>684</v>
      </c>
      <c r="G490" s="33"/>
      <c r="H490" s="34"/>
      <c r="I490" s="34"/>
      <c r="J490" s="34"/>
      <c r="K490" s="35"/>
      <c r="L490" s="36"/>
      <c r="M490" s="36"/>
      <c r="N490" s="36"/>
      <c r="O490" s="20">
        <f t="shared" si="55"/>
        <v>0</v>
      </c>
    </row>
    <row r="491" spans="1:15" ht="16.5" hidden="1" customHeight="1">
      <c r="A491" s="31" t="s">
        <v>11</v>
      </c>
      <c r="B491" s="32" t="s">
        <v>239</v>
      </c>
      <c r="C491" s="32" t="s">
        <v>165</v>
      </c>
      <c r="D491" s="32" t="s">
        <v>306</v>
      </c>
      <c r="E491" s="32" t="s">
        <v>685</v>
      </c>
      <c r="F491" s="33" t="s">
        <v>686</v>
      </c>
      <c r="G491" s="33">
        <v>5.85</v>
      </c>
      <c r="H491" s="34">
        <v>30</v>
      </c>
      <c r="I491" s="34">
        <v>175.5</v>
      </c>
      <c r="J491" s="34"/>
      <c r="K491" s="35"/>
      <c r="L491" s="36">
        <v>5.85</v>
      </c>
      <c r="M491" s="36">
        <v>30</v>
      </c>
      <c r="N491" s="36">
        <v>175.5</v>
      </c>
      <c r="O491" s="20">
        <f t="shared" si="55"/>
        <v>0</v>
      </c>
    </row>
    <row r="492" spans="1:15" ht="16.5" hidden="1" customHeight="1">
      <c r="A492" s="31" t="s">
        <v>11</v>
      </c>
      <c r="B492" s="32" t="s">
        <v>241</v>
      </c>
      <c r="C492" s="32" t="s">
        <v>167</v>
      </c>
      <c r="D492" s="32" t="s">
        <v>166</v>
      </c>
      <c r="E492" s="32" t="s">
        <v>11</v>
      </c>
      <c r="F492" s="33" t="s">
        <v>687</v>
      </c>
      <c r="G492" s="33">
        <v>87.75</v>
      </c>
      <c r="H492" s="34">
        <v>30</v>
      </c>
      <c r="I492" s="59">
        <v>2632.5</v>
      </c>
      <c r="J492" s="34"/>
      <c r="K492" s="35"/>
      <c r="L492" s="36">
        <v>87.75</v>
      </c>
      <c r="M492" s="36">
        <v>30</v>
      </c>
      <c r="N492" s="42">
        <v>2632.5</v>
      </c>
      <c r="O492" s="20">
        <f t="shared" si="55"/>
        <v>0</v>
      </c>
    </row>
    <row r="493" spans="1:15" ht="16.5" hidden="1" customHeight="1">
      <c r="A493" s="31" t="s">
        <v>11</v>
      </c>
      <c r="B493" s="32" t="s">
        <v>241</v>
      </c>
      <c r="C493" s="32" t="s">
        <v>168</v>
      </c>
      <c r="D493" s="32" t="s">
        <v>166</v>
      </c>
      <c r="E493" s="32" t="s">
        <v>11</v>
      </c>
      <c r="F493" s="33" t="s">
        <v>687</v>
      </c>
      <c r="G493" s="33">
        <v>87.75</v>
      </c>
      <c r="H493" s="34">
        <v>30</v>
      </c>
      <c r="I493" s="59">
        <v>2632.5</v>
      </c>
      <c r="J493" s="34"/>
      <c r="K493" s="35"/>
      <c r="L493" s="36">
        <v>87.75</v>
      </c>
      <c r="M493" s="36">
        <v>30</v>
      </c>
      <c r="N493" s="42">
        <v>2632.5</v>
      </c>
      <c r="O493" s="20">
        <f t="shared" si="55"/>
        <v>0</v>
      </c>
    </row>
    <row r="494" spans="1:15" ht="16.5" hidden="1" customHeight="1">
      <c r="A494" s="31" t="s">
        <v>11</v>
      </c>
      <c r="B494" s="32" t="s">
        <v>241</v>
      </c>
      <c r="C494" s="32" t="s">
        <v>169</v>
      </c>
      <c r="D494" s="32" t="s">
        <v>166</v>
      </c>
      <c r="E494" s="32" t="s">
        <v>11</v>
      </c>
      <c r="F494" s="33" t="s">
        <v>687</v>
      </c>
      <c r="G494" s="33">
        <v>87.75</v>
      </c>
      <c r="H494" s="34">
        <v>30</v>
      </c>
      <c r="I494" s="59">
        <v>2632.5</v>
      </c>
      <c r="J494" s="34"/>
      <c r="K494" s="35"/>
      <c r="L494" s="36">
        <v>87.75</v>
      </c>
      <c r="M494" s="36">
        <v>30</v>
      </c>
      <c r="N494" s="42">
        <v>2632.5</v>
      </c>
      <c r="O494" s="20">
        <f t="shared" si="55"/>
        <v>0</v>
      </c>
    </row>
    <row r="495" spans="1:15" ht="16.5" hidden="1" customHeight="1">
      <c r="A495" s="31" t="s">
        <v>11</v>
      </c>
      <c r="B495" s="32" t="s">
        <v>241</v>
      </c>
      <c r="C495" s="32" t="s">
        <v>170</v>
      </c>
      <c r="D495" s="32" t="s">
        <v>166</v>
      </c>
      <c r="E495" s="32" t="s">
        <v>11</v>
      </c>
      <c r="F495" s="33" t="s">
        <v>687</v>
      </c>
      <c r="G495" s="33">
        <v>87.75</v>
      </c>
      <c r="H495" s="34">
        <v>30</v>
      </c>
      <c r="I495" s="59">
        <v>2632.5</v>
      </c>
      <c r="J495" s="34"/>
      <c r="K495" s="35"/>
      <c r="L495" s="36">
        <v>87.75</v>
      </c>
      <c r="M495" s="36">
        <v>30</v>
      </c>
      <c r="N495" s="42">
        <v>2632.5</v>
      </c>
      <c r="O495" s="20">
        <f t="shared" si="55"/>
        <v>0</v>
      </c>
    </row>
    <row r="496" spans="1:15" ht="16.5" hidden="1" customHeight="1">
      <c r="A496" s="31" t="s">
        <v>11</v>
      </c>
      <c r="B496" s="32" t="s">
        <v>241</v>
      </c>
      <c r="C496" s="32" t="s">
        <v>171</v>
      </c>
      <c r="D496" s="32" t="s">
        <v>166</v>
      </c>
      <c r="E496" s="32" t="s">
        <v>11</v>
      </c>
      <c r="F496" s="33" t="s">
        <v>687</v>
      </c>
      <c r="G496" s="33">
        <v>87.75</v>
      </c>
      <c r="H496" s="34">
        <v>30</v>
      </c>
      <c r="I496" s="59">
        <v>2632.5</v>
      </c>
      <c r="J496" s="34"/>
      <c r="K496" s="35"/>
      <c r="L496" s="36">
        <v>87.75</v>
      </c>
      <c r="M496" s="36">
        <v>30</v>
      </c>
      <c r="N496" s="42">
        <v>2632.5</v>
      </c>
      <c r="O496" s="20">
        <f t="shared" si="55"/>
        <v>0</v>
      </c>
    </row>
    <row r="497" spans="1:15" ht="16.5" hidden="1" customHeight="1">
      <c r="A497" s="31" t="s">
        <v>11</v>
      </c>
      <c r="B497" s="32" t="s">
        <v>240</v>
      </c>
      <c r="C497" s="32" t="s">
        <v>165</v>
      </c>
      <c r="D497" s="32" t="s">
        <v>306</v>
      </c>
      <c r="E497" s="32" t="s">
        <v>688</v>
      </c>
      <c r="F497" s="33" t="s">
        <v>689</v>
      </c>
      <c r="G497" s="33">
        <v>1.8</v>
      </c>
      <c r="H497" s="34">
        <v>30</v>
      </c>
      <c r="I497" s="34">
        <v>54</v>
      </c>
      <c r="J497" s="34"/>
      <c r="K497" s="35"/>
      <c r="L497" s="36">
        <v>1.8</v>
      </c>
      <c r="M497" s="36">
        <v>30</v>
      </c>
      <c r="N497" s="36">
        <v>54</v>
      </c>
      <c r="O497" s="20">
        <f t="shared" si="55"/>
        <v>0</v>
      </c>
    </row>
    <row r="498" spans="1:15" ht="16.5" hidden="1" customHeight="1">
      <c r="A498" s="31" t="s">
        <v>11</v>
      </c>
      <c r="B498" s="32" t="s">
        <v>241</v>
      </c>
      <c r="C498" s="32" t="s">
        <v>167</v>
      </c>
      <c r="D498" s="32" t="s">
        <v>166</v>
      </c>
      <c r="E498" s="32" t="s">
        <v>11</v>
      </c>
      <c r="F498" s="33" t="s">
        <v>690</v>
      </c>
      <c r="G498" s="33">
        <v>53.64</v>
      </c>
      <c r="H498" s="34">
        <v>30</v>
      </c>
      <c r="I498" s="59">
        <v>1609.2</v>
      </c>
      <c r="J498" s="34"/>
      <c r="K498" s="35"/>
      <c r="L498" s="36">
        <v>53.64</v>
      </c>
      <c r="M498" s="36">
        <v>30</v>
      </c>
      <c r="N498" s="42">
        <v>1609.2</v>
      </c>
      <c r="O498" s="20">
        <f t="shared" si="55"/>
        <v>0</v>
      </c>
    </row>
    <row r="499" spans="1:15" ht="16.5" hidden="1" customHeight="1">
      <c r="A499" s="31" t="s">
        <v>11</v>
      </c>
      <c r="B499" s="32" t="s">
        <v>241</v>
      </c>
      <c r="C499" s="32" t="s">
        <v>168</v>
      </c>
      <c r="D499" s="32" t="s">
        <v>166</v>
      </c>
      <c r="E499" s="32" t="s">
        <v>11</v>
      </c>
      <c r="F499" s="33" t="s">
        <v>690</v>
      </c>
      <c r="G499" s="33">
        <v>53.64</v>
      </c>
      <c r="H499" s="34">
        <v>30</v>
      </c>
      <c r="I499" s="59">
        <v>1609.2</v>
      </c>
      <c r="J499" s="34"/>
      <c r="K499" s="35"/>
      <c r="L499" s="36">
        <v>53.64</v>
      </c>
      <c r="M499" s="36">
        <v>30</v>
      </c>
      <c r="N499" s="42">
        <v>1609.2</v>
      </c>
      <c r="O499" s="20">
        <f t="shared" si="55"/>
        <v>0</v>
      </c>
    </row>
    <row r="500" spans="1:15" ht="16.5" hidden="1" customHeight="1">
      <c r="A500" s="31" t="s">
        <v>11</v>
      </c>
      <c r="B500" s="32" t="s">
        <v>241</v>
      </c>
      <c r="C500" s="32" t="s">
        <v>169</v>
      </c>
      <c r="D500" s="32" t="s">
        <v>166</v>
      </c>
      <c r="E500" s="32" t="s">
        <v>11</v>
      </c>
      <c r="F500" s="33" t="s">
        <v>690</v>
      </c>
      <c r="G500" s="33">
        <v>53.64</v>
      </c>
      <c r="H500" s="34">
        <v>30</v>
      </c>
      <c r="I500" s="59">
        <v>1609.2</v>
      </c>
      <c r="J500" s="34"/>
      <c r="K500" s="35"/>
      <c r="L500" s="36">
        <v>53.64</v>
      </c>
      <c r="M500" s="36">
        <v>30</v>
      </c>
      <c r="N500" s="42">
        <v>1609.2</v>
      </c>
      <c r="O500" s="20">
        <f t="shared" si="55"/>
        <v>0</v>
      </c>
    </row>
    <row r="501" spans="1:15" ht="16.5" hidden="1" customHeight="1">
      <c r="A501" s="31" t="s">
        <v>11</v>
      </c>
      <c r="B501" s="32" t="s">
        <v>241</v>
      </c>
      <c r="C501" s="32" t="s">
        <v>170</v>
      </c>
      <c r="D501" s="32" t="s">
        <v>166</v>
      </c>
      <c r="E501" s="32" t="s">
        <v>11</v>
      </c>
      <c r="F501" s="33" t="s">
        <v>690</v>
      </c>
      <c r="G501" s="33">
        <v>53.64</v>
      </c>
      <c r="H501" s="34">
        <v>30</v>
      </c>
      <c r="I501" s="59">
        <v>1609.2</v>
      </c>
      <c r="J501" s="34"/>
      <c r="K501" s="35"/>
      <c r="L501" s="36">
        <v>53.64</v>
      </c>
      <c r="M501" s="36">
        <v>30</v>
      </c>
      <c r="N501" s="42">
        <v>1609.2</v>
      </c>
      <c r="O501" s="20">
        <f t="shared" si="55"/>
        <v>0</v>
      </c>
    </row>
    <row r="502" spans="1:15" ht="16.5" hidden="1" customHeight="1">
      <c r="A502" s="31" t="s">
        <v>11</v>
      </c>
      <c r="B502" s="32" t="s">
        <v>241</v>
      </c>
      <c r="C502" s="32" t="s">
        <v>171</v>
      </c>
      <c r="D502" s="32" t="s">
        <v>166</v>
      </c>
      <c r="E502" s="32" t="s">
        <v>11</v>
      </c>
      <c r="F502" s="33" t="s">
        <v>690</v>
      </c>
      <c r="G502" s="33">
        <v>53.64</v>
      </c>
      <c r="H502" s="34">
        <v>30</v>
      </c>
      <c r="I502" s="59">
        <v>1609.2</v>
      </c>
      <c r="J502" s="34"/>
      <c r="K502" s="35"/>
      <c r="L502" s="36">
        <v>53.64</v>
      </c>
      <c r="M502" s="36">
        <v>30</v>
      </c>
      <c r="N502" s="42">
        <v>1609.2</v>
      </c>
      <c r="O502" s="20">
        <f t="shared" si="55"/>
        <v>0</v>
      </c>
    </row>
    <row r="503" spans="1:15" ht="16.5" hidden="1" customHeight="1">
      <c r="A503" s="31" t="s">
        <v>11</v>
      </c>
      <c r="B503" s="32" t="s">
        <v>11</v>
      </c>
      <c r="C503" s="32" t="s">
        <v>11</v>
      </c>
      <c r="D503" s="32" t="s">
        <v>11</v>
      </c>
      <c r="E503" s="32" t="s">
        <v>437</v>
      </c>
      <c r="F503" s="33" t="s">
        <v>691</v>
      </c>
      <c r="G503" s="33"/>
      <c r="H503" s="34"/>
      <c r="I503" s="34"/>
      <c r="J503" s="34"/>
      <c r="K503" s="35"/>
      <c r="L503" s="36"/>
      <c r="M503" s="36"/>
      <c r="N503" s="36"/>
      <c r="O503" s="20">
        <f t="shared" si="55"/>
        <v>0</v>
      </c>
    </row>
    <row r="504" spans="1:15" ht="16.5" hidden="1" customHeight="1">
      <c r="A504" s="31" t="s">
        <v>11</v>
      </c>
      <c r="B504" s="32" t="s">
        <v>240</v>
      </c>
      <c r="C504" s="32" t="s">
        <v>165</v>
      </c>
      <c r="D504" s="32" t="s">
        <v>306</v>
      </c>
      <c r="E504" s="32" t="s">
        <v>11</v>
      </c>
      <c r="F504" s="33" t="s">
        <v>692</v>
      </c>
      <c r="G504" s="33">
        <v>12.275</v>
      </c>
      <c r="H504" s="34">
        <v>30</v>
      </c>
      <c r="I504" s="34">
        <v>368.25</v>
      </c>
      <c r="J504" s="34"/>
      <c r="K504" s="35"/>
      <c r="L504" s="36">
        <v>12.275</v>
      </c>
      <c r="M504" s="36">
        <v>30</v>
      </c>
      <c r="N504" s="36">
        <v>368.25</v>
      </c>
      <c r="O504" s="20">
        <f t="shared" si="55"/>
        <v>0</v>
      </c>
    </row>
    <row r="505" spans="1:15" ht="16.5" hidden="1" customHeight="1">
      <c r="A505" s="31" t="s">
        <v>11</v>
      </c>
      <c r="B505" s="32" t="s">
        <v>241</v>
      </c>
      <c r="C505" s="32" t="s">
        <v>167</v>
      </c>
      <c r="D505" s="32" t="s">
        <v>166</v>
      </c>
      <c r="E505" s="32" t="s">
        <v>11</v>
      </c>
      <c r="F505" s="33" t="s">
        <v>693</v>
      </c>
      <c r="G505" s="33">
        <v>365.79500000000002</v>
      </c>
      <c r="H505" s="34">
        <v>30</v>
      </c>
      <c r="I505" s="59">
        <v>10973.85</v>
      </c>
      <c r="J505" s="34"/>
      <c r="K505" s="35"/>
      <c r="L505" s="36">
        <v>365.79500000000002</v>
      </c>
      <c r="M505" s="36">
        <v>30</v>
      </c>
      <c r="N505" s="42">
        <v>10973.85</v>
      </c>
      <c r="O505" s="20">
        <f t="shared" si="55"/>
        <v>0</v>
      </c>
    </row>
    <row r="506" spans="1:15" ht="16.5" hidden="1" customHeight="1">
      <c r="A506" s="31" t="s">
        <v>11</v>
      </c>
      <c r="B506" s="32" t="s">
        <v>241</v>
      </c>
      <c r="C506" s="32" t="s">
        <v>168</v>
      </c>
      <c r="D506" s="32" t="s">
        <v>166</v>
      </c>
      <c r="E506" s="32" t="s">
        <v>11</v>
      </c>
      <c r="F506" s="33" t="s">
        <v>693</v>
      </c>
      <c r="G506" s="33">
        <v>365.79500000000002</v>
      </c>
      <c r="H506" s="34">
        <v>30</v>
      </c>
      <c r="I506" s="59">
        <v>10973.85</v>
      </c>
      <c r="J506" s="34"/>
      <c r="K506" s="35"/>
      <c r="L506" s="36">
        <v>365.79500000000002</v>
      </c>
      <c r="M506" s="36">
        <v>30</v>
      </c>
      <c r="N506" s="42">
        <v>10973.85</v>
      </c>
      <c r="O506" s="20">
        <f t="shared" si="55"/>
        <v>0</v>
      </c>
    </row>
    <row r="507" spans="1:15" ht="16.5" hidden="1" customHeight="1">
      <c r="A507" s="43"/>
      <c r="B507" s="44"/>
      <c r="C507" s="44"/>
      <c r="D507" s="44"/>
      <c r="E507" s="44"/>
      <c r="F507" s="45"/>
      <c r="G507" s="45"/>
      <c r="H507" s="46"/>
      <c r="I507" s="60"/>
      <c r="J507" s="46"/>
      <c r="K507" s="46"/>
      <c r="L507" s="47"/>
      <c r="M507" s="47"/>
      <c r="N507" s="61"/>
    </row>
    <row r="508" spans="1:15" ht="16.5" hidden="1" customHeight="1">
      <c r="A508" s="21" t="s">
        <v>1244</v>
      </c>
      <c r="O508" s="20">
        <f t="shared" si="55"/>
        <v>0</v>
      </c>
    </row>
    <row r="509" spans="1:15" s="58" customFormat="1" ht="16.5" hidden="1" customHeight="1">
      <c r="A509" s="25" t="s">
        <v>323</v>
      </c>
      <c r="B509" s="25" t="s">
        <v>0</v>
      </c>
      <c r="C509" s="25" t="s">
        <v>1</v>
      </c>
      <c r="D509" s="25" t="s">
        <v>2</v>
      </c>
      <c r="E509" s="25" t="s">
        <v>324</v>
      </c>
      <c r="F509" s="54" t="s">
        <v>325</v>
      </c>
      <c r="G509" s="54" t="s">
        <v>326</v>
      </c>
      <c r="H509" s="55" t="s">
        <v>158</v>
      </c>
      <c r="I509" s="55" t="s">
        <v>150</v>
      </c>
      <c r="J509" s="55" t="s">
        <v>308</v>
      </c>
      <c r="K509" s="56"/>
      <c r="L509" s="55" t="s">
        <v>327</v>
      </c>
      <c r="M509" s="55" t="s">
        <v>158</v>
      </c>
      <c r="N509" s="55" t="s">
        <v>328</v>
      </c>
      <c r="O509" s="57" t="s">
        <v>329</v>
      </c>
    </row>
    <row r="510" spans="1:15" ht="16.5" hidden="1" customHeight="1">
      <c r="A510" s="31" t="s">
        <v>618</v>
      </c>
      <c r="B510" s="32" t="s">
        <v>635</v>
      </c>
      <c r="C510" s="32" t="s">
        <v>665</v>
      </c>
      <c r="D510" s="32" t="s">
        <v>637</v>
      </c>
      <c r="E510" s="32" t="s">
        <v>11</v>
      </c>
      <c r="F510" s="33" t="s">
        <v>694</v>
      </c>
      <c r="G510" s="33">
        <v>365.79500000000002</v>
      </c>
      <c r="H510" s="34">
        <v>30</v>
      </c>
      <c r="I510" s="59">
        <v>10973.85</v>
      </c>
      <c r="J510" s="34"/>
      <c r="K510" s="35"/>
      <c r="L510" s="36">
        <v>365.79500000000002</v>
      </c>
      <c r="M510" s="36">
        <v>30</v>
      </c>
      <c r="N510" s="42">
        <v>10973.85</v>
      </c>
      <c r="O510" s="20">
        <f t="shared" si="55"/>
        <v>0</v>
      </c>
    </row>
    <row r="511" spans="1:15" ht="16.5" hidden="1" customHeight="1">
      <c r="A511" s="31" t="s">
        <v>11</v>
      </c>
      <c r="B511" s="32" t="s">
        <v>241</v>
      </c>
      <c r="C511" s="32" t="s">
        <v>170</v>
      </c>
      <c r="D511" s="32" t="s">
        <v>166</v>
      </c>
      <c r="E511" s="32" t="s">
        <v>11</v>
      </c>
      <c r="F511" s="33" t="s">
        <v>693</v>
      </c>
      <c r="G511" s="33">
        <v>365.79500000000002</v>
      </c>
      <c r="H511" s="34">
        <v>30</v>
      </c>
      <c r="I511" s="59">
        <v>10973.85</v>
      </c>
      <c r="J511" s="34"/>
      <c r="K511" s="35"/>
      <c r="L511" s="36">
        <v>365.79500000000002</v>
      </c>
      <c r="M511" s="36">
        <v>30</v>
      </c>
      <c r="N511" s="42">
        <v>10973.85</v>
      </c>
      <c r="O511" s="20">
        <f t="shared" si="55"/>
        <v>0</v>
      </c>
    </row>
    <row r="512" spans="1:15" ht="16.5" hidden="1" customHeight="1">
      <c r="A512" s="31" t="s">
        <v>11</v>
      </c>
      <c r="B512" s="32" t="s">
        <v>241</v>
      </c>
      <c r="C512" s="32" t="s">
        <v>171</v>
      </c>
      <c r="D512" s="32" t="s">
        <v>166</v>
      </c>
      <c r="E512" s="32" t="s">
        <v>11</v>
      </c>
      <c r="F512" s="33" t="s">
        <v>693</v>
      </c>
      <c r="G512" s="33">
        <v>365.79500000000002</v>
      </c>
      <c r="H512" s="34">
        <v>30</v>
      </c>
      <c r="I512" s="59">
        <v>10973.85</v>
      </c>
      <c r="J512" s="34"/>
      <c r="K512" s="35"/>
      <c r="L512" s="36">
        <v>365.79500000000002</v>
      </c>
      <c r="M512" s="36">
        <v>30</v>
      </c>
      <c r="N512" s="42">
        <v>10973.85</v>
      </c>
      <c r="O512" s="20">
        <f t="shared" si="55"/>
        <v>0</v>
      </c>
    </row>
    <row r="513" spans="1:15" ht="16.5" hidden="1" customHeight="1">
      <c r="A513" s="31" t="s">
        <v>695</v>
      </c>
      <c r="B513" s="32" t="s">
        <v>11</v>
      </c>
      <c r="C513" s="32" t="s">
        <v>11</v>
      </c>
      <c r="D513" s="32" t="s">
        <v>11</v>
      </c>
      <c r="E513" s="32" t="s">
        <v>437</v>
      </c>
      <c r="F513" s="33" t="s">
        <v>696</v>
      </c>
      <c r="G513" s="33"/>
      <c r="H513" s="34"/>
      <c r="I513" s="34"/>
      <c r="J513" s="34"/>
      <c r="K513" s="35"/>
      <c r="L513" s="36"/>
      <c r="M513" s="36"/>
      <c r="N513" s="36"/>
      <c r="O513" s="20">
        <f t="shared" si="55"/>
        <v>0</v>
      </c>
    </row>
    <row r="514" spans="1:15" ht="16.5" hidden="1" customHeight="1">
      <c r="A514" s="31" t="s">
        <v>11</v>
      </c>
      <c r="B514" s="32" t="s">
        <v>239</v>
      </c>
      <c r="C514" s="32" t="s">
        <v>165</v>
      </c>
      <c r="D514" s="32" t="s">
        <v>306</v>
      </c>
      <c r="E514" s="32" t="s">
        <v>697</v>
      </c>
      <c r="F514" s="33" t="s">
        <v>698</v>
      </c>
      <c r="G514" s="33">
        <v>56.43</v>
      </c>
      <c r="H514" s="34">
        <v>5</v>
      </c>
      <c r="I514" s="34">
        <v>282.14999999999998</v>
      </c>
      <c r="J514" s="34"/>
      <c r="K514" s="35"/>
      <c r="L514" s="36">
        <v>56.43</v>
      </c>
      <c r="M514" s="36">
        <v>5</v>
      </c>
      <c r="N514" s="36">
        <v>282.14999999999998</v>
      </c>
      <c r="O514" s="20">
        <f t="shared" si="55"/>
        <v>0</v>
      </c>
    </row>
    <row r="515" spans="1:15" ht="16.5" hidden="1" customHeight="1">
      <c r="A515" s="31" t="s">
        <v>11</v>
      </c>
      <c r="B515" s="32" t="s">
        <v>241</v>
      </c>
      <c r="C515" s="32" t="s">
        <v>167</v>
      </c>
      <c r="D515" s="32" t="s">
        <v>166</v>
      </c>
      <c r="E515" s="32" t="s">
        <v>11</v>
      </c>
      <c r="F515" s="33" t="s">
        <v>699</v>
      </c>
      <c r="G515" s="33">
        <v>846.45</v>
      </c>
      <c r="H515" s="34">
        <v>5</v>
      </c>
      <c r="I515" s="59">
        <v>4232.25</v>
      </c>
      <c r="J515" s="34"/>
      <c r="K515" s="35"/>
      <c r="L515" s="36">
        <v>846.45</v>
      </c>
      <c r="M515" s="36">
        <v>5</v>
      </c>
      <c r="N515" s="42">
        <v>4232.25</v>
      </c>
      <c r="O515" s="20">
        <f t="shared" si="55"/>
        <v>0</v>
      </c>
    </row>
    <row r="516" spans="1:15" ht="16.5" hidden="1" customHeight="1">
      <c r="A516" s="31" t="s">
        <v>11</v>
      </c>
      <c r="B516" s="32" t="s">
        <v>241</v>
      </c>
      <c r="C516" s="32" t="s">
        <v>168</v>
      </c>
      <c r="D516" s="32" t="s">
        <v>166</v>
      </c>
      <c r="E516" s="32" t="s">
        <v>11</v>
      </c>
      <c r="F516" s="33" t="s">
        <v>699</v>
      </c>
      <c r="G516" s="33">
        <v>846.45</v>
      </c>
      <c r="H516" s="34">
        <v>5</v>
      </c>
      <c r="I516" s="59">
        <v>4232.25</v>
      </c>
      <c r="J516" s="34"/>
      <c r="K516" s="35"/>
      <c r="L516" s="36">
        <v>846.45</v>
      </c>
      <c r="M516" s="36">
        <v>5</v>
      </c>
      <c r="N516" s="42">
        <v>4232.25</v>
      </c>
      <c r="O516" s="20">
        <f t="shared" si="55"/>
        <v>0</v>
      </c>
    </row>
    <row r="517" spans="1:15" ht="16.5" hidden="1" customHeight="1">
      <c r="A517" s="31" t="s">
        <v>11</v>
      </c>
      <c r="B517" s="32" t="s">
        <v>241</v>
      </c>
      <c r="C517" s="32" t="s">
        <v>169</v>
      </c>
      <c r="D517" s="32" t="s">
        <v>166</v>
      </c>
      <c r="E517" s="32" t="s">
        <v>11</v>
      </c>
      <c r="F517" s="33" t="s">
        <v>699</v>
      </c>
      <c r="G517" s="33">
        <v>846.45</v>
      </c>
      <c r="H517" s="34">
        <v>5</v>
      </c>
      <c r="I517" s="59">
        <v>4232.25</v>
      </c>
      <c r="J517" s="34"/>
      <c r="K517" s="35"/>
      <c r="L517" s="36">
        <v>846.45</v>
      </c>
      <c r="M517" s="36">
        <v>5</v>
      </c>
      <c r="N517" s="42">
        <v>4232.25</v>
      </c>
      <c r="O517" s="20">
        <f t="shared" si="55"/>
        <v>0</v>
      </c>
    </row>
    <row r="518" spans="1:15" ht="16.5" hidden="1" customHeight="1">
      <c r="A518" s="31" t="s">
        <v>11</v>
      </c>
      <c r="B518" s="32" t="s">
        <v>241</v>
      </c>
      <c r="C518" s="32" t="s">
        <v>170</v>
      </c>
      <c r="D518" s="32" t="s">
        <v>166</v>
      </c>
      <c r="E518" s="32" t="s">
        <v>11</v>
      </c>
      <c r="F518" s="33" t="s">
        <v>699</v>
      </c>
      <c r="G518" s="33">
        <v>846.45</v>
      </c>
      <c r="H518" s="34">
        <v>5</v>
      </c>
      <c r="I518" s="59">
        <v>4232.25</v>
      </c>
      <c r="J518" s="34"/>
      <c r="K518" s="35"/>
      <c r="L518" s="36">
        <v>846.45</v>
      </c>
      <c r="M518" s="36">
        <v>5</v>
      </c>
      <c r="N518" s="42">
        <v>4232.25</v>
      </c>
      <c r="O518" s="20">
        <f t="shared" si="55"/>
        <v>0</v>
      </c>
    </row>
    <row r="519" spans="1:15" ht="16.5" hidden="1" customHeight="1">
      <c r="A519" s="31" t="s">
        <v>11</v>
      </c>
      <c r="B519" s="32" t="s">
        <v>241</v>
      </c>
      <c r="C519" s="32" t="s">
        <v>171</v>
      </c>
      <c r="D519" s="32" t="s">
        <v>166</v>
      </c>
      <c r="E519" s="32" t="s">
        <v>11</v>
      </c>
      <c r="F519" s="33" t="s">
        <v>699</v>
      </c>
      <c r="G519" s="33">
        <v>846.45</v>
      </c>
      <c r="H519" s="34">
        <v>5</v>
      </c>
      <c r="I519" s="59">
        <v>4232.25</v>
      </c>
      <c r="J519" s="34"/>
      <c r="K519" s="35"/>
      <c r="L519" s="36">
        <v>846.45</v>
      </c>
      <c r="M519" s="36">
        <v>5</v>
      </c>
      <c r="N519" s="42">
        <v>4232.25</v>
      </c>
      <c r="O519" s="20">
        <f t="shared" si="55"/>
        <v>0</v>
      </c>
    </row>
    <row r="520" spans="1:15" ht="16.5" hidden="1" customHeight="1">
      <c r="A520" s="31" t="s">
        <v>11</v>
      </c>
      <c r="B520" s="32" t="s">
        <v>239</v>
      </c>
      <c r="C520" s="32" t="s">
        <v>165</v>
      </c>
      <c r="D520" s="32" t="s">
        <v>306</v>
      </c>
      <c r="E520" s="32" t="s">
        <v>700</v>
      </c>
      <c r="F520" s="33" t="s">
        <v>701</v>
      </c>
      <c r="G520" s="33">
        <v>8.1</v>
      </c>
      <c r="H520" s="34">
        <v>5</v>
      </c>
      <c r="I520" s="34">
        <v>40.5</v>
      </c>
      <c r="J520" s="34"/>
      <c r="K520" s="35"/>
      <c r="L520" s="36">
        <v>8.1</v>
      </c>
      <c r="M520" s="36">
        <v>5</v>
      </c>
      <c r="N520" s="36">
        <v>40.5</v>
      </c>
      <c r="O520" s="20">
        <f t="shared" si="55"/>
        <v>0</v>
      </c>
    </row>
    <row r="521" spans="1:15" ht="16.5" hidden="1" customHeight="1">
      <c r="A521" s="31" t="s">
        <v>11</v>
      </c>
      <c r="B521" s="32" t="s">
        <v>241</v>
      </c>
      <c r="C521" s="32" t="s">
        <v>167</v>
      </c>
      <c r="D521" s="32" t="s">
        <v>166</v>
      </c>
      <c r="E521" s="32" t="s">
        <v>11</v>
      </c>
      <c r="F521" s="33" t="s">
        <v>702</v>
      </c>
      <c r="G521" s="33">
        <v>121.5</v>
      </c>
      <c r="H521" s="34">
        <v>5</v>
      </c>
      <c r="I521" s="34">
        <v>607.5</v>
      </c>
      <c r="J521" s="34"/>
      <c r="K521" s="35"/>
      <c r="L521" s="36">
        <v>121.5</v>
      </c>
      <c r="M521" s="36">
        <v>5</v>
      </c>
      <c r="N521" s="36">
        <v>607.5</v>
      </c>
      <c r="O521" s="20">
        <f t="shared" si="55"/>
        <v>0</v>
      </c>
    </row>
    <row r="522" spans="1:15" ht="16.5" hidden="1" customHeight="1">
      <c r="A522" s="31" t="s">
        <v>11</v>
      </c>
      <c r="B522" s="32" t="s">
        <v>241</v>
      </c>
      <c r="C522" s="32" t="s">
        <v>168</v>
      </c>
      <c r="D522" s="32" t="s">
        <v>166</v>
      </c>
      <c r="E522" s="32" t="s">
        <v>11</v>
      </c>
      <c r="F522" s="33" t="s">
        <v>702</v>
      </c>
      <c r="G522" s="33">
        <v>121.5</v>
      </c>
      <c r="H522" s="34">
        <v>5</v>
      </c>
      <c r="I522" s="34">
        <v>607.5</v>
      </c>
      <c r="J522" s="34"/>
      <c r="K522" s="35"/>
      <c r="L522" s="36">
        <v>121.5</v>
      </c>
      <c r="M522" s="36">
        <v>5</v>
      </c>
      <c r="N522" s="36">
        <v>607.5</v>
      </c>
      <c r="O522" s="20">
        <f t="shared" ref="O522:O581" si="56">I522-N522</f>
        <v>0</v>
      </c>
    </row>
    <row r="523" spans="1:15" ht="16.5" hidden="1" customHeight="1">
      <c r="A523" s="31" t="s">
        <v>11</v>
      </c>
      <c r="B523" s="32" t="s">
        <v>241</v>
      </c>
      <c r="C523" s="32" t="s">
        <v>169</v>
      </c>
      <c r="D523" s="32" t="s">
        <v>166</v>
      </c>
      <c r="E523" s="32" t="s">
        <v>11</v>
      </c>
      <c r="F523" s="33" t="s">
        <v>702</v>
      </c>
      <c r="G523" s="33">
        <v>121.5</v>
      </c>
      <c r="H523" s="34">
        <v>5</v>
      </c>
      <c r="I523" s="34">
        <v>607.5</v>
      </c>
      <c r="J523" s="34"/>
      <c r="K523" s="35"/>
      <c r="L523" s="36">
        <v>121.5</v>
      </c>
      <c r="M523" s="36">
        <v>5</v>
      </c>
      <c r="N523" s="36">
        <v>607.5</v>
      </c>
      <c r="O523" s="20">
        <f t="shared" si="56"/>
        <v>0</v>
      </c>
    </row>
    <row r="524" spans="1:15" ht="16.5" hidden="1" customHeight="1">
      <c r="A524" s="31" t="s">
        <v>11</v>
      </c>
      <c r="B524" s="32" t="s">
        <v>241</v>
      </c>
      <c r="C524" s="32" t="s">
        <v>170</v>
      </c>
      <c r="D524" s="32" t="s">
        <v>166</v>
      </c>
      <c r="E524" s="32" t="s">
        <v>11</v>
      </c>
      <c r="F524" s="33" t="s">
        <v>702</v>
      </c>
      <c r="G524" s="33">
        <v>121.5</v>
      </c>
      <c r="H524" s="34">
        <v>5</v>
      </c>
      <c r="I524" s="34">
        <v>607.5</v>
      </c>
      <c r="J524" s="34"/>
      <c r="K524" s="35"/>
      <c r="L524" s="36">
        <v>121.5</v>
      </c>
      <c r="M524" s="36">
        <v>5</v>
      </c>
      <c r="N524" s="36">
        <v>607.5</v>
      </c>
      <c r="O524" s="20">
        <f t="shared" si="56"/>
        <v>0</v>
      </c>
    </row>
    <row r="525" spans="1:15" ht="16.5" hidden="1" customHeight="1">
      <c r="A525" s="31" t="s">
        <v>11</v>
      </c>
      <c r="B525" s="32" t="s">
        <v>241</v>
      </c>
      <c r="C525" s="32" t="s">
        <v>171</v>
      </c>
      <c r="D525" s="32" t="s">
        <v>166</v>
      </c>
      <c r="E525" s="32" t="s">
        <v>11</v>
      </c>
      <c r="F525" s="33" t="s">
        <v>702</v>
      </c>
      <c r="G525" s="33">
        <v>121.5</v>
      </c>
      <c r="H525" s="34">
        <v>5</v>
      </c>
      <c r="I525" s="34">
        <v>607.5</v>
      </c>
      <c r="J525" s="34"/>
      <c r="K525" s="35"/>
      <c r="L525" s="36">
        <v>121.5</v>
      </c>
      <c r="M525" s="36">
        <v>5</v>
      </c>
      <c r="N525" s="36">
        <v>607.5</v>
      </c>
      <c r="O525" s="20">
        <f t="shared" si="56"/>
        <v>0</v>
      </c>
    </row>
    <row r="526" spans="1:15" ht="16.5" hidden="1" customHeight="1">
      <c r="A526" s="31" t="s">
        <v>11</v>
      </c>
      <c r="B526" s="32" t="s">
        <v>11</v>
      </c>
      <c r="C526" s="32" t="s">
        <v>11</v>
      </c>
      <c r="D526" s="32" t="s">
        <v>11</v>
      </c>
      <c r="E526" s="32" t="s">
        <v>437</v>
      </c>
      <c r="F526" s="33" t="s">
        <v>703</v>
      </c>
      <c r="G526" s="33"/>
      <c r="H526" s="34"/>
      <c r="I526" s="34"/>
      <c r="J526" s="34"/>
      <c r="K526" s="35"/>
      <c r="L526" s="36"/>
      <c r="M526" s="36"/>
      <c r="N526" s="36"/>
      <c r="O526" s="20">
        <f t="shared" si="56"/>
        <v>0</v>
      </c>
    </row>
    <row r="527" spans="1:15" ht="16.5" hidden="1" customHeight="1">
      <c r="A527" s="31" t="s">
        <v>11</v>
      </c>
      <c r="B527" s="32" t="s">
        <v>239</v>
      </c>
      <c r="C527" s="32" t="s">
        <v>165</v>
      </c>
      <c r="D527" s="32" t="s">
        <v>306</v>
      </c>
      <c r="E527" s="32" t="s">
        <v>704</v>
      </c>
      <c r="F527" s="33" t="s">
        <v>705</v>
      </c>
      <c r="G527" s="33">
        <v>58.95</v>
      </c>
      <c r="H527" s="34">
        <v>5</v>
      </c>
      <c r="I527" s="34">
        <v>294.75</v>
      </c>
      <c r="J527" s="34"/>
      <c r="K527" s="35"/>
      <c r="L527" s="36">
        <v>58.95</v>
      </c>
      <c r="M527" s="36">
        <v>5</v>
      </c>
      <c r="N527" s="36">
        <v>294.75</v>
      </c>
      <c r="O527" s="20">
        <f t="shared" si="56"/>
        <v>0</v>
      </c>
    </row>
    <row r="528" spans="1:15" ht="16.5" hidden="1" customHeight="1">
      <c r="A528" s="31" t="s">
        <v>11</v>
      </c>
      <c r="B528" s="32" t="s">
        <v>241</v>
      </c>
      <c r="C528" s="32" t="s">
        <v>167</v>
      </c>
      <c r="D528" s="32" t="s">
        <v>166</v>
      </c>
      <c r="E528" s="32" t="s">
        <v>11</v>
      </c>
      <c r="F528" s="33" t="s">
        <v>706</v>
      </c>
      <c r="G528" s="33">
        <v>884.25</v>
      </c>
      <c r="H528" s="34">
        <v>5</v>
      </c>
      <c r="I528" s="59">
        <v>4421.25</v>
      </c>
      <c r="J528" s="34"/>
      <c r="K528" s="35"/>
      <c r="L528" s="36">
        <v>884.25</v>
      </c>
      <c r="M528" s="36">
        <v>5</v>
      </c>
      <c r="N528" s="42">
        <v>4421.25</v>
      </c>
      <c r="O528" s="20">
        <f t="shared" si="56"/>
        <v>0</v>
      </c>
    </row>
    <row r="529" spans="1:15" ht="16.5" hidden="1" customHeight="1">
      <c r="A529" s="31" t="s">
        <v>11</v>
      </c>
      <c r="B529" s="32" t="s">
        <v>241</v>
      </c>
      <c r="C529" s="32" t="s">
        <v>168</v>
      </c>
      <c r="D529" s="32" t="s">
        <v>166</v>
      </c>
      <c r="E529" s="32" t="s">
        <v>11</v>
      </c>
      <c r="F529" s="33" t="s">
        <v>706</v>
      </c>
      <c r="G529" s="33">
        <v>884.25</v>
      </c>
      <c r="H529" s="34">
        <v>5</v>
      </c>
      <c r="I529" s="59">
        <v>4421.25</v>
      </c>
      <c r="J529" s="34"/>
      <c r="K529" s="35"/>
      <c r="L529" s="36">
        <v>884.25</v>
      </c>
      <c r="M529" s="36">
        <v>5</v>
      </c>
      <c r="N529" s="42">
        <v>4421.25</v>
      </c>
      <c r="O529" s="20">
        <f t="shared" si="56"/>
        <v>0</v>
      </c>
    </row>
    <row r="530" spans="1:15" ht="16.5" hidden="1" customHeight="1">
      <c r="A530" s="31" t="s">
        <v>11</v>
      </c>
      <c r="B530" s="32" t="s">
        <v>241</v>
      </c>
      <c r="C530" s="32" t="s">
        <v>169</v>
      </c>
      <c r="D530" s="32" t="s">
        <v>166</v>
      </c>
      <c r="E530" s="32" t="s">
        <v>11</v>
      </c>
      <c r="F530" s="33" t="s">
        <v>706</v>
      </c>
      <c r="G530" s="33">
        <v>884.25</v>
      </c>
      <c r="H530" s="34">
        <v>5</v>
      </c>
      <c r="I530" s="59">
        <v>4421.25</v>
      </c>
      <c r="J530" s="34"/>
      <c r="K530" s="35"/>
      <c r="L530" s="36">
        <v>884.25</v>
      </c>
      <c r="M530" s="36">
        <v>5</v>
      </c>
      <c r="N530" s="42">
        <v>4421.25</v>
      </c>
      <c r="O530" s="20">
        <f t="shared" si="56"/>
        <v>0</v>
      </c>
    </row>
    <row r="531" spans="1:15" ht="16.5" hidden="1" customHeight="1">
      <c r="A531" s="31" t="s">
        <v>11</v>
      </c>
      <c r="B531" s="32" t="s">
        <v>241</v>
      </c>
      <c r="C531" s="32" t="s">
        <v>170</v>
      </c>
      <c r="D531" s="32" t="s">
        <v>166</v>
      </c>
      <c r="E531" s="32" t="s">
        <v>11</v>
      </c>
      <c r="F531" s="33" t="s">
        <v>706</v>
      </c>
      <c r="G531" s="33">
        <v>884.25</v>
      </c>
      <c r="H531" s="34">
        <v>5</v>
      </c>
      <c r="I531" s="59">
        <v>4421.25</v>
      </c>
      <c r="J531" s="34"/>
      <c r="K531" s="35"/>
      <c r="L531" s="36">
        <v>884.25</v>
      </c>
      <c r="M531" s="36">
        <v>5</v>
      </c>
      <c r="N531" s="42">
        <v>4421.25</v>
      </c>
      <c r="O531" s="20">
        <f t="shared" si="56"/>
        <v>0</v>
      </c>
    </row>
    <row r="532" spans="1:15" ht="16.5" hidden="1" customHeight="1">
      <c r="A532" s="31" t="s">
        <v>11</v>
      </c>
      <c r="B532" s="32" t="s">
        <v>241</v>
      </c>
      <c r="C532" s="32" t="s">
        <v>171</v>
      </c>
      <c r="D532" s="32" t="s">
        <v>166</v>
      </c>
      <c r="E532" s="32" t="s">
        <v>11</v>
      </c>
      <c r="F532" s="33" t="s">
        <v>706</v>
      </c>
      <c r="G532" s="33">
        <v>884.25</v>
      </c>
      <c r="H532" s="34">
        <v>5</v>
      </c>
      <c r="I532" s="59">
        <v>4421.25</v>
      </c>
      <c r="J532" s="34"/>
      <c r="K532" s="35"/>
      <c r="L532" s="36">
        <v>884.25</v>
      </c>
      <c r="M532" s="36">
        <v>5</v>
      </c>
      <c r="N532" s="42">
        <v>4421.25</v>
      </c>
      <c r="O532" s="20">
        <f t="shared" si="56"/>
        <v>0</v>
      </c>
    </row>
    <row r="533" spans="1:15" ht="16.5" hidden="1" customHeight="1">
      <c r="A533" s="31" t="s">
        <v>11</v>
      </c>
      <c r="B533" s="32" t="s">
        <v>11</v>
      </c>
      <c r="C533" s="32" t="s">
        <v>11</v>
      </c>
      <c r="D533" s="32" t="s">
        <v>11</v>
      </c>
      <c r="E533" s="32" t="s">
        <v>437</v>
      </c>
      <c r="F533" s="33" t="s">
        <v>707</v>
      </c>
      <c r="G533" s="33"/>
      <c r="H533" s="34"/>
      <c r="I533" s="34"/>
      <c r="J533" s="34"/>
      <c r="K533" s="35"/>
      <c r="L533" s="36"/>
      <c r="M533" s="36"/>
      <c r="N533" s="36"/>
      <c r="O533" s="20">
        <f t="shared" si="56"/>
        <v>0</v>
      </c>
    </row>
    <row r="534" spans="1:15" ht="16.5" hidden="1" customHeight="1">
      <c r="A534" s="31" t="s">
        <v>11</v>
      </c>
      <c r="B534" s="32" t="s">
        <v>239</v>
      </c>
      <c r="C534" s="32" t="s">
        <v>165</v>
      </c>
      <c r="D534" s="32" t="s">
        <v>306</v>
      </c>
      <c r="E534" s="32" t="s">
        <v>704</v>
      </c>
      <c r="F534" s="33" t="s">
        <v>708</v>
      </c>
      <c r="G534" s="33">
        <v>29.475000000000001</v>
      </c>
      <c r="H534" s="34">
        <v>5</v>
      </c>
      <c r="I534" s="34">
        <v>147.375</v>
      </c>
      <c r="J534" s="34"/>
      <c r="K534" s="35"/>
      <c r="L534" s="36">
        <v>29.475000000000001</v>
      </c>
      <c r="M534" s="36">
        <v>5</v>
      </c>
      <c r="N534" s="36">
        <v>147.375</v>
      </c>
      <c r="O534" s="20">
        <f t="shared" si="56"/>
        <v>0</v>
      </c>
    </row>
    <row r="535" spans="1:15" ht="16.5" hidden="1" customHeight="1">
      <c r="A535" s="31" t="s">
        <v>11</v>
      </c>
      <c r="B535" s="32" t="s">
        <v>241</v>
      </c>
      <c r="C535" s="32" t="s">
        <v>167</v>
      </c>
      <c r="D535" s="32" t="s">
        <v>166</v>
      </c>
      <c r="E535" s="32" t="s">
        <v>11</v>
      </c>
      <c r="F535" s="33" t="s">
        <v>709</v>
      </c>
      <c r="G535" s="33">
        <v>442.125</v>
      </c>
      <c r="H535" s="34">
        <v>5</v>
      </c>
      <c r="I535" s="59">
        <v>2210.625</v>
      </c>
      <c r="J535" s="34"/>
      <c r="K535" s="35"/>
      <c r="L535" s="36">
        <v>442.125</v>
      </c>
      <c r="M535" s="36">
        <v>5</v>
      </c>
      <c r="N535" s="42">
        <v>2210.625</v>
      </c>
      <c r="O535" s="20">
        <f t="shared" si="56"/>
        <v>0</v>
      </c>
    </row>
    <row r="536" spans="1:15" ht="16.5" hidden="1" customHeight="1">
      <c r="A536" s="31" t="s">
        <v>11</v>
      </c>
      <c r="B536" s="32" t="s">
        <v>241</v>
      </c>
      <c r="C536" s="32" t="s">
        <v>168</v>
      </c>
      <c r="D536" s="32" t="s">
        <v>166</v>
      </c>
      <c r="E536" s="32" t="s">
        <v>11</v>
      </c>
      <c r="F536" s="33" t="s">
        <v>709</v>
      </c>
      <c r="G536" s="33">
        <v>442.125</v>
      </c>
      <c r="H536" s="34">
        <v>5</v>
      </c>
      <c r="I536" s="59">
        <v>2210.625</v>
      </c>
      <c r="J536" s="34"/>
      <c r="K536" s="35"/>
      <c r="L536" s="36">
        <v>442.125</v>
      </c>
      <c r="M536" s="36">
        <v>5</v>
      </c>
      <c r="N536" s="42">
        <v>2210.625</v>
      </c>
      <c r="O536" s="20">
        <f t="shared" si="56"/>
        <v>0</v>
      </c>
    </row>
    <row r="537" spans="1:15" ht="16.5" hidden="1" customHeight="1">
      <c r="A537" s="31" t="s">
        <v>11</v>
      </c>
      <c r="B537" s="32" t="s">
        <v>241</v>
      </c>
      <c r="C537" s="32" t="s">
        <v>169</v>
      </c>
      <c r="D537" s="32" t="s">
        <v>166</v>
      </c>
      <c r="E537" s="32" t="s">
        <v>11</v>
      </c>
      <c r="F537" s="33" t="s">
        <v>709</v>
      </c>
      <c r="G537" s="33">
        <v>442.125</v>
      </c>
      <c r="H537" s="34">
        <v>5</v>
      </c>
      <c r="I537" s="59">
        <v>2210.625</v>
      </c>
      <c r="J537" s="34"/>
      <c r="K537" s="35"/>
      <c r="L537" s="36">
        <v>442.125</v>
      </c>
      <c r="M537" s="36">
        <v>5</v>
      </c>
      <c r="N537" s="42">
        <v>2210.625</v>
      </c>
      <c r="O537" s="20">
        <f t="shared" si="56"/>
        <v>0</v>
      </c>
    </row>
    <row r="538" spans="1:15" ht="16.5" hidden="1" customHeight="1">
      <c r="A538" s="31" t="s">
        <v>11</v>
      </c>
      <c r="B538" s="32" t="s">
        <v>241</v>
      </c>
      <c r="C538" s="32" t="s">
        <v>170</v>
      </c>
      <c r="D538" s="32" t="s">
        <v>166</v>
      </c>
      <c r="E538" s="32" t="s">
        <v>11</v>
      </c>
      <c r="F538" s="33" t="s">
        <v>709</v>
      </c>
      <c r="G538" s="33">
        <v>442.125</v>
      </c>
      <c r="H538" s="34">
        <v>5</v>
      </c>
      <c r="I538" s="59">
        <v>2210.625</v>
      </c>
      <c r="J538" s="34"/>
      <c r="K538" s="35"/>
      <c r="L538" s="36">
        <v>442.125</v>
      </c>
      <c r="M538" s="36">
        <v>5</v>
      </c>
      <c r="N538" s="42">
        <v>2210.625</v>
      </c>
      <c r="O538" s="20">
        <f t="shared" si="56"/>
        <v>0</v>
      </c>
    </row>
    <row r="539" spans="1:15" ht="16.5" hidden="1" customHeight="1">
      <c r="A539" s="43"/>
      <c r="B539" s="44"/>
      <c r="C539" s="44"/>
      <c r="D539" s="44"/>
      <c r="E539" s="44"/>
      <c r="F539" s="45"/>
      <c r="G539" s="45"/>
      <c r="H539" s="46"/>
      <c r="I539" s="60"/>
      <c r="J539" s="46"/>
      <c r="K539" s="46"/>
      <c r="L539" s="47"/>
      <c r="M539" s="47"/>
      <c r="N539" s="61"/>
    </row>
    <row r="540" spans="1:15" ht="16.5" hidden="1" customHeight="1">
      <c r="A540" s="21" t="s">
        <v>1244</v>
      </c>
      <c r="O540" s="20">
        <f t="shared" si="56"/>
        <v>0</v>
      </c>
    </row>
    <row r="541" spans="1:15" s="58" customFormat="1" ht="16.5" hidden="1" customHeight="1">
      <c r="A541" s="25" t="s">
        <v>323</v>
      </c>
      <c r="B541" s="25" t="s">
        <v>0</v>
      </c>
      <c r="C541" s="25" t="s">
        <v>1</v>
      </c>
      <c r="D541" s="25" t="s">
        <v>2</v>
      </c>
      <c r="E541" s="25" t="s">
        <v>324</v>
      </c>
      <c r="F541" s="54" t="s">
        <v>325</v>
      </c>
      <c r="G541" s="54" t="s">
        <v>326</v>
      </c>
      <c r="H541" s="55" t="s">
        <v>158</v>
      </c>
      <c r="I541" s="55" t="s">
        <v>150</v>
      </c>
      <c r="J541" s="55" t="s">
        <v>308</v>
      </c>
      <c r="K541" s="56"/>
      <c r="L541" s="55" t="s">
        <v>327</v>
      </c>
      <c r="M541" s="55" t="s">
        <v>158</v>
      </c>
      <c r="N541" s="55" t="s">
        <v>328</v>
      </c>
      <c r="O541" s="57" t="s">
        <v>329</v>
      </c>
    </row>
    <row r="542" spans="1:15" ht="16.5" hidden="1" customHeight="1">
      <c r="A542" s="31" t="s">
        <v>710</v>
      </c>
      <c r="B542" s="32" t="s">
        <v>635</v>
      </c>
      <c r="C542" s="32" t="s">
        <v>711</v>
      </c>
      <c r="D542" s="32" t="s">
        <v>637</v>
      </c>
      <c r="E542" s="32" t="s">
        <v>11</v>
      </c>
      <c r="F542" s="33" t="s">
        <v>712</v>
      </c>
      <c r="G542" s="33">
        <v>442.125</v>
      </c>
      <c r="H542" s="34">
        <v>5</v>
      </c>
      <c r="I542" s="59">
        <v>2210.625</v>
      </c>
      <c r="J542" s="34"/>
      <c r="K542" s="35"/>
      <c r="L542" s="36">
        <v>442.125</v>
      </c>
      <c r="M542" s="36">
        <v>5</v>
      </c>
      <c r="N542" s="42">
        <v>2210.625</v>
      </c>
      <c r="O542" s="20">
        <f t="shared" si="56"/>
        <v>0</v>
      </c>
    </row>
    <row r="543" spans="1:15" ht="16.5" hidden="1" customHeight="1">
      <c r="A543" s="48"/>
      <c r="B543" s="49"/>
      <c r="C543" s="49"/>
      <c r="D543" s="49"/>
      <c r="E543" s="49"/>
      <c r="F543" s="50"/>
      <c r="G543" s="50"/>
      <c r="H543" s="51"/>
      <c r="I543" s="51"/>
      <c r="J543" s="51"/>
      <c r="K543" s="52"/>
      <c r="L543" s="53"/>
      <c r="M543" s="53"/>
      <c r="N543" s="53"/>
      <c r="O543" s="20">
        <f t="shared" si="56"/>
        <v>0</v>
      </c>
    </row>
    <row r="544" spans="1:15" ht="16.5" hidden="1" customHeight="1">
      <c r="A544" s="48"/>
      <c r="B544" s="49"/>
      <c r="C544" s="49"/>
      <c r="D544" s="49"/>
      <c r="E544" s="49"/>
      <c r="F544" s="50"/>
      <c r="G544" s="50"/>
      <c r="H544" s="51"/>
      <c r="I544" s="51"/>
      <c r="J544" s="51"/>
      <c r="K544" s="52"/>
      <c r="L544" s="53"/>
      <c r="M544" s="53"/>
      <c r="N544" s="53"/>
      <c r="O544" s="20">
        <f t="shared" si="56"/>
        <v>0</v>
      </c>
    </row>
    <row r="545" spans="1:15" ht="16.5" hidden="1" customHeight="1">
      <c r="A545" s="48"/>
      <c r="B545" s="49"/>
      <c r="C545" s="49"/>
      <c r="D545" s="49"/>
      <c r="E545" s="49"/>
      <c r="F545" s="50"/>
      <c r="G545" s="50"/>
      <c r="H545" s="51"/>
      <c r="I545" s="51"/>
      <c r="J545" s="51"/>
      <c r="K545" s="52"/>
      <c r="L545" s="53"/>
      <c r="M545" s="53"/>
      <c r="N545" s="53"/>
      <c r="O545" s="20">
        <f t="shared" si="56"/>
        <v>0</v>
      </c>
    </row>
    <row r="546" spans="1:15" ht="16.5" hidden="1" customHeight="1">
      <c r="A546" s="48"/>
      <c r="B546" s="49"/>
      <c r="C546" s="49"/>
      <c r="D546" s="49"/>
      <c r="E546" s="49"/>
      <c r="F546" s="50"/>
      <c r="G546" s="50"/>
      <c r="H546" s="51"/>
      <c r="I546" s="51"/>
      <c r="J546" s="51"/>
      <c r="K546" s="52"/>
      <c r="L546" s="53"/>
      <c r="M546" s="53"/>
      <c r="N546" s="53"/>
      <c r="O546" s="20">
        <f t="shared" si="56"/>
        <v>0</v>
      </c>
    </row>
    <row r="547" spans="1:15" ht="16.5" hidden="1" customHeight="1">
      <c r="A547" s="48"/>
      <c r="B547" s="49"/>
      <c r="C547" s="49"/>
      <c r="D547" s="49"/>
      <c r="E547" s="49"/>
      <c r="F547" s="50"/>
      <c r="G547" s="50"/>
      <c r="H547" s="51"/>
      <c r="I547" s="51"/>
      <c r="J547" s="51"/>
      <c r="K547" s="52"/>
      <c r="L547" s="53"/>
      <c r="M547" s="53"/>
      <c r="N547" s="53"/>
      <c r="O547" s="20">
        <f t="shared" si="56"/>
        <v>0</v>
      </c>
    </row>
    <row r="548" spans="1:15" ht="16.5" hidden="1" customHeight="1">
      <c r="A548" s="48"/>
      <c r="B548" s="49"/>
      <c r="C548" s="49"/>
      <c r="D548" s="49"/>
      <c r="E548" s="49"/>
      <c r="F548" s="50"/>
      <c r="G548" s="50"/>
      <c r="H548" s="51"/>
      <c r="I548" s="51"/>
      <c r="J548" s="51"/>
      <c r="K548" s="52"/>
      <c r="L548" s="53"/>
      <c r="M548" s="53"/>
      <c r="N548" s="53"/>
      <c r="O548" s="20">
        <f t="shared" si="56"/>
        <v>0</v>
      </c>
    </row>
    <row r="549" spans="1:15" ht="16.5" hidden="1" customHeight="1">
      <c r="A549" s="48"/>
      <c r="B549" s="49"/>
      <c r="C549" s="49"/>
      <c r="D549" s="49"/>
      <c r="E549" s="49"/>
      <c r="F549" s="50"/>
      <c r="G549" s="50"/>
      <c r="H549" s="51"/>
      <c r="I549" s="51"/>
      <c r="J549" s="51"/>
      <c r="K549" s="52"/>
      <c r="L549" s="53"/>
      <c r="M549" s="53"/>
      <c r="N549" s="53"/>
      <c r="O549" s="20">
        <f t="shared" si="56"/>
        <v>0</v>
      </c>
    </row>
    <row r="550" spans="1:15" ht="16.5" hidden="1" customHeight="1">
      <c r="A550" s="48"/>
      <c r="B550" s="49"/>
      <c r="C550" s="49"/>
      <c r="D550" s="49"/>
      <c r="E550" s="49"/>
      <c r="F550" s="50"/>
      <c r="G550" s="50"/>
      <c r="H550" s="51"/>
      <c r="I550" s="51"/>
      <c r="J550" s="51"/>
      <c r="K550" s="52"/>
      <c r="L550" s="53"/>
      <c r="M550" s="53"/>
      <c r="N550" s="53"/>
      <c r="O550" s="20">
        <f t="shared" si="56"/>
        <v>0</v>
      </c>
    </row>
    <row r="551" spans="1:15" ht="16.5" hidden="1" customHeight="1">
      <c r="A551" s="48"/>
      <c r="B551" s="49"/>
      <c r="C551" s="49"/>
      <c r="D551" s="49"/>
      <c r="E551" s="49"/>
      <c r="F551" s="50"/>
      <c r="G551" s="50"/>
      <c r="H551" s="51"/>
      <c r="I551" s="51"/>
      <c r="J551" s="51"/>
      <c r="K551" s="52"/>
      <c r="L551" s="53"/>
      <c r="M551" s="53"/>
      <c r="N551" s="53"/>
      <c r="O551" s="20">
        <f t="shared" si="56"/>
        <v>0</v>
      </c>
    </row>
    <row r="552" spans="1:15" ht="16.5" hidden="1" customHeight="1">
      <c r="A552" s="48"/>
      <c r="B552" s="49"/>
      <c r="C552" s="49"/>
      <c r="D552" s="49"/>
      <c r="E552" s="49"/>
      <c r="F552" s="50"/>
      <c r="G552" s="50"/>
      <c r="H552" s="51"/>
      <c r="I552" s="51"/>
      <c r="J552" s="51"/>
      <c r="K552" s="52"/>
      <c r="L552" s="53"/>
      <c r="M552" s="53"/>
      <c r="N552" s="53"/>
      <c r="O552" s="20">
        <f t="shared" si="56"/>
        <v>0</v>
      </c>
    </row>
    <row r="553" spans="1:15" ht="16.5" hidden="1" customHeight="1">
      <c r="A553" s="48"/>
      <c r="B553" s="49"/>
      <c r="C553" s="49"/>
      <c r="D553" s="49"/>
      <c r="E553" s="49"/>
      <c r="F553" s="50"/>
      <c r="G553" s="50"/>
      <c r="H553" s="51"/>
      <c r="I553" s="51"/>
      <c r="J553" s="51"/>
      <c r="K553" s="52"/>
      <c r="L553" s="53"/>
      <c r="M553" s="53"/>
      <c r="N553" s="53"/>
      <c r="O553" s="20">
        <f t="shared" si="56"/>
        <v>0</v>
      </c>
    </row>
    <row r="554" spans="1:15" ht="16.5" hidden="1" customHeight="1">
      <c r="A554" s="48"/>
      <c r="B554" s="49"/>
      <c r="C554" s="49"/>
      <c r="D554" s="49"/>
      <c r="E554" s="49"/>
      <c r="F554" s="50"/>
      <c r="G554" s="50"/>
      <c r="H554" s="51"/>
      <c r="I554" s="51"/>
      <c r="J554" s="51"/>
      <c r="K554" s="52"/>
      <c r="L554" s="53"/>
      <c r="M554" s="53"/>
      <c r="N554" s="53"/>
      <c r="O554" s="20">
        <f t="shared" si="56"/>
        <v>0</v>
      </c>
    </row>
    <row r="555" spans="1:15" ht="16.5" hidden="1" customHeight="1">
      <c r="A555" s="48"/>
      <c r="B555" s="49"/>
      <c r="C555" s="49"/>
      <c r="D555" s="49"/>
      <c r="E555" s="49"/>
      <c r="F555" s="50"/>
      <c r="G555" s="50"/>
      <c r="H555" s="51"/>
      <c r="I555" s="51"/>
      <c r="J555" s="51"/>
      <c r="K555" s="52"/>
      <c r="L555" s="53"/>
      <c r="M555" s="53"/>
      <c r="N555" s="53"/>
      <c r="O555" s="20">
        <f t="shared" si="56"/>
        <v>0</v>
      </c>
    </row>
    <row r="556" spans="1:15" ht="16.5" hidden="1" customHeight="1">
      <c r="A556" s="48"/>
      <c r="B556" s="49"/>
      <c r="C556" s="49"/>
      <c r="D556" s="49"/>
      <c r="E556" s="49"/>
      <c r="F556" s="50"/>
      <c r="G556" s="50"/>
      <c r="H556" s="51"/>
      <c r="I556" s="51"/>
      <c r="J556" s="51"/>
      <c r="K556" s="52"/>
      <c r="L556" s="53"/>
      <c r="M556" s="53"/>
      <c r="N556" s="53"/>
      <c r="O556" s="20">
        <f t="shared" si="56"/>
        <v>0</v>
      </c>
    </row>
    <row r="557" spans="1:15" ht="16.5" hidden="1" customHeight="1">
      <c r="A557" s="48"/>
      <c r="B557" s="49"/>
      <c r="C557" s="49"/>
      <c r="D557" s="49"/>
      <c r="E557" s="49"/>
      <c r="F557" s="50"/>
      <c r="G557" s="50"/>
      <c r="H557" s="51"/>
      <c r="I557" s="51"/>
      <c r="J557" s="51"/>
      <c r="K557" s="52"/>
      <c r="L557" s="53"/>
      <c r="M557" s="53"/>
      <c r="N557" s="53"/>
      <c r="O557" s="20">
        <f t="shared" si="56"/>
        <v>0</v>
      </c>
    </row>
    <row r="558" spans="1:15" ht="16.5" hidden="1" customHeight="1">
      <c r="A558" s="48"/>
      <c r="B558" s="49"/>
      <c r="C558" s="49"/>
      <c r="D558" s="49"/>
      <c r="E558" s="49"/>
      <c r="F558" s="50"/>
      <c r="G558" s="50"/>
      <c r="H558" s="51"/>
      <c r="I558" s="51"/>
      <c r="J558" s="51"/>
      <c r="K558" s="52"/>
      <c r="L558" s="53"/>
      <c r="M558" s="53"/>
      <c r="N558" s="53"/>
      <c r="O558" s="20">
        <f t="shared" si="56"/>
        <v>0</v>
      </c>
    </row>
    <row r="559" spans="1:15" ht="16.5" hidden="1" customHeight="1">
      <c r="A559" s="48"/>
      <c r="B559" s="49"/>
      <c r="C559" s="49"/>
      <c r="D559" s="49"/>
      <c r="E559" s="49"/>
      <c r="F559" s="50"/>
      <c r="G559" s="50"/>
      <c r="H559" s="51"/>
      <c r="I559" s="51"/>
      <c r="J559" s="51"/>
      <c r="K559" s="52"/>
      <c r="L559" s="53"/>
      <c r="M559" s="53"/>
      <c r="N559" s="53"/>
      <c r="O559" s="20">
        <f t="shared" si="56"/>
        <v>0</v>
      </c>
    </row>
    <row r="560" spans="1:15" ht="16.5" hidden="1" customHeight="1">
      <c r="A560" s="48"/>
      <c r="B560" s="49"/>
      <c r="C560" s="49"/>
      <c r="D560" s="49"/>
      <c r="E560" s="49"/>
      <c r="F560" s="50"/>
      <c r="G560" s="50"/>
      <c r="H560" s="51"/>
      <c r="I560" s="51"/>
      <c r="J560" s="51"/>
      <c r="K560" s="52"/>
      <c r="L560" s="53"/>
      <c r="M560" s="53"/>
      <c r="N560" s="53"/>
      <c r="O560" s="20">
        <f t="shared" si="56"/>
        <v>0</v>
      </c>
    </row>
    <row r="561" spans="1:15" ht="16.5" hidden="1" customHeight="1">
      <c r="A561" s="48"/>
      <c r="B561" s="49"/>
      <c r="C561" s="49"/>
      <c r="D561" s="49"/>
      <c r="E561" s="49"/>
      <c r="F561" s="50"/>
      <c r="G561" s="50"/>
      <c r="H561" s="51"/>
      <c r="I561" s="51"/>
      <c r="J561" s="51"/>
      <c r="K561" s="52"/>
      <c r="L561" s="53"/>
      <c r="M561" s="53"/>
      <c r="N561" s="53"/>
      <c r="O561" s="20">
        <f t="shared" si="56"/>
        <v>0</v>
      </c>
    </row>
    <row r="562" spans="1:15" ht="16.5" hidden="1" customHeight="1">
      <c r="A562" s="48"/>
      <c r="B562" s="49"/>
      <c r="C562" s="49"/>
      <c r="D562" s="49"/>
      <c r="E562" s="49"/>
      <c r="F562" s="50"/>
      <c r="G562" s="50"/>
      <c r="H562" s="51"/>
      <c r="I562" s="51"/>
      <c r="J562" s="51"/>
      <c r="K562" s="52"/>
      <c r="L562" s="53"/>
      <c r="M562" s="53"/>
      <c r="N562" s="53"/>
      <c r="O562" s="20">
        <f t="shared" si="56"/>
        <v>0</v>
      </c>
    </row>
    <row r="563" spans="1:15" ht="16.5" hidden="1" customHeight="1">
      <c r="A563" s="48"/>
      <c r="B563" s="49"/>
      <c r="C563" s="49"/>
      <c r="D563" s="49"/>
      <c r="E563" s="49"/>
      <c r="F563" s="50"/>
      <c r="G563" s="50"/>
      <c r="H563" s="51"/>
      <c r="I563" s="51"/>
      <c r="J563" s="51"/>
      <c r="K563" s="52"/>
      <c r="L563" s="53"/>
      <c r="M563" s="53"/>
      <c r="N563" s="53"/>
      <c r="O563" s="20">
        <f t="shared" si="56"/>
        <v>0</v>
      </c>
    </row>
    <row r="564" spans="1:15" ht="16.5" hidden="1" customHeight="1">
      <c r="A564" s="48"/>
      <c r="B564" s="49"/>
      <c r="C564" s="49"/>
      <c r="D564" s="49"/>
      <c r="E564" s="49"/>
      <c r="F564" s="50"/>
      <c r="G564" s="50"/>
      <c r="H564" s="51"/>
      <c r="I564" s="51"/>
      <c r="J564" s="51"/>
      <c r="K564" s="52"/>
      <c r="L564" s="53"/>
      <c r="M564" s="53"/>
      <c r="N564" s="53"/>
      <c r="O564" s="20">
        <f t="shared" si="56"/>
        <v>0</v>
      </c>
    </row>
    <row r="565" spans="1:15" ht="16.5" hidden="1" customHeight="1">
      <c r="A565" s="48"/>
      <c r="B565" s="49"/>
      <c r="C565" s="49"/>
      <c r="D565" s="49"/>
      <c r="E565" s="49"/>
      <c r="F565" s="50"/>
      <c r="G565" s="50"/>
      <c r="H565" s="51"/>
      <c r="I565" s="51"/>
      <c r="J565" s="51"/>
      <c r="K565" s="52"/>
      <c r="L565" s="53"/>
      <c r="M565" s="53"/>
      <c r="N565" s="53"/>
      <c r="O565" s="20">
        <f t="shared" si="56"/>
        <v>0</v>
      </c>
    </row>
    <row r="566" spans="1:15" ht="16.5" customHeight="1">
      <c r="A566" s="21" t="s">
        <v>1311</v>
      </c>
      <c r="O566" s="20">
        <f t="shared" si="56"/>
        <v>0</v>
      </c>
    </row>
    <row r="567" spans="1:15" s="58" customFormat="1" ht="16.5" customHeight="1">
      <c r="A567" s="25" t="s">
        <v>323</v>
      </c>
      <c r="B567" s="25" t="s">
        <v>0</v>
      </c>
      <c r="C567" s="25" t="s">
        <v>1</v>
      </c>
      <c r="D567" s="25" t="s">
        <v>2</v>
      </c>
      <c r="E567" s="25" t="s">
        <v>324</v>
      </c>
      <c r="F567" s="54" t="s">
        <v>325</v>
      </c>
      <c r="G567" s="54" t="s">
        <v>326</v>
      </c>
      <c r="H567" s="55" t="s">
        <v>158</v>
      </c>
      <c r="I567" s="55" t="s">
        <v>150</v>
      </c>
      <c r="J567" s="55" t="s">
        <v>308</v>
      </c>
      <c r="K567" s="56"/>
      <c r="L567" s="55" t="s">
        <v>327</v>
      </c>
      <c r="M567" s="55" t="s">
        <v>158</v>
      </c>
      <c r="N567" s="55" t="s">
        <v>328</v>
      </c>
      <c r="O567" s="57" t="s">
        <v>329</v>
      </c>
    </row>
    <row r="568" spans="1:15" ht="16.5" customHeight="1">
      <c r="A568" s="31" t="s">
        <v>713</v>
      </c>
      <c r="B568" s="32" t="s">
        <v>11</v>
      </c>
      <c r="C568" s="32" t="s">
        <v>11</v>
      </c>
      <c r="D568" s="32" t="s">
        <v>11</v>
      </c>
      <c r="E568" s="32" t="s">
        <v>434</v>
      </c>
      <c r="F568" s="33" t="s">
        <v>435</v>
      </c>
      <c r="G568" s="33"/>
      <c r="H568" s="34"/>
      <c r="I568" s="34"/>
      <c r="J568" s="34"/>
      <c r="K568" s="35"/>
      <c r="L568" s="36"/>
      <c r="M568" s="36"/>
      <c r="N568" s="36"/>
      <c r="O568" s="20">
        <f t="shared" si="56"/>
        <v>0</v>
      </c>
    </row>
    <row r="569" spans="1:15" ht="16.5" customHeight="1">
      <c r="A569" s="31" t="s">
        <v>11</v>
      </c>
      <c r="B569" s="32" t="s">
        <v>253</v>
      </c>
      <c r="C569" s="32" t="s">
        <v>184</v>
      </c>
      <c r="D569" s="32" t="s">
        <v>4</v>
      </c>
      <c r="E569" s="32" t="s">
        <v>11</v>
      </c>
      <c r="F569" s="33" t="s">
        <v>714</v>
      </c>
      <c r="G569" s="33">
        <v>9.4499999999999993</v>
      </c>
      <c r="H569" s="34">
        <v>1</v>
      </c>
      <c r="I569" s="34">
        <v>9.4499999999999993</v>
      </c>
      <c r="J569" s="34"/>
      <c r="K569" s="35"/>
      <c r="L569" s="36">
        <v>9.4499999999999993</v>
      </c>
      <c r="M569" s="36">
        <v>1</v>
      </c>
      <c r="N569" s="36">
        <v>9.4499999999999993</v>
      </c>
      <c r="O569" s="20">
        <f t="shared" si="56"/>
        <v>0</v>
      </c>
    </row>
    <row r="570" spans="1:15" ht="16.5" customHeight="1">
      <c r="A570" s="31" t="s">
        <v>11</v>
      </c>
      <c r="B570" s="32" t="s">
        <v>254</v>
      </c>
      <c r="C570" s="32" t="s">
        <v>185</v>
      </c>
      <c r="D570" s="32" t="s">
        <v>4</v>
      </c>
      <c r="E570" s="32" t="s">
        <v>11</v>
      </c>
      <c r="F570" s="33" t="s">
        <v>715</v>
      </c>
      <c r="G570" s="33">
        <v>6.72</v>
      </c>
      <c r="H570" s="34">
        <v>1</v>
      </c>
      <c r="I570" s="34">
        <v>6.72</v>
      </c>
      <c r="J570" s="34"/>
      <c r="K570" s="35"/>
      <c r="L570" s="36">
        <v>6.72</v>
      </c>
      <c r="M570" s="36">
        <v>1</v>
      </c>
      <c r="N570" s="36">
        <v>6.72</v>
      </c>
      <c r="O570" s="20">
        <f t="shared" si="56"/>
        <v>0</v>
      </c>
    </row>
    <row r="571" spans="1:15" ht="16.5" customHeight="1">
      <c r="A571" s="31" t="s">
        <v>11</v>
      </c>
      <c r="B571" s="32" t="s">
        <v>11</v>
      </c>
      <c r="C571" s="32" t="s">
        <v>11</v>
      </c>
      <c r="D571" s="32" t="s">
        <v>11</v>
      </c>
      <c r="E571" s="32" t="s">
        <v>437</v>
      </c>
      <c r="F571" s="33" t="s">
        <v>173</v>
      </c>
      <c r="G571" s="33"/>
      <c r="H571" s="34"/>
      <c r="I571" s="34"/>
      <c r="J571" s="34"/>
      <c r="K571" s="35"/>
      <c r="L571" s="36"/>
      <c r="M571" s="36"/>
      <c r="N571" s="36"/>
      <c r="O571" s="20">
        <f t="shared" si="56"/>
        <v>0</v>
      </c>
    </row>
    <row r="572" spans="1:15" ht="16.5" customHeight="1">
      <c r="A572" s="31" t="s">
        <v>11</v>
      </c>
      <c r="B572" s="32" t="s">
        <v>1115</v>
      </c>
      <c r="C572" s="32" t="s">
        <v>220</v>
      </c>
      <c r="D572" s="32" t="s">
        <v>4</v>
      </c>
      <c r="E572" s="32" t="s">
        <v>173</v>
      </c>
      <c r="F572" s="33" t="s">
        <v>716</v>
      </c>
      <c r="G572" s="33">
        <v>41.222999999999999</v>
      </c>
      <c r="H572" s="34">
        <v>1</v>
      </c>
      <c r="I572" s="34">
        <v>41.222999999999999</v>
      </c>
      <c r="J572" s="34"/>
      <c r="K572" s="35"/>
      <c r="L572" s="36">
        <v>41.222999999999999</v>
      </c>
      <c r="M572" s="36">
        <v>1</v>
      </c>
      <c r="N572" s="36">
        <v>41.222999999999999</v>
      </c>
      <c r="O572" s="20">
        <f t="shared" si="56"/>
        <v>0</v>
      </c>
    </row>
    <row r="573" spans="1:15" ht="33" customHeight="1">
      <c r="A573" s="31" t="s">
        <v>11</v>
      </c>
      <c r="B573" s="32" t="s">
        <v>290</v>
      </c>
      <c r="C573" s="32" t="s">
        <v>222</v>
      </c>
      <c r="D573" s="32" t="s">
        <v>4</v>
      </c>
      <c r="E573" s="32" t="s">
        <v>439</v>
      </c>
      <c r="F573" s="33" t="s">
        <v>717</v>
      </c>
      <c r="G573" s="33">
        <v>39.045999999999999</v>
      </c>
      <c r="H573" s="34">
        <v>1</v>
      </c>
      <c r="I573" s="34">
        <v>39.045999999999999</v>
      </c>
      <c r="J573" s="34"/>
      <c r="K573" s="35"/>
      <c r="L573" s="36">
        <v>39.045999999999999</v>
      </c>
      <c r="M573" s="36">
        <v>1</v>
      </c>
      <c r="N573" s="36">
        <v>39.045999999999999</v>
      </c>
      <c r="O573" s="20">
        <f t="shared" si="56"/>
        <v>0</v>
      </c>
    </row>
    <row r="574" spans="1:15" ht="33" customHeight="1">
      <c r="A574" s="31" t="s">
        <v>11</v>
      </c>
      <c r="B574" s="32" t="s">
        <v>1118</v>
      </c>
      <c r="C574" s="32" t="s">
        <v>1119</v>
      </c>
      <c r="D574" s="32" t="s">
        <v>1120</v>
      </c>
      <c r="E574" s="32" t="s">
        <v>1121</v>
      </c>
      <c r="F574" s="33" t="s">
        <v>1122</v>
      </c>
      <c r="G574" s="33">
        <v>19.166</v>
      </c>
      <c r="H574" s="34">
        <v>1</v>
      </c>
      <c r="I574" s="34">
        <f>G574</f>
        <v>19.166</v>
      </c>
      <c r="J574" s="34"/>
      <c r="K574" s="35"/>
      <c r="L574" s="36">
        <v>1.9159999999999999</v>
      </c>
      <c r="M574" s="36">
        <v>1</v>
      </c>
      <c r="N574" s="36">
        <v>1.9159999999999999</v>
      </c>
      <c r="O574" s="20">
        <f t="shared" si="56"/>
        <v>17.25</v>
      </c>
    </row>
    <row r="575" spans="1:15" ht="16.5" customHeight="1">
      <c r="A575" s="31" t="s">
        <v>11</v>
      </c>
      <c r="B575" s="32" t="s">
        <v>284</v>
      </c>
      <c r="C575" s="32" t="s">
        <v>215</v>
      </c>
      <c r="D575" s="32" t="s">
        <v>5</v>
      </c>
      <c r="E575" s="32" t="s">
        <v>11</v>
      </c>
      <c r="F575" s="33" t="s">
        <v>718</v>
      </c>
      <c r="G575" s="33">
        <v>3.3</v>
      </c>
      <c r="H575" s="34">
        <v>1</v>
      </c>
      <c r="I575" s="34">
        <v>3.3</v>
      </c>
      <c r="J575" s="34"/>
      <c r="K575" s="35"/>
      <c r="L575" s="36">
        <v>3.3</v>
      </c>
      <c r="M575" s="36">
        <v>1</v>
      </c>
      <c r="N575" s="36">
        <v>3.3</v>
      </c>
      <c r="O575" s="20">
        <f t="shared" si="56"/>
        <v>0</v>
      </c>
    </row>
    <row r="576" spans="1:15" ht="16.5" customHeight="1">
      <c r="A576" s="31" t="s">
        <v>11</v>
      </c>
      <c r="B576" s="32" t="s">
        <v>11</v>
      </c>
      <c r="C576" s="32" t="s">
        <v>11</v>
      </c>
      <c r="D576" s="32" t="s">
        <v>11</v>
      </c>
      <c r="E576" s="32" t="s">
        <v>437</v>
      </c>
      <c r="F576" s="33" t="s">
        <v>447</v>
      </c>
      <c r="G576" s="33"/>
      <c r="H576" s="34"/>
      <c r="I576" s="34"/>
      <c r="J576" s="34"/>
      <c r="K576" s="35"/>
      <c r="L576" s="36"/>
      <c r="M576" s="36"/>
      <c r="N576" s="36"/>
      <c r="O576" s="20">
        <f t="shared" si="56"/>
        <v>0</v>
      </c>
    </row>
    <row r="577" spans="1:15" ht="16.5" customHeight="1">
      <c r="A577" s="31" t="s">
        <v>11</v>
      </c>
      <c r="B577" s="32" t="s">
        <v>1115</v>
      </c>
      <c r="C577" s="32" t="s">
        <v>220</v>
      </c>
      <c r="D577" s="32" t="s">
        <v>4</v>
      </c>
      <c r="E577" s="32" t="s">
        <v>447</v>
      </c>
      <c r="F577" s="33" t="s">
        <v>719</v>
      </c>
      <c r="G577" s="33">
        <v>12.787000000000001</v>
      </c>
      <c r="H577" s="34">
        <v>1</v>
      </c>
      <c r="I577" s="34">
        <v>12.787000000000001</v>
      </c>
      <c r="J577" s="34"/>
      <c r="K577" s="35"/>
      <c r="L577" s="36">
        <v>12.787000000000001</v>
      </c>
      <c r="M577" s="36">
        <v>1</v>
      </c>
      <c r="N577" s="36">
        <v>12.787000000000001</v>
      </c>
      <c r="O577" s="20">
        <f t="shared" si="56"/>
        <v>0</v>
      </c>
    </row>
    <row r="578" spans="1:15" ht="16.5" customHeight="1">
      <c r="A578" s="31" t="s">
        <v>11</v>
      </c>
      <c r="B578" s="32" t="s">
        <v>290</v>
      </c>
      <c r="C578" s="32" t="s">
        <v>222</v>
      </c>
      <c r="D578" s="32" t="s">
        <v>4</v>
      </c>
      <c r="E578" s="32" t="s">
        <v>447</v>
      </c>
      <c r="F578" s="33" t="s">
        <v>719</v>
      </c>
      <c r="G578" s="33">
        <v>12.787000000000001</v>
      </c>
      <c r="H578" s="34">
        <v>1</v>
      </c>
      <c r="I578" s="34">
        <v>12.787000000000001</v>
      </c>
      <c r="J578" s="34"/>
      <c r="K578" s="35"/>
      <c r="L578" s="36">
        <v>12.787000000000001</v>
      </c>
      <c r="M578" s="36">
        <v>1</v>
      </c>
      <c r="N578" s="36">
        <v>12.787000000000001</v>
      </c>
      <c r="O578" s="20">
        <f t="shared" si="56"/>
        <v>0</v>
      </c>
    </row>
    <row r="579" spans="1:15" ht="16.5" customHeight="1">
      <c r="A579" s="31" t="s">
        <v>11</v>
      </c>
      <c r="B579" s="32" t="s">
        <v>11</v>
      </c>
      <c r="C579" s="32" t="s">
        <v>11</v>
      </c>
      <c r="D579" s="32" t="s">
        <v>11</v>
      </c>
      <c r="E579" s="32" t="s">
        <v>437</v>
      </c>
      <c r="F579" s="33" t="s">
        <v>720</v>
      </c>
      <c r="G579" s="33"/>
      <c r="H579" s="34"/>
      <c r="I579" s="34"/>
      <c r="J579" s="34"/>
      <c r="K579" s="35"/>
      <c r="L579" s="36"/>
      <c r="M579" s="36"/>
      <c r="N579" s="36"/>
      <c r="O579" s="20">
        <f t="shared" si="56"/>
        <v>0</v>
      </c>
    </row>
    <row r="580" spans="1:15" s="243" customFormat="1" ht="16.5" customHeight="1">
      <c r="A580" s="244" t="s">
        <v>11</v>
      </c>
      <c r="B580" s="244" t="s">
        <v>300</v>
      </c>
      <c r="C580" s="244" t="s">
        <v>228</v>
      </c>
      <c r="D580" s="244" t="s">
        <v>4</v>
      </c>
      <c r="E580" s="244" t="s">
        <v>721</v>
      </c>
      <c r="F580" s="245" t="s">
        <v>714</v>
      </c>
      <c r="G580" s="245">
        <v>9.4499999999999993</v>
      </c>
      <c r="H580" s="246">
        <v>1</v>
      </c>
      <c r="I580" s="246">
        <v>9.4499999999999993</v>
      </c>
      <c r="J580" s="246"/>
      <c r="K580" s="247"/>
      <c r="L580" s="246">
        <v>9.4499999999999993</v>
      </c>
      <c r="M580" s="246">
        <v>1</v>
      </c>
      <c r="N580" s="246">
        <v>9.4499999999999993</v>
      </c>
      <c r="O580" s="248">
        <f t="shared" si="56"/>
        <v>0</v>
      </c>
    </row>
    <row r="581" spans="1:15" s="243" customFormat="1" ht="16.5" customHeight="1">
      <c r="A581" s="244" t="s">
        <v>11</v>
      </c>
      <c r="B581" s="244" t="s">
        <v>300</v>
      </c>
      <c r="C581" s="244" t="s">
        <v>228</v>
      </c>
      <c r="D581" s="244" t="s">
        <v>4</v>
      </c>
      <c r="E581" s="244" t="s">
        <v>722</v>
      </c>
      <c r="F581" s="245" t="s">
        <v>723</v>
      </c>
      <c r="G581" s="245">
        <v>6.16</v>
      </c>
      <c r="H581" s="246">
        <v>1</v>
      </c>
      <c r="I581" s="246">
        <v>6.16</v>
      </c>
      <c r="J581" s="246"/>
      <c r="K581" s="247"/>
      <c r="L581" s="246">
        <v>6.16</v>
      </c>
      <c r="M581" s="246">
        <v>1</v>
      </c>
      <c r="N581" s="246">
        <v>6.16</v>
      </c>
      <c r="O581" s="248">
        <f t="shared" si="56"/>
        <v>0</v>
      </c>
    </row>
    <row r="582" spans="1:15" ht="16.5" customHeight="1">
      <c r="A582" s="31" t="s">
        <v>11</v>
      </c>
      <c r="B582" s="32" t="s">
        <v>301</v>
      </c>
      <c r="C582" s="32" t="s">
        <v>11</v>
      </c>
      <c r="D582" s="32" t="s">
        <v>5</v>
      </c>
      <c r="E582" s="32" t="s">
        <v>11</v>
      </c>
      <c r="F582" s="33" t="s">
        <v>718</v>
      </c>
      <c r="G582" s="33">
        <v>3.3</v>
      </c>
      <c r="H582" s="34">
        <v>1</v>
      </c>
      <c r="I582" s="34">
        <v>3.3</v>
      </c>
      <c r="J582" s="34"/>
      <c r="K582" s="35"/>
      <c r="L582" s="36">
        <v>3.3</v>
      </c>
      <c r="M582" s="36">
        <v>1</v>
      </c>
      <c r="N582" s="36">
        <v>3.3</v>
      </c>
      <c r="O582" s="20">
        <f t="shared" ref="O582:O647" si="57">I582-N582</f>
        <v>0</v>
      </c>
    </row>
    <row r="583" spans="1:15" ht="16.5" customHeight="1">
      <c r="A583" s="31" t="s">
        <v>11</v>
      </c>
      <c r="B583" s="32" t="s">
        <v>724</v>
      </c>
      <c r="C583" s="32" t="s">
        <v>725</v>
      </c>
      <c r="D583" s="32" t="s">
        <v>71</v>
      </c>
      <c r="E583" s="32" t="s">
        <v>726</v>
      </c>
      <c r="F583" s="33" t="s">
        <v>727</v>
      </c>
      <c r="G583" s="33">
        <v>-8.9999999999999993E-3</v>
      </c>
      <c r="H583" s="34">
        <v>1</v>
      </c>
      <c r="I583" s="34">
        <v>-8.9999999999999993E-3</v>
      </c>
      <c r="J583" s="34"/>
      <c r="K583" s="35"/>
      <c r="L583" s="36">
        <v>-8.9999999999999993E-3</v>
      </c>
      <c r="M583" s="36">
        <v>1</v>
      </c>
      <c r="N583" s="36">
        <v>-8.9999999999999993E-3</v>
      </c>
      <c r="O583" s="20">
        <f t="shared" si="57"/>
        <v>0</v>
      </c>
    </row>
    <row r="584" spans="1:15" ht="16.5" customHeight="1">
      <c r="A584" s="31" t="s">
        <v>728</v>
      </c>
      <c r="B584" s="32" t="s">
        <v>11</v>
      </c>
      <c r="C584" s="32" t="s">
        <v>11</v>
      </c>
      <c r="D584" s="32" t="s">
        <v>11</v>
      </c>
      <c r="E584" s="32" t="s">
        <v>437</v>
      </c>
      <c r="F584" s="33" t="s">
        <v>729</v>
      </c>
      <c r="G584" s="33"/>
      <c r="H584" s="34"/>
      <c r="I584" s="34"/>
      <c r="J584" s="34"/>
      <c r="K584" s="35"/>
      <c r="L584" s="36"/>
      <c r="M584" s="36"/>
      <c r="N584" s="36"/>
      <c r="O584" s="20">
        <f t="shared" si="57"/>
        <v>0</v>
      </c>
    </row>
    <row r="585" spans="1:15" ht="16.5" customHeight="1">
      <c r="A585" s="31" t="s">
        <v>11</v>
      </c>
      <c r="B585" s="32" t="s">
        <v>253</v>
      </c>
      <c r="C585" s="32" t="s">
        <v>184</v>
      </c>
      <c r="D585" s="32" t="s">
        <v>4</v>
      </c>
      <c r="E585" s="32" t="s">
        <v>11</v>
      </c>
      <c r="F585" s="33" t="s">
        <v>730</v>
      </c>
      <c r="G585" s="33">
        <v>15.07</v>
      </c>
      <c r="H585" s="34">
        <v>1</v>
      </c>
      <c r="I585" s="34">
        <v>15.07</v>
      </c>
      <c r="J585" s="34"/>
      <c r="K585" s="35"/>
      <c r="L585" s="36">
        <v>15.07</v>
      </c>
      <c r="M585" s="36">
        <v>1</v>
      </c>
      <c r="N585" s="36">
        <v>15.07</v>
      </c>
      <c r="O585" s="20">
        <f t="shared" si="57"/>
        <v>0</v>
      </c>
    </row>
    <row r="586" spans="1:15" ht="16.5" customHeight="1">
      <c r="A586" s="31" t="s">
        <v>11</v>
      </c>
      <c r="B586" s="32" t="s">
        <v>253</v>
      </c>
      <c r="C586" s="32" t="s">
        <v>184</v>
      </c>
      <c r="D586" s="32" t="s">
        <v>4</v>
      </c>
      <c r="E586" s="32" t="s">
        <v>731</v>
      </c>
      <c r="F586" s="33" t="s">
        <v>732</v>
      </c>
      <c r="G586" s="33">
        <v>5.36</v>
      </c>
      <c r="H586" s="34">
        <v>1</v>
      </c>
      <c r="I586" s="34">
        <v>5.36</v>
      </c>
      <c r="J586" s="34"/>
      <c r="K586" s="35"/>
      <c r="L586" s="36">
        <v>5.36</v>
      </c>
      <c r="M586" s="36">
        <v>1</v>
      </c>
      <c r="N586" s="36">
        <v>5.36</v>
      </c>
      <c r="O586" s="20">
        <f t="shared" si="57"/>
        <v>0</v>
      </c>
    </row>
    <row r="587" spans="1:15" ht="16.5" customHeight="1">
      <c r="A587" s="31" t="s">
        <v>11</v>
      </c>
      <c r="B587" s="32" t="s">
        <v>254</v>
      </c>
      <c r="C587" s="32" t="s">
        <v>185</v>
      </c>
      <c r="D587" s="32" t="s">
        <v>4</v>
      </c>
      <c r="E587" s="32" t="s">
        <v>11</v>
      </c>
      <c r="F587" s="33" t="s">
        <v>733</v>
      </c>
      <c r="G587" s="33">
        <v>12.32</v>
      </c>
      <c r="H587" s="34">
        <v>1</v>
      </c>
      <c r="I587" s="34">
        <v>12.32</v>
      </c>
      <c r="J587" s="34"/>
      <c r="K587" s="35"/>
      <c r="L587" s="36">
        <v>12.32</v>
      </c>
      <c r="M587" s="36">
        <v>1</v>
      </c>
      <c r="N587" s="36">
        <v>12.32</v>
      </c>
      <c r="O587" s="20">
        <f t="shared" si="57"/>
        <v>0</v>
      </c>
    </row>
    <row r="588" spans="1:15" ht="16.5" customHeight="1">
      <c r="A588" s="31" t="s">
        <v>11</v>
      </c>
      <c r="B588" s="32" t="s">
        <v>11</v>
      </c>
      <c r="C588" s="32" t="s">
        <v>11</v>
      </c>
      <c r="D588" s="32" t="s">
        <v>11</v>
      </c>
      <c r="E588" s="32" t="s">
        <v>437</v>
      </c>
      <c r="F588" s="33" t="s">
        <v>173</v>
      </c>
      <c r="G588" s="33"/>
      <c r="H588" s="34"/>
      <c r="I588" s="34"/>
      <c r="J588" s="34"/>
      <c r="K588" s="35"/>
      <c r="L588" s="36"/>
      <c r="M588" s="36"/>
      <c r="N588" s="36"/>
      <c r="O588" s="20">
        <f t="shared" si="57"/>
        <v>0</v>
      </c>
    </row>
    <row r="589" spans="1:15" ht="33" customHeight="1">
      <c r="A589" s="31" t="s">
        <v>11</v>
      </c>
      <c r="B589" s="32" t="s">
        <v>1115</v>
      </c>
      <c r="C589" s="32" t="s">
        <v>220</v>
      </c>
      <c r="D589" s="32" t="s">
        <v>4</v>
      </c>
      <c r="E589" s="32" t="s">
        <v>173</v>
      </c>
      <c r="F589" s="33" t="s">
        <v>734</v>
      </c>
      <c r="G589" s="33">
        <v>52.65</v>
      </c>
      <c r="H589" s="34">
        <v>1</v>
      </c>
      <c r="I589" s="34">
        <v>52.65</v>
      </c>
      <c r="J589" s="34"/>
      <c r="K589" s="35"/>
      <c r="L589" s="36">
        <v>52.65</v>
      </c>
      <c r="M589" s="36">
        <v>1</v>
      </c>
      <c r="N589" s="36">
        <v>52.65</v>
      </c>
      <c r="O589" s="20">
        <f t="shared" si="57"/>
        <v>0</v>
      </c>
    </row>
    <row r="590" spans="1:15" ht="33" customHeight="1">
      <c r="A590" s="31" t="s">
        <v>11</v>
      </c>
      <c r="B590" s="32" t="s">
        <v>290</v>
      </c>
      <c r="C590" s="32" t="s">
        <v>222</v>
      </c>
      <c r="D590" s="32" t="s">
        <v>4</v>
      </c>
      <c r="E590" s="32" t="s">
        <v>439</v>
      </c>
      <c r="F590" s="33" t="s">
        <v>735</v>
      </c>
      <c r="G590" s="33">
        <v>49.66</v>
      </c>
      <c r="H590" s="34">
        <v>1</v>
      </c>
      <c r="I590" s="34">
        <v>49.66</v>
      </c>
      <c r="J590" s="34"/>
      <c r="K590" s="35"/>
      <c r="L590" s="36">
        <v>49.66</v>
      </c>
      <c r="M590" s="36">
        <v>1</v>
      </c>
      <c r="N590" s="36">
        <v>49.66</v>
      </c>
      <c r="O590" s="20">
        <f t="shared" si="57"/>
        <v>0</v>
      </c>
    </row>
    <row r="591" spans="1:15" ht="16.5" customHeight="1">
      <c r="A591" s="48"/>
      <c r="B591" s="49"/>
      <c r="C591" s="49"/>
      <c r="D591" s="49"/>
      <c r="E591" s="49"/>
      <c r="F591" s="50"/>
      <c r="G591" s="50"/>
      <c r="H591" s="51"/>
      <c r="I591" s="51"/>
      <c r="J591" s="51"/>
      <c r="K591" s="52"/>
      <c r="L591" s="53"/>
      <c r="M591" s="53"/>
      <c r="N591" s="53"/>
      <c r="O591" s="20">
        <f t="shared" si="57"/>
        <v>0</v>
      </c>
    </row>
    <row r="592" spans="1:15" ht="16.5" customHeight="1">
      <c r="A592" s="48"/>
      <c r="B592" s="49"/>
      <c r="C592" s="49"/>
      <c r="D592" s="49"/>
      <c r="E592" s="49"/>
      <c r="F592" s="50"/>
      <c r="G592" s="50"/>
      <c r="H592" s="51"/>
      <c r="I592" s="51"/>
      <c r="J592" s="51"/>
      <c r="K592" s="52"/>
      <c r="L592" s="53"/>
      <c r="M592" s="53"/>
      <c r="N592" s="53"/>
      <c r="O592" s="20">
        <f t="shared" si="57"/>
        <v>0</v>
      </c>
    </row>
    <row r="593" spans="1:15" ht="16.5" customHeight="1">
      <c r="A593" s="62"/>
      <c r="B593" s="63"/>
      <c r="C593" s="63"/>
      <c r="D593" s="63"/>
      <c r="E593" s="63"/>
      <c r="F593" s="64"/>
      <c r="G593" s="64"/>
      <c r="H593" s="24"/>
      <c r="I593" s="24"/>
      <c r="J593" s="24"/>
      <c r="L593" s="65"/>
      <c r="M593" s="65"/>
      <c r="N593" s="65"/>
    </row>
    <row r="594" spans="1:15" ht="16.5" customHeight="1">
      <c r="A594" s="21" t="s">
        <v>1311</v>
      </c>
      <c r="O594" s="20">
        <f t="shared" si="57"/>
        <v>0</v>
      </c>
    </row>
    <row r="595" spans="1:15" s="58" customFormat="1" ht="16.5" customHeight="1">
      <c r="A595" s="25" t="s">
        <v>323</v>
      </c>
      <c r="B595" s="25" t="s">
        <v>0</v>
      </c>
      <c r="C595" s="25" t="s">
        <v>1</v>
      </c>
      <c r="D595" s="25" t="s">
        <v>2</v>
      </c>
      <c r="E595" s="25" t="s">
        <v>324</v>
      </c>
      <c r="F595" s="54" t="s">
        <v>325</v>
      </c>
      <c r="G595" s="54" t="s">
        <v>326</v>
      </c>
      <c r="H595" s="55" t="s">
        <v>158</v>
      </c>
      <c r="I595" s="55" t="s">
        <v>150</v>
      </c>
      <c r="J595" s="55" t="s">
        <v>308</v>
      </c>
      <c r="K595" s="56"/>
      <c r="L595" s="55" t="s">
        <v>327</v>
      </c>
      <c r="M595" s="55" t="s">
        <v>158</v>
      </c>
      <c r="N595" s="55" t="s">
        <v>328</v>
      </c>
      <c r="O595" s="57" t="s">
        <v>329</v>
      </c>
    </row>
    <row r="596" spans="1:15" ht="49.5" customHeight="1">
      <c r="A596" s="31" t="s">
        <v>736</v>
      </c>
      <c r="B596" s="32" t="s">
        <v>1118</v>
      </c>
      <c r="C596" s="32" t="s">
        <v>1119</v>
      </c>
      <c r="D596" s="32" t="s">
        <v>1120</v>
      </c>
      <c r="E596" s="32" t="s">
        <v>1121</v>
      </c>
      <c r="F596" s="33" t="s">
        <v>1123</v>
      </c>
      <c r="G596" s="33">
        <v>29.891999999999999</v>
      </c>
      <c r="H596" s="34">
        <v>1</v>
      </c>
      <c r="I596" s="34">
        <f>G596</f>
        <v>29.891999999999999</v>
      </c>
      <c r="J596" s="34"/>
      <c r="K596" s="35"/>
      <c r="L596" s="36">
        <v>2.9889999999999999</v>
      </c>
      <c r="M596" s="36">
        <v>1</v>
      </c>
      <c r="N596" s="36">
        <v>2.9889999999999999</v>
      </c>
      <c r="O596" s="20">
        <f t="shared" si="57"/>
        <v>26.902999999999999</v>
      </c>
    </row>
    <row r="597" spans="1:15" ht="16.5" customHeight="1">
      <c r="A597" s="31" t="s">
        <v>11</v>
      </c>
      <c r="B597" s="32" t="s">
        <v>284</v>
      </c>
      <c r="C597" s="32" t="s">
        <v>215</v>
      </c>
      <c r="D597" s="32" t="s">
        <v>5</v>
      </c>
      <c r="E597" s="32" t="s">
        <v>11</v>
      </c>
      <c r="F597" s="33" t="s">
        <v>737</v>
      </c>
      <c r="G597" s="33">
        <v>8.8000000000000007</v>
      </c>
      <c r="H597" s="34">
        <v>1</v>
      </c>
      <c r="I597" s="34">
        <v>8.8000000000000007</v>
      </c>
      <c r="J597" s="34"/>
      <c r="K597" s="35"/>
      <c r="L597" s="36">
        <v>8.8000000000000007</v>
      </c>
      <c r="M597" s="36">
        <v>1</v>
      </c>
      <c r="N597" s="36">
        <v>8.8000000000000007</v>
      </c>
      <c r="O597" s="20">
        <f t="shared" si="57"/>
        <v>0</v>
      </c>
    </row>
    <row r="598" spans="1:15" ht="16.5" customHeight="1">
      <c r="A598" s="31" t="s">
        <v>11</v>
      </c>
      <c r="B598" s="32" t="s">
        <v>11</v>
      </c>
      <c r="C598" s="32" t="s">
        <v>11</v>
      </c>
      <c r="D598" s="32" t="s">
        <v>11</v>
      </c>
      <c r="E598" s="32" t="s">
        <v>437</v>
      </c>
      <c r="F598" s="33" t="s">
        <v>447</v>
      </c>
      <c r="G598" s="33"/>
      <c r="H598" s="34"/>
      <c r="I598" s="34"/>
      <c r="J598" s="34"/>
      <c r="K598" s="35"/>
      <c r="L598" s="36"/>
      <c r="M598" s="36"/>
      <c r="N598" s="36"/>
      <c r="O598" s="20">
        <f t="shared" si="57"/>
        <v>0</v>
      </c>
    </row>
    <row r="599" spans="1:15" ht="16.5" customHeight="1">
      <c r="A599" s="31" t="s">
        <v>11</v>
      </c>
      <c r="B599" s="32" t="s">
        <v>1115</v>
      </c>
      <c r="C599" s="32" t="s">
        <v>220</v>
      </c>
      <c r="D599" s="32" t="s">
        <v>4</v>
      </c>
      <c r="E599" s="32" t="s">
        <v>447</v>
      </c>
      <c r="F599" s="33" t="s">
        <v>738</v>
      </c>
      <c r="G599" s="33">
        <v>13.475</v>
      </c>
      <c r="H599" s="34">
        <v>1</v>
      </c>
      <c r="I599" s="34">
        <v>13.475</v>
      </c>
      <c r="J599" s="34"/>
      <c r="K599" s="35"/>
      <c r="L599" s="36">
        <v>13.475</v>
      </c>
      <c r="M599" s="36">
        <v>1</v>
      </c>
      <c r="N599" s="36">
        <v>13.475</v>
      </c>
      <c r="O599" s="20">
        <f t="shared" si="57"/>
        <v>0</v>
      </c>
    </row>
    <row r="600" spans="1:15" ht="16.5" customHeight="1">
      <c r="A600" s="31" t="s">
        <v>11</v>
      </c>
      <c r="B600" s="32" t="s">
        <v>290</v>
      </c>
      <c r="C600" s="32" t="s">
        <v>222</v>
      </c>
      <c r="D600" s="32" t="s">
        <v>4</v>
      </c>
      <c r="E600" s="32" t="s">
        <v>447</v>
      </c>
      <c r="F600" s="33" t="s">
        <v>738</v>
      </c>
      <c r="G600" s="33">
        <v>13.475</v>
      </c>
      <c r="H600" s="34">
        <v>1</v>
      </c>
      <c r="I600" s="34">
        <v>13.475</v>
      </c>
      <c r="J600" s="34"/>
      <c r="K600" s="35"/>
      <c r="L600" s="36">
        <v>13.475</v>
      </c>
      <c r="M600" s="36">
        <v>1</v>
      </c>
      <c r="N600" s="36">
        <v>13.475</v>
      </c>
      <c r="O600" s="20">
        <f t="shared" si="57"/>
        <v>0</v>
      </c>
    </row>
    <row r="601" spans="1:15" ht="16.5" customHeight="1">
      <c r="A601" s="31" t="s">
        <v>11</v>
      </c>
      <c r="B601" s="32" t="s">
        <v>11</v>
      </c>
      <c r="C601" s="32" t="s">
        <v>11</v>
      </c>
      <c r="D601" s="32" t="s">
        <v>11</v>
      </c>
      <c r="E601" s="32" t="s">
        <v>437</v>
      </c>
      <c r="F601" s="33" t="s">
        <v>739</v>
      </c>
      <c r="G601" s="33"/>
      <c r="H601" s="34"/>
      <c r="I601" s="34"/>
      <c r="J601" s="34"/>
      <c r="K601" s="35"/>
      <c r="L601" s="36"/>
      <c r="M601" s="36"/>
      <c r="N601" s="36"/>
      <c r="O601" s="20">
        <f t="shared" si="57"/>
        <v>0</v>
      </c>
    </row>
    <row r="602" spans="1:15" ht="16.5" customHeight="1">
      <c r="A602" s="31" t="s">
        <v>11</v>
      </c>
      <c r="B602" s="32" t="s">
        <v>240</v>
      </c>
      <c r="C602" s="32" t="s">
        <v>165</v>
      </c>
      <c r="D602" s="32" t="s">
        <v>306</v>
      </c>
      <c r="E602" s="32" t="s">
        <v>11</v>
      </c>
      <c r="F602" s="33" t="s">
        <v>740</v>
      </c>
      <c r="G602" s="33">
        <v>2.0699999999999998</v>
      </c>
      <c r="H602" s="34">
        <v>1</v>
      </c>
      <c r="I602" s="34">
        <v>2.0699999999999998</v>
      </c>
      <c r="J602" s="34"/>
      <c r="K602" s="35"/>
      <c r="L602" s="36">
        <v>2.0699999999999998</v>
      </c>
      <c r="M602" s="36">
        <v>1</v>
      </c>
      <c r="N602" s="36">
        <v>2.0699999999999998</v>
      </c>
      <c r="O602" s="20">
        <f t="shared" si="57"/>
        <v>0</v>
      </c>
    </row>
    <row r="603" spans="1:15" ht="16.5" customHeight="1">
      <c r="A603" s="31" t="s">
        <v>11</v>
      </c>
      <c r="B603" s="32" t="s">
        <v>241</v>
      </c>
      <c r="C603" s="32" t="s">
        <v>167</v>
      </c>
      <c r="D603" s="32" t="s">
        <v>166</v>
      </c>
      <c r="E603" s="32" t="s">
        <v>11</v>
      </c>
      <c r="F603" s="33" t="s">
        <v>741</v>
      </c>
      <c r="G603" s="33">
        <v>0.308</v>
      </c>
      <c r="H603" s="34">
        <v>1</v>
      </c>
      <c r="I603" s="34">
        <v>0.308</v>
      </c>
      <c r="J603" s="34"/>
      <c r="K603" s="35"/>
      <c r="L603" s="36">
        <v>0.308</v>
      </c>
      <c r="M603" s="36">
        <v>1</v>
      </c>
      <c r="N603" s="36">
        <v>0.308</v>
      </c>
      <c r="O603" s="20">
        <f t="shared" si="57"/>
        <v>0</v>
      </c>
    </row>
    <row r="604" spans="1:15" ht="16.5" customHeight="1">
      <c r="A604" s="31" t="s">
        <v>11</v>
      </c>
      <c r="B604" s="32" t="s">
        <v>11</v>
      </c>
      <c r="C604" s="32" t="s">
        <v>11</v>
      </c>
      <c r="D604" s="32" t="s">
        <v>11</v>
      </c>
      <c r="E604" s="32" t="s">
        <v>437</v>
      </c>
      <c r="F604" s="33" t="s">
        <v>720</v>
      </c>
      <c r="G604" s="33"/>
      <c r="H604" s="34"/>
      <c r="I604" s="34"/>
      <c r="J604" s="34"/>
      <c r="K604" s="35"/>
      <c r="L604" s="36"/>
      <c r="M604" s="36"/>
      <c r="N604" s="36"/>
      <c r="O604" s="20">
        <f t="shared" si="57"/>
        <v>0</v>
      </c>
    </row>
    <row r="605" spans="1:15" s="243" customFormat="1" ht="16.5" customHeight="1">
      <c r="A605" s="244" t="s">
        <v>11</v>
      </c>
      <c r="B605" s="244" t="s">
        <v>300</v>
      </c>
      <c r="C605" s="244" t="s">
        <v>228</v>
      </c>
      <c r="D605" s="244" t="s">
        <v>4</v>
      </c>
      <c r="E605" s="244" t="s">
        <v>721</v>
      </c>
      <c r="F605" s="245" t="s">
        <v>742</v>
      </c>
      <c r="G605" s="245">
        <v>20.43</v>
      </c>
      <c r="H605" s="246">
        <v>1</v>
      </c>
      <c r="I605" s="246">
        <v>20.43</v>
      </c>
      <c r="J605" s="246"/>
      <c r="K605" s="247"/>
      <c r="L605" s="246">
        <v>20.43</v>
      </c>
      <c r="M605" s="246">
        <v>1</v>
      </c>
      <c r="N605" s="246">
        <v>20.43</v>
      </c>
      <c r="O605" s="248">
        <f t="shared" si="57"/>
        <v>0</v>
      </c>
    </row>
    <row r="606" spans="1:15" s="243" customFormat="1" ht="16.5" customHeight="1">
      <c r="A606" s="244" t="s">
        <v>11</v>
      </c>
      <c r="B606" s="244" t="s">
        <v>300</v>
      </c>
      <c r="C606" s="244" t="s">
        <v>228</v>
      </c>
      <c r="D606" s="244" t="s">
        <v>4</v>
      </c>
      <c r="E606" s="244" t="s">
        <v>722</v>
      </c>
      <c r="F606" s="245" t="s">
        <v>743</v>
      </c>
      <c r="G606" s="245">
        <v>13.44</v>
      </c>
      <c r="H606" s="246">
        <v>1</v>
      </c>
      <c r="I606" s="246">
        <v>13.44</v>
      </c>
      <c r="J606" s="246"/>
      <c r="K606" s="247"/>
      <c r="L606" s="246">
        <v>13.44</v>
      </c>
      <c r="M606" s="246">
        <v>1</v>
      </c>
      <c r="N606" s="246">
        <v>13.44</v>
      </c>
      <c r="O606" s="248">
        <f t="shared" si="57"/>
        <v>0</v>
      </c>
    </row>
    <row r="607" spans="1:15" ht="16.5" customHeight="1">
      <c r="A607" s="31" t="s">
        <v>11</v>
      </c>
      <c r="B607" s="32" t="s">
        <v>301</v>
      </c>
      <c r="C607" s="32" t="s">
        <v>11</v>
      </c>
      <c r="D607" s="32" t="s">
        <v>5</v>
      </c>
      <c r="E607" s="32" t="s">
        <v>11</v>
      </c>
      <c r="F607" s="33" t="s">
        <v>744</v>
      </c>
      <c r="G607" s="33">
        <v>7</v>
      </c>
      <c r="H607" s="34">
        <v>1</v>
      </c>
      <c r="I607" s="34">
        <v>7</v>
      </c>
      <c r="J607" s="34"/>
      <c r="K607" s="35"/>
      <c r="L607" s="36">
        <v>7</v>
      </c>
      <c r="M607" s="36">
        <v>1</v>
      </c>
      <c r="N607" s="36">
        <v>7</v>
      </c>
      <c r="O607" s="20">
        <f t="shared" si="57"/>
        <v>0</v>
      </c>
    </row>
    <row r="608" spans="1:15" ht="16.5" customHeight="1">
      <c r="A608" s="31" t="s">
        <v>11</v>
      </c>
      <c r="B608" s="32" t="s">
        <v>724</v>
      </c>
      <c r="C608" s="32" t="s">
        <v>725</v>
      </c>
      <c r="D608" s="32" t="s">
        <v>71</v>
      </c>
      <c r="E608" s="32" t="s">
        <v>726</v>
      </c>
      <c r="F608" s="33" t="s">
        <v>745</v>
      </c>
      <c r="G608" s="33">
        <v>-0.02</v>
      </c>
      <c r="H608" s="34">
        <v>1</v>
      </c>
      <c r="I608" s="34">
        <v>-0.02</v>
      </c>
      <c r="J608" s="34"/>
      <c r="K608" s="35"/>
      <c r="L608" s="36">
        <v>-0.02</v>
      </c>
      <c r="M608" s="36">
        <v>1</v>
      </c>
      <c r="N608" s="36">
        <v>-0.02</v>
      </c>
      <c r="O608" s="20">
        <f t="shared" si="57"/>
        <v>0</v>
      </c>
    </row>
    <row r="609" spans="1:15" ht="16.5" customHeight="1">
      <c r="A609" s="31" t="s">
        <v>11</v>
      </c>
      <c r="B609" s="32" t="s">
        <v>11</v>
      </c>
      <c r="C609" s="32" t="s">
        <v>11</v>
      </c>
      <c r="D609" s="32" t="s">
        <v>11</v>
      </c>
      <c r="E609" s="32" t="s">
        <v>437</v>
      </c>
      <c r="F609" s="33" t="s">
        <v>451</v>
      </c>
      <c r="G609" s="33"/>
      <c r="H609" s="34"/>
      <c r="I609" s="34"/>
      <c r="J609" s="34"/>
      <c r="K609" s="35"/>
      <c r="L609" s="36"/>
      <c r="M609" s="36"/>
      <c r="N609" s="36"/>
      <c r="O609" s="20">
        <f t="shared" si="57"/>
        <v>0</v>
      </c>
    </row>
    <row r="610" spans="1:15" ht="16.5" customHeight="1">
      <c r="A610" s="31" t="s">
        <v>11</v>
      </c>
      <c r="B610" s="32" t="s">
        <v>67</v>
      </c>
      <c r="C610" s="32" t="s">
        <v>68</v>
      </c>
      <c r="D610" s="32" t="s">
        <v>27</v>
      </c>
      <c r="E610" s="32" t="s">
        <v>11</v>
      </c>
      <c r="F610" s="33" t="s">
        <v>746</v>
      </c>
      <c r="G610" s="33">
        <v>12</v>
      </c>
      <c r="H610" s="34">
        <v>1</v>
      </c>
      <c r="I610" s="34">
        <v>12</v>
      </c>
      <c r="J610" s="34"/>
      <c r="K610" s="35"/>
      <c r="L610" s="36">
        <v>12</v>
      </c>
      <c r="M610" s="36">
        <v>1</v>
      </c>
      <c r="N610" s="36">
        <v>12</v>
      </c>
      <c r="O610" s="20">
        <f t="shared" si="57"/>
        <v>0</v>
      </c>
    </row>
    <row r="611" spans="1:15" ht="16.5" customHeight="1">
      <c r="A611" s="31" t="s">
        <v>11</v>
      </c>
      <c r="B611" s="32" t="s">
        <v>61</v>
      </c>
      <c r="C611" s="32" t="s">
        <v>62</v>
      </c>
      <c r="D611" s="32" t="s">
        <v>27</v>
      </c>
      <c r="E611" s="32" t="s">
        <v>11</v>
      </c>
      <c r="F611" s="33" t="s">
        <v>113</v>
      </c>
      <c r="G611" s="33">
        <v>1</v>
      </c>
      <c r="H611" s="34">
        <v>1</v>
      </c>
      <c r="I611" s="34">
        <v>1</v>
      </c>
      <c r="J611" s="34"/>
      <c r="K611" s="35"/>
      <c r="L611" s="36">
        <v>1</v>
      </c>
      <c r="M611" s="36">
        <v>1</v>
      </c>
      <c r="N611" s="36">
        <v>1</v>
      </c>
      <c r="O611" s="20">
        <f t="shared" si="57"/>
        <v>0</v>
      </c>
    </row>
    <row r="612" spans="1:15" ht="16.5" customHeight="1">
      <c r="A612" s="31" t="s">
        <v>747</v>
      </c>
      <c r="B612" s="32" t="s">
        <v>11</v>
      </c>
      <c r="C612" s="32" t="s">
        <v>11</v>
      </c>
      <c r="D612" s="32" t="s">
        <v>11</v>
      </c>
      <c r="E612" s="32" t="s">
        <v>437</v>
      </c>
      <c r="F612" s="33" t="s">
        <v>729</v>
      </c>
      <c r="G612" s="33"/>
      <c r="H612" s="34"/>
      <c r="I612" s="34"/>
      <c r="J612" s="34"/>
      <c r="K612" s="35"/>
      <c r="L612" s="36"/>
      <c r="M612" s="36"/>
      <c r="N612" s="36"/>
      <c r="O612" s="20">
        <f t="shared" si="57"/>
        <v>0</v>
      </c>
    </row>
    <row r="613" spans="1:15" ht="16.5" customHeight="1">
      <c r="A613" s="31" t="s">
        <v>11</v>
      </c>
      <c r="B613" s="32" t="s">
        <v>253</v>
      </c>
      <c r="C613" s="32" t="s">
        <v>184</v>
      </c>
      <c r="D613" s="32" t="s">
        <v>4</v>
      </c>
      <c r="E613" s="32" t="s">
        <v>11</v>
      </c>
      <c r="F613" s="33" t="s">
        <v>748</v>
      </c>
      <c r="G613" s="33">
        <v>16.850999999999999</v>
      </c>
      <c r="H613" s="34">
        <v>2</v>
      </c>
      <c r="I613" s="34">
        <v>33.701999999999998</v>
      </c>
      <c r="J613" s="34"/>
      <c r="K613" s="35"/>
      <c r="L613" s="36">
        <v>16.850999999999999</v>
      </c>
      <c r="M613" s="36">
        <v>2</v>
      </c>
      <c r="N613" s="36">
        <v>33.701999999999998</v>
      </c>
      <c r="O613" s="20">
        <f t="shared" si="57"/>
        <v>0</v>
      </c>
    </row>
    <row r="614" spans="1:15" ht="16.5" customHeight="1">
      <c r="A614" s="31" t="s">
        <v>11</v>
      </c>
      <c r="B614" s="32" t="s">
        <v>253</v>
      </c>
      <c r="C614" s="32" t="s">
        <v>184</v>
      </c>
      <c r="D614" s="32" t="s">
        <v>4</v>
      </c>
      <c r="E614" s="32" t="s">
        <v>731</v>
      </c>
      <c r="F614" s="33" t="s">
        <v>732</v>
      </c>
      <c r="G614" s="33">
        <v>5.36</v>
      </c>
      <c r="H614" s="34">
        <v>2</v>
      </c>
      <c r="I614" s="34">
        <v>10.72</v>
      </c>
      <c r="J614" s="34"/>
      <c r="K614" s="35"/>
      <c r="L614" s="36">
        <v>5.36</v>
      </c>
      <c r="M614" s="36">
        <v>2</v>
      </c>
      <c r="N614" s="36">
        <v>10.72</v>
      </c>
      <c r="O614" s="20">
        <f t="shared" si="57"/>
        <v>0</v>
      </c>
    </row>
    <row r="615" spans="1:15" ht="16.5" customHeight="1">
      <c r="A615" s="31" t="s">
        <v>11</v>
      </c>
      <c r="B615" s="32" t="s">
        <v>254</v>
      </c>
      <c r="C615" s="32" t="s">
        <v>185</v>
      </c>
      <c r="D615" s="32" t="s">
        <v>4</v>
      </c>
      <c r="E615" s="32" t="s">
        <v>11</v>
      </c>
      <c r="F615" s="33" t="s">
        <v>743</v>
      </c>
      <c r="G615" s="33">
        <v>13.44</v>
      </c>
      <c r="H615" s="34">
        <v>2</v>
      </c>
      <c r="I615" s="34">
        <v>26.88</v>
      </c>
      <c r="J615" s="34"/>
      <c r="K615" s="35"/>
      <c r="L615" s="36">
        <v>13.44</v>
      </c>
      <c r="M615" s="36">
        <v>2</v>
      </c>
      <c r="N615" s="36">
        <v>26.88</v>
      </c>
      <c r="O615" s="20">
        <f t="shared" si="57"/>
        <v>0</v>
      </c>
    </row>
    <row r="616" spans="1:15" ht="16.5" customHeight="1">
      <c r="A616" s="31" t="s">
        <v>11</v>
      </c>
      <c r="B616" s="32" t="s">
        <v>11</v>
      </c>
      <c r="C616" s="32" t="s">
        <v>11</v>
      </c>
      <c r="D616" s="32" t="s">
        <v>11</v>
      </c>
      <c r="E616" s="32" t="s">
        <v>437</v>
      </c>
      <c r="F616" s="33" t="s">
        <v>173</v>
      </c>
      <c r="G616" s="33"/>
      <c r="H616" s="34"/>
      <c r="I616" s="34"/>
      <c r="J616" s="34"/>
      <c r="K616" s="35"/>
      <c r="L616" s="36"/>
      <c r="M616" s="36"/>
      <c r="N616" s="36"/>
      <c r="O616" s="20">
        <f t="shared" si="57"/>
        <v>0</v>
      </c>
    </row>
    <row r="617" spans="1:15" ht="33" customHeight="1">
      <c r="A617" s="31" t="s">
        <v>11</v>
      </c>
      <c r="B617" s="32" t="s">
        <v>1115</v>
      </c>
      <c r="C617" s="32" t="s">
        <v>220</v>
      </c>
      <c r="D617" s="32" t="s">
        <v>4</v>
      </c>
      <c r="E617" s="32" t="s">
        <v>173</v>
      </c>
      <c r="F617" s="33" t="s">
        <v>749</v>
      </c>
      <c r="G617" s="33">
        <v>41.174999999999997</v>
      </c>
      <c r="H617" s="34">
        <v>2</v>
      </c>
      <c r="I617" s="34">
        <v>82.35</v>
      </c>
      <c r="J617" s="34"/>
      <c r="K617" s="35"/>
      <c r="L617" s="36">
        <v>41.174999999999997</v>
      </c>
      <c r="M617" s="36">
        <v>2</v>
      </c>
      <c r="N617" s="36">
        <v>82.35</v>
      </c>
      <c r="O617" s="20">
        <f t="shared" si="57"/>
        <v>0</v>
      </c>
    </row>
    <row r="618" spans="1:15" ht="33" customHeight="1">
      <c r="A618" s="31" t="s">
        <v>11</v>
      </c>
      <c r="B618" s="32" t="s">
        <v>290</v>
      </c>
      <c r="C618" s="32" t="s">
        <v>222</v>
      </c>
      <c r="D618" s="32" t="s">
        <v>4</v>
      </c>
      <c r="E618" s="32" t="s">
        <v>439</v>
      </c>
      <c r="F618" s="33" t="s">
        <v>750</v>
      </c>
      <c r="G618" s="33">
        <v>37.924999999999997</v>
      </c>
      <c r="H618" s="34">
        <v>2</v>
      </c>
      <c r="I618" s="34">
        <v>75.849999999999994</v>
      </c>
      <c r="J618" s="34"/>
      <c r="K618" s="35"/>
      <c r="L618" s="36">
        <v>37.924999999999997</v>
      </c>
      <c r="M618" s="36">
        <v>2</v>
      </c>
      <c r="N618" s="36">
        <v>75.849999999999994</v>
      </c>
      <c r="O618" s="20">
        <f t="shared" si="57"/>
        <v>0</v>
      </c>
    </row>
    <row r="619" spans="1:15" ht="16.5" customHeight="1">
      <c r="A619" s="48"/>
      <c r="B619" s="49"/>
      <c r="C619" s="49"/>
      <c r="D619" s="49"/>
      <c r="E619" s="49"/>
      <c r="F619" s="50"/>
      <c r="G619" s="50"/>
      <c r="H619" s="51"/>
      <c r="I619" s="51"/>
      <c r="J619" s="51"/>
      <c r="K619" s="52"/>
      <c r="L619" s="53"/>
      <c r="M619" s="53"/>
      <c r="N619" s="53"/>
      <c r="O619" s="20">
        <f t="shared" si="57"/>
        <v>0</v>
      </c>
    </row>
    <row r="620" spans="1:15" ht="16.5" customHeight="1">
      <c r="A620" s="48"/>
      <c r="B620" s="49"/>
      <c r="C620" s="49"/>
      <c r="D620" s="49"/>
      <c r="E620" s="49"/>
      <c r="F620" s="50"/>
      <c r="G620" s="50"/>
      <c r="H620" s="51"/>
      <c r="I620" s="51"/>
      <c r="J620" s="51"/>
      <c r="K620" s="52"/>
      <c r="L620" s="53"/>
      <c r="M620" s="53"/>
      <c r="N620" s="53"/>
    </row>
    <row r="621" spans="1:15" ht="16.5" customHeight="1">
      <c r="A621" s="48"/>
      <c r="B621" s="49"/>
      <c r="C621" s="49"/>
      <c r="D621" s="49"/>
      <c r="E621" s="49"/>
      <c r="F621" s="50"/>
      <c r="G621" s="50"/>
      <c r="H621" s="51"/>
      <c r="I621" s="51"/>
      <c r="J621" s="51"/>
      <c r="K621" s="52"/>
      <c r="L621" s="53"/>
      <c r="M621" s="53"/>
      <c r="N621" s="53"/>
    </row>
    <row r="622" spans="1:15" ht="16.5" customHeight="1">
      <c r="A622" s="21" t="s">
        <v>1311</v>
      </c>
      <c r="O622" s="20">
        <f t="shared" si="57"/>
        <v>0</v>
      </c>
    </row>
    <row r="623" spans="1:15" s="58" customFormat="1" ht="16.5" customHeight="1">
      <c r="A623" s="25" t="s">
        <v>323</v>
      </c>
      <c r="B623" s="25" t="s">
        <v>0</v>
      </c>
      <c r="C623" s="25" t="s">
        <v>1</v>
      </c>
      <c r="D623" s="25" t="s">
        <v>2</v>
      </c>
      <c r="E623" s="25" t="s">
        <v>324</v>
      </c>
      <c r="F623" s="54" t="s">
        <v>325</v>
      </c>
      <c r="G623" s="54" t="s">
        <v>326</v>
      </c>
      <c r="H623" s="55" t="s">
        <v>158</v>
      </c>
      <c r="I623" s="55" t="s">
        <v>150</v>
      </c>
      <c r="J623" s="55" t="s">
        <v>308</v>
      </c>
      <c r="K623" s="56"/>
      <c r="L623" s="55" t="s">
        <v>327</v>
      </c>
      <c r="M623" s="55" t="s">
        <v>158</v>
      </c>
      <c r="N623" s="55" t="s">
        <v>328</v>
      </c>
      <c r="O623" s="57" t="s">
        <v>329</v>
      </c>
    </row>
    <row r="624" spans="1:15" ht="49.5" customHeight="1">
      <c r="A624" s="31" t="s">
        <v>751</v>
      </c>
      <c r="B624" s="32" t="s">
        <v>1118</v>
      </c>
      <c r="C624" s="32" t="s">
        <v>1119</v>
      </c>
      <c r="D624" s="32" t="s">
        <v>1120</v>
      </c>
      <c r="E624" s="32" t="s">
        <v>1121</v>
      </c>
      <c r="F624" s="33" t="s">
        <v>1124</v>
      </c>
      <c r="G624" s="33">
        <v>32.491999999999997</v>
      </c>
      <c r="H624" s="34">
        <v>2</v>
      </c>
      <c r="I624" s="34">
        <f>G624*H624</f>
        <v>64.983999999999995</v>
      </c>
      <c r="J624" s="34"/>
      <c r="K624" s="35"/>
      <c r="L624" s="36">
        <v>3.2490000000000001</v>
      </c>
      <c r="M624" s="36">
        <v>2</v>
      </c>
      <c r="N624" s="36">
        <v>6.4980000000000002</v>
      </c>
      <c r="O624" s="20">
        <f t="shared" si="57"/>
        <v>58.485999999999997</v>
      </c>
    </row>
    <row r="625" spans="1:15" ht="16.5" customHeight="1">
      <c r="A625" s="31" t="s">
        <v>11</v>
      </c>
      <c r="B625" s="32" t="s">
        <v>284</v>
      </c>
      <c r="C625" s="32" t="s">
        <v>215</v>
      </c>
      <c r="D625" s="32" t="s">
        <v>5</v>
      </c>
      <c r="E625" s="32" t="s">
        <v>11</v>
      </c>
      <c r="F625" s="33" t="s">
        <v>737</v>
      </c>
      <c r="G625" s="33">
        <v>8.8000000000000007</v>
      </c>
      <c r="H625" s="34">
        <v>2</v>
      </c>
      <c r="I625" s="34">
        <v>17.600000000000001</v>
      </c>
      <c r="J625" s="34"/>
      <c r="K625" s="35"/>
      <c r="L625" s="36">
        <v>8.8000000000000007</v>
      </c>
      <c r="M625" s="36">
        <v>2</v>
      </c>
      <c r="N625" s="36">
        <v>17.600000000000001</v>
      </c>
      <c r="O625" s="20">
        <f t="shared" si="57"/>
        <v>0</v>
      </c>
    </row>
    <row r="626" spans="1:15" ht="16.5" customHeight="1">
      <c r="A626" s="31" t="s">
        <v>11</v>
      </c>
      <c r="B626" s="32" t="s">
        <v>11</v>
      </c>
      <c r="C626" s="32" t="s">
        <v>11</v>
      </c>
      <c r="D626" s="32" t="s">
        <v>11</v>
      </c>
      <c r="E626" s="32" t="s">
        <v>437</v>
      </c>
      <c r="F626" s="33" t="s">
        <v>447</v>
      </c>
      <c r="G626" s="33"/>
      <c r="H626" s="34"/>
      <c r="I626" s="34"/>
      <c r="J626" s="34"/>
      <c r="K626" s="35"/>
      <c r="L626" s="36"/>
      <c r="M626" s="36"/>
      <c r="N626" s="36"/>
      <c r="O626" s="20">
        <f t="shared" si="57"/>
        <v>0</v>
      </c>
    </row>
    <row r="627" spans="1:15" ht="16.5" customHeight="1">
      <c r="A627" s="31" t="s">
        <v>11</v>
      </c>
      <c r="B627" s="32" t="s">
        <v>1115</v>
      </c>
      <c r="C627" s="32" t="s">
        <v>220</v>
      </c>
      <c r="D627" s="32" t="s">
        <v>4</v>
      </c>
      <c r="E627" s="32" t="s">
        <v>447</v>
      </c>
      <c r="F627" s="33" t="s">
        <v>738</v>
      </c>
      <c r="G627" s="33">
        <v>13.475</v>
      </c>
      <c r="H627" s="34">
        <v>2</v>
      </c>
      <c r="I627" s="34">
        <v>26.95</v>
      </c>
      <c r="J627" s="34"/>
      <c r="K627" s="35"/>
      <c r="L627" s="36">
        <v>13.475</v>
      </c>
      <c r="M627" s="36">
        <v>2</v>
      </c>
      <c r="N627" s="36">
        <v>26.95</v>
      </c>
      <c r="O627" s="20">
        <f t="shared" si="57"/>
        <v>0</v>
      </c>
    </row>
    <row r="628" spans="1:15" ht="16.5" customHeight="1">
      <c r="A628" s="31" t="s">
        <v>11</v>
      </c>
      <c r="B628" s="32" t="s">
        <v>290</v>
      </c>
      <c r="C628" s="32" t="s">
        <v>222</v>
      </c>
      <c r="D628" s="32" t="s">
        <v>4</v>
      </c>
      <c r="E628" s="32" t="s">
        <v>447</v>
      </c>
      <c r="F628" s="33" t="s">
        <v>738</v>
      </c>
      <c r="G628" s="33">
        <v>13.475</v>
      </c>
      <c r="H628" s="34">
        <v>2</v>
      </c>
      <c r="I628" s="34">
        <v>26.95</v>
      </c>
      <c r="J628" s="34"/>
      <c r="K628" s="35"/>
      <c r="L628" s="36">
        <v>13.475</v>
      </c>
      <c r="M628" s="36">
        <v>2</v>
      </c>
      <c r="N628" s="36">
        <v>26.95</v>
      </c>
      <c r="O628" s="20">
        <f t="shared" si="57"/>
        <v>0</v>
      </c>
    </row>
    <row r="629" spans="1:15" ht="16.5" customHeight="1">
      <c r="A629" s="31" t="s">
        <v>11</v>
      </c>
      <c r="B629" s="32" t="s">
        <v>11</v>
      </c>
      <c r="C629" s="32" t="s">
        <v>11</v>
      </c>
      <c r="D629" s="32" t="s">
        <v>11</v>
      </c>
      <c r="E629" s="32" t="s">
        <v>437</v>
      </c>
      <c r="F629" s="33" t="s">
        <v>739</v>
      </c>
      <c r="G629" s="33"/>
      <c r="H629" s="34"/>
      <c r="I629" s="34"/>
      <c r="J629" s="34"/>
      <c r="K629" s="35"/>
      <c r="L629" s="36"/>
      <c r="M629" s="36"/>
      <c r="N629" s="36"/>
      <c r="O629" s="20">
        <f t="shared" si="57"/>
        <v>0</v>
      </c>
    </row>
    <row r="630" spans="1:15" ht="16.5" customHeight="1">
      <c r="A630" s="31" t="s">
        <v>11</v>
      </c>
      <c r="B630" s="32" t="s">
        <v>240</v>
      </c>
      <c r="C630" s="32" t="s">
        <v>165</v>
      </c>
      <c r="D630" s="32" t="s">
        <v>306</v>
      </c>
      <c r="E630" s="32" t="s">
        <v>11</v>
      </c>
      <c r="F630" s="33" t="s">
        <v>740</v>
      </c>
      <c r="G630" s="33">
        <v>2.0699999999999998</v>
      </c>
      <c r="H630" s="34">
        <v>2</v>
      </c>
      <c r="I630" s="34">
        <v>4.1399999999999997</v>
      </c>
      <c r="J630" s="34"/>
      <c r="K630" s="35"/>
      <c r="L630" s="36">
        <v>2.0699999999999998</v>
      </c>
      <c r="M630" s="36">
        <v>2</v>
      </c>
      <c r="N630" s="36">
        <v>4.1399999999999997</v>
      </c>
      <c r="O630" s="20">
        <f t="shared" si="57"/>
        <v>0</v>
      </c>
    </row>
    <row r="631" spans="1:15" ht="16.5" customHeight="1">
      <c r="A631" s="31" t="s">
        <v>11</v>
      </c>
      <c r="B631" s="32" t="s">
        <v>241</v>
      </c>
      <c r="C631" s="32" t="s">
        <v>167</v>
      </c>
      <c r="D631" s="32" t="s">
        <v>166</v>
      </c>
      <c r="E631" s="32" t="s">
        <v>11</v>
      </c>
      <c r="F631" s="33" t="s">
        <v>741</v>
      </c>
      <c r="G631" s="33">
        <v>0.308</v>
      </c>
      <c r="H631" s="34">
        <v>2</v>
      </c>
      <c r="I631" s="34">
        <v>0.61599999999999999</v>
      </c>
      <c r="J631" s="34"/>
      <c r="K631" s="35"/>
      <c r="L631" s="36">
        <v>0.308</v>
      </c>
      <c r="M631" s="36">
        <v>2</v>
      </c>
      <c r="N631" s="36">
        <v>0.61599999999999999</v>
      </c>
      <c r="O631" s="20">
        <f t="shared" si="57"/>
        <v>0</v>
      </c>
    </row>
    <row r="632" spans="1:15" ht="16.5" customHeight="1">
      <c r="A632" s="31" t="s">
        <v>11</v>
      </c>
      <c r="B632" s="32" t="s">
        <v>11</v>
      </c>
      <c r="C632" s="32" t="s">
        <v>11</v>
      </c>
      <c r="D632" s="32" t="s">
        <v>11</v>
      </c>
      <c r="E632" s="32" t="s">
        <v>437</v>
      </c>
      <c r="F632" s="33" t="s">
        <v>720</v>
      </c>
      <c r="G632" s="33"/>
      <c r="H632" s="34"/>
      <c r="I632" s="34"/>
      <c r="J632" s="34"/>
      <c r="K632" s="35"/>
      <c r="L632" s="36"/>
      <c r="M632" s="36"/>
      <c r="N632" s="36"/>
      <c r="O632" s="20">
        <f t="shared" si="57"/>
        <v>0</v>
      </c>
    </row>
    <row r="633" spans="1:15" s="243" customFormat="1" ht="16.5" customHeight="1">
      <c r="A633" s="244" t="s">
        <v>11</v>
      </c>
      <c r="B633" s="244" t="s">
        <v>300</v>
      </c>
      <c r="C633" s="244" t="s">
        <v>228</v>
      </c>
      <c r="D633" s="244" t="s">
        <v>4</v>
      </c>
      <c r="E633" s="244" t="s">
        <v>721</v>
      </c>
      <c r="F633" s="245" t="s">
        <v>752</v>
      </c>
      <c r="G633" s="245">
        <v>22.210999999999999</v>
      </c>
      <c r="H633" s="246">
        <v>2</v>
      </c>
      <c r="I633" s="246">
        <v>44.421999999999997</v>
      </c>
      <c r="J633" s="246"/>
      <c r="K633" s="247"/>
      <c r="L633" s="246">
        <v>22.210999999999999</v>
      </c>
      <c r="M633" s="246">
        <v>2</v>
      </c>
      <c r="N633" s="246">
        <v>44.421999999999997</v>
      </c>
      <c r="O633" s="248">
        <f t="shared" si="57"/>
        <v>0</v>
      </c>
    </row>
    <row r="634" spans="1:15" s="243" customFormat="1" ht="16.5" customHeight="1">
      <c r="A634" s="244" t="s">
        <v>11</v>
      </c>
      <c r="B634" s="244" t="s">
        <v>300</v>
      </c>
      <c r="C634" s="244" t="s">
        <v>228</v>
      </c>
      <c r="D634" s="244" t="s">
        <v>4</v>
      </c>
      <c r="E634" s="244" t="s">
        <v>722</v>
      </c>
      <c r="F634" s="245" t="s">
        <v>743</v>
      </c>
      <c r="G634" s="245">
        <v>13.44</v>
      </c>
      <c r="H634" s="246">
        <v>2</v>
      </c>
      <c r="I634" s="246">
        <v>26.88</v>
      </c>
      <c r="J634" s="246"/>
      <c r="K634" s="247"/>
      <c r="L634" s="246">
        <v>13.44</v>
      </c>
      <c r="M634" s="246">
        <v>2</v>
      </c>
      <c r="N634" s="246">
        <v>26.88</v>
      </c>
      <c r="O634" s="248">
        <f t="shared" si="57"/>
        <v>0</v>
      </c>
    </row>
    <row r="635" spans="1:15" ht="16.5" customHeight="1">
      <c r="A635" s="31" t="s">
        <v>11</v>
      </c>
      <c r="B635" s="32" t="s">
        <v>301</v>
      </c>
      <c r="C635" s="32" t="s">
        <v>11</v>
      </c>
      <c r="D635" s="32" t="s">
        <v>5</v>
      </c>
      <c r="E635" s="32" t="s">
        <v>11</v>
      </c>
      <c r="F635" s="33" t="s">
        <v>744</v>
      </c>
      <c r="G635" s="33">
        <v>7</v>
      </c>
      <c r="H635" s="34">
        <v>2</v>
      </c>
      <c r="I635" s="34">
        <v>14</v>
      </c>
      <c r="J635" s="34"/>
      <c r="K635" s="35"/>
      <c r="L635" s="36">
        <v>7</v>
      </c>
      <c r="M635" s="36">
        <v>2</v>
      </c>
      <c r="N635" s="36">
        <v>14</v>
      </c>
      <c r="O635" s="20">
        <f t="shared" si="57"/>
        <v>0</v>
      </c>
    </row>
    <row r="636" spans="1:15" ht="16.5" customHeight="1">
      <c r="A636" s="31" t="s">
        <v>11</v>
      </c>
      <c r="B636" s="32" t="s">
        <v>724</v>
      </c>
      <c r="C636" s="32" t="s">
        <v>725</v>
      </c>
      <c r="D636" s="32" t="s">
        <v>71</v>
      </c>
      <c r="E636" s="32" t="s">
        <v>726</v>
      </c>
      <c r="F636" s="33" t="s">
        <v>745</v>
      </c>
      <c r="G636" s="33">
        <v>-0.02</v>
      </c>
      <c r="H636" s="34">
        <v>2</v>
      </c>
      <c r="I636" s="34">
        <v>-0.04</v>
      </c>
      <c r="J636" s="34"/>
      <c r="K636" s="35"/>
      <c r="L636" s="36">
        <v>-0.02</v>
      </c>
      <c r="M636" s="36">
        <v>2</v>
      </c>
      <c r="N636" s="36">
        <v>-0.04</v>
      </c>
      <c r="O636" s="20">
        <f t="shared" si="57"/>
        <v>0</v>
      </c>
    </row>
    <row r="637" spans="1:15" ht="16.5" customHeight="1">
      <c r="A637" s="31" t="s">
        <v>11</v>
      </c>
      <c r="B637" s="32" t="s">
        <v>11</v>
      </c>
      <c r="C637" s="32" t="s">
        <v>11</v>
      </c>
      <c r="D637" s="32" t="s">
        <v>11</v>
      </c>
      <c r="E637" s="32" t="s">
        <v>437</v>
      </c>
      <c r="F637" s="33" t="s">
        <v>451</v>
      </c>
      <c r="G637" s="33"/>
      <c r="H637" s="34"/>
      <c r="I637" s="34"/>
      <c r="J637" s="34"/>
      <c r="K637" s="35"/>
      <c r="L637" s="36"/>
      <c r="M637" s="36"/>
      <c r="N637" s="36"/>
      <c r="O637" s="20">
        <f t="shared" si="57"/>
        <v>0</v>
      </c>
    </row>
    <row r="638" spans="1:15" ht="16.5" customHeight="1">
      <c r="A638" s="31" t="s">
        <v>11</v>
      </c>
      <c r="B638" s="32" t="s">
        <v>67</v>
      </c>
      <c r="C638" s="32" t="s">
        <v>68</v>
      </c>
      <c r="D638" s="32" t="s">
        <v>27</v>
      </c>
      <c r="E638" s="32" t="s">
        <v>11</v>
      </c>
      <c r="F638" s="33" t="s">
        <v>746</v>
      </c>
      <c r="G638" s="33">
        <v>12</v>
      </c>
      <c r="H638" s="34">
        <v>2</v>
      </c>
      <c r="I638" s="34">
        <v>24</v>
      </c>
      <c r="J638" s="34"/>
      <c r="K638" s="35"/>
      <c r="L638" s="36">
        <v>12</v>
      </c>
      <c r="M638" s="36">
        <v>2</v>
      </c>
      <c r="N638" s="36">
        <v>24</v>
      </c>
      <c r="O638" s="20">
        <f t="shared" si="57"/>
        <v>0</v>
      </c>
    </row>
    <row r="639" spans="1:15" ht="16.5" customHeight="1">
      <c r="A639" s="31" t="s">
        <v>11</v>
      </c>
      <c r="B639" s="32" t="s">
        <v>61</v>
      </c>
      <c r="C639" s="32" t="s">
        <v>62</v>
      </c>
      <c r="D639" s="32" t="s">
        <v>27</v>
      </c>
      <c r="E639" s="32" t="s">
        <v>11</v>
      </c>
      <c r="F639" s="33" t="s">
        <v>113</v>
      </c>
      <c r="G639" s="33">
        <v>1</v>
      </c>
      <c r="H639" s="34">
        <v>2</v>
      </c>
      <c r="I639" s="34">
        <v>2</v>
      </c>
      <c r="J639" s="34"/>
      <c r="K639" s="35"/>
      <c r="L639" s="36">
        <v>1</v>
      </c>
      <c r="M639" s="36">
        <v>2</v>
      </c>
      <c r="N639" s="36">
        <v>2</v>
      </c>
      <c r="O639" s="20">
        <f t="shared" si="57"/>
        <v>0</v>
      </c>
    </row>
    <row r="640" spans="1:15" ht="16.5" customHeight="1">
      <c r="A640" s="31" t="s">
        <v>753</v>
      </c>
      <c r="B640" s="32" t="s">
        <v>11</v>
      </c>
      <c r="C640" s="32" t="s">
        <v>11</v>
      </c>
      <c r="D640" s="32" t="s">
        <v>11</v>
      </c>
      <c r="E640" s="32" t="s">
        <v>437</v>
      </c>
      <c r="F640" s="33" t="s">
        <v>729</v>
      </c>
      <c r="G640" s="33"/>
      <c r="H640" s="34"/>
      <c r="I640" s="34"/>
      <c r="J640" s="34"/>
      <c r="K640" s="35"/>
      <c r="L640" s="36"/>
      <c r="M640" s="36"/>
      <c r="N640" s="36"/>
      <c r="O640" s="20">
        <f t="shared" si="57"/>
        <v>0</v>
      </c>
    </row>
    <row r="641" spans="1:15" ht="16.5" customHeight="1">
      <c r="A641" s="31" t="s">
        <v>11</v>
      </c>
      <c r="B641" s="32" t="s">
        <v>253</v>
      </c>
      <c r="C641" s="32" t="s">
        <v>184</v>
      </c>
      <c r="D641" s="32" t="s">
        <v>4</v>
      </c>
      <c r="E641" s="32" t="s">
        <v>11</v>
      </c>
      <c r="F641" s="33" t="s">
        <v>754</v>
      </c>
      <c r="G641" s="33">
        <v>7.5069999999999997</v>
      </c>
      <c r="H641" s="34">
        <v>9</v>
      </c>
      <c r="I641" s="34">
        <v>67.563000000000002</v>
      </c>
      <c r="J641" s="34"/>
      <c r="K641" s="35"/>
      <c r="L641" s="36">
        <v>7.5069999999999997</v>
      </c>
      <c r="M641" s="36">
        <v>9</v>
      </c>
      <c r="N641" s="36">
        <v>67.563000000000002</v>
      </c>
      <c r="O641" s="20">
        <f t="shared" si="57"/>
        <v>0</v>
      </c>
    </row>
    <row r="642" spans="1:15" ht="16.5" customHeight="1">
      <c r="A642" s="31" t="s">
        <v>11</v>
      </c>
      <c r="B642" s="32" t="s">
        <v>254</v>
      </c>
      <c r="C642" s="32" t="s">
        <v>185</v>
      </c>
      <c r="D642" s="32" t="s">
        <v>4</v>
      </c>
      <c r="E642" s="32" t="s">
        <v>11</v>
      </c>
      <c r="F642" s="33" t="s">
        <v>755</v>
      </c>
      <c r="G642" s="33">
        <v>10.752000000000001</v>
      </c>
      <c r="H642" s="34">
        <v>9</v>
      </c>
      <c r="I642" s="34">
        <v>96.768000000000001</v>
      </c>
      <c r="J642" s="34"/>
      <c r="K642" s="35"/>
      <c r="L642" s="36">
        <v>10.752000000000001</v>
      </c>
      <c r="M642" s="36">
        <v>9</v>
      </c>
      <c r="N642" s="36">
        <v>96.768000000000001</v>
      </c>
      <c r="O642" s="20">
        <f t="shared" si="57"/>
        <v>0</v>
      </c>
    </row>
    <row r="643" spans="1:15" ht="16.5" customHeight="1">
      <c r="A643" s="31" t="s">
        <v>11</v>
      </c>
      <c r="B643" s="32" t="s">
        <v>11</v>
      </c>
      <c r="C643" s="32" t="s">
        <v>11</v>
      </c>
      <c r="D643" s="32" t="s">
        <v>11</v>
      </c>
      <c r="E643" s="32" t="s">
        <v>437</v>
      </c>
      <c r="F643" s="33" t="s">
        <v>173</v>
      </c>
      <c r="G643" s="33"/>
      <c r="H643" s="34"/>
      <c r="I643" s="34"/>
      <c r="J643" s="34"/>
      <c r="K643" s="35"/>
      <c r="L643" s="36"/>
      <c r="M643" s="36"/>
      <c r="N643" s="36"/>
      <c r="O643" s="20">
        <f t="shared" si="57"/>
        <v>0</v>
      </c>
    </row>
    <row r="644" spans="1:15" ht="33" customHeight="1">
      <c r="A644" s="31" t="s">
        <v>11</v>
      </c>
      <c r="B644" s="32" t="s">
        <v>1115</v>
      </c>
      <c r="C644" s="32" t="s">
        <v>220</v>
      </c>
      <c r="D644" s="32" t="s">
        <v>4</v>
      </c>
      <c r="E644" s="32" t="s">
        <v>173</v>
      </c>
      <c r="F644" s="33" t="s">
        <v>756</v>
      </c>
      <c r="G644" s="33">
        <v>34.020000000000003</v>
      </c>
      <c r="H644" s="34">
        <v>9</v>
      </c>
      <c r="I644" s="34">
        <v>306.18</v>
      </c>
      <c r="J644" s="34"/>
      <c r="K644" s="35"/>
      <c r="L644" s="36">
        <v>34.020000000000003</v>
      </c>
      <c r="M644" s="36">
        <v>9</v>
      </c>
      <c r="N644" s="36">
        <v>306.18</v>
      </c>
      <c r="O644" s="20">
        <f t="shared" si="57"/>
        <v>0</v>
      </c>
    </row>
    <row r="645" spans="1:15" ht="33" customHeight="1">
      <c r="A645" s="31" t="s">
        <v>11</v>
      </c>
      <c r="B645" s="32" t="s">
        <v>290</v>
      </c>
      <c r="C645" s="32" t="s">
        <v>222</v>
      </c>
      <c r="D645" s="32" t="s">
        <v>4</v>
      </c>
      <c r="E645" s="32" t="s">
        <v>439</v>
      </c>
      <c r="F645" s="33" t="s">
        <v>757</v>
      </c>
      <c r="G645" s="33">
        <v>32.057000000000002</v>
      </c>
      <c r="H645" s="34">
        <v>9</v>
      </c>
      <c r="I645" s="34">
        <v>288.51299999999998</v>
      </c>
      <c r="J645" s="34"/>
      <c r="K645" s="35"/>
      <c r="L645" s="36">
        <v>32.057000000000002</v>
      </c>
      <c r="M645" s="36">
        <v>9</v>
      </c>
      <c r="N645" s="36">
        <v>288.51299999999998</v>
      </c>
      <c r="O645" s="20">
        <f t="shared" si="57"/>
        <v>0</v>
      </c>
    </row>
    <row r="646" spans="1:15" ht="33" customHeight="1">
      <c r="A646" s="31" t="s">
        <v>11</v>
      </c>
      <c r="B646" s="32" t="s">
        <v>1118</v>
      </c>
      <c r="C646" s="32" t="s">
        <v>1119</v>
      </c>
      <c r="D646" s="32" t="s">
        <v>1120</v>
      </c>
      <c r="E646" s="32" t="s">
        <v>1121</v>
      </c>
      <c r="F646" s="33" t="s">
        <v>1125</v>
      </c>
      <c r="G646" s="33">
        <v>17.222000000000001</v>
      </c>
      <c r="H646" s="34">
        <v>9</v>
      </c>
      <c r="I646" s="34">
        <f>G646*H646</f>
        <v>154.99800000000002</v>
      </c>
      <c r="J646" s="34"/>
      <c r="K646" s="35"/>
      <c r="L646" s="36">
        <v>1.722</v>
      </c>
      <c r="M646" s="36">
        <v>9</v>
      </c>
      <c r="N646" s="36">
        <v>15.497999999999999</v>
      </c>
      <c r="O646" s="20">
        <f t="shared" si="57"/>
        <v>139.50000000000003</v>
      </c>
    </row>
    <row r="647" spans="1:15" ht="16.5" customHeight="1">
      <c r="A647" s="31" t="s">
        <v>11</v>
      </c>
      <c r="B647" s="32" t="s">
        <v>284</v>
      </c>
      <c r="C647" s="32" t="s">
        <v>215</v>
      </c>
      <c r="D647" s="32" t="s">
        <v>5</v>
      </c>
      <c r="E647" s="32" t="s">
        <v>11</v>
      </c>
      <c r="F647" s="33" t="s">
        <v>758</v>
      </c>
      <c r="G647" s="33">
        <v>6.2</v>
      </c>
      <c r="H647" s="34">
        <v>9</v>
      </c>
      <c r="I647" s="34">
        <v>55.8</v>
      </c>
      <c r="J647" s="34"/>
      <c r="K647" s="35"/>
      <c r="L647" s="36">
        <v>6.2</v>
      </c>
      <c r="M647" s="36">
        <v>9</v>
      </c>
      <c r="N647" s="36">
        <v>55.8</v>
      </c>
      <c r="O647" s="20">
        <f t="shared" si="57"/>
        <v>0</v>
      </c>
    </row>
    <row r="648" spans="1:15" ht="16.5" customHeight="1">
      <c r="A648" s="43"/>
      <c r="B648" s="44"/>
      <c r="C648" s="44"/>
      <c r="D648" s="44"/>
      <c r="E648" s="44"/>
      <c r="F648" s="45"/>
      <c r="G648" s="45"/>
      <c r="H648" s="46"/>
      <c r="I648" s="46"/>
      <c r="J648" s="46"/>
      <c r="K648" s="46"/>
      <c r="L648" s="47"/>
      <c r="M648" s="47"/>
      <c r="N648" s="47"/>
    </row>
    <row r="649" spans="1:15" ht="16.5" customHeight="1">
      <c r="A649" s="21" t="s">
        <v>1311</v>
      </c>
      <c r="O649" s="20">
        <f t="shared" ref="O649:O715" si="58">I649-N649</f>
        <v>0</v>
      </c>
    </row>
    <row r="650" spans="1:15" s="58" customFormat="1" ht="16.5" customHeight="1">
      <c r="A650" s="25" t="s">
        <v>323</v>
      </c>
      <c r="B650" s="25" t="s">
        <v>0</v>
      </c>
      <c r="C650" s="25" t="s">
        <v>1</v>
      </c>
      <c r="D650" s="25" t="s">
        <v>2</v>
      </c>
      <c r="E650" s="25" t="s">
        <v>324</v>
      </c>
      <c r="F650" s="54" t="s">
        <v>325</v>
      </c>
      <c r="G650" s="54" t="s">
        <v>326</v>
      </c>
      <c r="H650" s="55" t="s">
        <v>158</v>
      </c>
      <c r="I650" s="55" t="s">
        <v>150</v>
      </c>
      <c r="J650" s="55" t="s">
        <v>308</v>
      </c>
      <c r="K650" s="56"/>
      <c r="L650" s="55" t="s">
        <v>327</v>
      </c>
      <c r="M650" s="55" t="s">
        <v>158</v>
      </c>
      <c r="N650" s="55" t="s">
        <v>328</v>
      </c>
      <c r="O650" s="57" t="s">
        <v>329</v>
      </c>
    </row>
    <row r="651" spans="1:15" ht="16.5" customHeight="1">
      <c r="A651" s="31" t="s">
        <v>759</v>
      </c>
      <c r="B651" s="32" t="s">
        <v>11</v>
      </c>
      <c r="C651" s="32" t="s">
        <v>11</v>
      </c>
      <c r="D651" s="32" t="s">
        <v>11</v>
      </c>
      <c r="E651" s="32" t="s">
        <v>434</v>
      </c>
      <c r="F651" s="33" t="s">
        <v>552</v>
      </c>
      <c r="G651" s="33"/>
      <c r="H651" s="34"/>
      <c r="I651" s="34"/>
      <c r="J651" s="34"/>
      <c r="K651" s="35"/>
      <c r="L651" s="36"/>
      <c r="M651" s="36"/>
      <c r="N651" s="36"/>
      <c r="O651" s="20">
        <f t="shared" si="58"/>
        <v>0</v>
      </c>
    </row>
    <row r="652" spans="1:15" ht="16.5" customHeight="1">
      <c r="A652" s="31" t="s">
        <v>11</v>
      </c>
      <c r="B652" s="32" t="s">
        <v>1115</v>
      </c>
      <c r="C652" s="32" t="s">
        <v>220</v>
      </c>
      <c r="D652" s="32" t="s">
        <v>4</v>
      </c>
      <c r="E652" s="32" t="s">
        <v>447</v>
      </c>
      <c r="F652" s="33" t="s">
        <v>738</v>
      </c>
      <c r="G652" s="33">
        <v>13.475</v>
      </c>
      <c r="H652" s="34">
        <v>9</v>
      </c>
      <c r="I652" s="34">
        <v>121.27500000000001</v>
      </c>
      <c r="J652" s="34"/>
      <c r="K652" s="35"/>
      <c r="L652" s="36">
        <v>13.475</v>
      </c>
      <c r="M652" s="36">
        <v>9</v>
      </c>
      <c r="N652" s="36">
        <v>121.27500000000001</v>
      </c>
      <c r="O652" s="20">
        <f t="shared" si="58"/>
        <v>0</v>
      </c>
    </row>
    <row r="653" spans="1:15" ht="16.5" customHeight="1">
      <c r="A653" s="31" t="s">
        <v>11</v>
      </c>
      <c r="B653" s="32" t="s">
        <v>290</v>
      </c>
      <c r="C653" s="32" t="s">
        <v>222</v>
      </c>
      <c r="D653" s="32" t="s">
        <v>4</v>
      </c>
      <c r="E653" s="32" t="s">
        <v>447</v>
      </c>
      <c r="F653" s="33" t="s">
        <v>738</v>
      </c>
      <c r="G653" s="33">
        <v>13.475</v>
      </c>
      <c r="H653" s="34">
        <v>9</v>
      </c>
      <c r="I653" s="34">
        <v>121.27500000000001</v>
      </c>
      <c r="J653" s="34"/>
      <c r="K653" s="35"/>
      <c r="L653" s="36">
        <v>13.475</v>
      </c>
      <c r="M653" s="36">
        <v>9</v>
      </c>
      <c r="N653" s="36">
        <v>121.27500000000001</v>
      </c>
      <c r="O653" s="20">
        <f t="shared" si="58"/>
        <v>0</v>
      </c>
    </row>
    <row r="654" spans="1:15" ht="16.5" customHeight="1">
      <c r="A654" s="31" t="s">
        <v>11</v>
      </c>
      <c r="B654" s="32" t="s">
        <v>11</v>
      </c>
      <c r="C654" s="32" t="s">
        <v>11</v>
      </c>
      <c r="D654" s="32" t="s">
        <v>11</v>
      </c>
      <c r="E654" s="32" t="s">
        <v>437</v>
      </c>
      <c r="F654" s="33" t="s">
        <v>720</v>
      </c>
      <c r="G654" s="33"/>
      <c r="H654" s="34"/>
      <c r="I654" s="34"/>
      <c r="J654" s="34"/>
      <c r="K654" s="35"/>
      <c r="L654" s="36"/>
      <c r="M654" s="36"/>
      <c r="N654" s="36"/>
      <c r="O654" s="20">
        <f t="shared" si="58"/>
        <v>0</v>
      </c>
    </row>
    <row r="655" spans="1:15" s="243" customFormat="1" ht="16.5" customHeight="1">
      <c r="A655" s="244" t="s">
        <v>11</v>
      </c>
      <c r="B655" s="244" t="s">
        <v>300</v>
      </c>
      <c r="C655" s="244" t="s">
        <v>228</v>
      </c>
      <c r="D655" s="244" t="s">
        <v>4</v>
      </c>
      <c r="E655" s="244" t="s">
        <v>721</v>
      </c>
      <c r="F655" s="245" t="s">
        <v>754</v>
      </c>
      <c r="G655" s="245">
        <v>7.5069999999999997</v>
      </c>
      <c r="H655" s="246">
        <v>9</v>
      </c>
      <c r="I655" s="246">
        <v>67.563000000000002</v>
      </c>
      <c r="J655" s="246"/>
      <c r="K655" s="247"/>
      <c r="L655" s="246">
        <v>7.5069999999999997</v>
      </c>
      <c r="M655" s="246">
        <v>9</v>
      </c>
      <c r="N655" s="246">
        <v>67.563000000000002</v>
      </c>
      <c r="O655" s="248">
        <f t="shared" si="58"/>
        <v>0</v>
      </c>
    </row>
    <row r="656" spans="1:15" s="243" customFormat="1" ht="16.5" customHeight="1">
      <c r="A656" s="244" t="s">
        <v>11</v>
      </c>
      <c r="B656" s="244" t="s">
        <v>300</v>
      </c>
      <c r="C656" s="244" t="s">
        <v>228</v>
      </c>
      <c r="D656" s="244" t="s">
        <v>4</v>
      </c>
      <c r="E656" s="244" t="s">
        <v>722</v>
      </c>
      <c r="F656" s="245" t="s">
        <v>755</v>
      </c>
      <c r="G656" s="245">
        <v>10.752000000000001</v>
      </c>
      <c r="H656" s="246">
        <v>9</v>
      </c>
      <c r="I656" s="246">
        <v>96.768000000000001</v>
      </c>
      <c r="J656" s="246"/>
      <c r="K656" s="247"/>
      <c r="L656" s="246">
        <v>10.752000000000001</v>
      </c>
      <c r="M656" s="246">
        <v>9</v>
      </c>
      <c r="N656" s="246">
        <v>96.768000000000001</v>
      </c>
      <c r="O656" s="248">
        <f t="shared" si="58"/>
        <v>0</v>
      </c>
    </row>
    <row r="657" spans="1:15" ht="16.5" customHeight="1">
      <c r="A657" s="31" t="s">
        <v>11</v>
      </c>
      <c r="B657" s="32" t="s">
        <v>301</v>
      </c>
      <c r="C657" s="32" t="s">
        <v>11</v>
      </c>
      <c r="D657" s="32" t="s">
        <v>5</v>
      </c>
      <c r="E657" s="32" t="s">
        <v>11</v>
      </c>
      <c r="F657" s="33" t="s">
        <v>760</v>
      </c>
      <c r="G657" s="33">
        <v>5</v>
      </c>
      <c r="H657" s="34">
        <v>9</v>
      </c>
      <c r="I657" s="34">
        <v>45</v>
      </c>
      <c r="J657" s="34"/>
      <c r="K657" s="35"/>
      <c r="L657" s="36">
        <v>5</v>
      </c>
      <c r="M657" s="36">
        <v>9</v>
      </c>
      <c r="N657" s="36">
        <v>45</v>
      </c>
      <c r="O657" s="20">
        <f t="shared" si="58"/>
        <v>0</v>
      </c>
    </row>
    <row r="658" spans="1:15" ht="16.5" customHeight="1">
      <c r="A658" s="31" t="s">
        <v>11</v>
      </c>
      <c r="B658" s="32" t="s">
        <v>724</v>
      </c>
      <c r="C658" s="32" t="s">
        <v>725</v>
      </c>
      <c r="D658" s="32" t="s">
        <v>71</v>
      </c>
      <c r="E658" s="32" t="s">
        <v>726</v>
      </c>
      <c r="F658" s="33" t="s">
        <v>761</v>
      </c>
      <c r="G658" s="33">
        <v>-1.4E-2</v>
      </c>
      <c r="H658" s="34">
        <v>9</v>
      </c>
      <c r="I658" s="34">
        <v>-0.126</v>
      </c>
      <c r="J658" s="34"/>
      <c r="K658" s="35"/>
      <c r="L658" s="36">
        <v>-1.4E-2</v>
      </c>
      <c r="M658" s="36">
        <v>9</v>
      </c>
      <c r="N658" s="36">
        <v>-0.126</v>
      </c>
      <c r="O658" s="20">
        <f t="shared" si="58"/>
        <v>0</v>
      </c>
    </row>
    <row r="659" spans="1:15" ht="16.5" customHeight="1">
      <c r="A659" s="31" t="s">
        <v>762</v>
      </c>
      <c r="B659" s="32" t="s">
        <v>11</v>
      </c>
      <c r="C659" s="32" t="s">
        <v>11</v>
      </c>
      <c r="D659" s="32" t="s">
        <v>11</v>
      </c>
      <c r="E659" s="32" t="s">
        <v>437</v>
      </c>
      <c r="F659" s="33" t="s">
        <v>729</v>
      </c>
      <c r="G659" s="33"/>
      <c r="H659" s="34"/>
      <c r="I659" s="34"/>
      <c r="J659" s="34"/>
      <c r="K659" s="35"/>
      <c r="L659" s="36"/>
      <c r="M659" s="36"/>
      <c r="N659" s="36"/>
      <c r="O659" s="20">
        <f t="shared" si="58"/>
        <v>0</v>
      </c>
    </row>
    <row r="660" spans="1:15" ht="16.5" customHeight="1">
      <c r="A660" s="31" t="s">
        <v>11</v>
      </c>
      <c r="B660" s="32" t="s">
        <v>253</v>
      </c>
      <c r="C660" s="32" t="s">
        <v>184</v>
      </c>
      <c r="D660" s="32" t="s">
        <v>4</v>
      </c>
      <c r="E660" s="32" t="s">
        <v>11</v>
      </c>
      <c r="F660" s="33" t="s">
        <v>763</v>
      </c>
      <c r="G660" s="33">
        <v>4.95</v>
      </c>
      <c r="H660" s="34">
        <v>3</v>
      </c>
      <c r="I660" s="34">
        <v>14.85</v>
      </c>
      <c r="J660" s="34"/>
      <c r="K660" s="35"/>
      <c r="L660" s="36">
        <v>4.95</v>
      </c>
      <c r="M660" s="36">
        <v>3</v>
      </c>
      <c r="N660" s="36">
        <v>14.85</v>
      </c>
      <c r="O660" s="20">
        <f t="shared" si="58"/>
        <v>0</v>
      </c>
    </row>
    <row r="661" spans="1:15" ht="16.5" customHeight="1">
      <c r="A661" s="31" t="s">
        <v>11</v>
      </c>
      <c r="B661" s="32" t="s">
        <v>11</v>
      </c>
      <c r="C661" s="32" t="s">
        <v>11</v>
      </c>
      <c r="D661" s="32" t="s">
        <v>11</v>
      </c>
      <c r="E661" s="32" t="s">
        <v>437</v>
      </c>
      <c r="F661" s="33" t="s">
        <v>173</v>
      </c>
      <c r="G661" s="33"/>
      <c r="H661" s="34"/>
      <c r="I661" s="34"/>
      <c r="J661" s="34"/>
      <c r="K661" s="35"/>
      <c r="L661" s="36"/>
      <c r="M661" s="36"/>
      <c r="N661" s="36"/>
      <c r="O661" s="20">
        <f t="shared" si="58"/>
        <v>0</v>
      </c>
    </row>
    <row r="662" spans="1:15" ht="33" customHeight="1">
      <c r="A662" s="31" t="s">
        <v>11</v>
      </c>
      <c r="B662" s="32" t="s">
        <v>1115</v>
      </c>
      <c r="C662" s="32" t="s">
        <v>220</v>
      </c>
      <c r="D662" s="32" t="s">
        <v>4</v>
      </c>
      <c r="E662" s="32" t="s">
        <v>173</v>
      </c>
      <c r="F662" s="33" t="s">
        <v>764</v>
      </c>
      <c r="G662" s="33">
        <v>28.71</v>
      </c>
      <c r="H662" s="34">
        <v>3</v>
      </c>
      <c r="I662" s="34">
        <v>86.13</v>
      </c>
      <c r="J662" s="34"/>
      <c r="K662" s="35"/>
      <c r="L662" s="36">
        <v>28.71</v>
      </c>
      <c r="M662" s="36">
        <v>3</v>
      </c>
      <c r="N662" s="36">
        <v>86.13</v>
      </c>
      <c r="O662" s="20">
        <f t="shared" si="58"/>
        <v>0</v>
      </c>
    </row>
    <row r="663" spans="1:15" ht="33" customHeight="1">
      <c r="A663" s="31" t="s">
        <v>11</v>
      </c>
      <c r="B663" s="32" t="s">
        <v>290</v>
      </c>
      <c r="C663" s="32" t="s">
        <v>222</v>
      </c>
      <c r="D663" s="32" t="s">
        <v>4</v>
      </c>
      <c r="E663" s="32" t="s">
        <v>439</v>
      </c>
      <c r="F663" s="33" t="s">
        <v>765</v>
      </c>
      <c r="G663" s="33">
        <v>26.747</v>
      </c>
      <c r="H663" s="34">
        <v>3</v>
      </c>
      <c r="I663" s="34">
        <v>80.241</v>
      </c>
      <c r="J663" s="34"/>
      <c r="K663" s="35"/>
      <c r="L663" s="36">
        <v>26.747</v>
      </c>
      <c r="M663" s="36">
        <v>3</v>
      </c>
      <c r="N663" s="36">
        <v>80.241</v>
      </c>
      <c r="O663" s="20">
        <f t="shared" si="58"/>
        <v>0</v>
      </c>
    </row>
    <row r="664" spans="1:15" ht="33" customHeight="1">
      <c r="A664" s="31" t="s">
        <v>11</v>
      </c>
      <c r="B664" s="32" t="s">
        <v>1118</v>
      </c>
      <c r="C664" s="32" t="s">
        <v>1119</v>
      </c>
      <c r="D664" s="32" t="s">
        <v>1120</v>
      </c>
      <c r="E664" s="32" t="s">
        <v>1121</v>
      </c>
      <c r="F664" s="33" t="s">
        <v>1125</v>
      </c>
      <c r="G664" s="33">
        <v>17.222000000000001</v>
      </c>
      <c r="H664" s="34">
        <v>3</v>
      </c>
      <c r="I664" s="34">
        <f>G664*H664</f>
        <v>51.666000000000004</v>
      </c>
      <c r="J664" s="34"/>
      <c r="K664" s="35"/>
      <c r="L664" s="36">
        <v>1.722</v>
      </c>
      <c r="M664" s="36">
        <v>3</v>
      </c>
      <c r="N664" s="36">
        <v>5.1660000000000004</v>
      </c>
      <c r="O664" s="20">
        <f t="shared" si="58"/>
        <v>46.5</v>
      </c>
    </row>
    <row r="665" spans="1:15" ht="16.5" customHeight="1">
      <c r="A665" s="31" t="s">
        <v>11</v>
      </c>
      <c r="B665" s="32" t="s">
        <v>284</v>
      </c>
      <c r="C665" s="32" t="s">
        <v>215</v>
      </c>
      <c r="D665" s="32" t="s">
        <v>5</v>
      </c>
      <c r="E665" s="32" t="s">
        <v>11</v>
      </c>
      <c r="F665" s="33" t="s">
        <v>766</v>
      </c>
      <c r="G665" s="33">
        <v>1.7</v>
      </c>
      <c r="H665" s="34">
        <v>3</v>
      </c>
      <c r="I665" s="34">
        <v>5.0999999999999996</v>
      </c>
      <c r="J665" s="34"/>
      <c r="K665" s="35"/>
      <c r="L665" s="36">
        <v>1.7</v>
      </c>
      <c r="M665" s="36">
        <v>3</v>
      </c>
      <c r="N665" s="36">
        <v>5.0999999999999996</v>
      </c>
      <c r="O665" s="20">
        <f t="shared" si="58"/>
        <v>0</v>
      </c>
    </row>
    <row r="666" spans="1:15" ht="16.5" customHeight="1">
      <c r="A666" s="31" t="s">
        <v>11</v>
      </c>
      <c r="B666" s="32" t="s">
        <v>11</v>
      </c>
      <c r="C666" s="32" t="s">
        <v>11</v>
      </c>
      <c r="D666" s="32" t="s">
        <v>11</v>
      </c>
      <c r="E666" s="32" t="s">
        <v>437</v>
      </c>
      <c r="F666" s="33" t="s">
        <v>447</v>
      </c>
      <c r="G666" s="33"/>
      <c r="H666" s="34"/>
      <c r="I666" s="34"/>
      <c r="J666" s="34"/>
      <c r="K666" s="35"/>
      <c r="L666" s="36"/>
      <c r="M666" s="36"/>
      <c r="N666" s="36"/>
      <c r="O666" s="20">
        <f t="shared" si="58"/>
        <v>0</v>
      </c>
    </row>
    <row r="667" spans="1:15" ht="16.5" customHeight="1">
      <c r="A667" s="31" t="s">
        <v>11</v>
      </c>
      <c r="B667" s="32" t="s">
        <v>269</v>
      </c>
      <c r="C667" s="32" t="s">
        <v>199</v>
      </c>
      <c r="D667" s="32" t="s">
        <v>4</v>
      </c>
      <c r="E667" s="32" t="s">
        <v>447</v>
      </c>
      <c r="F667" s="33" t="s">
        <v>738</v>
      </c>
      <c r="G667" s="33">
        <v>13.475</v>
      </c>
      <c r="H667" s="34">
        <v>3</v>
      </c>
      <c r="I667" s="34">
        <v>40.424999999999997</v>
      </c>
      <c r="J667" s="34"/>
      <c r="K667" s="35"/>
      <c r="L667" s="36">
        <v>13.475</v>
      </c>
      <c r="M667" s="36">
        <v>3</v>
      </c>
      <c r="N667" s="36">
        <v>40.424999999999997</v>
      </c>
      <c r="O667" s="20">
        <f t="shared" si="58"/>
        <v>0</v>
      </c>
    </row>
    <row r="668" spans="1:15" ht="16.5" customHeight="1">
      <c r="A668" s="31" t="s">
        <v>11</v>
      </c>
      <c r="B668" s="32" t="s">
        <v>270</v>
      </c>
      <c r="C668" s="32" t="s">
        <v>200</v>
      </c>
      <c r="D668" s="32" t="s">
        <v>4</v>
      </c>
      <c r="E668" s="32" t="s">
        <v>11</v>
      </c>
      <c r="F668" s="33" t="s">
        <v>738</v>
      </c>
      <c r="G668" s="33">
        <v>13.475</v>
      </c>
      <c r="H668" s="34">
        <v>3</v>
      </c>
      <c r="I668" s="34">
        <v>40.424999999999997</v>
      </c>
      <c r="J668" s="34"/>
      <c r="K668" s="35"/>
      <c r="L668" s="36">
        <v>13.475</v>
      </c>
      <c r="M668" s="36">
        <v>3</v>
      </c>
      <c r="N668" s="36">
        <v>40.424999999999997</v>
      </c>
      <c r="O668" s="20">
        <f t="shared" si="58"/>
        <v>0</v>
      </c>
    </row>
    <row r="669" spans="1:15" ht="16.5" customHeight="1">
      <c r="A669" s="31" t="s">
        <v>11</v>
      </c>
      <c r="B669" s="32" t="s">
        <v>278</v>
      </c>
      <c r="C669" s="32" t="s">
        <v>60</v>
      </c>
      <c r="D669" s="32" t="s">
        <v>4</v>
      </c>
      <c r="E669" s="32" t="s">
        <v>11</v>
      </c>
      <c r="F669" s="33" t="s">
        <v>738</v>
      </c>
      <c r="G669" s="33">
        <v>13.475</v>
      </c>
      <c r="H669" s="34">
        <v>3</v>
      </c>
      <c r="I669" s="34">
        <v>40.424999999999997</v>
      </c>
      <c r="J669" s="34"/>
      <c r="K669" s="35"/>
      <c r="L669" s="36">
        <v>13.475</v>
      </c>
      <c r="M669" s="36">
        <v>3</v>
      </c>
      <c r="N669" s="36">
        <v>40.424999999999997</v>
      </c>
      <c r="O669" s="20">
        <f t="shared" si="58"/>
        <v>0</v>
      </c>
    </row>
    <row r="670" spans="1:15" ht="16.5" customHeight="1">
      <c r="A670" s="31" t="s">
        <v>11</v>
      </c>
      <c r="B670" s="32" t="s">
        <v>290</v>
      </c>
      <c r="C670" s="32" t="s">
        <v>222</v>
      </c>
      <c r="D670" s="32" t="s">
        <v>4</v>
      </c>
      <c r="E670" s="32" t="s">
        <v>447</v>
      </c>
      <c r="F670" s="33" t="s">
        <v>738</v>
      </c>
      <c r="G670" s="33">
        <v>13.475</v>
      </c>
      <c r="H670" s="34">
        <v>3</v>
      </c>
      <c r="I670" s="34">
        <v>40.424999999999997</v>
      </c>
      <c r="J670" s="34"/>
      <c r="K670" s="35"/>
      <c r="L670" s="36">
        <v>13.475</v>
      </c>
      <c r="M670" s="36">
        <v>3</v>
      </c>
      <c r="N670" s="36">
        <v>40.424999999999997</v>
      </c>
      <c r="O670" s="20">
        <f t="shared" si="58"/>
        <v>0</v>
      </c>
    </row>
    <row r="671" spans="1:15" ht="16.5" customHeight="1">
      <c r="A671" s="31" t="s">
        <v>11</v>
      </c>
      <c r="B671" s="32" t="s">
        <v>11</v>
      </c>
      <c r="C671" s="32" t="s">
        <v>11</v>
      </c>
      <c r="D671" s="32" t="s">
        <v>11</v>
      </c>
      <c r="E671" s="32" t="s">
        <v>437</v>
      </c>
      <c r="F671" s="33" t="s">
        <v>720</v>
      </c>
      <c r="G671" s="33"/>
      <c r="H671" s="34"/>
      <c r="I671" s="34"/>
      <c r="J671" s="34"/>
      <c r="K671" s="35"/>
      <c r="L671" s="36"/>
      <c r="M671" s="36"/>
      <c r="N671" s="36"/>
      <c r="O671" s="20">
        <f t="shared" si="58"/>
        <v>0</v>
      </c>
    </row>
    <row r="672" spans="1:15" s="243" customFormat="1" ht="16.5" customHeight="1">
      <c r="A672" s="244" t="s">
        <v>11</v>
      </c>
      <c r="B672" s="244" t="s">
        <v>300</v>
      </c>
      <c r="C672" s="244" t="s">
        <v>228</v>
      </c>
      <c r="D672" s="244" t="s">
        <v>4</v>
      </c>
      <c r="E672" s="244" t="s">
        <v>721</v>
      </c>
      <c r="F672" s="245" t="s">
        <v>763</v>
      </c>
      <c r="G672" s="245">
        <v>4.95</v>
      </c>
      <c r="H672" s="246">
        <v>3</v>
      </c>
      <c r="I672" s="246">
        <v>14.85</v>
      </c>
      <c r="J672" s="246"/>
      <c r="K672" s="247"/>
      <c r="L672" s="246">
        <v>4.95</v>
      </c>
      <c r="M672" s="246">
        <v>3</v>
      </c>
      <c r="N672" s="246">
        <v>14.85</v>
      </c>
      <c r="O672" s="248">
        <f t="shared" si="58"/>
        <v>0</v>
      </c>
    </row>
    <row r="673" spans="1:15" s="243" customFormat="1" ht="16.5" customHeight="1">
      <c r="A673" s="244"/>
      <c r="B673" s="244" t="s">
        <v>301</v>
      </c>
      <c r="C673" s="244" t="s">
        <v>11</v>
      </c>
      <c r="D673" s="244" t="s">
        <v>5</v>
      </c>
      <c r="E673" s="244" t="s">
        <v>11</v>
      </c>
      <c r="F673" s="245" t="s">
        <v>767</v>
      </c>
      <c r="G673" s="245">
        <v>1.4</v>
      </c>
      <c r="H673" s="246">
        <v>3</v>
      </c>
      <c r="I673" s="246">
        <v>4.2</v>
      </c>
      <c r="J673" s="246"/>
      <c r="K673" s="247"/>
      <c r="L673" s="246">
        <v>1.4</v>
      </c>
      <c r="M673" s="246">
        <v>3</v>
      </c>
      <c r="N673" s="246">
        <v>4.2</v>
      </c>
      <c r="O673" s="248">
        <f t="shared" si="58"/>
        <v>0</v>
      </c>
    </row>
    <row r="674" spans="1:15" ht="16.5" customHeight="1">
      <c r="A674" s="31" t="s">
        <v>11</v>
      </c>
      <c r="B674" s="32" t="s">
        <v>724</v>
      </c>
      <c r="C674" s="32" t="s">
        <v>725</v>
      </c>
      <c r="D674" s="32" t="s">
        <v>71</v>
      </c>
      <c r="E674" s="32" t="s">
        <v>726</v>
      </c>
      <c r="F674" s="33" t="s">
        <v>768</v>
      </c>
      <c r="G674" s="33">
        <v>-3.0000000000000001E-3</v>
      </c>
      <c r="H674" s="34">
        <v>3</v>
      </c>
      <c r="I674" s="34">
        <v>-8.9999999999999993E-3</v>
      </c>
      <c r="J674" s="34"/>
      <c r="K674" s="35"/>
      <c r="L674" s="36">
        <v>-3.0000000000000001E-3</v>
      </c>
      <c r="M674" s="36">
        <v>3</v>
      </c>
      <c r="N674" s="36">
        <v>-8.9999999999999993E-3</v>
      </c>
      <c r="O674" s="20">
        <f t="shared" si="58"/>
        <v>0</v>
      </c>
    </row>
    <row r="675" spans="1:15" ht="16.5" customHeight="1">
      <c r="A675" s="31" t="s">
        <v>11</v>
      </c>
      <c r="B675" s="32" t="s">
        <v>724</v>
      </c>
      <c r="C675" s="32" t="s">
        <v>725</v>
      </c>
      <c r="D675" s="32" t="s">
        <v>71</v>
      </c>
      <c r="E675" s="32" t="s">
        <v>769</v>
      </c>
      <c r="F675" s="33" t="s">
        <v>770</v>
      </c>
      <c r="G675" s="33">
        <v>-3.0000000000000001E-3</v>
      </c>
      <c r="H675" s="34">
        <v>3</v>
      </c>
      <c r="I675" s="34">
        <v>-8.9999999999999993E-3</v>
      </c>
      <c r="J675" s="34"/>
      <c r="K675" s="35"/>
      <c r="L675" s="36">
        <v>-3.0000000000000001E-3</v>
      </c>
      <c r="M675" s="36">
        <v>3</v>
      </c>
      <c r="N675" s="36">
        <v>-8.9999999999999993E-3</v>
      </c>
      <c r="O675" s="20">
        <f t="shared" si="58"/>
        <v>0</v>
      </c>
    </row>
    <row r="676" spans="1:15" ht="16.5" customHeight="1">
      <c r="A676" s="31"/>
      <c r="B676" s="32"/>
      <c r="C676" s="32"/>
      <c r="D676" s="32"/>
      <c r="E676" s="32"/>
      <c r="F676" s="33"/>
      <c r="G676" s="33"/>
      <c r="H676" s="34"/>
      <c r="I676" s="34"/>
      <c r="J676" s="34"/>
      <c r="K676" s="35"/>
      <c r="L676" s="36"/>
      <c r="M676" s="36"/>
      <c r="N676" s="36"/>
    </row>
    <row r="677" spans="1:15" ht="16.5" customHeight="1">
      <c r="A677" s="43"/>
      <c r="B677" s="44"/>
      <c r="C677" s="44"/>
      <c r="D677" s="44"/>
      <c r="E677" s="44"/>
      <c r="F677" s="45"/>
      <c r="G677" s="45"/>
      <c r="H677" s="46"/>
      <c r="I677" s="46"/>
      <c r="J677" s="46"/>
      <c r="K677" s="46"/>
      <c r="L677" s="47"/>
      <c r="M677" s="47"/>
      <c r="N677" s="47"/>
    </row>
    <row r="678" spans="1:15" ht="16.5" customHeight="1">
      <c r="A678" s="21" t="s">
        <v>1312</v>
      </c>
      <c r="O678" s="20">
        <f t="shared" si="58"/>
        <v>0</v>
      </c>
    </row>
    <row r="679" spans="1:15" s="58" customFormat="1" ht="16.5" customHeight="1">
      <c r="A679" s="25" t="s">
        <v>323</v>
      </c>
      <c r="B679" s="25" t="s">
        <v>0</v>
      </c>
      <c r="C679" s="25" t="s">
        <v>1</v>
      </c>
      <c r="D679" s="25" t="s">
        <v>2</v>
      </c>
      <c r="E679" s="25" t="s">
        <v>324</v>
      </c>
      <c r="F679" s="54" t="s">
        <v>325</v>
      </c>
      <c r="G679" s="54" t="s">
        <v>326</v>
      </c>
      <c r="H679" s="55" t="s">
        <v>158</v>
      </c>
      <c r="I679" s="55" t="s">
        <v>150</v>
      </c>
      <c r="J679" s="55" t="s">
        <v>308</v>
      </c>
      <c r="K679" s="56"/>
      <c r="L679" s="55" t="s">
        <v>327</v>
      </c>
      <c r="M679" s="55" t="s">
        <v>158</v>
      </c>
      <c r="N679" s="55" t="s">
        <v>328</v>
      </c>
      <c r="O679" s="57" t="s">
        <v>329</v>
      </c>
    </row>
    <row r="680" spans="1:15" ht="16.5" customHeight="1">
      <c r="A680" s="31" t="s">
        <v>771</v>
      </c>
      <c r="B680" s="32" t="s">
        <v>11</v>
      </c>
      <c r="C680" s="32" t="s">
        <v>11</v>
      </c>
      <c r="D680" s="32" t="s">
        <v>11</v>
      </c>
      <c r="E680" s="32" t="s">
        <v>434</v>
      </c>
      <c r="F680" s="33" t="s">
        <v>772</v>
      </c>
      <c r="G680" s="33"/>
      <c r="H680" s="34"/>
      <c r="I680" s="34"/>
      <c r="J680" s="34"/>
      <c r="K680" s="35"/>
      <c r="L680" s="36"/>
      <c r="M680" s="36"/>
      <c r="N680" s="36"/>
      <c r="O680" s="20">
        <f t="shared" si="58"/>
        <v>0</v>
      </c>
    </row>
    <row r="681" spans="1:15" ht="16.5" customHeight="1">
      <c r="A681" s="31" t="s">
        <v>11</v>
      </c>
      <c r="B681" s="32" t="s">
        <v>283</v>
      </c>
      <c r="C681" s="32" t="s">
        <v>214</v>
      </c>
      <c r="D681" s="32" t="s">
        <v>4</v>
      </c>
      <c r="E681" s="32" t="s">
        <v>11</v>
      </c>
      <c r="F681" s="33" t="s">
        <v>773</v>
      </c>
      <c r="G681" s="33">
        <v>73.44</v>
      </c>
      <c r="H681" s="34">
        <v>1</v>
      </c>
      <c r="I681" s="34">
        <v>73.44</v>
      </c>
      <c r="J681" s="34"/>
      <c r="K681" s="35"/>
      <c r="L681" s="36">
        <v>73.44</v>
      </c>
      <c r="M681" s="36">
        <v>1</v>
      </c>
      <c r="N681" s="36">
        <v>73.44</v>
      </c>
      <c r="O681" s="20">
        <f t="shared" si="58"/>
        <v>0</v>
      </c>
    </row>
    <row r="682" spans="1:15" ht="49.5" customHeight="1">
      <c r="A682" s="31" t="s">
        <v>11</v>
      </c>
      <c r="B682" s="32" t="s">
        <v>63</v>
      </c>
      <c r="C682" s="32" t="s">
        <v>64</v>
      </c>
      <c r="D682" s="32" t="s">
        <v>4</v>
      </c>
      <c r="E682" s="32" t="s">
        <v>774</v>
      </c>
      <c r="F682" s="33" t="s">
        <v>775</v>
      </c>
      <c r="G682" s="33">
        <v>358.41500000000002</v>
      </c>
      <c r="H682" s="34">
        <v>1</v>
      </c>
      <c r="I682" s="34">
        <v>358.41500000000002</v>
      </c>
      <c r="J682" s="34"/>
      <c r="K682" s="35"/>
      <c r="L682" s="36">
        <v>358.41500000000002</v>
      </c>
      <c r="M682" s="36">
        <v>1</v>
      </c>
      <c r="N682" s="36">
        <v>358.41500000000002</v>
      </c>
      <c r="O682" s="20">
        <f t="shared" si="58"/>
        <v>0</v>
      </c>
    </row>
    <row r="683" spans="1:15" ht="16.5" customHeight="1">
      <c r="A683" s="31" t="s">
        <v>11</v>
      </c>
      <c r="B683" s="32" t="s">
        <v>63</v>
      </c>
      <c r="C683" s="32" t="s">
        <v>64</v>
      </c>
      <c r="D683" s="32" t="s">
        <v>4</v>
      </c>
      <c r="E683" s="32" t="s">
        <v>776</v>
      </c>
      <c r="F683" s="33" t="s">
        <v>777</v>
      </c>
      <c r="G683" s="33">
        <v>-68.16</v>
      </c>
      <c r="H683" s="34">
        <v>1</v>
      </c>
      <c r="I683" s="34">
        <v>-68.16</v>
      </c>
      <c r="J683" s="34"/>
      <c r="K683" s="35"/>
      <c r="L683" s="36">
        <v>-68.16</v>
      </c>
      <c r="M683" s="36">
        <v>1</v>
      </c>
      <c r="N683" s="36">
        <v>-68.16</v>
      </c>
      <c r="O683" s="20">
        <f t="shared" si="58"/>
        <v>0</v>
      </c>
    </row>
    <row r="684" spans="1:15" ht="16.5" customHeight="1">
      <c r="A684" s="31" t="s">
        <v>11</v>
      </c>
      <c r="B684" s="32" t="s">
        <v>63</v>
      </c>
      <c r="C684" s="32" t="s">
        <v>64</v>
      </c>
      <c r="D684" s="32" t="s">
        <v>4</v>
      </c>
      <c r="E684" s="32" t="s">
        <v>778</v>
      </c>
      <c r="F684" s="33" t="s">
        <v>779</v>
      </c>
      <c r="G684" s="33">
        <v>-6.12</v>
      </c>
      <c r="H684" s="34">
        <v>1</v>
      </c>
      <c r="I684" s="34">
        <v>-6.12</v>
      </c>
      <c r="J684" s="34"/>
      <c r="K684" s="35"/>
      <c r="L684" s="36">
        <v>-6.12</v>
      </c>
      <c r="M684" s="36">
        <v>1</v>
      </c>
      <c r="N684" s="36">
        <v>-6.12</v>
      </c>
      <c r="O684" s="20">
        <f t="shared" si="58"/>
        <v>0</v>
      </c>
    </row>
    <row r="685" spans="1:15" ht="16.5" customHeight="1">
      <c r="A685" s="31" t="s">
        <v>11</v>
      </c>
      <c r="B685" s="32" t="s">
        <v>252</v>
      </c>
      <c r="C685" s="32" t="s">
        <v>183</v>
      </c>
      <c r="D685" s="32" t="s">
        <v>4</v>
      </c>
      <c r="E685" s="32" t="s">
        <v>780</v>
      </c>
      <c r="F685" s="33" t="s">
        <v>781</v>
      </c>
      <c r="G685" s="33">
        <v>18.63</v>
      </c>
      <c r="H685" s="34">
        <v>1</v>
      </c>
      <c r="I685" s="34">
        <v>18.63</v>
      </c>
      <c r="J685" s="34"/>
      <c r="K685" s="35"/>
      <c r="L685" s="36">
        <v>18.63</v>
      </c>
      <c r="M685" s="36">
        <v>1</v>
      </c>
      <c r="N685" s="36">
        <v>18.63</v>
      </c>
      <c r="O685" s="20">
        <f t="shared" si="58"/>
        <v>0</v>
      </c>
    </row>
    <row r="686" spans="1:15" ht="16.5" customHeight="1">
      <c r="A686" s="31" t="s">
        <v>11</v>
      </c>
      <c r="B686" s="32" t="s">
        <v>252</v>
      </c>
      <c r="C686" s="32" t="s">
        <v>183</v>
      </c>
      <c r="D686" s="32" t="s">
        <v>4</v>
      </c>
      <c r="E686" s="32" t="s">
        <v>782</v>
      </c>
      <c r="F686" s="33" t="s">
        <v>783</v>
      </c>
      <c r="G686" s="33">
        <v>20.85</v>
      </c>
      <c r="H686" s="34">
        <v>1</v>
      </c>
      <c r="I686" s="34">
        <v>20.85</v>
      </c>
      <c r="J686" s="34"/>
      <c r="K686" s="35"/>
      <c r="L686" s="36">
        <v>20.85</v>
      </c>
      <c r="M686" s="36">
        <v>1</v>
      </c>
      <c r="N686" s="36">
        <v>20.85</v>
      </c>
      <c r="O686" s="20">
        <f t="shared" si="58"/>
        <v>0</v>
      </c>
    </row>
    <row r="687" spans="1:15" ht="16.5" customHeight="1">
      <c r="A687" s="31" t="s">
        <v>11</v>
      </c>
      <c r="B687" s="32" t="s">
        <v>63</v>
      </c>
      <c r="C687" s="32" t="s">
        <v>65</v>
      </c>
      <c r="D687" s="32" t="s">
        <v>4</v>
      </c>
      <c r="E687" s="32" t="s">
        <v>784</v>
      </c>
      <c r="F687" s="33" t="s">
        <v>785</v>
      </c>
      <c r="G687" s="33">
        <v>63.6</v>
      </c>
      <c r="H687" s="34">
        <v>1</v>
      </c>
      <c r="I687" s="34">
        <v>63.6</v>
      </c>
      <c r="J687" s="34"/>
      <c r="K687" s="35"/>
      <c r="L687" s="36">
        <v>63.6</v>
      </c>
      <c r="M687" s="36">
        <v>1</v>
      </c>
      <c r="N687" s="36">
        <v>63.6</v>
      </c>
      <c r="O687" s="20">
        <f t="shared" si="58"/>
        <v>0</v>
      </c>
    </row>
    <row r="688" spans="1:15" ht="16.5" customHeight="1">
      <c r="A688" s="31" t="s">
        <v>11</v>
      </c>
      <c r="B688" s="32" t="s">
        <v>242</v>
      </c>
      <c r="C688" s="32" t="s">
        <v>172</v>
      </c>
      <c r="D688" s="32" t="s">
        <v>4</v>
      </c>
      <c r="E688" s="32" t="s">
        <v>786</v>
      </c>
      <c r="F688" s="33" t="s">
        <v>787</v>
      </c>
      <c r="G688" s="33">
        <v>13.8</v>
      </c>
      <c r="H688" s="34">
        <v>1</v>
      </c>
      <c r="I688" s="34">
        <v>13.8</v>
      </c>
      <c r="J688" s="34"/>
      <c r="K688" s="35"/>
      <c r="L688" s="36">
        <v>13.8</v>
      </c>
      <c r="M688" s="36">
        <v>1</v>
      </c>
      <c r="N688" s="36">
        <v>13.8</v>
      </c>
      <c r="O688" s="20">
        <f t="shared" si="58"/>
        <v>0</v>
      </c>
    </row>
    <row r="689" spans="1:15" ht="16.5" customHeight="1">
      <c r="A689" s="31" t="s">
        <v>11</v>
      </c>
      <c r="B689" s="32" t="s">
        <v>248</v>
      </c>
      <c r="C689" s="32" t="s">
        <v>179</v>
      </c>
      <c r="D689" s="32" t="s">
        <v>4</v>
      </c>
      <c r="E689" s="32" t="s">
        <v>786</v>
      </c>
      <c r="F689" s="33" t="s">
        <v>788</v>
      </c>
      <c r="G689" s="33">
        <v>548.64</v>
      </c>
      <c r="H689" s="34">
        <v>1</v>
      </c>
      <c r="I689" s="34">
        <v>548.64</v>
      </c>
      <c r="J689" s="34"/>
      <c r="K689" s="35"/>
      <c r="L689" s="36">
        <v>548.64</v>
      </c>
      <c r="M689" s="36">
        <v>1</v>
      </c>
      <c r="N689" s="36">
        <v>548.64</v>
      </c>
      <c r="O689" s="20">
        <f t="shared" si="58"/>
        <v>0</v>
      </c>
    </row>
    <row r="690" spans="1:15" ht="16.5" customHeight="1">
      <c r="A690" s="31" t="s">
        <v>11</v>
      </c>
      <c r="B690" s="32" t="s">
        <v>287</v>
      </c>
      <c r="C690" s="32" t="s">
        <v>39</v>
      </c>
      <c r="D690" s="32" t="s">
        <v>158</v>
      </c>
      <c r="E690" s="32" t="s">
        <v>786</v>
      </c>
      <c r="F690" s="33" t="s">
        <v>789</v>
      </c>
      <c r="G690" s="33">
        <v>3</v>
      </c>
      <c r="H690" s="34">
        <v>1</v>
      </c>
      <c r="I690" s="34">
        <v>3</v>
      </c>
      <c r="J690" s="34"/>
      <c r="K690" s="35"/>
      <c r="L690" s="36">
        <v>3</v>
      </c>
      <c r="M690" s="36">
        <v>1</v>
      </c>
      <c r="N690" s="36">
        <v>3</v>
      </c>
      <c r="O690" s="20">
        <f t="shared" si="58"/>
        <v>0</v>
      </c>
    </row>
    <row r="691" spans="1:15" ht="16.5" customHeight="1">
      <c r="A691" s="31" t="s">
        <v>11</v>
      </c>
      <c r="B691" s="32" t="s">
        <v>288</v>
      </c>
      <c r="C691" s="32" t="s">
        <v>218</v>
      </c>
      <c r="D691" s="32" t="s">
        <v>5</v>
      </c>
      <c r="E691" s="32" t="s">
        <v>786</v>
      </c>
      <c r="F691" s="33" t="s">
        <v>790</v>
      </c>
      <c r="G691" s="33">
        <v>7.5</v>
      </c>
      <c r="H691" s="34">
        <v>1</v>
      </c>
      <c r="I691" s="34">
        <v>7.5</v>
      </c>
      <c r="J691" s="34"/>
      <c r="K691" s="35"/>
      <c r="L691" s="36">
        <v>7.5</v>
      </c>
      <c r="M691" s="36">
        <v>1</v>
      </c>
      <c r="N691" s="36">
        <v>7.5</v>
      </c>
      <c r="O691" s="20">
        <f t="shared" si="58"/>
        <v>0</v>
      </c>
    </row>
    <row r="692" spans="1:15" ht="16.5" customHeight="1">
      <c r="A692" s="31" t="s">
        <v>11</v>
      </c>
      <c r="B692" s="32" t="s">
        <v>56</v>
      </c>
      <c r="C692" s="32" t="s">
        <v>57</v>
      </c>
      <c r="D692" s="32" t="s">
        <v>27</v>
      </c>
      <c r="E692" s="32" t="s">
        <v>791</v>
      </c>
      <c r="F692" s="33" t="s">
        <v>792</v>
      </c>
      <c r="G692" s="33">
        <v>30</v>
      </c>
      <c r="H692" s="34">
        <v>1</v>
      </c>
      <c r="I692" s="34">
        <v>30</v>
      </c>
      <c r="J692" s="34"/>
      <c r="K692" s="35"/>
      <c r="L692" s="36">
        <v>30</v>
      </c>
      <c r="M692" s="36">
        <v>1</v>
      </c>
      <c r="N692" s="36">
        <v>30</v>
      </c>
      <c r="O692" s="20">
        <f t="shared" si="58"/>
        <v>0</v>
      </c>
    </row>
    <row r="693" spans="1:15" ht="16.5" customHeight="1">
      <c r="A693" s="31" t="s">
        <v>11</v>
      </c>
      <c r="B693" s="32" t="s">
        <v>1113</v>
      </c>
      <c r="C693" s="32" t="s">
        <v>1114</v>
      </c>
      <c r="D693" s="32" t="s">
        <v>27</v>
      </c>
      <c r="E693" s="32" t="s">
        <v>791</v>
      </c>
      <c r="F693" s="33" t="s">
        <v>792</v>
      </c>
      <c r="G693" s="33">
        <v>30</v>
      </c>
      <c r="H693" s="34">
        <v>1</v>
      </c>
      <c r="I693" s="34">
        <v>30</v>
      </c>
      <c r="J693" s="34"/>
      <c r="K693" s="35"/>
      <c r="L693" s="36">
        <v>30</v>
      </c>
      <c r="M693" s="36">
        <v>1</v>
      </c>
      <c r="N693" s="36">
        <v>30</v>
      </c>
      <c r="O693" s="20">
        <f t="shared" ref="O693" si="59">I693-N693</f>
        <v>0</v>
      </c>
    </row>
    <row r="694" spans="1:15" ht="16.5" customHeight="1">
      <c r="A694" s="31" t="s">
        <v>11</v>
      </c>
      <c r="B694" s="32" t="s">
        <v>11</v>
      </c>
      <c r="C694" s="32" t="s">
        <v>11</v>
      </c>
      <c r="D694" s="32" t="s">
        <v>11</v>
      </c>
      <c r="E694" s="32" t="s">
        <v>437</v>
      </c>
      <c r="F694" s="33" t="s">
        <v>793</v>
      </c>
      <c r="G694" s="33"/>
      <c r="H694" s="34"/>
      <c r="I694" s="34"/>
      <c r="J694" s="34"/>
      <c r="K694" s="35"/>
      <c r="L694" s="36"/>
      <c r="M694" s="36"/>
      <c r="N694" s="36"/>
      <c r="O694" s="20">
        <f t="shared" si="58"/>
        <v>0</v>
      </c>
    </row>
    <row r="695" spans="1:15" ht="16.5" customHeight="1">
      <c r="A695" s="31" t="s">
        <v>11</v>
      </c>
      <c r="B695" s="32" t="s">
        <v>63</v>
      </c>
      <c r="C695" s="32" t="s">
        <v>64</v>
      </c>
      <c r="D695" s="32" t="s">
        <v>4</v>
      </c>
      <c r="E695" s="32" t="s">
        <v>11</v>
      </c>
      <c r="F695" s="33" t="s">
        <v>794</v>
      </c>
      <c r="G695" s="33">
        <v>295.75</v>
      </c>
      <c r="H695" s="34">
        <v>1</v>
      </c>
      <c r="I695" s="34">
        <v>295.75</v>
      </c>
      <c r="J695" s="34"/>
      <c r="K695" s="35"/>
      <c r="L695" s="36">
        <v>295.75</v>
      </c>
      <c r="M695" s="36">
        <v>1</v>
      </c>
      <c r="N695" s="36">
        <v>295.75</v>
      </c>
      <c r="O695" s="20">
        <f t="shared" si="58"/>
        <v>0</v>
      </c>
    </row>
    <row r="696" spans="1:15" ht="16.5" customHeight="1">
      <c r="A696" s="31" t="s">
        <v>11</v>
      </c>
      <c r="B696" s="32" t="s">
        <v>11</v>
      </c>
      <c r="C696" s="32" t="s">
        <v>11</v>
      </c>
      <c r="D696" s="32" t="s">
        <v>11</v>
      </c>
      <c r="E696" s="32" t="s">
        <v>437</v>
      </c>
      <c r="F696" s="33" t="s">
        <v>795</v>
      </c>
      <c r="G696" s="33"/>
      <c r="H696" s="34"/>
      <c r="I696" s="34"/>
      <c r="J696" s="34"/>
      <c r="K696" s="35"/>
      <c r="L696" s="36"/>
      <c r="M696" s="36"/>
      <c r="N696" s="36"/>
      <c r="O696" s="20">
        <f t="shared" si="58"/>
        <v>0</v>
      </c>
    </row>
    <row r="697" spans="1:15" ht="16.5" customHeight="1">
      <c r="A697" s="31" t="s">
        <v>11</v>
      </c>
      <c r="B697" s="32" t="s">
        <v>283</v>
      </c>
      <c r="C697" s="32" t="s">
        <v>214</v>
      </c>
      <c r="D697" s="32" t="s">
        <v>4</v>
      </c>
      <c r="E697" s="32" t="s">
        <v>11</v>
      </c>
      <c r="F697" s="33" t="s">
        <v>796</v>
      </c>
      <c r="G697" s="33">
        <v>57.6</v>
      </c>
      <c r="H697" s="34">
        <v>1</v>
      </c>
      <c r="I697" s="34">
        <v>57.6</v>
      </c>
      <c r="J697" s="34"/>
      <c r="K697" s="35"/>
      <c r="L697" s="36">
        <v>57.6</v>
      </c>
      <c r="M697" s="36">
        <v>1</v>
      </c>
      <c r="N697" s="36">
        <v>57.6</v>
      </c>
      <c r="O697" s="20">
        <f t="shared" si="58"/>
        <v>0</v>
      </c>
    </row>
    <row r="698" spans="1:15" ht="49.5" customHeight="1">
      <c r="A698" s="31" t="s">
        <v>11</v>
      </c>
      <c r="B698" s="32" t="s">
        <v>63</v>
      </c>
      <c r="C698" s="32" t="s">
        <v>64</v>
      </c>
      <c r="D698" s="32" t="s">
        <v>4</v>
      </c>
      <c r="E698" s="32" t="s">
        <v>774</v>
      </c>
      <c r="F698" s="33" t="s">
        <v>797</v>
      </c>
      <c r="G698" s="33">
        <v>808.36500000000001</v>
      </c>
      <c r="H698" s="34">
        <v>1</v>
      </c>
      <c r="I698" s="34">
        <v>808.36500000000001</v>
      </c>
      <c r="J698" s="34"/>
      <c r="K698" s="35"/>
      <c r="L698" s="36">
        <v>808.36500000000001</v>
      </c>
      <c r="M698" s="36">
        <v>1</v>
      </c>
      <c r="N698" s="36">
        <v>808.36500000000001</v>
      </c>
      <c r="O698" s="20">
        <f t="shared" si="58"/>
        <v>0</v>
      </c>
    </row>
    <row r="699" spans="1:15" ht="16.5" customHeight="1">
      <c r="A699" s="31" t="s">
        <v>11</v>
      </c>
      <c r="B699" s="32" t="s">
        <v>11</v>
      </c>
      <c r="C699" s="32" t="s">
        <v>11</v>
      </c>
      <c r="D699" s="32" t="s">
        <v>11</v>
      </c>
      <c r="E699" s="32" t="s">
        <v>437</v>
      </c>
      <c r="F699" s="33" t="s">
        <v>798</v>
      </c>
      <c r="G699" s="33"/>
      <c r="H699" s="34"/>
      <c r="I699" s="34"/>
      <c r="J699" s="34"/>
      <c r="K699" s="35"/>
      <c r="L699" s="36"/>
      <c r="M699" s="36"/>
      <c r="N699" s="36"/>
      <c r="O699" s="20">
        <f t="shared" si="58"/>
        <v>0</v>
      </c>
    </row>
    <row r="700" spans="1:15" ht="16.5" customHeight="1">
      <c r="A700" s="31" t="s">
        <v>11</v>
      </c>
      <c r="B700" s="32" t="s">
        <v>29</v>
      </c>
      <c r="C700" s="32" t="s">
        <v>30</v>
      </c>
      <c r="D700" s="32" t="s">
        <v>12</v>
      </c>
      <c r="E700" s="32" t="s">
        <v>799</v>
      </c>
      <c r="F700" s="33" t="s">
        <v>800</v>
      </c>
      <c r="G700" s="33">
        <v>2.2320000000000002</v>
      </c>
      <c r="H700" s="34">
        <v>1</v>
      </c>
      <c r="I700" s="34">
        <v>2.2320000000000002</v>
      </c>
      <c r="J700" s="34"/>
      <c r="K700" s="35"/>
      <c r="L700" s="36">
        <v>2.2320000000000002</v>
      </c>
      <c r="M700" s="36">
        <v>1</v>
      </c>
      <c r="N700" s="36">
        <v>2.2320000000000002</v>
      </c>
      <c r="O700" s="20">
        <f t="shared" si="58"/>
        <v>0</v>
      </c>
    </row>
    <row r="701" spans="1:15" ht="16.5" customHeight="1">
      <c r="A701" s="31" t="s">
        <v>11</v>
      </c>
      <c r="B701" s="32" t="s">
        <v>36</v>
      </c>
      <c r="C701" s="32" t="s">
        <v>37</v>
      </c>
      <c r="D701" s="32" t="s">
        <v>5</v>
      </c>
      <c r="E701" s="32" t="s">
        <v>11</v>
      </c>
      <c r="F701" s="33" t="s">
        <v>801</v>
      </c>
      <c r="G701" s="33">
        <v>10.199999999999999</v>
      </c>
      <c r="H701" s="34">
        <v>1</v>
      </c>
      <c r="I701" s="34">
        <v>10.199999999999999</v>
      </c>
      <c r="J701" s="34"/>
      <c r="K701" s="35"/>
      <c r="L701" s="36">
        <v>10.199999999999999</v>
      </c>
      <c r="M701" s="36">
        <v>1</v>
      </c>
      <c r="N701" s="36">
        <v>10.199999999999999</v>
      </c>
      <c r="O701" s="20">
        <f t="shared" si="58"/>
        <v>0</v>
      </c>
    </row>
    <row r="702" spans="1:15" ht="16.5" customHeight="1">
      <c r="A702" s="31" t="s">
        <v>11</v>
      </c>
      <c r="B702" s="32" t="s">
        <v>38</v>
      </c>
      <c r="C702" s="32" t="s">
        <v>11</v>
      </c>
      <c r="D702" s="32" t="s">
        <v>4</v>
      </c>
      <c r="E702" s="32" t="s">
        <v>11</v>
      </c>
      <c r="F702" s="33" t="s">
        <v>802</v>
      </c>
      <c r="G702" s="33">
        <v>4.8</v>
      </c>
      <c r="H702" s="34">
        <v>1</v>
      </c>
      <c r="I702" s="34">
        <v>4.8</v>
      </c>
      <c r="J702" s="34"/>
      <c r="K702" s="35"/>
      <c r="L702" s="36">
        <v>4.8</v>
      </c>
      <c r="M702" s="36">
        <v>1</v>
      </c>
      <c r="N702" s="36">
        <v>4.8</v>
      </c>
      <c r="O702" s="20">
        <f t="shared" si="58"/>
        <v>0</v>
      </c>
    </row>
    <row r="703" spans="1:15" ht="16.5" customHeight="1">
      <c r="A703" s="31" t="s">
        <v>803</v>
      </c>
      <c r="B703" s="32" t="s">
        <v>11</v>
      </c>
      <c r="C703" s="32" t="s">
        <v>11</v>
      </c>
      <c r="D703" s="32" t="s">
        <v>11</v>
      </c>
      <c r="E703" s="32" t="s">
        <v>437</v>
      </c>
      <c r="F703" s="33" t="s">
        <v>804</v>
      </c>
      <c r="G703" s="33"/>
      <c r="H703" s="34"/>
      <c r="I703" s="34"/>
      <c r="J703" s="34"/>
      <c r="K703" s="35"/>
      <c r="L703" s="36"/>
      <c r="M703" s="36"/>
      <c r="N703" s="36"/>
      <c r="O703" s="20">
        <f t="shared" si="58"/>
        <v>0</v>
      </c>
    </row>
    <row r="704" spans="1:15" ht="16.5" customHeight="1">
      <c r="A704" s="31" t="s">
        <v>11</v>
      </c>
      <c r="B704" s="32" t="s">
        <v>1115</v>
      </c>
      <c r="C704" s="32" t="s">
        <v>220</v>
      </c>
      <c r="D704" s="32" t="s">
        <v>4</v>
      </c>
      <c r="E704" s="32" t="s">
        <v>805</v>
      </c>
      <c r="F704" s="33" t="s">
        <v>806</v>
      </c>
      <c r="G704" s="33">
        <v>548.64</v>
      </c>
      <c r="H704" s="34">
        <v>1</v>
      </c>
      <c r="I704" s="34">
        <v>548.64</v>
      </c>
      <c r="J704" s="34"/>
      <c r="K704" s="35"/>
      <c r="L704" s="36">
        <v>548.64</v>
      </c>
      <c r="M704" s="36">
        <v>1</v>
      </c>
      <c r="N704" s="36">
        <v>548.64</v>
      </c>
      <c r="O704" s="20">
        <f t="shared" si="58"/>
        <v>0</v>
      </c>
    </row>
    <row r="705" spans="1:15" ht="16.5" customHeight="1">
      <c r="A705" s="31" t="s">
        <v>11</v>
      </c>
      <c r="B705" s="32" t="s">
        <v>242</v>
      </c>
      <c r="C705" s="32" t="s">
        <v>172</v>
      </c>
      <c r="D705" s="32" t="s">
        <v>4</v>
      </c>
      <c r="E705" s="32" t="s">
        <v>11</v>
      </c>
      <c r="F705" s="33" t="s">
        <v>806</v>
      </c>
      <c r="G705" s="33">
        <v>548.64</v>
      </c>
      <c r="H705" s="34">
        <v>1</v>
      </c>
      <c r="I705" s="34">
        <v>548.64</v>
      </c>
      <c r="J705" s="34"/>
      <c r="K705" s="35"/>
      <c r="L705" s="36">
        <v>548.64</v>
      </c>
      <c r="M705" s="36">
        <v>1</v>
      </c>
      <c r="N705" s="36">
        <v>548.64</v>
      </c>
      <c r="O705" s="20">
        <f t="shared" si="58"/>
        <v>0</v>
      </c>
    </row>
    <row r="706" spans="1:15" ht="16.5" hidden="1" customHeight="1">
      <c r="A706" s="43"/>
      <c r="B706" s="44"/>
      <c r="C706" s="44"/>
      <c r="D706" s="44"/>
      <c r="E706" s="44"/>
      <c r="F706" s="45"/>
      <c r="G706" s="45"/>
      <c r="H706" s="46"/>
      <c r="I706" s="46"/>
      <c r="J706" s="46"/>
      <c r="K706" s="46"/>
      <c r="L706" s="47"/>
      <c r="M706" s="47"/>
      <c r="N706" s="47"/>
    </row>
    <row r="707" spans="1:15" ht="16.5" customHeight="1">
      <c r="A707" s="21" t="s">
        <v>1312</v>
      </c>
      <c r="O707" s="20">
        <f t="shared" si="58"/>
        <v>0</v>
      </c>
    </row>
    <row r="708" spans="1:15" s="58" customFormat="1" ht="16.5" customHeight="1">
      <c r="A708" s="25" t="s">
        <v>323</v>
      </c>
      <c r="B708" s="25" t="s">
        <v>0</v>
      </c>
      <c r="C708" s="25" t="s">
        <v>1</v>
      </c>
      <c r="D708" s="25" t="s">
        <v>2</v>
      </c>
      <c r="E708" s="25" t="s">
        <v>324</v>
      </c>
      <c r="F708" s="54" t="s">
        <v>325</v>
      </c>
      <c r="G708" s="54" t="s">
        <v>326</v>
      </c>
      <c r="H708" s="55" t="s">
        <v>158</v>
      </c>
      <c r="I708" s="55" t="s">
        <v>150</v>
      </c>
      <c r="J708" s="55" t="s">
        <v>308</v>
      </c>
      <c r="K708" s="56"/>
      <c r="L708" s="55" t="s">
        <v>327</v>
      </c>
      <c r="M708" s="55" t="s">
        <v>158</v>
      </c>
      <c r="N708" s="55" t="s">
        <v>328</v>
      </c>
      <c r="O708" s="57" t="s">
        <v>329</v>
      </c>
    </row>
    <row r="709" spans="1:15" ht="16.5" customHeight="1">
      <c r="A709" s="31" t="s">
        <v>807</v>
      </c>
      <c r="B709" s="32" t="s">
        <v>808</v>
      </c>
      <c r="C709" s="32" t="s">
        <v>809</v>
      </c>
      <c r="D709" s="32" t="s">
        <v>368</v>
      </c>
      <c r="E709" s="32" t="s">
        <v>11</v>
      </c>
      <c r="F709" s="33" t="s">
        <v>810</v>
      </c>
      <c r="G709" s="33">
        <v>548.64</v>
      </c>
      <c r="H709" s="34">
        <v>1</v>
      </c>
      <c r="I709" s="34">
        <v>548.64</v>
      </c>
      <c r="J709" s="34"/>
      <c r="K709" s="35"/>
      <c r="L709" s="36">
        <v>548.64</v>
      </c>
      <c r="M709" s="36">
        <v>1</v>
      </c>
      <c r="N709" s="36">
        <v>548.64</v>
      </c>
      <c r="O709" s="20">
        <f t="shared" si="58"/>
        <v>0</v>
      </c>
    </row>
    <row r="710" spans="1:15" ht="16.5" customHeight="1">
      <c r="A710" s="31" t="s">
        <v>11</v>
      </c>
      <c r="B710" s="32" t="s">
        <v>281</v>
      </c>
      <c r="C710" s="32" t="s">
        <v>211</v>
      </c>
      <c r="D710" s="32" t="s">
        <v>4</v>
      </c>
      <c r="E710" s="32" t="s">
        <v>11</v>
      </c>
      <c r="F710" s="33" t="s">
        <v>806</v>
      </c>
      <c r="G710" s="33">
        <v>548.64</v>
      </c>
      <c r="H710" s="34">
        <v>1</v>
      </c>
      <c r="I710" s="34">
        <v>548.64</v>
      </c>
      <c r="J710" s="34"/>
      <c r="K710" s="35"/>
      <c r="L710" s="36">
        <v>548.64</v>
      </c>
      <c r="M710" s="36">
        <v>1</v>
      </c>
      <c r="N710" s="36">
        <v>548.64</v>
      </c>
      <c r="O710" s="20">
        <f t="shared" si="58"/>
        <v>0</v>
      </c>
    </row>
    <row r="711" spans="1:15" ht="16.5" customHeight="1">
      <c r="A711" s="31" t="s">
        <v>11</v>
      </c>
      <c r="B711" s="32" t="s">
        <v>280</v>
      </c>
      <c r="C711" s="32" t="s">
        <v>210</v>
      </c>
      <c r="D711" s="32" t="s">
        <v>4</v>
      </c>
      <c r="E711" s="32" t="s">
        <v>11</v>
      </c>
      <c r="F711" s="33" t="s">
        <v>806</v>
      </c>
      <c r="G711" s="33">
        <v>548.64</v>
      </c>
      <c r="H711" s="34">
        <v>1</v>
      </c>
      <c r="I711" s="34">
        <v>548.64</v>
      </c>
      <c r="J711" s="34"/>
      <c r="K711" s="35"/>
      <c r="L711" s="36">
        <v>548.64</v>
      </c>
      <c r="M711" s="36">
        <v>1</v>
      </c>
      <c r="N711" s="36">
        <v>548.64</v>
      </c>
      <c r="O711" s="20">
        <f t="shared" si="58"/>
        <v>0</v>
      </c>
    </row>
    <row r="712" spans="1:15" ht="16.5" customHeight="1">
      <c r="A712" s="31" t="s">
        <v>11</v>
      </c>
      <c r="B712" s="32" t="s">
        <v>292</v>
      </c>
      <c r="C712" s="32" t="s">
        <v>224</v>
      </c>
      <c r="D712" s="32" t="s">
        <v>4</v>
      </c>
      <c r="E712" s="32" t="s">
        <v>811</v>
      </c>
      <c r="F712" s="33" t="s">
        <v>812</v>
      </c>
      <c r="G712" s="33">
        <v>28.8</v>
      </c>
      <c r="H712" s="34">
        <v>1</v>
      </c>
      <c r="I712" s="34">
        <v>28.8</v>
      </c>
      <c r="J712" s="34"/>
      <c r="K712" s="35"/>
      <c r="L712" s="36">
        <v>28.8</v>
      </c>
      <c r="M712" s="36">
        <v>1</v>
      </c>
      <c r="N712" s="36">
        <v>28.8</v>
      </c>
      <c r="O712" s="20">
        <f t="shared" si="58"/>
        <v>0</v>
      </c>
    </row>
    <row r="713" spans="1:15" ht="16.5" customHeight="1">
      <c r="A713" s="31" t="s">
        <v>11</v>
      </c>
      <c r="B713" s="32" t="s">
        <v>11</v>
      </c>
      <c r="C713" s="32" t="s">
        <v>11</v>
      </c>
      <c r="D713" s="32" t="s">
        <v>11</v>
      </c>
      <c r="E713" s="32" t="s">
        <v>437</v>
      </c>
      <c r="F713" s="33" t="s">
        <v>813</v>
      </c>
      <c r="G713" s="33"/>
      <c r="H713" s="34"/>
      <c r="I713" s="34"/>
      <c r="J713" s="34"/>
      <c r="K713" s="35"/>
      <c r="L713" s="36"/>
      <c r="M713" s="36"/>
      <c r="N713" s="36"/>
      <c r="O713" s="20">
        <f t="shared" si="58"/>
        <v>0</v>
      </c>
    </row>
    <row r="714" spans="1:15" ht="16.5" customHeight="1">
      <c r="A714" s="31" t="s">
        <v>11</v>
      </c>
      <c r="B714" s="32" t="s">
        <v>1115</v>
      </c>
      <c r="C714" s="32" t="s">
        <v>220</v>
      </c>
      <c r="D714" s="32" t="s">
        <v>4</v>
      </c>
      <c r="E714" s="32" t="s">
        <v>805</v>
      </c>
      <c r="F714" s="33" t="s">
        <v>814</v>
      </c>
      <c r="G714" s="33">
        <v>58.86</v>
      </c>
      <c r="H714" s="34">
        <v>1</v>
      </c>
      <c r="I714" s="34">
        <v>58.86</v>
      </c>
      <c r="J714" s="34"/>
      <c r="K714" s="35"/>
      <c r="L714" s="36">
        <v>58.86</v>
      </c>
      <c r="M714" s="36">
        <v>1</v>
      </c>
      <c r="N714" s="36">
        <v>58.86</v>
      </c>
      <c r="O714" s="20">
        <f t="shared" si="58"/>
        <v>0</v>
      </c>
    </row>
    <row r="715" spans="1:15" ht="16.5" customHeight="1">
      <c r="A715" s="31" t="s">
        <v>11</v>
      </c>
      <c r="B715" s="32" t="s">
        <v>242</v>
      </c>
      <c r="C715" s="32" t="s">
        <v>172</v>
      </c>
      <c r="D715" s="32" t="s">
        <v>4</v>
      </c>
      <c r="E715" s="32" t="s">
        <v>11</v>
      </c>
      <c r="F715" s="33" t="s">
        <v>814</v>
      </c>
      <c r="G715" s="33">
        <v>58.86</v>
      </c>
      <c r="H715" s="34">
        <v>1</v>
      </c>
      <c r="I715" s="34">
        <v>58.86</v>
      </c>
      <c r="J715" s="34"/>
      <c r="K715" s="35"/>
      <c r="L715" s="36">
        <v>58.86</v>
      </c>
      <c r="M715" s="36">
        <v>1</v>
      </c>
      <c r="N715" s="36">
        <v>58.86</v>
      </c>
      <c r="O715" s="20">
        <f t="shared" si="58"/>
        <v>0</v>
      </c>
    </row>
    <row r="716" spans="1:15" ht="16.5" customHeight="1">
      <c r="A716" s="31" t="s">
        <v>11</v>
      </c>
      <c r="B716" s="32" t="s">
        <v>248</v>
      </c>
      <c r="C716" s="32" t="s">
        <v>178</v>
      </c>
      <c r="D716" s="32" t="s">
        <v>4</v>
      </c>
      <c r="E716" s="32" t="s">
        <v>11</v>
      </c>
      <c r="F716" s="33" t="s">
        <v>814</v>
      </c>
      <c r="G716" s="33">
        <v>58.86</v>
      </c>
      <c r="H716" s="34">
        <v>1</v>
      </c>
      <c r="I716" s="34">
        <v>58.86</v>
      </c>
      <c r="J716" s="34"/>
      <c r="K716" s="35"/>
      <c r="L716" s="36">
        <v>58.86</v>
      </c>
      <c r="M716" s="36">
        <v>1</v>
      </c>
      <c r="N716" s="36">
        <v>58.86</v>
      </c>
      <c r="O716" s="20">
        <f t="shared" ref="O716:O781" si="60">I716-N716</f>
        <v>0</v>
      </c>
    </row>
    <row r="717" spans="1:15" ht="16.5" customHeight="1">
      <c r="A717" s="31" t="s">
        <v>11</v>
      </c>
      <c r="B717" s="32" t="s">
        <v>281</v>
      </c>
      <c r="C717" s="32" t="s">
        <v>211</v>
      </c>
      <c r="D717" s="32" t="s">
        <v>4</v>
      </c>
      <c r="E717" s="32" t="s">
        <v>11</v>
      </c>
      <c r="F717" s="33" t="s">
        <v>814</v>
      </c>
      <c r="G717" s="33">
        <v>58.86</v>
      </c>
      <c r="H717" s="34">
        <v>1</v>
      </c>
      <c r="I717" s="34">
        <v>58.86</v>
      </c>
      <c r="J717" s="34"/>
      <c r="K717" s="35"/>
      <c r="L717" s="36">
        <v>58.86</v>
      </c>
      <c r="M717" s="36">
        <v>1</v>
      </c>
      <c r="N717" s="36">
        <v>58.86</v>
      </c>
      <c r="O717" s="20">
        <f t="shared" si="60"/>
        <v>0</v>
      </c>
    </row>
    <row r="718" spans="1:15" ht="16.5" customHeight="1">
      <c r="A718" s="31" t="s">
        <v>11</v>
      </c>
      <c r="B718" s="32" t="s">
        <v>280</v>
      </c>
      <c r="C718" s="32" t="s">
        <v>210</v>
      </c>
      <c r="D718" s="32" t="s">
        <v>4</v>
      </c>
      <c r="E718" s="32" t="s">
        <v>11</v>
      </c>
      <c r="F718" s="33" t="s">
        <v>814</v>
      </c>
      <c r="G718" s="33">
        <v>58.86</v>
      </c>
      <c r="H718" s="34">
        <v>1</v>
      </c>
      <c r="I718" s="34">
        <v>58.86</v>
      </c>
      <c r="J718" s="34"/>
      <c r="K718" s="35"/>
      <c r="L718" s="36">
        <v>58.86</v>
      </c>
      <c r="M718" s="36">
        <v>1</v>
      </c>
      <c r="N718" s="36">
        <v>58.86</v>
      </c>
      <c r="O718" s="20">
        <f t="shared" si="60"/>
        <v>0</v>
      </c>
    </row>
    <row r="719" spans="1:15" ht="16.5" customHeight="1">
      <c r="A719" s="31" t="s">
        <v>11</v>
      </c>
      <c r="B719" s="32" t="s">
        <v>292</v>
      </c>
      <c r="C719" s="32" t="s">
        <v>224</v>
      </c>
      <c r="D719" s="32" t="s">
        <v>4</v>
      </c>
      <c r="E719" s="32" t="s">
        <v>815</v>
      </c>
      <c r="F719" s="33" t="s">
        <v>816</v>
      </c>
      <c r="G719" s="33">
        <v>11.94</v>
      </c>
      <c r="H719" s="34">
        <v>1</v>
      </c>
      <c r="I719" s="34">
        <v>11.94</v>
      </c>
      <c r="J719" s="34"/>
      <c r="K719" s="35"/>
      <c r="L719" s="36">
        <v>11.94</v>
      </c>
      <c r="M719" s="36">
        <v>1</v>
      </c>
      <c r="N719" s="36">
        <v>11.94</v>
      </c>
      <c r="O719" s="20">
        <f t="shared" si="60"/>
        <v>0</v>
      </c>
    </row>
    <row r="720" spans="1:15" ht="16.5" customHeight="1">
      <c r="A720" s="31" t="s">
        <v>11</v>
      </c>
      <c r="B720" s="32" t="s">
        <v>11</v>
      </c>
      <c r="C720" s="32" t="s">
        <v>11</v>
      </c>
      <c r="D720" s="32" t="s">
        <v>11</v>
      </c>
      <c r="E720" s="32" t="s">
        <v>437</v>
      </c>
      <c r="F720" s="33" t="s">
        <v>817</v>
      </c>
      <c r="G720" s="33"/>
      <c r="H720" s="34"/>
      <c r="I720" s="34"/>
      <c r="J720" s="34"/>
      <c r="K720" s="35"/>
      <c r="L720" s="36"/>
      <c r="M720" s="36"/>
      <c r="N720" s="36"/>
      <c r="O720" s="20">
        <f t="shared" si="60"/>
        <v>0</v>
      </c>
    </row>
    <row r="721" spans="1:15" ht="16.5" customHeight="1">
      <c r="A721" s="31" t="s">
        <v>11</v>
      </c>
      <c r="B721" s="32" t="s">
        <v>1115</v>
      </c>
      <c r="C721" s="32" t="s">
        <v>220</v>
      </c>
      <c r="D721" s="32" t="s">
        <v>4</v>
      </c>
      <c r="E721" s="32" t="s">
        <v>805</v>
      </c>
      <c r="F721" s="33" t="s">
        <v>818</v>
      </c>
      <c r="G721" s="33">
        <v>137.16</v>
      </c>
      <c r="H721" s="34">
        <v>1</v>
      </c>
      <c r="I721" s="34">
        <v>137.16</v>
      </c>
      <c r="J721" s="34"/>
      <c r="K721" s="35"/>
      <c r="L721" s="36">
        <v>137.16</v>
      </c>
      <c r="M721" s="36">
        <v>1</v>
      </c>
      <c r="N721" s="36">
        <v>137.16</v>
      </c>
      <c r="O721" s="20">
        <f t="shared" si="60"/>
        <v>0</v>
      </c>
    </row>
    <row r="722" spans="1:15" ht="16.5" customHeight="1">
      <c r="A722" s="31" t="s">
        <v>11</v>
      </c>
      <c r="B722" s="32" t="s">
        <v>242</v>
      </c>
      <c r="C722" s="32" t="s">
        <v>172</v>
      </c>
      <c r="D722" s="32" t="s">
        <v>4</v>
      </c>
      <c r="E722" s="32" t="s">
        <v>11</v>
      </c>
      <c r="F722" s="33" t="s">
        <v>818</v>
      </c>
      <c r="G722" s="33">
        <v>137.16</v>
      </c>
      <c r="H722" s="34">
        <v>1</v>
      </c>
      <c r="I722" s="34">
        <v>137.16</v>
      </c>
      <c r="J722" s="34"/>
      <c r="K722" s="35"/>
      <c r="L722" s="36">
        <v>137.16</v>
      </c>
      <c r="M722" s="36">
        <v>1</v>
      </c>
      <c r="N722" s="36">
        <v>137.16</v>
      </c>
      <c r="O722" s="20">
        <f t="shared" si="60"/>
        <v>0</v>
      </c>
    </row>
    <row r="723" spans="1:15" ht="16.5" customHeight="1">
      <c r="A723" s="31" t="s">
        <v>11</v>
      </c>
      <c r="B723" s="32" t="s">
        <v>248</v>
      </c>
      <c r="C723" s="32" t="s">
        <v>178</v>
      </c>
      <c r="D723" s="32" t="s">
        <v>4</v>
      </c>
      <c r="E723" s="32" t="s">
        <v>11</v>
      </c>
      <c r="F723" s="33" t="s">
        <v>818</v>
      </c>
      <c r="G723" s="33">
        <v>137.16</v>
      </c>
      <c r="H723" s="34">
        <v>1</v>
      </c>
      <c r="I723" s="34">
        <v>137.16</v>
      </c>
      <c r="J723" s="34"/>
      <c r="K723" s="35"/>
      <c r="L723" s="36">
        <v>137.16</v>
      </c>
      <c r="M723" s="36">
        <v>1</v>
      </c>
      <c r="N723" s="36">
        <v>137.16</v>
      </c>
      <c r="O723" s="20">
        <f t="shared" si="60"/>
        <v>0</v>
      </c>
    </row>
    <row r="724" spans="1:15" ht="16.5" customHeight="1">
      <c r="A724" s="31" t="s">
        <v>11</v>
      </c>
      <c r="B724" s="32" t="s">
        <v>281</v>
      </c>
      <c r="C724" s="32" t="s">
        <v>211</v>
      </c>
      <c r="D724" s="32" t="s">
        <v>4</v>
      </c>
      <c r="E724" s="32" t="s">
        <v>11</v>
      </c>
      <c r="F724" s="33" t="s">
        <v>818</v>
      </c>
      <c r="G724" s="33">
        <v>137.16</v>
      </c>
      <c r="H724" s="34">
        <v>1</v>
      </c>
      <c r="I724" s="34">
        <v>137.16</v>
      </c>
      <c r="J724" s="34"/>
      <c r="K724" s="35"/>
      <c r="L724" s="36">
        <v>137.16</v>
      </c>
      <c r="M724" s="36">
        <v>1</v>
      </c>
      <c r="N724" s="36">
        <v>137.16</v>
      </c>
      <c r="O724" s="20">
        <f t="shared" si="60"/>
        <v>0</v>
      </c>
    </row>
    <row r="725" spans="1:15" ht="16.5" customHeight="1">
      <c r="A725" s="31" t="s">
        <v>11</v>
      </c>
      <c r="B725" s="32" t="s">
        <v>280</v>
      </c>
      <c r="C725" s="32" t="s">
        <v>210</v>
      </c>
      <c r="D725" s="32" t="s">
        <v>4</v>
      </c>
      <c r="E725" s="32" t="s">
        <v>11</v>
      </c>
      <c r="F725" s="33" t="s">
        <v>818</v>
      </c>
      <c r="G725" s="33">
        <v>137.16</v>
      </c>
      <c r="H725" s="34">
        <v>1</v>
      </c>
      <c r="I725" s="34">
        <v>137.16</v>
      </c>
      <c r="J725" s="34"/>
      <c r="K725" s="35"/>
      <c r="L725" s="36">
        <v>137.16</v>
      </c>
      <c r="M725" s="36">
        <v>1</v>
      </c>
      <c r="N725" s="36">
        <v>137.16</v>
      </c>
      <c r="O725" s="20">
        <f t="shared" si="60"/>
        <v>0</v>
      </c>
    </row>
    <row r="726" spans="1:15" ht="16.5" customHeight="1">
      <c r="A726" s="31" t="s">
        <v>11</v>
      </c>
      <c r="B726" s="32" t="s">
        <v>292</v>
      </c>
      <c r="C726" s="32" t="s">
        <v>224</v>
      </c>
      <c r="D726" s="32" t="s">
        <v>4</v>
      </c>
      <c r="E726" s="32" t="s">
        <v>811</v>
      </c>
      <c r="F726" s="33" t="s">
        <v>819</v>
      </c>
      <c r="G726" s="33">
        <v>10.8</v>
      </c>
      <c r="H726" s="34">
        <v>1</v>
      </c>
      <c r="I726" s="34">
        <v>10.8</v>
      </c>
      <c r="J726" s="34"/>
      <c r="K726" s="35"/>
      <c r="L726" s="36">
        <v>10.8</v>
      </c>
      <c r="M726" s="36">
        <v>1</v>
      </c>
      <c r="N726" s="36">
        <v>10.8</v>
      </c>
      <c r="O726" s="20">
        <f t="shared" si="60"/>
        <v>0</v>
      </c>
    </row>
    <row r="727" spans="1:15" ht="16.5" customHeight="1">
      <c r="A727" s="31" t="s">
        <v>11</v>
      </c>
      <c r="B727" s="32" t="s">
        <v>11</v>
      </c>
      <c r="C727" s="32" t="s">
        <v>11</v>
      </c>
      <c r="D727" s="32" t="s">
        <v>11</v>
      </c>
      <c r="E727" s="32" t="s">
        <v>437</v>
      </c>
      <c r="F727" s="33" t="s">
        <v>820</v>
      </c>
      <c r="G727" s="33"/>
      <c r="H727" s="34"/>
      <c r="I727" s="34"/>
      <c r="J727" s="34"/>
      <c r="K727" s="35"/>
      <c r="L727" s="36"/>
      <c r="M727" s="36"/>
      <c r="N727" s="36"/>
      <c r="O727" s="20">
        <f t="shared" si="60"/>
        <v>0</v>
      </c>
    </row>
    <row r="728" spans="1:15" ht="16.5" customHeight="1">
      <c r="A728" s="31" t="s">
        <v>11</v>
      </c>
      <c r="B728" s="32" t="s">
        <v>282</v>
      </c>
      <c r="C728" s="32" t="s">
        <v>213</v>
      </c>
      <c r="D728" s="32" t="s">
        <v>5</v>
      </c>
      <c r="E728" s="32" t="s">
        <v>11</v>
      </c>
      <c r="F728" s="33" t="s">
        <v>821</v>
      </c>
      <c r="G728" s="33">
        <v>151.4</v>
      </c>
      <c r="H728" s="34">
        <v>1</v>
      </c>
      <c r="I728" s="34">
        <v>151.4</v>
      </c>
      <c r="J728" s="34"/>
      <c r="K728" s="35"/>
      <c r="L728" s="36">
        <v>151.4</v>
      </c>
      <c r="M728" s="36">
        <v>1</v>
      </c>
      <c r="N728" s="36">
        <v>151.4</v>
      </c>
      <c r="O728" s="20">
        <f t="shared" si="60"/>
        <v>0</v>
      </c>
    </row>
    <row r="729" spans="1:15" ht="16.5" customHeight="1">
      <c r="A729" s="48"/>
      <c r="B729" s="49"/>
      <c r="C729" s="49"/>
      <c r="D729" s="49"/>
      <c r="E729" s="49"/>
      <c r="F729" s="50"/>
      <c r="G729" s="50"/>
      <c r="H729" s="51"/>
      <c r="I729" s="51"/>
      <c r="J729" s="51"/>
      <c r="K729" s="52"/>
      <c r="L729" s="53"/>
      <c r="M729" s="53"/>
      <c r="N729" s="53"/>
      <c r="O729" s="20">
        <f t="shared" si="60"/>
        <v>0</v>
      </c>
    </row>
    <row r="730" spans="1:15" ht="16.5" customHeight="1">
      <c r="A730" s="48"/>
      <c r="B730" s="49"/>
      <c r="C730" s="49"/>
      <c r="D730" s="49"/>
      <c r="E730" s="49"/>
      <c r="F730" s="50"/>
      <c r="G730" s="50"/>
      <c r="H730" s="51"/>
      <c r="I730" s="51"/>
      <c r="J730" s="51"/>
      <c r="K730" s="52"/>
      <c r="L730" s="53"/>
      <c r="M730" s="53"/>
      <c r="N730" s="53"/>
      <c r="O730" s="20">
        <f t="shared" si="60"/>
        <v>0</v>
      </c>
    </row>
    <row r="731" spans="1:15" ht="16.5" customHeight="1">
      <c r="A731" s="48"/>
      <c r="B731" s="49"/>
      <c r="C731" s="49"/>
      <c r="D731" s="49"/>
      <c r="E731" s="49"/>
      <c r="F731" s="50"/>
      <c r="G731" s="50"/>
      <c r="H731" s="51"/>
      <c r="I731" s="51"/>
      <c r="J731" s="51"/>
      <c r="K731" s="52"/>
      <c r="L731" s="53"/>
      <c r="M731" s="53"/>
      <c r="N731" s="53"/>
      <c r="O731" s="20">
        <f t="shared" si="60"/>
        <v>0</v>
      </c>
    </row>
    <row r="732" spans="1:15" ht="16.5" customHeight="1">
      <c r="A732" s="48"/>
      <c r="B732" s="49"/>
      <c r="C732" s="49"/>
      <c r="D732" s="49"/>
      <c r="E732" s="49"/>
      <c r="F732" s="50"/>
      <c r="G732" s="50"/>
      <c r="H732" s="51"/>
      <c r="I732" s="51"/>
      <c r="J732" s="51"/>
      <c r="K732" s="52"/>
      <c r="L732" s="53"/>
      <c r="M732" s="53"/>
      <c r="N732" s="53"/>
      <c r="O732" s="20">
        <f t="shared" si="60"/>
        <v>0</v>
      </c>
    </row>
    <row r="733" spans="1:15" ht="16.5" customHeight="1">
      <c r="A733" s="48"/>
      <c r="B733" s="49"/>
      <c r="C733" s="49"/>
      <c r="D733" s="49"/>
      <c r="E733" s="49"/>
      <c r="F733" s="50"/>
      <c r="G733" s="50"/>
      <c r="H733" s="51"/>
      <c r="I733" s="51"/>
      <c r="J733" s="51"/>
      <c r="K733" s="52"/>
      <c r="L733" s="53"/>
      <c r="M733" s="53"/>
      <c r="N733" s="53"/>
      <c r="O733" s="20">
        <f t="shared" si="60"/>
        <v>0</v>
      </c>
    </row>
    <row r="734" spans="1:15" ht="16.5" customHeight="1">
      <c r="A734" s="48"/>
      <c r="B734" s="49"/>
      <c r="C734" s="49"/>
      <c r="D734" s="49"/>
      <c r="E734" s="49"/>
      <c r="F734" s="50"/>
      <c r="G734" s="50"/>
      <c r="H734" s="51"/>
      <c r="I734" s="51"/>
      <c r="J734" s="51"/>
      <c r="K734" s="52"/>
      <c r="L734" s="53"/>
      <c r="M734" s="53"/>
      <c r="N734" s="53"/>
      <c r="O734" s="20">
        <f t="shared" si="60"/>
        <v>0</v>
      </c>
    </row>
    <row r="735" spans="1:15" ht="16.5" customHeight="1">
      <c r="A735" s="48"/>
      <c r="B735" s="49"/>
      <c r="C735" s="49"/>
      <c r="D735" s="49"/>
      <c r="E735" s="49"/>
      <c r="F735" s="50"/>
      <c r="G735" s="50"/>
      <c r="H735" s="51"/>
      <c r="I735" s="51"/>
      <c r="J735" s="51"/>
      <c r="K735" s="52"/>
      <c r="L735" s="53"/>
      <c r="M735" s="53"/>
      <c r="N735" s="53"/>
    </row>
    <row r="736" spans="1:15" ht="16.5" customHeight="1">
      <c r="A736" s="48"/>
      <c r="B736" s="49"/>
      <c r="C736" s="49"/>
      <c r="D736" s="49"/>
      <c r="E736" s="49"/>
      <c r="F736" s="50"/>
      <c r="G736" s="50"/>
      <c r="H736" s="51"/>
      <c r="I736" s="51"/>
      <c r="J736" s="51"/>
      <c r="K736" s="52"/>
      <c r="L736" s="53"/>
      <c r="M736" s="53"/>
      <c r="N736" s="53"/>
    </row>
    <row r="737" spans="1:15" ht="16.5" customHeight="1">
      <c r="A737" s="48"/>
      <c r="B737" s="49"/>
      <c r="C737" s="49"/>
      <c r="D737" s="49"/>
      <c r="E737" s="49"/>
      <c r="F737" s="50"/>
      <c r="G737" s="50"/>
      <c r="H737" s="51"/>
      <c r="I737" s="51"/>
      <c r="J737" s="51"/>
      <c r="K737" s="52"/>
      <c r="L737" s="53"/>
      <c r="M737" s="53"/>
      <c r="N737" s="53"/>
    </row>
    <row r="738" spans="1:15" ht="16.5" customHeight="1">
      <c r="A738" s="43"/>
      <c r="B738" s="44"/>
      <c r="C738" s="44"/>
      <c r="D738" s="44"/>
      <c r="E738" s="44"/>
      <c r="F738" s="45"/>
      <c r="G738" s="45"/>
      <c r="H738" s="46"/>
      <c r="I738" s="46"/>
      <c r="J738" s="46"/>
      <c r="K738" s="46"/>
      <c r="L738" s="47"/>
      <c r="M738" s="47"/>
      <c r="N738" s="47"/>
      <c r="O738" s="20">
        <f t="shared" si="60"/>
        <v>0</v>
      </c>
    </row>
    <row r="739" spans="1:15" ht="16.5" customHeight="1">
      <c r="A739" s="21" t="s">
        <v>1313</v>
      </c>
      <c r="O739" s="20">
        <f t="shared" si="60"/>
        <v>0</v>
      </c>
    </row>
    <row r="740" spans="1:15" s="58" customFormat="1" ht="16.5" customHeight="1">
      <c r="A740" s="25" t="s">
        <v>323</v>
      </c>
      <c r="B740" s="25" t="s">
        <v>0</v>
      </c>
      <c r="C740" s="25" t="s">
        <v>1</v>
      </c>
      <c r="D740" s="25" t="s">
        <v>2</v>
      </c>
      <c r="E740" s="25" t="s">
        <v>324</v>
      </c>
      <c r="F740" s="54" t="s">
        <v>325</v>
      </c>
      <c r="G740" s="54" t="s">
        <v>326</v>
      </c>
      <c r="H740" s="55" t="s">
        <v>158</v>
      </c>
      <c r="I740" s="55" t="s">
        <v>150</v>
      </c>
      <c r="J740" s="55" t="s">
        <v>308</v>
      </c>
      <c r="K740" s="56"/>
      <c r="L740" s="55" t="s">
        <v>327</v>
      </c>
      <c r="M740" s="55" t="s">
        <v>158</v>
      </c>
      <c r="N740" s="55" t="s">
        <v>328</v>
      </c>
      <c r="O740" s="57" t="s">
        <v>329</v>
      </c>
    </row>
    <row r="741" spans="1:15" ht="16.5" customHeight="1">
      <c r="A741" s="31" t="s">
        <v>822</v>
      </c>
      <c r="B741" s="32" t="s">
        <v>823</v>
      </c>
      <c r="C741" s="32" t="s">
        <v>824</v>
      </c>
      <c r="D741" s="32" t="s">
        <v>825</v>
      </c>
      <c r="E741" s="32" t="s">
        <v>11</v>
      </c>
      <c r="F741" s="33" t="s">
        <v>826</v>
      </c>
      <c r="G741" s="33">
        <v>2</v>
      </c>
      <c r="H741" s="34">
        <v>1</v>
      </c>
      <c r="I741" s="34">
        <v>2</v>
      </c>
      <c r="J741" s="34"/>
      <c r="K741" s="35"/>
      <c r="L741" s="36">
        <v>2</v>
      </c>
      <c r="M741" s="36">
        <v>1</v>
      </c>
      <c r="N741" s="36">
        <v>2</v>
      </c>
      <c r="O741" s="20">
        <f t="shared" si="60"/>
        <v>0</v>
      </c>
    </row>
    <row r="742" spans="1:15" ht="16.5" customHeight="1">
      <c r="A742" s="31" t="s">
        <v>11</v>
      </c>
      <c r="B742" s="32" t="s">
        <v>231</v>
      </c>
      <c r="C742" s="32" t="s">
        <v>151</v>
      </c>
      <c r="D742" s="32" t="s">
        <v>5</v>
      </c>
      <c r="E742" s="32" t="s">
        <v>11</v>
      </c>
      <c r="F742" s="33" t="s">
        <v>827</v>
      </c>
      <c r="G742" s="33">
        <v>254.7</v>
      </c>
      <c r="H742" s="34">
        <v>1</v>
      </c>
      <c r="I742" s="34">
        <v>254.7</v>
      </c>
      <c r="J742" s="34"/>
      <c r="K742" s="35"/>
      <c r="L742" s="36">
        <v>254.7</v>
      </c>
      <c r="M742" s="36">
        <v>1</v>
      </c>
      <c r="N742" s="36">
        <v>254.7</v>
      </c>
      <c r="O742" s="20">
        <f t="shared" si="60"/>
        <v>0</v>
      </c>
    </row>
    <row r="743" spans="1:15" ht="16.5" customHeight="1">
      <c r="A743" s="31" t="s">
        <v>11</v>
      </c>
      <c r="B743" s="32" t="s">
        <v>233</v>
      </c>
      <c r="C743" s="32" t="s">
        <v>153</v>
      </c>
      <c r="D743" s="32" t="s">
        <v>154</v>
      </c>
      <c r="E743" s="32" t="s">
        <v>11</v>
      </c>
      <c r="F743" s="33" t="s">
        <v>828</v>
      </c>
      <c r="G743" s="33">
        <v>12</v>
      </c>
      <c r="H743" s="34">
        <v>1</v>
      </c>
      <c r="I743" s="34">
        <v>12</v>
      </c>
      <c r="J743" s="34"/>
      <c r="K743" s="35"/>
      <c r="L743" s="36">
        <v>12</v>
      </c>
      <c r="M743" s="36">
        <v>1</v>
      </c>
      <c r="N743" s="36">
        <v>12</v>
      </c>
      <c r="O743" s="20">
        <f t="shared" si="60"/>
        <v>0</v>
      </c>
    </row>
    <row r="744" spans="1:15" ht="16.5" customHeight="1">
      <c r="A744" s="31" t="s">
        <v>11</v>
      </c>
      <c r="B744" s="32" t="s">
        <v>232</v>
      </c>
      <c r="C744" s="32" t="s">
        <v>152</v>
      </c>
      <c r="D744" s="32" t="s">
        <v>4</v>
      </c>
      <c r="E744" s="32" t="s">
        <v>829</v>
      </c>
      <c r="F744" s="33" t="s">
        <v>830</v>
      </c>
      <c r="G744" s="33">
        <v>1055.7</v>
      </c>
      <c r="H744" s="34">
        <v>1</v>
      </c>
      <c r="I744" s="59">
        <v>1055.7</v>
      </c>
      <c r="J744" s="34"/>
      <c r="K744" s="35"/>
      <c r="L744" s="42">
        <v>1055.7</v>
      </c>
      <c r="M744" s="36">
        <v>1</v>
      </c>
      <c r="N744" s="42">
        <v>1055.7</v>
      </c>
      <c r="O744" s="20">
        <f t="shared" si="60"/>
        <v>0</v>
      </c>
    </row>
    <row r="745" spans="1:15" ht="16.5" customHeight="1">
      <c r="A745" s="31" t="s">
        <v>11</v>
      </c>
      <c r="B745" s="32" t="s">
        <v>232</v>
      </c>
      <c r="C745" s="32" t="s">
        <v>152</v>
      </c>
      <c r="D745" s="32" t="s">
        <v>4</v>
      </c>
      <c r="E745" s="32" t="s">
        <v>831</v>
      </c>
      <c r="F745" s="33" t="s">
        <v>832</v>
      </c>
      <c r="G745" s="33">
        <v>198.25</v>
      </c>
      <c r="H745" s="34">
        <v>1</v>
      </c>
      <c r="I745" s="34">
        <v>198.25</v>
      </c>
      <c r="J745" s="34"/>
      <c r="K745" s="35"/>
      <c r="L745" s="36">
        <v>198.25</v>
      </c>
      <c r="M745" s="36">
        <v>1</v>
      </c>
      <c r="N745" s="36">
        <v>198.25</v>
      </c>
      <c r="O745" s="20">
        <f t="shared" si="60"/>
        <v>0</v>
      </c>
    </row>
    <row r="746" spans="1:15" ht="16.5" customHeight="1">
      <c r="A746" s="31" t="s">
        <v>11</v>
      </c>
      <c r="B746" s="32" t="s">
        <v>232</v>
      </c>
      <c r="C746" s="32" t="s">
        <v>152</v>
      </c>
      <c r="D746" s="32" t="s">
        <v>4</v>
      </c>
      <c r="E746" s="32" t="s">
        <v>833</v>
      </c>
      <c r="F746" s="33" t="s">
        <v>830</v>
      </c>
      <c r="G746" s="33">
        <v>1055.7</v>
      </c>
      <c r="H746" s="34">
        <v>1</v>
      </c>
      <c r="I746" s="59">
        <v>1055.7</v>
      </c>
      <c r="J746" s="34"/>
      <c r="K746" s="35"/>
      <c r="L746" s="42">
        <v>1055.7</v>
      </c>
      <c r="M746" s="36">
        <v>1</v>
      </c>
      <c r="N746" s="42">
        <v>1055.7</v>
      </c>
      <c r="O746" s="20">
        <f t="shared" si="60"/>
        <v>0</v>
      </c>
    </row>
    <row r="747" spans="1:15" ht="16.5" customHeight="1">
      <c r="A747" s="31" t="s">
        <v>11</v>
      </c>
      <c r="B747" s="32" t="s">
        <v>156</v>
      </c>
      <c r="C747" s="32" t="s">
        <v>155</v>
      </c>
      <c r="D747" s="32" t="s">
        <v>4</v>
      </c>
      <c r="E747" s="32" t="s">
        <v>11</v>
      </c>
      <c r="F747" s="33" t="s">
        <v>834</v>
      </c>
      <c r="G747" s="33">
        <v>2538.1</v>
      </c>
      <c r="H747" s="34">
        <v>1</v>
      </c>
      <c r="I747" s="59">
        <v>2538.1</v>
      </c>
      <c r="J747" s="34"/>
      <c r="K747" s="35"/>
      <c r="L747" s="42">
        <v>2538.1</v>
      </c>
      <c r="M747" s="36">
        <v>1</v>
      </c>
      <c r="N747" s="42">
        <v>2538.1</v>
      </c>
      <c r="O747" s="20">
        <f t="shared" si="60"/>
        <v>0</v>
      </c>
    </row>
    <row r="748" spans="1:15" ht="16.5" customHeight="1">
      <c r="A748" s="48"/>
      <c r="B748" s="49"/>
      <c r="C748" s="49"/>
      <c r="D748" s="49"/>
      <c r="E748" s="49"/>
      <c r="F748" s="50"/>
      <c r="G748" s="50"/>
      <c r="H748" s="51"/>
      <c r="I748" s="51"/>
      <c r="J748" s="51"/>
      <c r="K748" s="52"/>
      <c r="L748" s="53"/>
      <c r="M748" s="53"/>
      <c r="N748" s="53"/>
      <c r="O748" s="20">
        <f t="shared" si="60"/>
        <v>0</v>
      </c>
    </row>
    <row r="749" spans="1:15" ht="16.5" customHeight="1">
      <c r="A749" s="48"/>
      <c r="B749" s="49"/>
      <c r="C749" s="49"/>
      <c r="D749" s="49"/>
      <c r="E749" s="49"/>
      <c r="F749" s="50"/>
      <c r="G749" s="50"/>
      <c r="H749" s="51"/>
      <c r="I749" s="51"/>
      <c r="J749" s="51"/>
      <c r="K749" s="52"/>
      <c r="L749" s="53"/>
      <c r="M749" s="53"/>
      <c r="N749" s="53"/>
      <c r="O749" s="20">
        <f t="shared" si="60"/>
        <v>0</v>
      </c>
    </row>
    <row r="750" spans="1:15" ht="16.5" customHeight="1">
      <c r="A750" s="48"/>
      <c r="B750" s="49"/>
      <c r="C750" s="49"/>
      <c r="D750" s="49"/>
      <c r="E750" s="49"/>
      <c r="F750" s="50"/>
      <c r="G750" s="50"/>
      <c r="H750" s="51"/>
      <c r="I750" s="51"/>
      <c r="J750" s="51"/>
      <c r="K750" s="52"/>
      <c r="L750" s="53"/>
      <c r="M750" s="53"/>
      <c r="N750" s="53"/>
      <c r="O750" s="20">
        <f t="shared" si="60"/>
        <v>0</v>
      </c>
    </row>
    <row r="751" spans="1:15" ht="16.5" customHeight="1">
      <c r="A751" s="48"/>
      <c r="B751" s="49"/>
      <c r="C751" s="49"/>
      <c r="D751" s="49"/>
      <c r="E751" s="49"/>
      <c r="F751" s="50"/>
      <c r="G751" s="50"/>
      <c r="H751" s="51"/>
      <c r="I751" s="51"/>
      <c r="J751" s="51"/>
      <c r="K751" s="52"/>
      <c r="L751" s="53"/>
      <c r="M751" s="53"/>
      <c r="N751" s="53"/>
      <c r="O751" s="20">
        <f t="shared" si="60"/>
        <v>0</v>
      </c>
    </row>
    <row r="752" spans="1:15" ht="16.5" customHeight="1">
      <c r="A752" s="48"/>
      <c r="B752" s="49"/>
      <c r="C752" s="49"/>
      <c r="D752" s="49"/>
      <c r="E752" s="49"/>
      <c r="F752" s="50"/>
      <c r="G752" s="50"/>
      <c r="H752" s="51"/>
      <c r="I752" s="51"/>
      <c r="J752" s="51"/>
      <c r="K752" s="52"/>
      <c r="L752" s="53"/>
      <c r="M752" s="53"/>
      <c r="N752" s="53"/>
      <c r="O752" s="20">
        <f t="shared" si="60"/>
        <v>0</v>
      </c>
    </row>
    <row r="753" spans="1:15" ht="16.5" customHeight="1">
      <c r="A753" s="48"/>
      <c r="B753" s="49"/>
      <c r="C753" s="49"/>
      <c r="D753" s="49"/>
      <c r="E753" s="49"/>
      <c r="F753" s="50"/>
      <c r="G753" s="50"/>
      <c r="H753" s="51"/>
      <c r="I753" s="51"/>
      <c r="J753" s="51"/>
      <c r="K753" s="52"/>
      <c r="L753" s="53"/>
      <c r="M753" s="53"/>
      <c r="N753" s="53"/>
      <c r="O753" s="20">
        <f t="shared" si="60"/>
        <v>0</v>
      </c>
    </row>
    <row r="754" spans="1:15" ht="16.5" customHeight="1">
      <c r="A754" s="48"/>
      <c r="B754" s="49"/>
      <c r="C754" s="49"/>
      <c r="D754" s="49"/>
      <c r="E754" s="49"/>
      <c r="F754" s="50"/>
      <c r="G754" s="50"/>
      <c r="H754" s="51"/>
      <c r="I754" s="51"/>
      <c r="J754" s="51"/>
      <c r="K754" s="52"/>
      <c r="L754" s="53"/>
      <c r="M754" s="53"/>
      <c r="N754" s="53"/>
      <c r="O754" s="20">
        <f t="shared" si="60"/>
        <v>0</v>
      </c>
    </row>
    <row r="755" spans="1:15" ht="16.5" customHeight="1">
      <c r="A755" s="48"/>
      <c r="B755" s="49"/>
      <c r="C755" s="49"/>
      <c r="D755" s="49"/>
      <c r="E755" s="49"/>
      <c r="F755" s="50"/>
      <c r="G755" s="50"/>
      <c r="H755" s="51"/>
      <c r="I755" s="51"/>
      <c r="J755" s="51"/>
      <c r="K755" s="52"/>
      <c r="L755" s="53"/>
      <c r="M755" s="53"/>
      <c r="N755" s="53"/>
      <c r="O755" s="20">
        <f t="shared" si="60"/>
        <v>0</v>
      </c>
    </row>
    <row r="756" spans="1:15" ht="16.5" customHeight="1">
      <c r="A756" s="48"/>
      <c r="B756" s="49"/>
      <c r="C756" s="49"/>
      <c r="D756" s="49"/>
      <c r="E756" s="49"/>
      <c r="F756" s="50"/>
      <c r="G756" s="50"/>
      <c r="H756" s="51"/>
      <c r="I756" s="51"/>
      <c r="J756" s="51"/>
      <c r="K756" s="52"/>
      <c r="L756" s="53"/>
      <c r="M756" s="53"/>
      <c r="N756" s="53"/>
      <c r="O756" s="20">
        <f t="shared" si="60"/>
        <v>0</v>
      </c>
    </row>
    <row r="757" spans="1:15" ht="16.5" customHeight="1">
      <c r="A757" s="48"/>
      <c r="B757" s="49"/>
      <c r="C757" s="49"/>
      <c r="D757" s="49"/>
      <c r="E757" s="49"/>
      <c r="F757" s="50"/>
      <c r="G757" s="50"/>
      <c r="H757" s="51"/>
      <c r="I757" s="51"/>
      <c r="J757" s="51"/>
      <c r="K757" s="52"/>
      <c r="L757" s="53"/>
      <c r="M757" s="53"/>
      <c r="N757" s="53"/>
      <c r="O757" s="20">
        <f t="shared" si="60"/>
        <v>0</v>
      </c>
    </row>
    <row r="758" spans="1:15" ht="16.5" customHeight="1">
      <c r="A758" s="48"/>
      <c r="B758" s="49"/>
      <c r="C758" s="49"/>
      <c r="D758" s="49"/>
      <c r="E758" s="49"/>
      <c r="F758" s="50"/>
      <c r="G758" s="50"/>
      <c r="H758" s="51"/>
      <c r="I758" s="51"/>
      <c r="J758" s="51"/>
      <c r="K758" s="52"/>
      <c r="L758" s="53"/>
      <c r="M758" s="53"/>
      <c r="N758" s="53"/>
      <c r="O758" s="20">
        <f t="shared" si="60"/>
        <v>0</v>
      </c>
    </row>
    <row r="759" spans="1:15" ht="16.5" customHeight="1">
      <c r="A759" s="48"/>
      <c r="B759" s="49"/>
      <c r="C759" s="49"/>
      <c r="D759" s="49"/>
      <c r="E759" s="49"/>
      <c r="F759" s="50"/>
      <c r="G759" s="50"/>
      <c r="H759" s="51"/>
      <c r="I759" s="51"/>
      <c r="J759" s="51"/>
      <c r="K759" s="52"/>
      <c r="L759" s="53"/>
      <c r="M759" s="53"/>
      <c r="N759" s="53"/>
      <c r="O759" s="20">
        <f t="shared" si="60"/>
        <v>0</v>
      </c>
    </row>
    <row r="760" spans="1:15" ht="16.5" customHeight="1">
      <c r="A760" s="48"/>
      <c r="B760" s="49"/>
      <c r="C760" s="49"/>
      <c r="D760" s="49"/>
      <c r="E760" s="49"/>
      <c r="F760" s="50"/>
      <c r="G760" s="50"/>
      <c r="H760" s="51"/>
      <c r="I760" s="51"/>
      <c r="J760" s="51"/>
      <c r="K760" s="52"/>
      <c r="L760" s="53"/>
      <c r="M760" s="53"/>
      <c r="N760" s="53"/>
      <c r="O760" s="20">
        <f t="shared" si="60"/>
        <v>0</v>
      </c>
    </row>
    <row r="761" spans="1:15" ht="16.5" customHeight="1">
      <c r="A761" s="48"/>
      <c r="B761" s="49"/>
      <c r="C761" s="49"/>
      <c r="D761" s="49"/>
      <c r="E761" s="49"/>
      <c r="F761" s="50"/>
      <c r="G761" s="50"/>
      <c r="H761" s="51"/>
      <c r="I761" s="51"/>
      <c r="J761" s="51"/>
      <c r="K761" s="52"/>
      <c r="L761" s="53"/>
      <c r="M761" s="53"/>
      <c r="N761" s="53"/>
      <c r="O761" s="20">
        <f t="shared" si="60"/>
        <v>0</v>
      </c>
    </row>
    <row r="762" spans="1:15" ht="16.5" customHeight="1">
      <c r="A762" s="48"/>
      <c r="B762" s="49"/>
      <c r="C762" s="49"/>
      <c r="D762" s="49"/>
      <c r="E762" s="49"/>
      <c r="F762" s="50"/>
      <c r="G762" s="50"/>
      <c r="H762" s="51"/>
      <c r="I762" s="51"/>
      <c r="J762" s="51"/>
      <c r="K762" s="52"/>
      <c r="L762" s="53"/>
      <c r="M762" s="53"/>
      <c r="N762" s="53"/>
      <c r="O762" s="20">
        <f t="shared" si="60"/>
        <v>0</v>
      </c>
    </row>
    <row r="763" spans="1:15" ht="16.5" customHeight="1">
      <c r="A763" s="48"/>
      <c r="B763" s="49"/>
      <c r="C763" s="49"/>
      <c r="D763" s="49"/>
      <c r="E763" s="49"/>
      <c r="F763" s="50"/>
      <c r="G763" s="50"/>
      <c r="H763" s="51"/>
      <c r="I763" s="51"/>
      <c r="J763" s="51"/>
      <c r="K763" s="52"/>
      <c r="L763" s="53"/>
      <c r="M763" s="53"/>
      <c r="N763" s="53"/>
      <c r="O763" s="20">
        <f t="shared" si="60"/>
        <v>0</v>
      </c>
    </row>
    <row r="764" spans="1:15" ht="16.5" customHeight="1">
      <c r="A764" s="48"/>
      <c r="B764" s="49"/>
      <c r="C764" s="49"/>
      <c r="D764" s="49"/>
      <c r="E764" s="49"/>
      <c r="F764" s="50"/>
      <c r="G764" s="50"/>
      <c r="H764" s="51"/>
      <c r="I764" s="51"/>
      <c r="J764" s="51"/>
      <c r="K764" s="52"/>
      <c r="L764" s="53"/>
      <c r="M764" s="53"/>
      <c r="N764" s="53"/>
      <c r="O764" s="20">
        <f t="shared" si="60"/>
        <v>0</v>
      </c>
    </row>
    <row r="765" spans="1:15" ht="16.5" customHeight="1">
      <c r="A765" s="48"/>
      <c r="B765" s="49"/>
      <c r="C765" s="49"/>
      <c r="D765" s="49"/>
      <c r="E765" s="49"/>
      <c r="F765" s="50"/>
      <c r="G765" s="50"/>
      <c r="H765" s="51"/>
      <c r="I765" s="51"/>
      <c r="J765" s="51"/>
      <c r="K765" s="52"/>
      <c r="L765" s="53"/>
      <c r="M765" s="53"/>
      <c r="N765" s="53"/>
      <c r="O765" s="20">
        <f t="shared" si="60"/>
        <v>0</v>
      </c>
    </row>
    <row r="766" spans="1:15" ht="16.5" customHeight="1">
      <c r="A766" s="48"/>
      <c r="B766" s="49"/>
      <c r="C766" s="49"/>
      <c r="D766" s="49"/>
      <c r="E766" s="49"/>
      <c r="F766" s="50"/>
      <c r="G766" s="50"/>
      <c r="H766" s="51"/>
      <c r="I766" s="51"/>
      <c r="J766" s="51"/>
      <c r="K766" s="52"/>
      <c r="L766" s="53"/>
      <c r="M766" s="53"/>
      <c r="N766" s="53"/>
      <c r="O766" s="20">
        <f t="shared" si="60"/>
        <v>0</v>
      </c>
    </row>
    <row r="767" spans="1:15" ht="16.5" customHeight="1">
      <c r="A767" s="48"/>
      <c r="B767" s="49"/>
      <c r="C767" s="49"/>
      <c r="D767" s="49"/>
      <c r="E767" s="49"/>
      <c r="F767" s="50"/>
      <c r="G767" s="50"/>
      <c r="H767" s="51"/>
      <c r="I767" s="51"/>
      <c r="J767" s="51"/>
      <c r="K767" s="52"/>
      <c r="L767" s="53"/>
      <c r="M767" s="53"/>
      <c r="N767" s="53"/>
      <c r="O767" s="20">
        <f t="shared" si="60"/>
        <v>0</v>
      </c>
    </row>
    <row r="768" spans="1:15" ht="16.5" customHeight="1">
      <c r="A768" s="48"/>
      <c r="B768" s="49"/>
      <c r="C768" s="49"/>
      <c r="D768" s="49"/>
      <c r="E768" s="49"/>
      <c r="F768" s="50"/>
      <c r="G768" s="50"/>
      <c r="H768" s="51"/>
      <c r="I768" s="51"/>
      <c r="J768" s="51"/>
      <c r="K768" s="52"/>
      <c r="L768" s="53"/>
      <c r="M768" s="53"/>
      <c r="N768" s="53"/>
    </row>
    <row r="769" spans="1:16" ht="16.5" customHeight="1">
      <c r="A769" s="48"/>
      <c r="B769" s="49"/>
      <c r="C769" s="49"/>
      <c r="D769" s="49"/>
      <c r="E769" s="49"/>
      <c r="F769" s="50"/>
      <c r="G769" s="50"/>
      <c r="H769" s="51"/>
      <c r="I769" s="51"/>
      <c r="J769" s="51"/>
      <c r="K769" s="52"/>
      <c r="L769" s="53"/>
      <c r="M769" s="53"/>
      <c r="N769" s="53"/>
      <c r="O769" s="20">
        <f t="shared" si="60"/>
        <v>0</v>
      </c>
    </row>
    <row r="770" spans="1:16" ht="16.5" customHeight="1">
      <c r="A770" s="62"/>
      <c r="B770" s="63"/>
      <c r="C770" s="63"/>
      <c r="D770" s="63"/>
      <c r="E770" s="63"/>
      <c r="F770" s="64"/>
      <c r="G770" s="64"/>
      <c r="H770" s="24"/>
      <c r="I770" s="24"/>
      <c r="J770" s="24"/>
      <c r="L770" s="65"/>
      <c r="M770" s="65"/>
      <c r="N770" s="65"/>
    </row>
    <row r="771" spans="1:16" ht="16.5" hidden="1" customHeight="1">
      <c r="A771" s="21" t="s">
        <v>1245</v>
      </c>
      <c r="O771" s="20">
        <f t="shared" si="60"/>
        <v>0</v>
      </c>
    </row>
    <row r="772" spans="1:16" s="58" customFormat="1" ht="16.5" hidden="1" customHeight="1">
      <c r="A772" s="25" t="s">
        <v>323</v>
      </c>
      <c r="B772" s="25" t="s">
        <v>0</v>
      </c>
      <c r="C772" s="25" t="s">
        <v>1</v>
      </c>
      <c r="D772" s="25" t="s">
        <v>2</v>
      </c>
      <c r="E772" s="25" t="s">
        <v>324</v>
      </c>
      <c r="F772" s="54" t="s">
        <v>325</v>
      </c>
      <c r="G772" s="54" t="s">
        <v>326</v>
      </c>
      <c r="H772" s="55" t="s">
        <v>158</v>
      </c>
      <c r="I772" s="55" t="s">
        <v>150</v>
      </c>
      <c r="J772" s="55" t="s">
        <v>308</v>
      </c>
      <c r="K772" s="56"/>
      <c r="L772" s="55" t="s">
        <v>327</v>
      </c>
      <c r="M772" s="55" t="s">
        <v>158</v>
      </c>
      <c r="N772" s="55" t="s">
        <v>328</v>
      </c>
      <c r="O772" s="57" t="s">
        <v>329</v>
      </c>
    </row>
    <row r="773" spans="1:16" s="276" customFormat="1" ht="16.5" hidden="1" customHeight="1">
      <c r="A773" s="273" t="s">
        <v>835</v>
      </c>
      <c r="B773" s="273" t="s">
        <v>835</v>
      </c>
      <c r="C773" s="273" t="s">
        <v>1129</v>
      </c>
      <c r="D773" s="273" t="s">
        <v>1231</v>
      </c>
      <c r="E773" s="273" t="s">
        <v>836</v>
      </c>
      <c r="F773" s="269">
        <v>3</v>
      </c>
      <c r="G773" s="269">
        <v>3</v>
      </c>
      <c r="H773" s="270">
        <v>1</v>
      </c>
      <c r="I773" s="270">
        <f>G773*H773</f>
        <v>3</v>
      </c>
      <c r="J773" s="270"/>
      <c r="K773" s="274"/>
      <c r="L773" s="270">
        <v>3</v>
      </c>
      <c r="M773" s="270">
        <v>1</v>
      </c>
      <c r="N773" s="270">
        <v>3</v>
      </c>
      <c r="O773" s="275">
        <f>I773</f>
        <v>3</v>
      </c>
      <c r="P773" s="276" t="s">
        <v>837</v>
      </c>
    </row>
    <row r="774" spans="1:16" ht="16.5" hidden="1" customHeight="1">
      <c r="A774" s="31" t="s">
        <v>1290</v>
      </c>
      <c r="B774" s="32" t="s">
        <v>724</v>
      </c>
      <c r="C774" s="32" t="s">
        <v>725</v>
      </c>
      <c r="D774" s="32" t="s">
        <v>71</v>
      </c>
      <c r="E774" s="32" t="s">
        <v>838</v>
      </c>
      <c r="F774" s="33" t="s">
        <v>839</v>
      </c>
      <c r="G774" s="33">
        <v>-0.1</v>
      </c>
      <c r="H774" s="34">
        <v>1</v>
      </c>
      <c r="I774" s="34">
        <v>-0.1</v>
      </c>
      <c r="J774" s="34"/>
      <c r="K774" s="35"/>
      <c r="L774" s="36">
        <v>-0.1</v>
      </c>
      <c r="M774" s="36">
        <v>1</v>
      </c>
      <c r="N774" s="36">
        <v>-0.1</v>
      </c>
      <c r="O774" s="20">
        <f t="shared" si="60"/>
        <v>0</v>
      </c>
    </row>
    <row r="775" spans="1:16" ht="16.5" hidden="1" customHeight="1">
      <c r="A775" s="31" t="s">
        <v>11</v>
      </c>
      <c r="B775" s="32" t="s">
        <v>314</v>
      </c>
      <c r="C775" s="32" t="s">
        <v>318</v>
      </c>
      <c r="D775" s="32" t="s">
        <v>71</v>
      </c>
      <c r="E775" s="32" t="s">
        <v>840</v>
      </c>
      <c r="F775" s="33" t="s">
        <v>841</v>
      </c>
      <c r="G775" s="33">
        <v>6.9000000000000006E-2</v>
      </c>
      <c r="H775" s="34">
        <v>1</v>
      </c>
      <c r="I775" s="34">
        <v>6.9000000000000006E-2</v>
      </c>
      <c r="J775" s="34"/>
      <c r="K775" s="35"/>
      <c r="L775" s="36">
        <v>6.9000000000000006E-2</v>
      </c>
      <c r="M775" s="36">
        <v>1</v>
      </c>
      <c r="N775" s="36">
        <v>6.9000000000000006E-2</v>
      </c>
      <c r="O775" s="20">
        <f t="shared" si="60"/>
        <v>0</v>
      </c>
    </row>
    <row r="776" spans="1:16" ht="16.5" hidden="1" customHeight="1">
      <c r="A776" s="31" t="s">
        <v>11</v>
      </c>
      <c r="B776" s="32" t="s">
        <v>314</v>
      </c>
      <c r="C776" s="32" t="s">
        <v>318</v>
      </c>
      <c r="D776" s="32" t="s">
        <v>71</v>
      </c>
      <c r="E776" s="32" t="s">
        <v>842</v>
      </c>
      <c r="F776" s="33" t="s">
        <v>843</v>
      </c>
      <c r="G776" s="33">
        <v>0.16900000000000001</v>
      </c>
      <c r="H776" s="34">
        <v>1</v>
      </c>
      <c r="I776" s="34">
        <v>0.16900000000000001</v>
      </c>
      <c r="J776" s="34"/>
      <c r="K776" s="35"/>
      <c r="L776" s="36">
        <v>0.16900000000000001</v>
      </c>
      <c r="M776" s="36">
        <v>1</v>
      </c>
      <c r="N776" s="36">
        <v>0.16900000000000001</v>
      </c>
      <c r="O776" s="20">
        <f t="shared" si="60"/>
        <v>0</v>
      </c>
    </row>
    <row r="777" spans="1:16" ht="16.5" hidden="1" customHeight="1">
      <c r="A777" s="31" t="s">
        <v>11</v>
      </c>
      <c r="B777" s="32" t="s">
        <v>320</v>
      </c>
      <c r="C777" s="32" t="s">
        <v>321</v>
      </c>
      <c r="D777" s="32" t="s">
        <v>71</v>
      </c>
      <c r="E777" s="32" t="s">
        <v>11</v>
      </c>
      <c r="F777" s="33" t="s">
        <v>844</v>
      </c>
      <c r="G777" s="33">
        <v>0.23799999999999999</v>
      </c>
      <c r="H777" s="34">
        <v>1</v>
      </c>
      <c r="I777" s="34">
        <v>0.23799999999999999</v>
      </c>
      <c r="J777" s="34"/>
      <c r="K777" s="35"/>
      <c r="L777" s="36">
        <v>0.23799999999999999</v>
      </c>
      <c r="M777" s="36">
        <v>1</v>
      </c>
      <c r="N777" s="36">
        <v>0.23799999999999999</v>
      </c>
      <c r="O777" s="20">
        <f t="shared" si="60"/>
        <v>0</v>
      </c>
    </row>
    <row r="778" spans="1:16" s="243" customFormat="1" ht="16.5" hidden="1" customHeight="1">
      <c r="A778" s="244" t="s">
        <v>11</v>
      </c>
      <c r="B778" s="244" t="s">
        <v>303</v>
      </c>
      <c r="C778" s="244" t="s">
        <v>1131</v>
      </c>
      <c r="D778" s="244" t="s">
        <v>1231</v>
      </c>
      <c r="E778" s="244" t="s">
        <v>1098</v>
      </c>
      <c r="F778" s="245">
        <v>30</v>
      </c>
      <c r="G778" s="245">
        <v>30</v>
      </c>
      <c r="H778" s="246">
        <v>1</v>
      </c>
      <c r="I778" s="246">
        <f>G778*H778</f>
        <v>30</v>
      </c>
      <c r="J778" s="246"/>
      <c r="K778" s="247"/>
      <c r="L778" s="246">
        <v>60</v>
      </c>
      <c r="M778" s="246">
        <v>1</v>
      </c>
      <c r="N778" s="246">
        <v>60</v>
      </c>
      <c r="O778" s="248">
        <f>I778</f>
        <v>30</v>
      </c>
      <c r="P778" s="243" t="s">
        <v>845</v>
      </c>
    </row>
    <row r="779" spans="1:16" s="243" customFormat="1" ht="16.5" hidden="1" customHeight="1">
      <c r="A779" s="244" t="s">
        <v>11</v>
      </c>
      <c r="B779" s="244" t="s">
        <v>846</v>
      </c>
      <c r="C779" s="244" t="s">
        <v>847</v>
      </c>
      <c r="D779" s="244" t="s">
        <v>71</v>
      </c>
      <c r="E779" s="244" t="s">
        <v>11</v>
      </c>
      <c r="F779" s="244" t="s">
        <v>1099</v>
      </c>
      <c r="G779" s="245">
        <v>-1.417</v>
      </c>
      <c r="H779" s="246">
        <v>1</v>
      </c>
      <c r="I779" s="246">
        <f>G779</f>
        <v>-1.417</v>
      </c>
      <c r="J779" s="246"/>
      <c r="K779" s="247"/>
      <c r="L779" s="246">
        <v>-2.835</v>
      </c>
      <c r="M779" s="246">
        <v>1</v>
      </c>
      <c r="N779" s="246">
        <v>-2.835</v>
      </c>
      <c r="O779" s="248">
        <f t="shared" si="60"/>
        <v>1.4179999999999999</v>
      </c>
    </row>
    <row r="780" spans="1:16" s="243" customFormat="1" ht="16.5" hidden="1" customHeight="1">
      <c r="A780" s="244" t="s">
        <v>11</v>
      </c>
      <c r="B780" s="244" t="s">
        <v>303</v>
      </c>
      <c r="C780" s="244" t="s">
        <v>1132</v>
      </c>
      <c r="D780" s="244" t="s">
        <v>1231</v>
      </c>
      <c r="E780" s="244" t="s">
        <v>848</v>
      </c>
      <c r="F780" s="245">
        <v>1</v>
      </c>
      <c r="G780" s="245">
        <v>1</v>
      </c>
      <c r="H780" s="246">
        <v>1</v>
      </c>
      <c r="I780" s="246">
        <f>G780*H780</f>
        <v>1</v>
      </c>
      <c r="J780" s="246"/>
      <c r="K780" s="247"/>
      <c r="L780" s="246">
        <v>3.15</v>
      </c>
      <c r="M780" s="246">
        <v>1</v>
      </c>
      <c r="N780" s="246">
        <v>3.15</v>
      </c>
      <c r="O780" s="248">
        <f>I780</f>
        <v>1</v>
      </c>
      <c r="P780" s="243" t="s">
        <v>845</v>
      </c>
    </row>
    <row r="781" spans="1:16" s="243" customFormat="1" ht="16.5" hidden="1" customHeight="1">
      <c r="A781" s="244" t="s">
        <v>11</v>
      </c>
      <c r="B781" s="244" t="s">
        <v>846</v>
      </c>
      <c r="C781" s="244" t="s">
        <v>847</v>
      </c>
      <c r="D781" s="244" t="s">
        <v>71</v>
      </c>
      <c r="E781" s="244" t="s">
        <v>11</v>
      </c>
      <c r="F781" s="245" t="s">
        <v>849</v>
      </c>
      <c r="G781" s="245">
        <v>-7.8E-2</v>
      </c>
      <c r="H781" s="246">
        <v>1</v>
      </c>
      <c r="I781" s="246">
        <v>-7.8E-2</v>
      </c>
      <c r="J781" s="246"/>
      <c r="K781" s="247"/>
      <c r="L781" s="246">
        <v>-7.8E-2</v>
      </c>
      <c r="M781" s="246">
        <v>1</v>
      </c>
      <c r="N781" s="246">
        <v>-7.8E-2</v>
      </c>
      <c r="O781" s="248">
        <f t="shared" si="60"/>
        <v>0</v>
      </c>
    </row>
    <row r="782" spans="1:16" s="243" customFormat="1" ht="16.5" hidden="1" customHeight="1">
      <c r="A782" s="244" t="s">
        <v>11</v>
      </c>
      <c r="B782" s="244" t="s">
        <v>303</v>
      </c>
      <c r="C782" s="244" t="s">
        <v>1133</v>
      </c>
      <c r="D782" s="244" t="s">
        <v>1231</v>
      </c>
      <c r="E782" s="244" t="s">
        <v>850</v>
      </c>
      <c r="F782" s="245">
        <v>30</v>
      </c>
      <c r="G782" s="245">
        <v>30</v>
      </c>
      <c r="H782" s="246">
        <v>1</v>
      </c>
      <c r="I782" s="246">
        <f>G782*H782</f>
        <v>30</v>
      </c>
      <c r="J782" s="246"/>
      <c r="K782" s="247"/>
      <c r="L782" s="246">
        <v>60</v>
      </c>
      <c r="M782" s="246">
        <v>1</v>
      </c>
      <c r="N782" s="246">
        <v>60</v>
      </c>
      <c r="O782" s="248">
        <f>I782</f>
        <v>30</v>
      </c>
      <c r="P782" s="243" t="s">
        <v>851</v>
      </c>
    </row>
    <row r="783" spans="1:16" s="243" customFormat="1" ht="21" hidden="1" customHeight="1">
      <c r="A783" s="244" t="s">
        <v>11</v>
      </c>
      <c r="B783" s="244" t="s">
        <v>314</v>
      </c>
      <c r="C783" s="244" t="s">
        <v>316</v>
      </c>
      <c r="D783" s="244" t="s">
        <v>71</v>
      </c>
      <c r="E783" s="244" t="s">
        <v>852</v>
      </c>
      <c r="F783" s="245" t="s">
        <v>853</v>
      </c>
      <c r="G783" s="245">
        <v>0.61199999999999999</v>
      </c>
      <c r="H783" s="246">
        <v>1</v>
      </c>
      <c r="I783" s="246">
        <v>0.61199999999999999</v>
      </c>
      <c r="J783" s="246"/>
      <c r="K783" s="247"/>
      <c r="L783" s="246">
        <v>0.61199999999999999</v>
      </c>
      <c r="M783" s="246">
        <v>1</v>
      </c>
      <c r="N783" s="246">
        <v>0.61199999999999999</v>
      </c>
      <c r="O783" s="248">
        <f t="shared" ref="O783:O851" si="61">I783-N783</f>
        <v>0</v>
      </c>
    </row>
    <row r="784" spans="1:16" s="243" customFormat="1" ht="16.5" hidden="1" customHeight="1">
      <c r="A784" s="244" t="s">
        <v>11</v>
      </c>
      <c r="B784" s="244" t="s">
        <v>314</v>
      </c>
      <c r="C784" s="244" t="s">
        <v>318</v>
      </c>
      <c r="D784" s="244" t="s">
        <v>71</v>
      </c>
      <c r="E784" s="244" t="s">
        <v>840</v>
      </c>
      <c r="F784" s="245" t="s">
        <v>854</v>
      </c>
      <c r="G784" s="245">
        <v>2.52</v>
      </c>
      <c r="H784" s="246">
        <v>1</v>
      </c>
      <c r="I784" s="246">
        <v>2.52</v>
      </c>
      <c r="J784" s="246"/>
      <c r="K784" s="247"/>
      <c r="L784" s="246">
        <v>2.52</v>
      </c>
      <c r="M784" s="246">
        <v>1</v>
      </c>
      <c r="N784" s="246">
        <v>2.52</v>
      </c>
      <c r="O784" s="248">
        <f t="shared" si="61"/>
        <v>0</v>
      </c>
    </row>
    <row r="785" spans="1:16" s="243" customFormat="1" ht="16.5" hidden="1" customHeight="1">
      <c r="A785" s="244" t="s">
        <v>11</v>
      </c>
      <c r="B785" s="244" t="s">
        <v>320</v>
      </c>
      <c r="C785" s="244" t="s">
        <v>321</v>
      </c>
      <c r="D785" s="244" t="s">
        <v>71</v>
      </c>
      <c r="E785" s="244" t="s">
        <v>11</v>
      </c>
      <c r="F785" s="245" t="s">
        <v>855</v>
      </c>
      <c r="G785" s="245">
        <v>3.1320000000000001</v>
      </c>
      <c r="H785" s="246">
        <v>1</v>
      </c>
      <c r="I785" s="246">
        <v>3.1320000000000001</v>
      </c>
      <c r="J785" s="246"/>
      <c r="K785" s="247"/>
      <c r="L785" s="246">
        <v>3.1320000000000001</v>
      </c>
      <c r="M785" s="246">
        <v>1</v>
      </c>
      <c r="N785" s="246">
        <v>3.1320000000000001</v>
      </c>
      <c r="O785" s="248">
        <f t="shared" si="61"/>
        <v>0</v>
      </c>
    </row>
    <row r="786" spans="1:16" s="243" customFormat="1" ht="16.5" hidden="1" customHeight="1">
      <c r="A786" s="244" t="s">
        <v>11</v>
      </c>
      <c r="B786" s="244" t="s">
        <v>303</v>
      </c>
      <c r="C786" s="253" t="s">
        <v>1134</v>
      </c>
      <c r="D786" s="244" t="s">
        <v>1231</v>
      </c>
      <c r="E786" s="244" t="s">
        <v>856</v>
      </c>
      <c r="F786" s="245">
        <v>60</v>
      </c>
      <c r="G786" s="245">
        <v>60</v>
      </c>
      <c r="H786" s="246">
        <v>1</v>
      </c>
      <c r="I786" s="246">
        <f>G786*H786</f>
        <v>60</v>
      </c>
      <c r="J786" s="246"/>
      <c r="K786" s="247"/>
      <c r="L786" s="246">
        <v>60</v>
      </c>
      <c r="M786" s="246">
        <v>1</v>
      </c>
      <c r="N786" s="246">
        <v>60</v>
      </c>
      <c r="O786" s="248">
        <f>I786</f>
        <v>60</v>
      </c>
      <c r="P786" s="243" t="s">
        <v>851</v>
      </c>
    </row>
    <row r="787" spans="1:16" s="243" customFormat="1" ht="16.5" hidden="1" customHeight="1">
      <c r="A787" s="244" t="s">
        <v>11</v>
      </c>
      <c r="B787" s="244" t="s">
        <v>314</v>
      </c>
      <c r="C787" s="244" t="s">
        <v>316</v>
      </c>
      <c r="D787" s="244" t="s">
        <v>71</v>
      </c>
      <c r="E787" s="244" t="s">
        <v>852</v>
      </c>
      <c r="F787" s="245" t="s">
        <v>857</v>
      </c>
      <c r="G787" s="245">
        <v>0.55600000000000005</v>
      </c>
      <c r="H787" s="246">
        <v>1</v>
      </c>
      <c r="I787" s="246">
        <v>0.55600000000000005</v>
      </c>
      <c r="J787" s="246"/>
      <c r="K787" s="247"/>
      <c r="L787" s="246">
        <v>0.55600000000000005</v>
      </c>
      <c r="M787" s="246">
        <v>1</v>
      </c>
      <c r="N787" s="246">
        <v>0.55600000000000005</v>
      </c>
      <c r="O787" s="248">
        <f t="shared" si="61"/>
        <v>0</v>
      </c>
    </row>
    <row r="788" spans="1:16" s="243" customFormat="1" ht="16.5" hidden="1" customHeight="1">
      <c r="A788" s="244" t="s">
        <v>11</v>
      </c>
      <c r="B788" s="244" t="s">
        <v>314</v>
      </c>
      <c r="C788" s="244" t="s">
        <v>318</v>
      </c>
      <c r="D788" s="244" t="s">
        <v>71</v>
      </c>
      <c r="E788" s="244" t="s">
        <v>858</v>
      </c>
      <c r="F788" s="245" t="s">
        <v>859</v>
      </c>
      <c r="G788" s="245">
        <v>4.7809999999999997</v>
      </c>
      <c r="H788" s="246">
        <v>1</v>
      </c>
      <c r="I788" s="246">
        <v>4.7809999999999997</v>
      </c>
      <c r="J788" s="246"/>
      <c r="K788" s="247"/>
      <c r="L788" s="246">
        <v>4.7809999999999997</v>
      </c>
      <c r="M788" s="246">
        <v>1</v>
      </c>
      <c r="N788" s="246">
        <v>4.7809999999999997</v>
      </c>
      <c r="O788" s="248">
        <f t="shared" si="61"/>
        <v>0</v>
      </c>
    </row>
    <row r="789" spans="1:16" s="243" customFormat="1" ht="16.5" hidden="1" customHeight="1">
      <c r="A789" s="244" t="s">
        <v>11</v>
      </c>
      <c r="B789" s="244" t="s">
        <v>320</v>
      </c>
      <c r="C789" s="244" t="s">
        <v>321</v>
      </c>
      <c r="D789" s="244" t="s">
        <v>71</v>
      </c>
      <c r="E789" s="244" t="s">
        <v>11</v>
      </c>
      <c r="F789" s="245" t="s">
        <v>860</v>
      </c>
      <c r="G789" s="245">
        <v>5.3369999999999997</v>
      </c>
      <c r="H789" s="246">
        <v>1</v>
      </c>
      <c r="I789" s="246">
        <v>5.3369999999999997</v>
      </c>
      <c r="J789" s="246"/>
      <c r="K789" s="247"/>
      <c r="L789" s="246">
        <v>5.3369999999999997</v>
      </c>
      <c r="M789" s="246">
        <v>1</v>
      </c>
      <c r="N789" s="246">
        <v>5.3369999999999997</v>
      </c>
      <c r="O789" s="248">
        <f t="shared" si="61"/>
        <v>0</v>
      </c>
    </row>
    <row r="790" spans="1:16" s="243" customFormat="1" ht="16.5" hidden="1" customHeight="1">
      <c r="A790" s="244" t="s">
        <v>11</v>
      </c>
      <c r="B790" s="244" t="s">
        <v>303</v>
      </c>
      <c r="C790" s="244" t="s">
        <v>1135</v>
      </c>
      <c r="D790" s="244" t="s">
        <v>1231</v>
      </c>
      <c r="E790" s="244" t="s">
        <v>861</v>
      </c>
      <c r="F790" s="245">
        <v>30</v>
      </c>
      <c r="G790" s="245">
        <v>30</v>
      </c>
      <c r="H790" s="246">
        <v>1</v>
      </c>
      <c r="I790" s="246">
        <f>G790*H790</f>
        <v>30</v>
      </c>
      <c r="J790" s="246"/>
      <c r="K790" s="247"/>
      <c r="L790" s="246">
        <v>30</v>
      </c>
      <c r="M790" s="246">
        <v>1</v>
      </c>
      <c r="N790" s="246">
        <v>30</v>
      </c>
      <c r="O790" s="248">
        <f>I790</f>
        <v>30</v>
      </c>
      <c r="P790" s="243" t="s">
        <v>862</v>
      </c>
    </row>
    <row r="791" spans="1:16" s="243" customFormat="1" ht="16.5" hidden="1" customHeight="1">
      <c r="A791" s="244" t="s">
        <v>11</v>
      </c>
      <c r="B791" s="244" t="s">
        <v>314</v>
      </c>
      <c r="C791" s="244" t="s">
        <v>316</v>
      </c>
      <c r="D791" s="244" t="s">
        <v>71</v>
      </c>
      <c r="E791" s="244" t="s">
        <v>852</v>
      </c>
      <c r="F791" s="245" t="s">
        <v>863</v>
      </c>
      <c r="G791" s="245">
        <v>4.7759999999999998</v>
      </c>
      <c r="H791" s="246">
        <v>1</v>
      </c>
      <c r="I791" s="246">
        <v>4.7759999999999998</v>
      </c>
      <c r="J791" s="246"/>
      <c r="K791" s="247"/>
      <c r="L791" s="246">
        <v>4.7759999999999998</v>
      </c>
      <c r="M791" s="246">
        <v>1</v>
      </c>
      <c r="N791" s="246">
        <v>4.7759999999999998</v>
      </c>
      <c r="O791" s="248">
        <f t="shared" si="61"/>
        <v>0</v>
      </c>
    </row>
    <row r="792" spans="1:16" s="243" customFormat="1" ht="16.5" hidden="1" customHeight="1">
      <c r="A792" s="244" t="s">
        <v>11</v>
      </c>
      <c r="B792" s="244" t="s">
        <v>314</v>
      </c>
      <c r="C792" s="244" t="s">
        <v>318</v>
      </c>
      <c r="D792" s="244" t="s">
        <v>71</v>
      </c>
      <c r="E792" s="244" t="s">
        <v>858</v>
      </c>
      <c r="F792" s="245" t="s">
        <v>864</v>
      </c>
      <c r="G792" s="245">
        <v>2.5499999999999998</v>
      </c>
      <c r="H792" s="246">
        <v>1</v>
      </c>
      <c r="I792" s="246">
        <v>2.5499999999999998</v>
      </c>
      <c r="J792" s="246"/>
      <c r="K792" s="247"/>
      <c r="L792" s="246">
        <v>2.5499999999999998</v>
      </c>
      <c r="M792" s="246">
        <v>1</v>
      </c>
      <c r="N792" s="246">
        <v>2.5499999999999998</v>
      </c>
      <c r="O792" s="248">
        <f t="shared" si="61"/>
        <v>0</v>
      </c>
    </row>
    <row r="793" spans="1:16" s="243" customFormat="1" ht="16.5" hidden="1" customHeight="1">
      <c r="A793" s="244" t="s">
        <v>11</v>
      </c>
      <c r="B793" s="244" t="s">
        <v>320</v>
      </c>
      <c r="C793" s="244" t="s">
        <v>321</v>
      </c>
      <c r="D793" s="244" t="s">
        <v>71</v>
      </c>
      <c r="E793" s="244" t="s">
        <v>11</v>
      </c>
      <c r="F793" s="245" t="s">
        <v>865</v>
      </c>
      <c r="G793" s="245">
        <v>7.3259999999999996</v>
      </c>
      <c r="H793" s="246">
        <v>1</v>
      </c>
      <c r="I793" s="246">
        <v>7.3259999999999996</v>
      </c>
      <c r="J793" s="246"/>
      <c r="K793" s="247"/>
      <c r="L793" s="246">
        <v>7.3259999999999996</v>
      </c>
      <c r="M793" s="246">
        <v>1</v>
      </c>
      <c r="N793" s="246">
        <v>7.3259999999999996</v>
      </c>
      <c r="O793" s="248">
        <f t="shared" si="61"/>
        <v>0</v>
      </c>
    </row>
    <row r="794" spans="1:16" s="243" customFormat="1" ht="16.5" hidden="1" customHeight="1">
      <c r="A794" s="244" t="s">
        <v>11</v>
      </c>
      <c r="B794" s="244" t="s">
        <v>303</v>
      </c>
      <c r="C794" s="253" t="s">
        <v>1134</v>
      </c>
      <c r="D794" s="244" t="s">
        <v>1231</v>
      </c>
      <c r="E794" s="244" t="s">
        <v>866</v>
      </c>
      <c r="F794" s="245">
        <v>12</v>
      </c>
      <c r="G794" s="245">
        <v>12</v>
      </c>
      <c r="H794" s="246">
        <v>1</v>
      </c>
      <c r="I794" s="246">
        <f>G794*H794</f>
        <v>12</v>
      </c>
      <c r="J794" s="246"/>
      <c r="K794" s="247"/>
      <c r="L794" s="246">
        <v>12</v>
      </c>
      <c r="M794" s="246">
        <v>1</v>
      </c>
      <c r="N794" s="246">
        <v>12</v>
      </c>
      <c r="O794" s="248">
        <f>I794</f>
        <v>12</v>
      </c>
      <c r="P794" s="243" t="s">
        <v>851</v>
      </c>
    </row>
    <row r="795" spans="1:16" s="243" customFormat="1" ht="16.5" hidden="1" customHeight="1">
      <c r="A795" s="244" t="s">
        <v>11</v>
      </c>
      <c r="B795" s="244" t="s">
        <v>314</v>
      </c>
      <c r="C795" s="244" t="s">
        <v>316</v>
      </c>
      <c r="D795" s="244" t="s">
        <v>71</v>
      </c>
      <c r="E795" s="244" t="s">
        <v>852</v>
      </c>
      <c r="F795" s="245" t="s">
        <v>867</v>
      </c>
      <c r="G795" s="245">
        <v>0.14199999999999999</v>
      </c>
      <c r="H795" s="246">
        <v>1</v>
      </c>
      <c r="I795" s="246">
        <v>0.14199999999999999</v>
      </c>
      <c r="J795" s="246"/>
      <c r="K795" s="247"/>
      <c r="L795" s="246">
        <v>0.14199999999999999</v>
      </c>
      <c r="M795" s="246">
        <v>1</v>
      </c>
      <c r="N795" s="246">
        <v>0.14199999999999999</v>
      </c>
      <c r="O795" s="248">
        <f t="shared" si="61"/>
        <v>0</v>
      </c>
    </row>
    <row r="796" spans="1:16" s="243" customFormat="1" ht="16.5" hidden="1" customHeight="1">
      <c r="A796" s="244" t="s">
        <v>11</v>
      </c>
      <c r="B796" s="244" t="s">
        <v>314</v>
      </c>
      <c r="C796" s="244" t="s">
        <v>318</v>
      </c>
      <c r="D796" s="244" t="s">
        <v>71</v>
      </c>
      <c r="E796" s="244" t="s">
        <v>858</v>
      </c>
      <c r="F796" s="245" t="s">
        <v>868</v>
      </c>
      <c r="G796" s="245">
        <v>0.874</v>
      </c>
      <c r="H796" s="246">
        <v>1</v>
      </c>
      <c r="I796" s="246">
        <v>0.874</v>
      </c>
      <c r="J796" s="246"/>
      <c r="K796" s="247"/>
      <c r="L796" s="246">
        <v>0.874</v>
      </c>
      <c r="M796" s="246">
        <v>1</v>
      </c>
      <c r="N796" s="246">
        <v>0.874</v>
      </c>
      <c r="O796" s="248">
        <f t="shared" si="61"/>
        <v>0</v>
      </c>
    </row>
    <row r="797" spans="1:16" s="243" customFormat="1" ht="16.5" hidden="1" customHeight="1">
      <c r="A797" s="244" t="s">
        <v>11</v>
      </c>
      <c r="B797" s="244" t="s">
        <v>320</v>
      </c>
      <c r="C797" s="244" t="s">
        <v>321</v>
      </c>
      <c r="D797" s="244" t="s">
        <v>71</v>
      </c>
      <c r="E797" s="244" t="s">
        <v>11</v>
      </c>
      <c r="F797" s="245" t="s">
        <v>869</v>
      </c>
      <c r="G797" s="245">
        <v>1.016</v>
      </c>
      <c r="H797" s="246">
        <v>1</v>
      </c>
      <c r="I797" s="246">
        <v>1.016</v>
      </c>
      <c r="J797" s="246"/>
      <c r="K797" s="247"/>
      <c r="L797" s="246">
        <v>1.016</v>
      </c>
      <c r="M797" s="246">
        <v>1</v>
      </c>
      <c r="N797" s="246">
        <v>1.016</v>
      </c>
      <c r="O797" s="248">
        <f t="shared" si="61"/>
        <v>0</v>
      </c>
    </row>
    <row r="798" spans="1:16" s="243" customFormat="1" ht="16.5" hidden="1" customHeight="1">
      <c r="A798" s="244" t="s">
        <v>11</v>
      </c>
      <c r="B798" s="244" t="s">
        <v>303</v>
      </c>
      <c r="C798" s="244" t="s">
        <v>1127</v>
      </c>
      <c r="D798" s="244" t="s">
        <v>1231</v>
      </c>
      <c r="E798" s="244" t="s">
        <v>870</v>
      </c>
      <c r="F798" s="245">
        <v>30</v>
      </c>
      <c r="G798" s="245">
        <v>30</v>
      </c>
      <c r="H798" s="246">
        <v>1</v>
      </c>
      <c r="I798" s="246">
        <f>G798*H798</f>
        <v>30</v>
      </c>
      <c r="J798" s="246"/>
      <c r="K798" s="247"/>
      <c r="L798" s="246">
        <v>30</v>
      </c>
      <c r="M798" s="246">
        <v>1</v>
      </c>
      <c r="N798" s="246">
        <v>30</v>
      </c>
      <c r="O798" s="248">
        <f>I798</f>
        <v>30</v>
      </c>
      <c r="P798" s="243" t="s">
        <v>851</v>
      </c>
    </row>
    <row r="799" spans="1:16" s="243" customFormat="1" ht="16.5" hidden="1" customHeight="1">
      <c r="A799" s="244" t="s">
        <v>11</v>
      </c>
      <c r="B799" s="244" t="s">
        <v>724</v>
      </c>
      <c r="C799" s="244" t="s">
        <v>871</v>
      </c>
      <c r="D799" s="244" t="s">
        <v>71</v>
      </c>
      <c r="E799" s="244" t="s">
        <v>11</v>
      </c>
      <c r="F799" s="245" t="s">
        <v>872</v>
      </c>
      <c r="G799" s="245">
        <v>-0.27600000000000002</v>
      </c>
      <c r="H799" s="246">
        <v>1</v>
      </c>
      <c r="I799" s="246">
        <v>-0.27600000000000002</v>
      </c>
      <c r="J799" s="246"/>
      <c r="K799" s="247"/>
      <c r="L799" s="246">
        <v>-0.27600000000000002</v>
      </c>
      <c r="M799" s="246">
        <v>1</v>
      </c>
      <c r="N799" s="246">
        <v>-0.27600000000000002</v>
      </c>
      <c r="O799" s="248">
        <f t="shared" si="61"/>
        <v>0</v>
      </c>
    </row>
    <row r="800" spans="1:16" s="243" customFormat="1" ht="16.5" hidden="1" customHeight="1">
      <c r="A800" s="244" t="s">
        <v>11</v>
      </c>
      <c r="B800" s="244" t="s">
        <v>724</v>
      </c>
      <c r="C800" s="244" t="s">
        <v>871</v>
      </c>
      <c r="D800" s="244" t="s">
        <v>71</v>
      </c>
      <c r="E800" s="244" t="s">
        <v>11</v>
      </c>
      <c r="F800" s="245" t="s">
        <v>873</v>
      </c>
      <c r="G800" s="245">
        <v>-0.13100000000000001</v>
      </c>
      <c r="H800" s="246">
        <v>1</v>
      </c>
      <c r="I800" s="246">
        <v>-0.13100000000000001</v>
      </c>
      <c r="J800" s="246"/>
      <c r="K800" s="247"/>
      <c r="L800" s="246">
        <v>-0.13100000000000001</v>
      </c>
      <c r="M800" s="246">
        <v>1</v>
      </c>
      <c r="N800" s="246">
        <v>-0.13100000000000001</v>
      </c>
      <c r="O800" s="248">
        <f t="shared" si="61"/>
        <v>0</v>
      </c>
    </row>
    <row r="801" spans="1:16" s="243" customFormat="1" ht="16.5" hidden="1" customHeight="1">
      <c r="A801" s="244" t="s">
        <v>11</v>
      </c>
      <c r="B801" s="244" t="s">
        <v>314</v>
      </c>
      <c r="C801" s="244" t="s">
        <v>318</v>
      </c>
      <c r="D801" s="244" t="s">
        <v>71</v>
      </c>
      <c r="E801" s="244" t="s">
        <v>858</v>
      </c>
      <c r="F801" s="245" t="s">
        <v>874</v>
      </c>
      <c r="G801" s="245">
        <v>2.125</v>
      </c>
      <c r="H801" s="246">
        <v>1</v>
      </c>
      <c r="I801" s="246">
        <v>2.125</v>
      </c>
      <c r="J801" s="246"/>
      <c r="K801" s="247"/>
      <c r="L801" s="246">
        <v>2.125</v>
      </c>
      <c r="M801" s="246">
        <v>1</v>
      </c>
      <c r="N801" s="246">
        <v>2.125</v>
      </c>
      <c r="O801" s="248">
        <f t="shared" si="61"/>
        <v>0</v>
      </c>
    </row>
    <row r="802" spans="1:16" s="243" customFormat="1" ht="16.5" hidden="1" customHeight="1">
      <c r="A802" s="254"/>
      <c r="B802" s="254"/>
      <c r="C802" s="254"/>
      <c r="D802" s="254"/>
      <c r="E802" s="254"/>
      <c r="F802" s="255"/>
      <c r="G802" s="255"/>
      <c r="H802" s="256"/>
      <c r="I802" s="256"/>
      <c r="J802" s="256"/>
      <c r="K802" s="256"/>
      <c r="L802" s="256"/>
      <c r="M802" s="256"/>
      <c r="N802" s="256"/>
      <c r="O802" s="248"/>
    </row>
    <row r="803" spans="1:16" s="243" customFormat="1" ht="16.5" hidden="1" customHeight="1">
      <c r="A803" s="257" t="s">
        <v>1245</v>
      </c>
      <c r="B803" s="257"/>
      <c r="C803" s="257"/>
      <c r="D803" s="257"/>
      <c r="E803" s="257"/>
      <c r="F803" s="258"/>
      <c r="G803" s="258"/>
      <c r="K803" s="259"/>
      <c r="O803" s="248">
        <f t="shared" si="61"/>
        <v>0</v>
      </c>
    </row>
    <row r="804" spans="1:16" s="243" customFormat="1" ht="16.5" hidden="1" customHeight="1">
      <c r="A804" s="260" t="s">
        <v>323</v>
      </c>
      <c r="B804" s="260" t="s">
        <v>0</v>
      </c>
      <c r="C804" s="260" t="s">
        <v>1</v>
      </c>
      <c r="D804" s="260" t="s">
        <v>2</v>
      </c>
      <c r="E804" s="260" t="s">
        <v>324</v>
      </c>
      <c r="F804" s="261" t="s">
        <v>325</v>
      </c>
      <c r="G804" s="261" t="s">
        <v>326</v>
      </c>
      <c r="H804" s="262" t="s">
        <v>158</v>
      </c>
      <c r="I804" s="262" t="s">
        <v>150</v>
      </c>
      <c r="J804" s="262" t="s">
        <v>308</v>
      </c>
      <c r="K804" s="263"/>
      <c r="L804" s="262" t="s">
        <v>327</v>
      </c>
      <c r="M804" s="262" t="s">
        <v>158</v>
      </c>
      <c r="N804" s="262" t="s">
        <v>328</v>
      </c>
      <c r="O804" s="248" t="s">
        <v>329</v>
      </c>
    </row>
    <row r="805" spans="1:16" s="243" customFormat="1" ht="16.5" hidden="1" customHeight="1">
      <c r="A805" s="244" t="s">
        <v>835</v>
      </c>
      <c r="B805" s="244" t="s">
        <v>875</v>
      </c>
      <c r="C805" s="244" t="s">
        <v>876</v>
      </c>
      <c r="D805" s="244" t="s">
        <v>877</v>
      </c>
      <c r="E805" s="244" t="s">
        <v>11</v>
      </c>
      <c r="F805" s="245" t="s">
        <v>878</v>
      </c>
      <c r="G805" s="245">
        <v>2.125</v>
      </c>
      <c r="H805" s="246">
        <v>1</v>
      </c>
      <c r="I805" s="246">
        <v>2.125</v>
      </c>
      <c r="J805" s="246"/>
      <c r="K805" s="247"/>
      <c r="L805" s="246">
        <v>2.125</v>
      </c>
      <c r="M805" s="246">
        <v>1</v>
      </c>
      <c r="N805" s="246">
        <v>2.125</v>
      </c>
      <c r="O805" s="248">
        <f t="shared" si="61"/>
        <v>0</v>
      </c>
    </row>
    <row r="806" spans="1:16" s="243" customFormat="1" ht="16.5" hidden="1" customHeight="1">
      <c r="A806" s="244" t="s">
        <v>11</v>
      </c>
      <c r="B806" s="244" t="s">
        <v>303</v>
      </c>
      <c r="C806" s="244" t="s">
        <v>1139</v>
      </c>
      <c r="D806" s="244" t="s">
        <v>1231</v>
      </c>
      <c r="E806" s="244" t="s">
        <v>879</v>
      </c>
      <c r="F806" s="245">
        <v>30</v>
      </c>
      <c r="G806" s="245">
        <v>30</v>
      </c>
      <c r="H806" s="246">
        <v>1</v>
      </c>
      <c r="I806" s="246">
        <f>G806*H806</f>
        <v>30</v>
      </c>
      <c r="J806" s="246"/>
      <c r="K806" s="247"/>
      <c r="L806" s="246">
        <v>30</v>
      </c>
      <c r="M806" s="246">
        <v>1</v>
      </c>
      <c r="N806" s="246">
        <v>30</v>
      </c>
      <c r="O806" s="248">
        <f>I806</f>
        <v>30</v>
      </c>
      <c r="P806" s="243" t="s">
        <v>851</v>
      </c>
    </row>
    <row r="807" spans="1:16" s="243" customFormat="1" ht="16.5" hidden="1" customHeight="1">
      <c r="A807" s="244" t="s">
        <v>11</v>
      </c>
      <c r="B807" s="244" t="s">
        <v>724</v>
      </c>
      <c r="C807" s="244" t="s">
        <v>871</v>
      </c>
      <c r="D807" s="244" t="s">
        <v>71</v>
      </c>
      <c r="E807" s="244" t="s">
        <v>11</v>
      </c>
      <c r="F807" s="245" t="s">
        <v>880</v>
      </c>
      <c r="G807" s="245">
        <v>-0.73</v>
      </c>
      <c r="H807" s="246">
        <v>1</v>
      </c>
      <c r="I807" s="246">
        <v>-0.73</v>
      </c>
      <c r="J807" s="246"/>
      <c r="K807" s="247"/>
      <c r="L807" s="246">
        <v>-0.73</v>
      </c>
      <c r="M807" s="246">
        <v>1</v>
      </c>
      <c r="N807" s="246">
        <v>-0.73</v>
      </c>
      <c r="O807" s="248">
        <f t="shared" si="61"/>
        <v>0</v>
      </c>
    </row>
    <row r="808" spans="1:16" s="243" customFormat="1" ht="16.5" hidden="1" customHeight="1">
      <c r="A808" s="244" t="s">
        <v>11</v>
      </c>
      <c r="B808" s="244" t="s">
        <v>724</v>
      </c>
      <c r="C808" s="244" t="s">
        <v>871</v>
      </c>
      <c r="D808" s="244" t="s">
        <v>71</v>
      </c>
      <c r="E808" s="244" t="s">
        <v>11</v>
      </c>
      <c r="F808" s="245" t="s">
        <v>881</v>
      </c>
      <c r="G808" s="245">
        <v>-0.315</v>
      </c>
      <c r="H808" s="246">
        <v>1</v>
      </c>
      <c r="I808" s="246">
        <v>-0.315</v>
      </c>
      <c r="J808" s="246"/>
      <c r="K808" s="247"/>
      <c r="L808" s="246">
        <v>-0.315</v>
      </c>
      <c r="M808" s="246">
        <v>1</v>
      </c>
      <c r="N808" s="246">
        <v>-0.315</v>
      </c>
      <c r="O808" s="248">
        <f t="shared" si="61"/>
        <v>0</v>
      </c>
    </row>
    <row r="809" spans="1:16" s="243" customFormat="1" ht="16.5" hidden="1" customHeight="1">
      <c r="A809" s="244" t="s">
        <v>11</v>
      </c>
      <c r="B809" s="244" t="s">
        <v>314</v>
      </c>
      <c r="C809" s="244" t="s">
        <v>318</v>
      </c>
      <c r="D809" s="244" t="s">
        <v>71</v>
      </c>
      <c r="E809" s="244" t="s">
        <v>858</v>
      </c>
      <c r="F809" s="245" t="s">
        <v>882</v>
      </c>
      <c r="G809" s="245">
        <v>13.478999999999999</v>
      </c>
      <c r="H809" s="246">
        <v>1</v>
      </c>
      <c r="I809" s="246">
        <v>13.478999999999999</v>
      </c>
      <c r="J809" s="246"/>
      <c r="K809" s="247"/>
      <c r="L809" s="246">
        <v>13.478999999999999</v>
      </c>
      <c r="M809" s="246">
        <v>1</v>
      </c>
      <c r="N809" s="246">
        <v>13.478999999999999</v>
      </c>
      <c r="O809" s="248">
        <f t="shared" si="61"/>
        <v>0</v>
      </c>
    </row>
    <row r="810" spans="1:16" s="243" customFormat="1" ht="16.5" hidden="1" customHeight="1">
      <c r="A810" s="244" t="s">
        <v>11</v>
      </c>
      <c r="B810" s="244" t="s">
        <v>320</v>
      </c>
      <c r="C810" s="244" t="s">
        <v>321</v>
      </c>
      <c r="D810" s="244" t="s">
        <v>71</v>
      </c>
      <c r="E810" s="244" t="s">
        <v>11</v>
      </c>
      <c r="F810" s="245" t="s">
        <v>883</v>
      </c>
      <c r="G810" s="245">
        <v>13.478999999999999</v>
      </c>
      <c r="H810" s="246">
        <v>1</v>
      </c>
      <c r="I810" s="246">
        <v>13.478999999999999</v>
      </c>
      <c r="J810" s="246"/>
      <c r="K810" s="247"/>
      <c r="L810" s="246">
        <v>13.478999999999999</v>
      </c>
      <c r="M810" s="246">
        <v>1</v>
      </c>
      <c r="N810" s="246">
        <v>13.478999999999999</v>
      </c>
      <c r="O810" s="248">
        <f t="shared" si="61"/>
        <v>0</v>
      </c>
    </row>
    <row r="811" spans="1:16" s="243" customFormat="1" ht="16.5" hidden="1" customHeight="1">
      <c r="A811" s="244" t="s">
        <v>11</v>
      </c>
      <c r="B811" s="244" t="s">
        <v>303</v>
      </c>
      <c r="C811" s="244" t="s">
        <v>1128</v>
      </c>
      <c r="D811" s="244" t="s">
        <v>1231</v>
      </c>
      <c r="E811" s="244" t="s">
        <v>884</v>
      </c>
      <c r="F811" s="245">
        <v>30</v>
      </c>
      <c r="G811" s="245">
        <v>30</v>
      </c>
      <c r="H811" s="246">
        <v>1</v>
      </c>
      <c r="I811" s="246">
        <f>G811*H811</f>
        <v>30</v>
      </c>
      <c r="J811" s="246"/>
      <c r="K811" s="247"/>
      <c r="L811" s="246">
        <v>30</v>
      </c>
      <c r="M811" s="246">
        <v>1</v>
      </c>
      <c r="N811" s="246">
        <v>30</v>
      </c>
      <c r="O811" s="248">
        <f>I811</f>
        <v>30</v>
      </c>
      <c r="P811" s="243" t="s">
        <v>851</v>
      </c>
    </row>
    <row r="812" spans="1:16" s="243" customFormat="1" ht="16.5" hidden="1" customHeight="1">
      <c r="A812" s="244" t="s">
        <v>11</v>
      </c>
      <c r="B812" s="244" t="s">
        <v>724</v>
      </c>
      <c r="C812" s="244" t="s">
        <v>871</v>
      </c>
      <c r="D812" s="244" t="s">
        <v>71</v>
      </c>
      <c r="E812" s="244" t="s">
        <v>11</v>
      </c>
      <c r="F812" s="245" t="s">
        <v>885</v>
      </c>
      <c r="G812" s="245">
        <v>-8.7999999999999995E-2</v>
      </c>
      <c r="H812" s="246">
        <v>1</v>
      </c>
      <c r="I812" s="246">
        <v>-8.7999999999999995E-2</v>
      </c>
      <c r="J812" s="246"/>
      <c r="K812" s="247"/>
      <c r="L812" s="246">
        <v>-8.7999999999999995E-2</v>
      </c>
      <c r="M812" s="246">
        <v>1</v>
      </c>
      <c r="N812" s="246">
        <v>-8.7999999999999995E-2</v>
      </c>
      <c r="O812" s="248">
        <f t="shared" si="61"/>
        <v>0</v>
      </c>
    </row>
    <row r="813" spans="1:16" s="243" customFormat="1" ht="16.5" hidden="1" customHeight="1">
      <c r="A813" s="244" t="s">
        <v>11</v>
      </c>
      <c r="B813" s="244" t="s">
        <v>724</v>
      </c>
      <c r="C813" s="244" t="s">
        <v>871</v>
      </c>
      <c r="D813" s="244" t="s">
        <v>71</v>
      </c>
      <c r="E813" s="244" t="s">
        <v>11</v>
      </c>
      <c r="F813" s="245" t="s">
        <v>873</v>
      </c>
      <c r="G813" s="245">
        <v>-0.13100000000000001</v>
      </c>
      <c r="H813" s="246">
        <v>1</v>
      </c>
      <c r="I813" s="246">
        <v>-0.13100000000000001</v>
      </c>
      <c r="J813" s="246"/>
      <c r="K813" s="247"/>
      <c r="L813" s="246">
        <v>-0.13100000000000001</v>
      </c>
      <c r="M813" s="246">
        <v>1</v>
      </c>
      <c r="N813" s="246">
        <v>-0.13100000000000001</v>
      </c>
      <c r="O813" s="248">
        <f t="shared" si="61"/>
        <v>0</v>
      </c>
    </row>
    <row r="814" spans="1:16" s="243" customFormat="1" ht="16.5" hidden="1" customHeight="1">
      <c r="A814" s="244" t="s">
        <v>11</v>
      </c>
      <c r="B814" s="244" t="s">
        <v>314</v>
      </c>
      <c r="C814" s="244" t="s">
        <v>318</v>
      </c>
      <c r="D814" s="244" t="s">
        <v>71</v>
      </c>
      <c r="E814" s="244" t="s">
        <v>858</v>
      </c>
      <c r="F814" s="245" t="s">
        <v>886</v>
      </c>
      <c r="G814" s="245">
        <v>0.68300000000000005</v>
      </c>
      <c r="H814" s="246">
        <v>1</v>
      </c>
      <c r="I814" s="246">
        <v>0.68300000000000005</v>
      </c>
      <c r="J814" s="246"/>
      <c r="K814" s="247"/>
      <c r="L814" s="246">
        <v>0.68300000000000005</v>
      </c>
      <c r="M814" s="246">
        <v>1</v>
      </c>
      <c r="N814" s="246">
        <v>0.68300000000000005</v>
      </c>
      <c r="O814" s="248">
        <f t="shared" si="61"/>
        <v>0</v>
      </c>
    </row>
    <row r="815" spans="1:16" s="243" customFormat="1" ht="16.5" hidden="1" customHeight="1">
      <c r="A815" s="244" t="s">
        <v>11</v>
      </c>
      <c r="B815" s="244" t="s">
        <v>320</v>
      </c>
      <c r="C815" s="244" t="s">
        <v>321</v>
      </c>
      <c r="D815" s="244" t="s">
        <v>71</v>
      </c>
      <c r="E815" s="244" t="s">
        <v>11</v>
      </c>
      <c r="F815" s="245" t="s">
        <v>887</v>
      </c>
      <c r="G815" s="245">
        <v>0.68300000000000005</v>
      </c>
      <c r="H815" s="246">
        <v>1</v>
      </c>
      <c r="I815" s="246">
        <v>0.68300000000000005</v>
      </c>
      <c r="J815" s="246"/>
      <c r="K815" s="247"/>
      <c r="L815" s="246">
        <v>0.68300000000000005</v>
      </c>
      <c r="M815" s="246">
        <v>1</v>
      </c>
      <c r="N815" s="246">
        <v>0.68300000000000005</v>
      </c>
      <c r="O815" s="248">
        <f t="shared" si="61"/>
        <v>0</v>
      </c>
    </row>
    <row r="816" spans="1:16" s="243" customFormat="1" ht="16.5" hidden="1" customHeight="1">
      <c r="A816" s="244" t="s">
        <v>11</v>
      </c>
      <c r="B816" s="244" t="s">
        <v>303</v>
      </c>
      <c r="C816" s="244" t="s">
        <v>1130</v>
      </c>
      <c r="D816" s="244" t="s">
        <v>1231</v>
      </c>
      <c r="E816" s="244" t="s">
        <v>888</v>
      </c>
      <c r="F816" s="245">
        <v>60</v>
      </c>
      <c r="G816" s="245">
        <v>60</v>
      </c>
      <c r="H816" s="246">
        <v>1</v>
      </c>
      <c r="I816" s="246">
        <f>G816*H816</f>
        <v>60</v>
      </c>
      <c r="J816" s="246"/>
      <c r="K816" s="247"/>
      <c r="L816" s="246">
        <v>60</v>
      </c>
      <c r="M816" s="246">
        <v>1</v>
      </c>
      <c r="N816" s="246">
        <v>60</v>
      </c>
      <c r="O816" s="248">
        <f>I816</f>
        <v>60</v>
      </c>
      <c r="P816" s="243" t="s">
        <v>851</v>
      </c>
    </row>
    <row r="817" spans="1:16" s="243" customFormat="1" ht="16.5" hidden="1" customHeight="1">
      <c r="A817" s="244" t="s">
        <v>11</v>
      </c>
      <c r="B817" s="244" t="s">
        <v>314</v>
      </c>
      <c r="C817" s="244" t="s">
        <v>318</v>
      </c>
      <c r="D817" s="244" t="s">
        <v>71</v>
      </c>
      <c r="E817" s="244" t="s">
        <v>840</v>
      </c>
      <c r="F817" s="245" t="s">
        <v>1100</v>
      </c>
      <c r="G817" s="245">
        <v>1.35</v>
      </c>
      <c r="H817" s="246">
        <v>1</v>
      </c>
      <c r="I817" s="246">
        <f>G817</f>
        <v>1.35</v>
      </c>
      <c r="J817" s="246"/>
      <c r="K817" s="247"/>
      <c r="L817" s="246">
        <v>0.67500000000000004</v>
      </c>
      <c r="M817" s="246">
        <v>1</v>
      </c>
      <c r="N817" s="246">
        <v>0.67500000000000004</v>
      </c>
      <c r="O817" s="248">
        <f t="shared" si="61"/>
        <v>0.67500000000000004</v>
      </c>
    </row>
    <row r="818" spans="1:16" s="243" customFormat="1" ht="16.5" hidden="1" customHeight="1">
      <c r="A818" s="244" t="s">
        <v>11</v>
      </c>
      <c r="B818" s="244" t="s">
        <v>320</v>
      </c>
      <c r="C818" s="244" t="s">
        <v>321</v>
      </c>
      <c r="D818" s="244" t="s">
        <v>71</v>
      </c>
      <c r="E818" s="244" t="s">
        <v>11</v>
      </c>
      <c r="F818" s="245">
        <v>1.35</v>
      </c>
      <c r="G818" s="245">
        <f>F818</f>
        <v>1.35</v>
      </c>
      <c r="H818" s="246">
        <v>1</v>
      </c>
      <c r="I818" s="246">
        <f>G818</f>
        <v>1.35</v>
      </c>
      <c r="J818" s="246"/>
      <c r="K818" s="247"/>
      <c r="L818" s="246">
        <v>0.67500000000000004</v>
      </c>
      <c r="M818" s="246">
        <v>1</v>
      </c>
      <c r="N818" s="246">
        <v>0.67500000000000004</v>
      </c>
      <c r="O818" s="248">
        <f t="shared" si="61"/>
        <v>0.67500000000000004</v>
      </c>
    </row>
    <row r="819" spans="1:16" s="243" customFormat="1" ht="16.5" hidden="1" customHeight="1">
      <c r="A819" s="244" t="s">
        <v>11</v>
      </c>
      <c r="B819" s="244" t="s">
        <v>303</v>
      </c>
      <c r="C819" s="244" t="s">
        <v>1136</v>
      </c>
      <c r="D819" s="244" t="s">
        <v>1231</v>
      </c>
      <c r="E819" s="244" t="s">
        <v>889</v>
      </c>
      <c r="F819" s="245">
        <v>30</v>
      </c>
      <c r="G819" s="245">
        <v>30</v>
      </c>
      <c r="H819" s="246">
        <v>1</v>
      </c>
      <c r="I819" s="246">
        <f>G819*H819</f>
        <v>30</v>
      </c>
      <c r="J819" s="246"/>
      <c r="K819" s="247"/>
      <c r="L819" s="246">
        <v>30</v>
      </c>
      <c r="M819" s="246">
        <v>1</v>
      </c>
      <c r="N819" s="246">
        <v>30</v>
      </c>
      <c r="O819" s="248">
        <f>I819</f>
        <v>30</v>
      </c>
      <c r="P819" s="243" t="s">
        <v>851</v>
      </c>
    </row>
    <row r="820" spans="1:16" s="243" customFormat="1" ht="16.5" hidden="1" customHeight="1">
      <c r="A820" s="244" t="s">
        <v>11</v>
      </c>
      <c r="B820" s="244" t="s">
        <v>314</v>
      </c>
      <c r="C820" s="244" t="s">
        <v>318</v>
      </c>
      <c r="D820" s="244" t="s">
        <v>71</v>
      </c>
      <c r="E820" s="244" t="s">
        <v>840</v>
      </c>
      <c r="F820" s="245" t="s">
        <v>890</v>
      </c>
      <c r="G820" s="245">
        <v>1.26</v>
      </c>
      <c r="H820" s="246">
        <v>1</v>
      </c>
      <c r="I820" s="246">
        <v>1.26</v>
      </c>
      <c r="J820" s="246"/>
      <c r="K820" s="247"/>
      <c r="L820" s="246">
        <v>1.26</v>
      </c>
      <c r="M820" s="246">
        <v>1</v>
      </c>
      <c r="N820" s="246">
        <v>1.26</v>
      </c>
      <c r="O820" s="248">
        <f t="shared" si="61"/>
        <v>0</v>
      </c>
    </row>
    <row r="821" spans="1:16" s="243" customFormat="1" ht="16.5" hidden="1" customHeight="1">
      <c r="A821" s="244" t="s">
        <v>11</v>
      </c>
      <c r="B821" s="244" t="s">
        <v>314</v>
      </c>
      <c r="C821" s="244" t="s">
        <v>319</v>
      </c>
      <c r="D821" s="244" t="s">
        <v>71</v>
      </c>
      <c r="E821" s="244" t="s">
        <v>891</v>
      </c>
      <c r="F821" s="245">
        <v>33.82</v>
      </c>
      <c r="G821" s="245">
        <v>33.82</v>
      </c>
      <c r="H821" s="246">
        <v>1</v>
      </c>
      <c r="I821" s="246">
        <f>G821</f>
        <v>33.82</v>
      </c>
      <c r="J821" s="246"/>
      <c r="K821" s="247"/>
      <c r="L821" s="246">
        <v>1.1000000000000001</v>
      </c>
      <c r="M821" s="246">
        <v>1</v>
      </c>
      <c r="N821" s="246">
        <v>1.1000000000000001</v>
      </c>
      <c r="O821" s="248">
        <f t="shared" si="61"/>
        <v>32.72</v>
      </c>
    </row>
    <row r="822" spans="1:16" s="243" customFormat="1" ht="16.5" hidden="1" customHeight="1">
      <c r="A822" s="244" t="s">
        <v>11</v>
      </c>
      <c r="B822" s="244" t="s">
        <v>320</v>
      </c>
      <c r="C822" s="244" t="s">
        <v>321</v>
      </c>
      <c r="D822" s="244" t="s">
        <v>71</v>
      </c>
      <c r="E822" s="244" t="s">
        <v>11</v>
      </c>
      <c r="F822" s="245" t="s">
        <v>1101</v>
      </c>
      <c r="G822" s="245">
        <v>35.08</v>
      </c>
      <c r="H822" s="246">
        <v>1</v>
      </c>
      <c r="I822" s="246">
        <f>G822</f>
        <v>35.08</v>
      </c>
      <c r="J822" s="246"/>
      <c r="K822" s="247"/>
      <c r="L822" s="246">
        <v>2.36</v>
      </c>
      <c r="M822" s="246">
        <v>1</v>
      </c>
      <c r="N822" s="246">
        <v>2.36</v>
      </c>
      <c r="O822" s="248">
        <f t="shared" ref="O822" si="62">I822-N822</f>
        <v>32.72</v>
      </c>
    </row>
    <row r="823" spans="1:16" s="243" customFormat="1" ht="20.25" hidden="1" customHeight="1">
      <c r="A823" s="244" t="s">
        <v>11</v>
      </c>
      <c r="B823" s="244" t="s">
        <v>303</v>
      </c>
      <c r="C823" s="244" t="s">
        <v>1137</v>
      </c>
      <c r="D823" s="244" t="s">
        <v>1231</v>
      </c>
      <c r="E823" s="244" t="s">
        <v>1138</v>
      </c>
      <c r="F823" s="245" t="s">
        <v>1230</v>
      </c>
      <c r="G823" s="245">
        <v>240</v>
      </c>
      <c r="H823" s="246">
        <v>1</v>
      </c>
      <c r="I823" s="246">
        <f>G823*H823</f>
        <v>240</v>
      </c>
      <c r="J823" s="246"/>
      <c r="K823" s="247"/>
      <c r="L823" s="246">
        <v>30</v>
      </c>
      <c r="M823" s="246">
        <v>1</v>
      </c>
      <c r="N823" s="246">
        <v>30</v>
      </c>
      <c r="O823" s="248">
        <f>I823</f>
        <v>240</v>
      </c>
      <c r="P823" s="243" t="s">
        <v>837</v>
      </c>
    </row>
    <row r="824" spans="1:16" s="243" customFormat="1" ht="20.25" hidden="1" customHeight="1">
      <c r="A824" s="244" t="s">
        <v>11</v>
      </c>
      <c r="B824" s="244" t="s">
        <v>303</v>
      </c>
      <c r="C824" s="244" t="s">
        <v>1140</v>
      </c>
      <c r="D824" s="244" t="s">
        <v>1231</v>
      </c>
      <c r="E824" s="244" t="s">
        <v>1141</v>
      </c>
      <c r="F824" s="245">
        <v>30</v>
      </c>
      <c r="G824" s="245">
        <v>30</v>
      </c>
      <c r="H824" s="246">
        <v>1</v>
      </c>
      <c r="I824" s="246">
        <f>G824*H824</f>
        <v>30</v>
      </c>
      <c r="J824" s="246"/>
      <c r="K824" s="247"/>
      <c r="L824" s="246">
        <v>30</v>
      </c>
      <c r="M824" s="246">
        <v>1</v>
      </c>
      <c r="N824" s="246">
        <v>30</v>
      </c>
      <c r="O824" s="248">
        <f>I824</f>
        <v>30</v>
      </c>
      <c r="P824" s="243" t="s">
        <v>837</v>
      </c>
    </row>
    <row r="825" spans="1:16" s="283" customFormat="1" ht="16.5" hidden="1" customHeight="1">
      <c r="A825" s="68" t="s">
        <v>1102</v>
      </c>
      <c r="B825" s="277"/>
      <c r="C825" s="277"/>
      <c r="D825" s="277" t="s">
        <v>71</v>
      </c>
      <c r="E825" s="277" t="s">
        <v>11</v>
      </c>
      <c r="F825" s="278"/>
      <c r="G825" s="278"/>
      <c r="H825" s="279"/>
      <c r="I825" s="279">
        <f>I775+I776+I784+I788+I792+I796+I801+I809+I814+I817+I820</f>
        <v>29.860000000000003</v>
      </c>
      <c r="J825" s="279"/>
      <c r="K825" s="280"/>
      <c r="L825" s="281">
        <v>2.36</v>
      </c>
      <c r="M825" s="281">
        <v>1</v>
      </c>
      <c r="N825" s="281">
        <v>2.36</v>
      </c>
      <c r="O825" s="282">
        <f t="shared" si="61"/>
        <v>27.500000000000004</v>
      </c>
    </row>
    <row r="826" spans="1:16" s="283" customFormat="1" ht="16.5" hidden="1" customHeight="1">
      <c r="A826" s="68" t="s">
        <v>1292</v>
      </c>
      <c r="B826" s="277"/>
      <c r="C826" s="277"/>
      <c r="D826" s="277" t="s">
        <v>71</v>
      </c>
      <c r="E826" s="277" t="s">
        <v>11</v>
      </c>
      <c r="F826" s="278"/>
      <c r="G826" s="278"/>
      <c r="H826" s="279"/>
      <c r="I826" s="279">
        <f>I783+I787+I791+I795+I915+I921+I937</f>
        <v>7.1459999999999999</v>
      </c>
      <c r="J826" s="279"/>
      <c r="K826" s="280"/>
      <c r="L826" s="281">
        <v>2.36</v>
      </c>
      <c r="M826" s="281">
        <v>1</v>
      </c>
      <c r="N826" s="281">
        <v>2.36</v>
      </c>
      <c r="O826" s="282">
        <f t="shared" ref="O826" si="63">I826-N826</f>
        <v>4.7859999999999996</v>
      </c>
    </row>
    <row r="827" spans="1:16" ht="16.5" hidden="1" customHeight="1">
      <c r="A827" s="31" t="s">
        <v>892</v>
      </c>
      <c r="B827" s="32" t="s">
        <v>11</v>
      </c>
      <c r="C827" s="32" t="s">
        <v>11</v>
      </c>
      <c r="D827" s="32" t="s">
        <v>11</v>
      </c>
      <c r="E827" s="32" t="s">
        <v>437</v>
      </c>
      <c r="F827" s="33" t="s">
        <v>893</v>
      </c>
      <c r="G827" s="33"/>
      <c r="H827" s="34"/>
      <c r="I827" s="34"/>
      <c r="J827" s="34"/>
      <c r="K827" s="35"/>
      <c r="L827" s="36"/>
      <c r="M827" s="36"/>
      <c r="N827" s="36"/>
      <c r="O827" s="20">
        <f t="shared" si="61"/>
        <v>0</v>
      </c>
    </row>
    <row r="828" spans="1:16" ht="16.5" hidden="1" customHeight="1">
      <c r="A828" s="31" t="s">
        <v>11</v>
      </c>
      <c r="B828" s="32" t="s">
        <v>238</v>
      </c>
      <c r="C828" s="32" t="s">
        <v>164</v>
      </c>
      <c r="D828" s="32" t="s">
        <v>27</v>
      </c>
      <c r="E828" s="32" t="s">
        <v>894</v>
      </c>
      <c r="F828" s="33" t="s">
        <v>895</v>
      </c>
      <c r="G828" s="33">
        <v>36</v>
      </c>
      <c r="H828" s="34">
        <v>30</v>
      </c>
      <c r="I828" s="66">
        <v>1080</v>
      </c>
      <c r="J828" s="34"/>
      <c r="K828" s="35"/>
      <c r="L828" s="36">
        <v>36</v>
      </c>
      <c r="M828" s="36">
        <v>30</v>
      </c>
      <c r="N828" s="67">
        <v>1080</v>
      </c>
      <c r="O828" s="20">
        <f t="shared" si="61"/>
        <v>0</v>
      </c>
    </row>
    <row r="829" spans="1:16" ht="16.5" hidden="1" customHeight="1">
      <c r="A829" s="31" t="s">
        <v>11</v>
      </c>
      <c r="B829" s="32" t="s">
        <v>29</v>
      </c>
      <c r="C829" s="32" t="s">
        <v>30</v>
      </c>
      <c r="D829" s="32" t="s">
        <v>12</v>
      </c>
      <c r="E829" s="32" t="s">
        <v>894</v>
      </c>
      <c r="F829" s="33" t="s">
        <v>896</v>
      </c>
      <c r="G829" s="33">
        <v>4.2999999999999997E-2</v>
      </c>
      <c r="H829" s="34">
        <v>30</v>
      </c>
      <c r="I829" s="34">
        <v>1.29</v>
      </c>
      <c r="J829" s="34"/>
      <c r="K829" s="35"/>
      <c r="L829" s="36">
        <v>4.2999999999999997E-2</v>
      </c>
      <c r="M829" s="36">
        <v>30</v>
      </c>
      <c r="N829" s="36">
        <v>1.29</v>
      </c>
      <c r="O829" s="20">
        <f t="shared" si="61"/>
        <v>0</v>
      </c>
    </row>
    <row r="830" spans="1:16" ht="16.5" hidden="1" customHeight="1">
      <c r="A830" s="31" t="s">
        <v>11</v>
      </c>
      <c r="B830" s="32" t="s">
        <v>69</v>
      </c>
      <c r="C830" s="32" t="s">
        <v>70</v>
      </c>
      <c r="D830" s="32" t="s">
        <v>5</v>
      </c>
      <c r="E830" s="32" t="s">
        <v>11</v>
      </c>
      <c r="F830" s="33" t="s">
        <v>897</v>
      </c>
      <c r="G830" s="33">
        <v>21.2</v>
      </c>
      <c r="H830" s="34">
        <v>30</v>
      </c>
      <c r="I830" s="34">
        <v>636</v>
      </c>
      <c r="J830" s="34"/>
      <c r="K830" s="35"/>
      <c r="L830" s="36">
        <v>21.2</v>
      </c>
      <c r="M830" s="36">
        <v>30</v>
      </c>
      <c r="N830" s="36">
        <v>636</v>
      </c>
      <c r="O830" s="20">
        <f t="shared" si="61"/>
        <v>0</v>
      </c>
    </row>
    <row r="831" spans="1:16" ht="16.5" hidden="1" customHeight="1">
      <c r="A831" s="31" t="s">
        <v>11</v>
      </c>
      <c r="B831" s="32" t="s">
        <v>234</v>
      </c>
      <c r="C831" s="32" t="s">
        <v>157</v>
      </c>
      <c r="D831" s="32" t="s">
        <v>158</v>
      </c>
      <c r="E831" s="32" t="s">
        <v>11</v>
      </c>
      <c r="F831" s="33" t="s">
        <v>898</v>
      </c>
      <c r="G831" s="33">
        <v>34</v>
      </c>
      <c r="H831" s="34">
        <v>30</v>
      </c>
      <c r="I831" s="66">
        <v>1020</v>
      </c>
      <c r="J831" s="34"/>
      <c r="K831" s="35"/>
      <c r="L831" s="36">
        <v>34</v>
      </c>
      <c r="M831" s="36">
        <v>30</v>
      </c>
      <c r="N831" s="67">
        <v>1020</v>
      </c>
      <c r="O831" s="20">
        <f t="shared" si="61"/>
        <v>0</v>
      </c>
    </row>
    <row r="832" spans="1:16" ht="16.5" hidden="1" customHeight="1">
      <c r="A832" s="31" t="s">
        <v>11</v>
      </c>
      <c r="B832" s="32" t="s">
        <v>162</v>
      </c>
      <c r="C832" s="32" t="s">
        <v>159</v>
      </c>
      <c r="D832" s="32" t="s">
        <v>4</v>
      </c>
      <c r="E832" s="32" t="s">
        <v>11</v>
      </c>
      <c r="F832" s="33" t="s">
        <v>899</v>
      </c>
      <c r="G832" s="33">
        <v>0.56000000000000005</v>
      </c>
      <c r="H832" s="34">
        <v>30</v>
      </c>
      <c r="I832" s="34">
        <v>16.8</v>
      </c>
      <c r="J832" s="34"/>
      <c r="K832" s="35"/>
      <c r="L832" s="36">
        <v>0.56000000000000005</v>
      </c>
      <c r="M832" s="36">
        <v>30</v>
      </c>
      <c r="N832" s="36">
        <v>16.8</v>
      </c>
      <c r="O832" s="20">
        <f t="shared" si="61"/>
        <v>0</v>
      </c>
    </row>
    <row r="833" spans="1:15" ht="16.5" hidden="1" customHeight="1">
      <c r="A833" s="31" t="s">
        <v>11</v>
      </c>
      <c r="B833" s="32" t="s">
        <v>235</v>
      </c>
      <c r="C833" s="32" t="s">
        <v>160</v>
      </c>
      <c r="D833" s="32" t="s">
        <v>4</v>
      </c>
      <c r="E833" s="32" t="s">
        <v>11</v>
      </c>
      <c r="F833" s="33" t="s">
        <v>900</v>
      </c>
      <c r="G833" s="33">
        <v>0.504</v>
      </c>
      <c r="H833" s="34">
        <v>30</v>
      </c>
      <c r="I833" s="34">
        <v>15.12</v>
      </c>
      <c r="J833" s="34"/>
      <c r="K833" s="35"/>
      <c r="L833" s="36">
        <v>0.504</v>
      </c>
      <c r="M833" s="36">
        <v>30</v>
      </c>
      <c r="N833" s="36">
        <v>15.12</v>
      </c>
      <c r="O833" s="20">
        <f t="shared" si="61"/>
        <v>0</v>
      </c>
    </row>
    <row r="834" spans="1:15" ht="16.5" hidden="1" customHeight="1">
      <c r="A834" s="31" t="s">
        <v>11</v>
      </c>
      <c r="B834" s="32" t="s">
        <v>11</v>
      </c>
      <c r="C834" s="32" t="s">
        <v>11</v>
      </c>
      <c r="D834" s="32" t="s">
        <v>11</v>
      </c>
      <c r="E834" s="32" t="s">
        <v>437</v>
      </c>
      <c r="F834" s="33" t="s">
        <v>901</v>
      </c>
      <c r="G834" s="33"/>
      <c r="H834" s="34"/>
      <c r="I834" s="34"/>
      <c r="J834" s="34"/>
      <c r="K834" s="35"/>
      <c r="L834" s="36"/>
      <c r="M834" s="36"/>
      <c r="N834" s="36"/>
      <c r="O834" s="20">
        <f t="shared" si="61"/>
        <v>0</v>
      </c>
    </row>
    <row r="835" spans="1:15" ht="16.5" hidden="1" customHeight="1">
      <c r="A835" s="31" t="s">
        <v>11</v>
      </c>
      <c r="B835" s="32" t="s">
        <v>238</v>
      </c>
      <c r="C835" s="32" t="s">
        <v>164</v>
      </c>
      <c r="D835" s="32" t="s">
        <v>27</v>
      </c>
      <c r="E835" s="32" t="s">
        <v>902</v>
      </c>
      <c r="F835" s="33" t="s">
        <v>903</v>
      </c>
      <c r="G835" s="33">
        <v>17.5</v>
      </c>
      <c r="H835" s="34">
        <v>30</v>
      </c>
      <c r="I835" s="34">
        <v>525</v>
      </c>
      <c r="J835" s="34"/>
      <c r="K835" s="35"/>
      <c r="L835" s="36">
        <v>17.5</v>
      </c>
      <c r="M835" s="36">
        <v>30</v>
      </c>
      <c r="N835" s="36">
        <v>525</v>
      </c>
      <c r="O835" s="20">
        <f t="shared" si="61"/>
        <v>0</v>
      </c>
    </row>
    <row r="836" spans="1:15" ht="16.5" hidden="1" customHeight="1">
      <c r="A836" s="31" t="s">
        <v>11</v>
      </c>
      <c r="B836" s="32" t="s">
        <v>29</v>
      </c>
      <c r="C836" s="32" t="s">
        <v>30</v>
      </c>
      <c r="D836" s="32" t="s">
        <v>12</v>
      </c>
      <c r="E836" s="32" t="s">
        <v>902</v>
      </c>
      <c r="F836" s="33" t="s">
        <v>904</v>
      </c>
      <c r="G836" s="33">
        <v>7.9000000000000001E-2</v>
      </c>
      <c r="H836" s="34">
        <v>30</v>
      </c>
      <c r="I836" s="34">
        <v>2.37</v>
      </c>
      <c r="J836" s="34"/>
      <c r="K836" s="35"/>
      <c r="L836" s="36">
        <v>7.9000000000000001E-2</v>
      </c>
      <c r="M836" s="36">
        <v>30</v>
      </c>
      <c r="N836" s="36">
        <v>2.37</v>
      </c>
      <c r="O836" s="20">
        <f t="shared" si="61"/>
        <v>0</v>
      </c>
    </row>
    <row r="837" spans="1:15" ht="16.5" hidden="1" customHeight="1">
      <c r="A837" s="31" t="s">
        <v>11</v>
      </c>
      <c r="B837" s="32" t="s">
        <v>69</v>
      </c>
      <c r="C837" s="32" t="s">
        <v>70</v>
      </c>
      <c r="D837" s="32" t="s">
        <v>5</v>
      </c>
      <c r="E837" s="32" t="s">
        <v>11</v>
      </c>
      <c r="F837" s="33" t="s">
        <v>905</v>
      </c>
      <c r="G837" s="33">
        <v>18.95</v>
      </c>
      <c r="H837" s="34">
        <v>30</v>
      </c>
      <c r="I837" s="34">
        <v>568.5</v>
      </c>
      <c r="J837" s="34"/>
      <c r="K837" s="35"/>
      <c r="L837" s="36">
        <v>18.95</v>
      </c>
      <c r="M837" s="36">
        <v>30</v>
      </c>
      <c r="N837" s="36">
        <v>568.5</v>
      </c>
      <c r="O837" s="20">
        <f t="shared" si="61"/>
        <v>0</v>
      </c>
    </row>
    <row r="838" spans="1:15" ht="16.5" hidden="1" customHeight="1">
      <c r="A838" s="43"/>
      <c r="B838" s="44"/>
      <c r="C838" s="44"/>
      <c r="D838" s="44"/>
      <c r="E838" s="44"/>
      <c r="F838" s="45"/>
      <c r="G838" s="45"/>
      <c r="H838" s="46"/>
      <c r="I838" s="46"/>
      <c r="J838" s="46"/>
      <c r="K838" s="46"/>
      <c r="L838" s="47"/>
      <c r="M838" s="47"/>
      <c r="N838" s="47"/>
    </row>
    <row r="839" spans="1:15" ht="16.5" customHeight="1">
      <c r="A839" s="21" t="s">
        <v>1314</v>
      </c>
      <c r="O839" s="20">
        <f t="shared" si="61"/>
        <v>0</v>
      </c>
    </row>
    <row r="840" spans="1:15" s="58" customFormat="1" ht="16.5" customHeight="1">
      <c r="A840" s="25" t="s">
        <v>323</v>
      </c>
      <c r="B840" s="25" t="s">
        <v>0</v>
      </c>
      <c r="C840" s="25" t="s">
        <v>1</v>
      </c>
      <c r="D840" s="25" t="s">
        <v>2</v>
      </c>
      <c r="E840" s="25" t="s">
        <v>324</v>
      </c>
      <c r="F840" s="54" t="s">
        <v>325</v>
      </c>
      <c r="G840" s="54" t="s">
        <v>326</v>
      </c>
      <c r="H840" s="55" t="s">
        <v>158</v>
      </c>
      <c r="I840" s="55" t="s">
        <v>150</v>
      </c>
      <c r="J840" s="55" t="s">
        <v>308</v>
      </c>
      <c r="K840" s="56"/>
      <c r="L840" s="55" t="s">
        <v>327</v>
      </c>
      <c r="M840" s="55" t="s">
        <v>158</v>
      </c>
      <c r="N840" s="55" t="s">
        <v>328</v>
      </c>
      <c r="O840" s="57" t="s">
        <v>329</v>
      </c>
    </row>
    <row r="841" spans="1:15" ht="16.5" customHeight="1">
      <c r="A841" s="31" t="s">
        <v>906</v>
      </c>
      <c r="B841" s="32" t="s">
        <v>907</v>
      </c>
      <c r="C841" s="32" t="s">
        <v>908</v>
      </c>
      <c r="D841" s="32" t="s">
        <v>909</v>
      </c>
      <c r="E841" s="32" t="s">
        <v>11</v>
      </c>
      <c r="F841" s="33" t="s">
        <v>910</v>
      </c>
      <c r="G841" s="33">
        <v>39</v>
      </c>
      <c r="H841" s="34">
        <v>30</v>
      </c>
      <c r="I841" s="66">
        <v>1170</v>
      </c>
      <c r="J841" s="34"/>
      <c r="K841" s="35"/>
      <c r="L841" s="36">
        <v>39</v>
      </c>
      <c r="M841" s="36">
        <v>30</v>
      </c>
      <c r="N841" s="67">
        <v>1170</v>
      </c>
      <c r="O841" s="20">
        <f t="shared" si="61"/>
        <v>0</v>
      </c>
    </row>
    <row r="842" spans="1:15" ht="16.5" customHeight="1">
      <c r="A842" s="31" t="s">
        <v>11</v>
      </c>
      <c r="B842" s="32" t="s">
        <v>162</v>
      </c>
      <c r="C842" s="32" t="s">
        <v>159</v>
      </c>
      <c r="D842" s="32" t="s">
        <v>4</v>
      </c>
      <c r="E842" s="32" t="s">
        <v>11</v>
      </c>
      <c r="F842" s="33" t="s">
        <v>911</v>
      </c>
      <c r="G842" s="33">
        <v>1.2</v>
      </c>
      <c r="H842" s="34">
        <v>30</v>
      </c>
      <c r="I842" s="34">
        <v>36</v>
      </c>
      <c r="J842" s="34"/>
      <c r="K842" s="35"/>
      <c r="L842" s="36">
        <v>1.2</v>
      </c>
      <c r="M842" s="36">
        <v>30</v>
      </c>
      <c r="N842" s="36">
        <v>36</v>
      </c>
      <c r="O842" s="20">
        <f t="shared" si="61"/>
        <v>0</v>
      </c>
    </row>
    <row r="843" spans="1:15" ht="16.5" customHeight="1">
      <c r="A843" s="31" t="s">
        <v>11</v>
      </c>
      <c r="B843" s="32" t="s">
        <v>235</v>
      </c>
      <c r="C843" s="32" t="s">
        <v>160</v>
      </c>
      <c r="D843" s="32" t="s">
        <v>4</v>
      </c>
      <c r="E843" s="32" t="s">
        <v>11</v>
      </c>
      <c r="F843" s="33" t="s">
        <v>912</v>
      </c>
      <c r="G843" s="33">
        <v>1.08</v>
      </c>
      <c r="H843" s="34">
        <v>30</v>
      </c>
      <c r="I843" s="34">
        <v>32.4</v>
      </c>
      <c r="J843" s="34"/>
      <c r="K843" s="35"/>
      <c r="L843" s="36">
        <v>1.08</v>
      </c>
      <c r="M843" s="36">
        <v>30</v>
      </c>
      <c r="N843" s="36">
        <v>32.4</v>
      </c>
      <c r="O843" s="20">
        <f t="shared" si="61"/>
        <v>0</v>
      </c>
    </row>
    <row r="844" spans="1:15" ht="16.5" customHeight="1">
      <c r="A844" s="31" t="s">
        <v>11</v>
      </c>
      <c r="B844" s="32" t="s">
        <v>11</v>
      </c>
      <c r="C844" s="32" t="s">
        <v>11</v>
      </c>
      <c r="D844" s="32" t="s">
        <v>11</v>
      </c>
      <c r="E844" s="32" t="s">
        <v>437</v>
      </c>
      <c r="F844" s="33" t="s">
        <v>913</v>
      </c>
      <c r="G844" s="33"/>
      <c r="H844" s="34"/>
      <c r="I844" s="34"/>
      <c r="J844" s="34"/>
      <c r="K844" s="35"/>
      <c r="L844" s="36"/>
      <c r="M844" s="36"/>
      <c r="N844" s="36"/>
      <c r="O844" s="20">
        <f t="shared" si="61"/>
        <v>0</v>
      </c>
    </row>
    <row r="845" spans="1:15" ht="16.5" customHeight="1">
      <c r="A845" s="31" t="s">
        <v>11</v>
      </c>
      <c r="B845" s="32" t="s">
        <v>238</v>
      </c>
      <c r="C845" s="32" t="s">
        <v>164</v>
      </c>
      <c r="D845" s="32" t="s">
        <v>27</v>
      </c>
      <c r="E845" s="32" t="s">
        <v>914</v>
      </c>
      <c r="F845" s="33" t="s">
        <v>915</v>
      </c>
      <c r="G845" s="33">
        <v>9</v>
      </c>
      <c r="H845" s="34">
        <v>30</v>
      </c>
      <c r="I845" s="34">
        <v>270</v>
      </c>
      <c r="J845" s="34"/>
      <c r="K845" s="35"/>
      <c r="L845" s="36">
        <v>9</v>
      </c>
      <c r="M845" s="36">
        <v>30</v>
      </c>
      <c r="N845" s="36">
        <v>270</v>
      </c>
      <c r="O845" s="20">
        <f t="shared" si="61"/>
        <v>0</v>
      </c>
    </row>
    <row r="846" spans="1:15" ht="16.5" customHeight="1">
      <c r="A846" s="31" t="s">
        <v>11</v>
      </c>
      <c r="B846" s="32" t="s">
        <v>29</v>
      </c>
      <c r="C846" s="32" t="s">
        <v>30</v>
      </c>
      <c r="D846" s="32" t="s">
        <v>12</v>
      </c>
      <c r="E846" s="32" t="s">
        <v>916</v>
      </c>
      <c r="F846" s="33" t="s">
        <v>917</v>
      </c>
      <c r="G846" s="33">
        <v>0.01</v>
      </c>
      <c r="H846" s="34">
        <v>30</v>
      </c>
      <c r="I846" s="34">
        <v>0.3</v>
      </c>
      <c r="J846" s="34"/>
      <c r="K846" s="35"/>
      <c r="L846" s="36">
        <v>0.01</v>
      </c>
      <c r="M846" s="36">
        <v>30</v>
      </c>
      <c r="N846" s="36">
        <v>0.3</v>
      </c>
      <c r="O846" s="20">
        <f t="shared" si="61"/>
        <v>0</v>
      </c>
    </row>
    <row r="847" spans="1:15" ht="16.5" customHeight="1">
      <c r="A847" s="31" t="s">
        <v>11</v>
      </c>
      <c r="B847" s="32" t="s">
        <v>69</v>
      </c>
      <c r="C847" s="32" t="s">
        <v>70</v>
      </c>
      <c r="D847" s="32" t="s">
        <v>5</v>
      </c>
      <c r="E847" s="32" t="s">
        <v>11</v>
      </c>
      <c r="F847" s="33" t="s">
        <v>918</v>
      </c>
      <c r="G847" s="33">
        <v>7.9</v>
      </c>
      <c r="H847" s="34">
        <v>30</v>
      </c>
      <c r="I847" s="34">
        <v>237</v>
      </c>
      <c r="J847" s="34"/>
      <c r="K847" s="35"/>
      <c r="L847" s="36">
        <v>7.9</v>
      </c>
      <c r="M847" s="36">
        <v>30</v>
      </c>
      <c r="N847" s="36">
        <v>237</v>
      </c>
      <c r="O847" s="20">
        <f t="shared" si="61"/>
        <v>0</v>
      </c>
    </row>
    <row r="848" spans="1:15" ht="16.5" customHeight="1">
      <c r="A848" s="31" t="s">
        <v>11</v>
      </c>
      <c r="B848" s="32" t="s">
        <v>234</v>
      </c>
      <c r="C848" s="32" t="s">
        <v>157</v>
      </c>
      <c r="D848" s="32" t="s">
        <v>158</v>
      </c>
      <c r="E848" s="32" t="s">
        <v>11</v>
      </c>
      <c r="F848" s="33" t="s">
        <v>919</v>
      </c>
      <c r="G848" s="33">
        <v>15.5</v>
      </c>
      <c r="H848" s="34">
        <v>30</v>
      </c>
      <c r="I848" s="34">
        <v>465</v>
      </c>
      <c r="J848" s="34"/>
      <c r="K848" s="35"/>
      <c r="L848" s="36">
        <v>15.5</v>
      </c>
      <c r="M848" s="36">
        <v>30</v>
      </c>
      <c r="N848" s="36">
        <v>465</v>
      </c>
      <c r="O848" s="20">
        <f t="shared" si="61"/>
        <v>0</v>
      </c>
    </row>
    <row r="849" spans="1:15" ht="16.5" customHeight="1">
      <c r="A849" s="31" t="s">
        <v>11</v>
      </c>
      <c r="B849" s="32" t="s">
        <v>162</v>
      </c>
      <c r="C849" s="32" t="s">
        <v>159</v>
      </c>
      <c r="D849" s="32" t="s">
        <v>4</v>
      </c>
      <c r="E849" s="32" t="s">
        <v>11</v>
      </c>
      <c r="F849" s="33" t="s">
        <v>920</v>
      </c>
      <c r="G849" s="33">
        <v>0.28000000000000003</v>
      </c>
      <c r="H849" s="34">
        <v>30</v>
      </c>
      <c r="I849" s="34">
        <v>8.4</v>
      </c>
      <c r="J849" s="34"/>
      <c r="K849" s="35"/>
      <c r="L849" s="36">
        <v>0.28000000000000003</v>
      </c>
      <c r="M849" s="36">
        <v>30</v>
      </c>
      <c r="N849" s="36">
        <v>8.4</v>
      </c>
      <c r="O849" s="20">
        <f t="shared" si="61"/>
        <v>0</v>
      </c>
    </row>
    <row r="850" spans="1:15" ht="16.5" customHeight="1">
      <c r="A850" s="31" t="s">
        <v>11</v>
      </c>
      <c r="B850" s="32" t="s">
        <v>235</v>
      </c>
      <c r="C850" s="32" t="s">
        <v>160</v>
      </c>
      <c r="D850" s="32" t="s">
        <v>4</v>
      </c>
      <c r="E850" s="32" t="s">
        <v>11</v>
      </c>
      <c r="F850" s="33" t="s">
        <v>921</v>
      </c>
      <c r="G850" s="33">
        <v>0.252</v>
      </c>
      <c r="H850" s="34">
        <v>30</v>
      </c>
      <c r="I850" s="34">
        <v>7.56</v>
      </c>
      <c r="J850" s="34"/>
      <c r="K850" s="35"/>
      <c r="L850" s="36">
        <v>0.252</v>
      </c>
      <c r="M850" s="36">
        <v>30</v>
      </c>
      <c r="N850" s="36">
        <v>7.56</v>
      </c>
      <c r="O850" s="20">
        <f t="shared" si="61"/>
        <v>0</v>
      </c>
    </row>
    <row r="851" spans="1:15" ht="16.5" customHeight="1">
      <c r="A851" s="31" t="s">
        <v>11</v>
      </c>
      <c r="B851" s="32" t="s">
        <v>11</v>
      </c>
      <c r="C851" s="32" t="s">
        <v>11</v>
      </c>
      <c r="D851" s="32" t="s">
        <v>11</v>
      </c>
      <c r="E851" s="32" t="s">
        <v>437</v>
      </c>
      <c r="F851" s="33" t="s">
        <v>922</v>
      </c>
      <c r="G851" s="33"/>
      <c r="H851" s="34"/>
      <c r="I851" s="34"/>
      <c r="J851" s="34"/>
      <c r="K851" s="35"/>
      <c r="L851" s="36"/>
      <c r="M851" s="36"/>
      <c r="N851" s="36"/>
      <c r="O851" s="20">
        <f t="shared" si="61"/>
        <v>0</v>
      </c>
    </row>
    <row r="852" spans="1:15" ht="16.5" customHeight="1">
      <c r="A852" s="31" t="s">
        <v>11</v>
      </c>
      <c r="B852" s="32" t="s">
        <v>238</v>
      </c>
      <c r="C852" s="32" t="s">
        <v>164</v>
      </c>
      <c r="D852" s="32" t="s">
        <v>27</v>
      </c>
      <c r="E852" s="32" t="s">
        <v>923</v>
      </c>
      <c r="F852" s="33" t="s">
        <v>924</v>
      </c>
      <c r="G852" s="33">
        <v>3.2</v>
      </c>
      <c r="H852" s="34">
        <v>30</v>
      </c>
      <c r="I852" s="34">
        <v>96</v>
      </c>
      <c r="J852" s="34"/>
      <c r="K852" s="35"/>
      <c r="L852" s="36">
        <v>3.2</v>
      </c>
      <c r="M852" s="36">
        <v>30</v>
      </c>
      <c r="N852" s="36">
        <v>96</v>
      </c>
      <c r="O852" s="20">
        <f t="shared" ref="O852:O918" si="64">I852-N852</f>
        <v>0</v>
      </c>
    </row>
    <row r="853" spans="1:15" ht="16.5" customHeight="1">
      <c r="A853" s="31" t="s">
        <v>11</v>
      </c>
      <c r="B853" s="32" t="s">
        <v>29</v>
      </c>
      <c r="C853" s="32" t="s">
        <v>30</v>
      </c>
      <c r="D853" s="32" t="s">
        <v>12</v>
      </c>
      <c r="E853" s="32" t="s">
        <v>923</v>
      </c>
      <c r="F853" s="33" t="s">
        <v>925</v>
      </c>
      <c r="G853" s="33">
        <v>8.9999999999999993E-3</v>
      </c>
      <c r="H853" s="34">
        <v>30</v>
      </c>
      <c r="I853" s="34">
        <v>0.27</v>
      </c>
      <c r="J853" s="34"/>
      <c r="K853" s="35"/>
      <c r="L853" s="36">
        <v>8.9999999999999993E-3</v>
      </c>
      <c r="M853" s="36">
        <v>30</v>
      </c>
      <c r="N853" s="36">
        <v>0.27</v>
      </c>
      <c r="O853" s="20">
        <f t="shared" si="64"/>
        <v>0</v>
      </c>
    </row>
    <row r="854" spans="1:15" ht="16.5" customHeight="1">
      <c r="A854" s="31" t="s">
        <v>11</v>
      </c>
      <c r="B854" s="32" t="s">
        <v>69</v>
      </c>
      <c r="C854" s="32" t="s">
        <v>70</v>
      </c>
      <c r="D854" s="32" t="s">
        <v>5</v>
      </c>
      <c r="E854" s="32" t="s">
        <v>11</v>
      </c>
      <c r="F854" s="33" t="s">
        <v>926</v>
      </c>
      <c r="G854" s="33">
        <v>2.3199999999999998</v>
      </c>
      <c r="H854" s="34">
        <v>30</v>
      </c>
      <c r="I854" s="34">
        <v>69.599999999999994</v>
      </c>
      <c r="J854" s="34"/>
      <c r="K854" s="35"/>
      <c r="L854" s="36">
        <v>2.3199999999999998</v>
      </c>
      <c r="M854" s="36">
        <v>30</v>
      </c>
      <c r="N854" s="36">
        <v>69.599999999999994</v>
      </c>
      <c r="O854" s="20">
        <f t="shared" si="64"/>
        <v>0</v>
      </c>
    </row>
    <row r="855" spans="1:15" ht="16.5" customHeight="1">
      <c r="A855" s="31" t="s">
        <v>11</v>
      </c>
      <c r="B855" s="32" t="s">
        <v>234</v>
      </c>
      <c r="C855" s="32" t="s">
        <v>157</v>
      </c>
      <c r="D855" s="32" t="s">
        <v>158</v>
      </c>
      <c r="E855" s="32" t="s">
        <v>11</v>
      </c>
      <c r="F855" s="33" t="s">
        <v>927</v>
      </c>
      <c r="G855" s="33">
        <v>4.8</v>
      </c>
      <c r="H855" s="34">
        <v>30</v>
      </c>
      <c r="I855" s="34">
        <v>144</v>
      </c>
      <c r="J855" s="34"/>
      <c r="K855" s="35"/>
      <c r="L855" s="36">
        <v>4.8</v>
      </c>
      <c r="M855" s="36">
        <v>30</v>
      </c>
      <c r="N855" s="36">
        <v>144</v>
      </c>
      <c r="O855" s="20">
        <f t="shared" si="64"/>
        <v>0</v>
      </c>
    </row>
    <row r="856" spans="1:15" ht="16.5" customHeight="1">
      <c r="A856" s="31" t="s">
        <v>11</v>
      </c>
      <c r="B856" s="32" t="s">
        <v>162</v>
      </c>
      <c r="C856" s="32" t="s">
        <v>159</v>
      </c>
      <c r="D856" s="32" t="s">
        <v>4</v>
      </c>
      <c r="E856" s="32" t="s">
        <v>11</v>
      </c>
      <c r="F856" s="33" t="s">
        <v>928</v>
      </c>
      <c r="G856" s="33">
        <v>9.6000000000000002E-2</v>
      </c>
      <c r="H856" s="34">
        <v>30</v>
      </c>
      <c r="I856" s="34">
        <v>2.88</v>
      </c>
      <c r="J856" s="34"/>
      <c r="K856" s="35"/>
      <c r="L856" s="36">
        <v>9.6000000000000002E-2</v>
      </c>
      <c r="M856" s="36">
        <v>30</v>
      </c>
      <c r="N856" s="36">
        <v>2.88</v>
      </c>
      <c r="O856" s="20">
        <f t="shared" si="64"/>
        <v>0</v>
      </c>
    </row>
    <row r="857" spans="1:15" ht="16.5" customHeight="1">
      <c r="A857" s="31" t="s">
        <v>11</v>
      </c>
      <c r="B857" s="32" t="s">
        <v>235</v>
      </c>
      <c r="C857" s="32" t="s">
        <v>160</v>
      </c>
      <c r="D857" s="32" t="s">
        <v>4</v>
      </c>
      <c r="E857" s="32" t="s">
        <v>11</v>
      </c>
      <c r="F857" s="33" t="s">
        <v>929</v>
      </c>
      <c r="G857" s="33">
        <v>8.5999999999999993E-2</v>
      </c>
      <c r="H857" s="34">
        <v>30</v>
      </c>
      <c r="I857" s="34">
        <v>2.58</v>
      </c>
      <c r="J857" s="34"/>
      <c r="K857" s="35"/>
      <c r="L857" s="36">
        <v>8.5999999999999993E-2</v>
      </c>
      <c r="M857" s="36">
        <v>30</v>
      </c>
      <c r="N857" s="36">
        <v>2.58</v>
      </c>
      <c r="O857" s="20">
        <f t="shared" si="64"/>
        <v>0</v>
      </c>
    </row>
    <row r="858" spans="1:15" s="243" customFormat="1" ht="16.5" customHeight="1">
      <c r="A858" s="244" t="s">
        <v>930</v>
      </c>
      <c r="B858" s="244" t="s">
        <v>11</v>
      </c>
      <c r="C858" s="244" t="s">
        <v>11</v>
      </c>
      <c r="D858" s="244" t="s">
        <v>11</v>
      </c>
      <c r="E858" s="244" t="s">
        <v>437</v>
      </c>
      <c r="F858" s="245" t="s">
        <v>931</v>
      </c>
      <c r="G858" s="245"/>
      <c r="H858" s="246"/>
      <c r="I858" s="246"/>
      <c r="J858" s="246"/>
      <c r="K858" s="247"/>
      <c r="L858" s="246"/>
      <c r="M858" s="246"/>
      <c r="N858" s="246"/>
      <c r="O858" s="248">
        <f t="shared" si="64"/>
        <v>0</v>
      </c>
    </row>
    <row r="859" spans="1:15" ht="16.5" customHeight="1">
      <c r="A859" s="31" t="s">
        <v>11</v>
      </c>
      <c r="B859" s="32" t="s">
        <v>294</v>
      </c>
      <c r="C859" s="32" t="s">
        <v>225</v>
      </c>
      <c r="D859" s="32" t="s">
        <v>12</v>
      </c>
      <c r="E859" s="32" t="s">
        <v>932</v>
      </c>
      <c r="F859" s="33" t="s">
        <v>933</v>
      </c>
      <c r="G859" s="33">
        <v>2.7789999999999999</v>
      </c>
      <c r="H859" s="34">
        <v>30</v>
      </c>
      <c r="I859" s="34">
        <v>83.37</v>
      </c>
      <c r="J859" s="34"/>
      <c r="K859" s="35"/>
      <c r="L859" s="36">
        <v>2.7789999999999999</v>
      </c>
      <c r="M859" s="36">
        <v>30</v>
      </c>
      <c r="N859" s="36">
        <v>83.37</v>
      </c>
      <c r="O859" s="20">
        <f t="shared" si="64"/>
        <v>0</v>
      </c>
    </row>
    <row r="860" spans="1:15" ht="16.5" customHeight="1">
      <c r="A860" s="31" t="s">
        <v>11</v>
      </c>
      <c r="B860" s="32" t="s">
        <v>297</v>
      </c>
      <c r="C860" s="32" t="s">
        <v>11</v>
      </c>
      <c r="D860" s="32" t="s">
        <v>4</v>
      </c>
      <c r="E860" s="32" t="s">
        <v>172</v>
      </c>
      <c r="F860" s="33" t="s">
        <v>934</v>
      </c>
      <c r="G860" s="33">
        <v>27.79</v>
      </c>
      <c r="H860" s="34">
        <v>30</v>
      </c>
      <c r="I860" s="34">
        <v>833.7</v>
      </c>
      <c r="J860" s="34"/>
      <c r="K860" s="35"/>
      <c r="L860" s="36">
        <v>27.79</v>
      </c>
      <c r="M860" s="36">
        <v>30</v>
      </c>
      <c r="N860" s="36">
        <v>833.7</v>
      </c>
      <c r="O860" s="20">
        <f t="shared" si="64"/>
        <v>0</v>
      </c>
    </row>
    <row r="861" spans="1:15" ht="33" customHeight="1">
      <c r="A861" s="31" t="s">
        <v>11</v>
      </c>
      <c r="B861" s="32" t="s">
        <v>298</v>
      </c>
      <c r="C861" s="32" t="s">
        <v>11</v>
      </c>
      <c r="D861" s="32" t="s">
        <v>4</v>
      </c>
      <c r="E861" s="32" t="s">
        <v>173</v>
      </c>
      <c r="F861" s="33" t="s">
        <v>935</v>
      </c>
      <c r="G861" s="33">
        <v>40.799999999999997</v>
      </c>
      <c r="H861" s="34">
        <v>30</v>
      </c>
      <c r="I861" s="66">
        <v>1224</v>
      </c>
      <c r="J861" s="34"/>
      <c r="K861" s="35"/>
      <c r="L861" s="36">
        <v>40.799999999999997</v>
      </c>
      <c r="M861" s="36">
        <v>30</v>
      </c>
      <c r="N861" s="67">
        <v>1224</v>
      </c>
      <c r="O861" s="20">
        <f t="shared" si="64"/>
        <v>0</v>
      </c>
    </row>
    <row r="862" spans="1:15" ht="16.5" customHeight="1">
      <c r="A862" s="31" t="s">
        <v>11</v>
      </c>
      <c r="B862" s="32" t="s">
        <v>298</v>
      </c>
      <c r="C862" s="32" t="s">
        <v>11</v>
      </c>
      <c r="D862" s="32" t="s">
        <v>4</v>
      </c>
      <c r="E862" s="32" t="s">
        <v>936</v>
      </c>
      <c r="F862" s="33" t="s">
        <v>934</v>
      </c>
      <c r="G862" s="33">
        <v>27.79</v>
      </c>
      <c r="H862" s="34">
        <v>30</v>
      </c>
      <c r="I862" s="34">
        <v>833.7</v>
      </c>
      <c r="J862" s="34"/>
      <c r="K862" s="35"/>
      <c r="L862" s="36">
        <v>27.79</v>
      </c>
      <c r="M862" s="36">
        <v>30</v>
      </c>
      <c r="N862" s="36">
        <v>833.7</v>
      </c>
      <c r="O862" s="20">
        <f t="shared" si="64"/>
        <v>0</v>
      </c>
    </row>
    <row r="863" spans="1:15" ht="16.5" customHeight="1">
      <c r="A863" s="31" t="s">
        <v>11</v>
      </c>
      <c r="B863" s="32" t="s">
        <v>302</v>
      </c>
      <c r="C863" s="32" t="s">
        <v>229</v>
      </c>
      <c r="D863" s="32" t="s">
        <v>4</v>
      </c>
      <c r="E863" s="32" t="s">
        <v>447</v>
      </c>
      <c r="F863" s="33" t="s">
        <v>934</v>
      </c>
      <c r="G863" s="33">
        <v>27.79</v>
      </c>
      <c r="H863" s="34">
        <v>30</v>
      </c>
      <c r="I863" s="34">
        <v>833.7</v>
      </c>
      <c r="J863" s="34"/>
      <c r="K863" s="35"/>
      <c r="L863" s="36">
        <v>27.79</v>
      </c>
      <c r="M863" s="36">
        <v>30</v>
      </c>
      <c r="N863" s="36">
        <v>833.7</v>
      </c>
      <c r="O863" s="20">
        <f t="shared" si="64"/>
        <v>0</v>
      </c>
    </row>
    <row r="864" spans="1:15" ht="16.5" customHeight="1">
      <c r="A864" s="31" t="s">
        <v>11</v>
      </c>
      <c r="B864" s="32" t="s">
        <v>11</v>
      </c>
      <c r="C864" s="32" t="s">
        <v>11</v>
      </c>
      <c r="D864" s="32" t="s">
        <v>11</v>
      </c>
      <c r="E864" s="32" t="s">
        <v>437</v>
      </c>
      <c r="F864" s="33" t="s">
        <v>937</v>
      </c>
      <c r="G864" s="33"/>
      <c r="H864" s="34"/>
      <c r="I864" s="34"/>
      <c r="J864" s="34"/>
      <c r="K864" s="35"/>
      <c r="L864" s="36"/>
      <c r="M864" s="36"/>
      <c r="N864" s="36"/>
      <c r="O864" s="20">
        <f t="shared" si="64"/>
        <v>0</v>
      </c>
    </row>
    <row r="865" spans="1:15" ht="16.5" customHeight="1">
      <c r="A865" s="31" t="s">
        <v>11</v>
      </c>
      <c r="B865" s="32" t="s">
        <v>294</v>
      </c>
      <c r="C865" s="32" t="s">
        <v>225</v>
      </c>
      <c r="D865" s="32" t="s">
        <v>12</v>
      </c>
      <c r="E865" s="32" t="s">
        <v>932</v>
      </c>
      <c r="F865" s="33" t="s">
        <v>938</v>
      </c>
      <c r="G865" s="33">
        <v>1.36</v>
      </c>
      <c r="H865" s="34">
        <v>30</v>
      </c>
      <c r="I865" s="34">
        <v>40.799999999999997</v>
      </c>
      <c r="J865" s="34"/>
      <c r="K865" s="35"/>
      <c r="L865" s="36">
        <v>1.36</v>
      </c>
      <c r="M865" s="36">
        <v>30</v>
      </c>
      <c r="N865" s="36">
        <v>40.799999999999997</v>
      </c>
      <c r="O865" s="20">
        <f t="shared" si="64"/>
        <v>0</v>
      </c>
    </row>
    <row r="866" spans="1:15" ht="16.5" customHeight="1">
      <c r="A866" s="31" t="s">
        <v>11</v>
      </c>
      <c r="B866" s="32" t="s">
        <v>297</v>
      </c>
      <c r="C866" s="32" t="s">
        <v>11</v>
      </c>
      <c r="D866" s="32" t="s">
        <v>4</v>
      </c>
      <c r="E866" s="32" t="s">
        <v>172</v>
      </c>
      <c r="F866" s="33" t="s">
        <v>939</v>
      </c>
      <c r="G866" s="33">
        <v>13.6</v>
      </c>
      <c r="H866" s="34">
        <v>30</v>
      </c>
      <c r="I866" s="34">
        <v>408</v>
      </c>
      <c r="J866" s="34"/>
      <c r="K866" s="35"/>
      <c r="L866" s="36">
        <v>13.6</v>
      </c>
      <c r="M866" s="36">
        <v>30</v>
      </c>
      <c r="N866" s="36">
        <v>408</v>
      </c>
      <c r="O866" s="20">
        <f t="shared" si="64"/>
        <v>0</v>
      </c>
    </row>
    <row r="867" spans="1:15" ht="16.5" customHeight="1">
      <c r="A867" s="31" t="s">
        <v>11</v>
      </c>
      <c r="B867" s="32" t="s">
        <v>298</v>
      </c>
      <c r="C867" s="32" t="s">
        <v>11</v>
      </c>
      <c r="D867" s="32" t="s">
        <v>4</v>
      </c>
      <c r="E867" s="32" t="s">
        <v>173</v>
      </c>
      <c r="F867" s="33" t="s">
        <v>940</v>
      </c>
      <c r="G867" s="33">
        <v>11.77</v>
      </c>
      <c r="H867" s="34">
        <v>30</v>
      </c>
      <c r="I867" s="34">
        <v>353.1</v>
      </c>
      <c r="J867" s="34"/>
      <c r="K867" s="35"/>
      <c r="L867" s="36">
        <v>11.77</v>
      </c>
      <c r="M867" s="36">
        <v>30</v>
      </c>
      <c r="N867" s="36">
        <v>353.1</v>
      </c>
      <c r="O867" s="20">
        <f t="shared" si="64"/>
        <v>0</v>
      </c>
    </row>
    <row r="868" spans="1:15" ht="16.5" customHeight="1">
      <c r="A868" s="31" t="s">
        <v>11</v>
      </c>
      <c r="B868" s="32" t="s">
        <v>298</v>
      </c>
      <c r="C868" s="32" t="s">
        <v>11</v>
      </c>
      <c r="D868" s="32" t="s">
        <v>4</v>
      </c>
      <c r="E868" s="32" t="s">
        <v>936</v>
      </c>
      <c r="F868" s="33" t="s">
        <v>939</v>
      </c>
      <c r="G868" s="33">
        <v>13.6</v>
      </c>
      <c r="H868" s="34">
        <v>30</v>
      </c>
      <c r="I868" s="34">
        <v>408</v>
      </c>
      <c r="J868" s="34"/>
      <c r="K868" s="35"/>
      <c r="L868" s="36">
        <v>13.6</v>
      </c>
      <c r="M868" s="36">
        <v>30</v>
      </c>
      <c r="N868" s="36">
        <v>408</v>
      </c>
      <c r="O868" s="20">
        <f t="shared" si="64"/>
        <v>0</v>
      </c>
    </row>
    <row r="869" spans="1:15" ht="16.5" customHeight="1">
      <c r="A869" s="43"/>
      <c r="B869" s="44"/>
      <c r="C869" s="44"/>
      <c r="D869" s="44"/>
      <c r="E869" s="44"/>
      <c r="F869" s="45"/>
      <c r="G869" s="45"/>
      <c r="H869" s="46"/>
      <c r="I869" s="46"/>
      <c r="J869" s="46"/>
      <c r="K869" s="46"/>
      <c r="L869" s="47"/>
      <c r="M869" s="47"/>
      <c r="N869" s="47"/>
    </row>
    <row r="870" spans="1:15" ht="16.5" customHeight="1">
      <c r="A870" s="21" t="s">
        <v>1314</v>
      </c>
      <c r="O870" s="20">
        <f t="shared" si="64"/>
        <v>0</v>
      </c>
    </row>
    <row r="871" spans="1:15" s="58" customFormat="1" ht="16.5" customHeight="1">
      <c r="A871" s="25" t="s">
        <v>323</v>
      </c>
      <c r="B871" s="25" t="s">
        <v>0</v>
      </c>
      <c r="C871" s="25" t="s">
        <v>1</v>
      </c>
      <c r="D871" s="25" t="s">
        <v>2</v>
      </c>
      <c r="E871" s="25" t="s">
        <v>324</v>
      </c>
      <c r="F871" s="54" t="s">
        <v>325</v>
      </c>
      <c r="G871" s="54" t="s">
        <v>326</v>
      </c>
      <c r="H871" s="55" t="s">
        <v>158</v>
      </c>
      <c r="I871" s="55" t="s">
        <v>150</v>
      </c>
      <c r="J871" s="55" t="s">
        <v>308</v>
      </c>
      <c r="K871" s="56"/>
      <c r="L871" s="55" t="s">
        <v>327</v>
      </c>
      <c r="M871" s="55" t="s">
        <v>158</v>
      </c>
      <c r="N871" s="55" t="s">
        <v>328</v>
      </c>
      <c r="O871" s="57" t="s">
        <v>329</v>
      </c>
    </row>
    <row r="872" spans="1:15" ht="16.5" customHeight="1">
      <c r="A872" s="31" t="s">
        <v>941</v>
      </c>
      <c r="B872" s="32" t="s">
        <v>942</v>
      </c>
      <c r="C872" s="32" t="s">
        <v>943</v>
      </c>
      <c r="D872" s="32" t="s">
        <v>368</v>
      </c>
      <c r="E872" s="32" t="s">
        <v>552</v>
      </c>
      <c r="F872" s="33" t="s">
        <v>944</v>
      </c>
      <c r="G872" s="33">
        <v>13.6</v>
      </c>
      <c r="H872" s="34">
        <v>30</v>
      </c>
      <c r="I872" s="34">
        <v>408</v>
      </c>
      <c r="J872" s="34"/>
      <c r="K872" s="35"/>
      <c r="L872" s="36">
        <v>13.6</v>
      </c>
      <c r="M872" s="36">
        <v>30</v>
      </c>
      <c r="N872" s="36">
        <v>408</v>
      </c>
      <c r="O872" s="20">
        <f t="shared" si="64"/>
        <v>0</v>
      </c>
    </row>
    <row r="873" spans="1:15" ht="16.5" customHeight="1">
      <c r="A873" s="31" t="s">
        <v>11</v>
      </c>
      <c r="B873" s="32" t="s">
        <v>11</v>
      </c>
      <c r="C873" s="32" t="s">
        <v>11</v>
      </c>
      <c r="D873" s="32" t="s">
        <v>11</v>
      </c>
      <c r="E873" s="32" t="s">
        <v>437</v>
      </c>
      <c r="F873" s="33" t="s">
        <v>945</v>
      </c>
      <c r="G873" s="33"/>
      <c r="H873" s="34"/>
      <c r="I873" s="34"/>
      <c r="J873" s="34"/>
      <c r="K873" s="35"/>
      <c r="L873" s="36"/>
      <c r="M873" s="36"/>
      <c r="N873" s="36"/>
      <c r="O873" s="20">
        <f t="shared" si="64"/>
        <v>0</v>
      </c>
    </row>
    <row r="874" spans="1:15" ht="16.5" customHeight="1">
      <c r="A874" s="31" t="s">
        <v>11</v>
      </c>
      <c r="B874" s="32" t="s">
        <v>294</v>
      </c>
      <c r="C874" s="32" t="s">
        <v>225</v>
      </c>
      <c r="D874" s="32" t="s">
        <v>12</v>
      </c>
      <c r="E874" s="32" t="s">
        <v>932</v>
      </c>
      <c r="F874" s="33" t="s">
        <v>946</v>
      </c>
      <c r="G874" s="33">
        <v>1</v>
      </c>
      <c r="H874" s="34">
        <v>30</v>
      </c>
      <c r="I874" s="34">
        <v>30</v>
      </c>
      <c r="J874" s="34"/>
      <c r="K874" s="35"/>
      <c r="L874" s="36">
        <v>1</v>
      </c>
      <c r="M874" s="36">
        <v>30</v>
      </c>
      <c r="N874" s="36">
        <v>30</v>
      </c>
      <c r="O874" s="20">
        <f t="shared" si="64"/>
        <v>0</v>
      </c>
    </row>
    <row r="875" spans="1:15" ht="16.5" customHeight="1">
      <c r="A875" s="31" t="s">
        <v>11</v>
      </c>
      <c r="B875" s="32" t="s">
        <v>297</v>
      </c>
      <c r="C875" s="32" t="s">
        <v>11</v>
      </c>
      <c r="D875" s="32" t="s">
        <v>4</v>
      </c>
      <c r="E875" s="32" t="s">
        <v>172</v>
      </c>
      <c r="F875" s="33" t="s">
        <v>947</v>
      </c>
      <c r="G875" s="33">
        <v>10</v>
      </c>
      <c r="H875" s="34">
        <v>30</v>
      </c>
      <c r="I875" s="34">
        <v>300</v>
      </c>
      <c r="J875" s="34"/>
      <c r="K875" s="35"/>
      <c r="L875" s="36">
        <v>10</v>
      </c>
      <c r="M875" s="36">
        <v>30</v>
      </c>
      <c r="N875" s="36">
        <v>300</v>
      </c>
      <c r="O875" s="20">
        <f t="shared" si="64"/>
        <v>0</v>
      </c>
    </row>
    <row r="876" spans="1:15" ht="16.5" customHeight="1">
      <c r="A876" s="31" t="s">
        <v>11</v>
      </c>
      <c r="B876" s="32" t="s">
        <v>298</v>
      </c>
      <c r="C876" s="32" t="s">
        <v>11</v>
      </c>
      <c r="D876" s="32" t="s">
        <v>4</v>
      </c>
      <c r="E876" s="32" t="s">
        <v>173</v>
      </c>
      <c r="F876" s="33" t="s">
        <v>948</v>
      </c>
      <c r="G876" s="33">
        <v>9.31</v>
      </c>
      <c r="H876" s="34">
        <v>30</v>
      </c>
      <c r="I876" s="34">
        <v>279.3</v>
      </c>
      <c r="J876" s="34"/>
      <c r="K876" s="35"/>
      <c r="L876" s="36">
        <v>9.31</v>
      </c>
      <c r="M876" s="36">
        <v>30</v>
      </c>
      <c r="N876" s="36">
        <v>279.3</v>
      </c>
      <c r="O876" s="20">
        <f t="shared" si="64"/>
        <v>0</v>
      </c>
    </row>
    <row r="877" spans="1:15" ht="16.5" customHeight="1">
      <c r="A877" s="31" t="s">
        <v>11</v>
      </c>
      <c r="B877" s="32" t="s">
        <v>298</v>
      </c>
      <c r="C877" s="32" t="s">
        <v>11</v>
      </c>
      <c r="D877" s="32" t="s">
        <v>4</v>
      </c>
      <c r="E877" s="32" t="s">
        <v>936</v>
      </c>
      <c r="F877" s="33" t="s">
        <v>947</v>
      </c>
      <c r="G877" s="33">
        <v>10</v>
      </c>
      <c r="H877" s="34">
        <v>30</v>
      </c>
      <c r="I877" s="34">
        <v>300</v>
      </c>
      <c r="J877" s="34"/>
      <c r="K877" s="35"/>
      <c r="L877" s="36">
        <v>10</v>
      </c>
      <c r="M877" s="36">
        <v>30</v>
      </c>
      <c r="N877" s="36">
        <v>300</v>
      </c>
      <c r="O877" s="20">
        <f t="shared" si="64"/>
        <v>0</v>
      </c>
    </row>
    <row r="878" spans="1:15" ht="16.5" customHeight="1">
      <c r="A878" s="31" t="s">
        <v>11</v>
      </c>
      <c r="B878" s="32" t="s">
        <v>302</v>
      </c>
      <c r="C878" s="32" t="s">
        <v>229</v>
      </c>
      <c r="D878" s="32" t="s">
        <v>4</v>
      </c>
      <c r="E878" s="32" t="s">
        <v>447</v>
      </c>
      <c r="F878" s="33" t="s">
        <v>947</v>
      </c>
      <c r="G878" s="33">
        <v>10</v>
      </c>
      <c r="H878" s="34">
        <v>30</v>
      </c>
      <c r="I878" s="34">
        <v>300</v>
      </c>
      <c r="J878" s="34"/>
      <c r="K878" s="35"/>
      <c r="L878" s="36">
        <v>10</v>
      </c>
      <c r="M878" s="36">
        <v>30</v>
      </c>
      <c r="N878" s="36">
        <v>300</v>
      </c>
      <c r="O878" s="20">
        <f t="shared" si="64"/>
        <v>0</v>
      </c>
    </row>
    <row r="879" spans="1:15" ht="16.5" customHeight="1">
      <c r="A879" s="31" t="s">
        <v>11</v>
      </c>
      <c r="B879" s="32" t="s">
        <v>11</v>
      </c>
      <c r="C879" s="32" t="s">
        <v>11</v>
      </c>
      <c r="D879" s="32" t="s">
        <v>11</v>
      </c>
      <c r="E879" s="32" t="s">
        <v>437</v>
      </c>
      <c r="F879" s="33" t="s">
        <v>949</v>
      </c>
      <c r="G879" s="33"/>
      <c r="H879" s="34"/>
      <c r="I879" s="34"/>
      <c r="J879" s="34"/>
      <c r="K879" s="35"/>
      <c r="L879" s="36"/>
      <c r="M879" s="36"/>
      <c r="N879" s="36"/>
      <c r="O879" s="20">
        <f t="shared" si="64"/>
        <v>0</v>
      </c>
    </row>
    <row r="880" spans="1:15" ht="16.5" customHeight="1">
      <c r="A880" s="31" t="s">
        <v>11</v>
      </c>
      <c r="B880" s="32" t="s">
        <v>294</v>
      </c>
      <c r="C880" s="32" t="s">
        <v>225</v>
      </c>
      <c r="D880" s="32" t="s">
        <v>12</v>
      </c>
      <c r="E880" s="32" t="s">
        <v>932</v>
      </c>
      <c r="F880" s="33" t="s">
        <v>950</v>
      </c>
      <c r="G880" s="33">
        <v>0.7</v>
      </c>
      <c r="H880" s="34">
        <v>30</v>
      </c>
      <c r="I880" s="34">
        <v>21</v>
      </c>
      <c r="J880" s="34"/>
      <c r="K880" s="35"/>
      <c r="L880" s="36">
        <v>0.7</v>
      </c>
      <c r="M880" s="36">
        <v>30</v>
      </c>
      <c r="N880" s="36">
        <v>21</v>
      </c>
      <c r="O880" s="20">
        <f t="shared" si="64"/>
        <v>0</v>
      </c>
    </row>
    <row r="881" spans="1:15" ht="16.5" customHeight="1">
      <c r="A881" s="31" t="s">
        <v>11</v>
      </c>
      <c r="B881" s="32" t="s">
        <v>297</v>
      </c>
      <c r="C881" s="32" t="s">
        <v>11</v>
      </c>
      <c r="D881" s="32" t="s">
        <v>4</v>
      </c>
      <c r="E881" s="32" t="s">
        <v>172</v>
      </c>
      <c r="F881" s="33" t="s">
        <v>951</v>
      </c>
      <c r="G881" s="33">
        <v>7</v>
      </c>
      <c r="H881" s="34">
        <v>30</v>
      </c>
      <c r="I881" s="34">
        <v>210</v>
      </c>
      <c r="J881" s="34"/>
      <c r="K881" s="35"/>
      <c r="L881" s="36">
        <v>7</v>
      </c>
      <c r="M881" s="36">
        <v>30</v>
      </c>
      <c r="N881" s="36">
        <v>210</v>
      </c>
      <c r="O881" s="20">
        <f t="shared" si="64"/>
        <v>0</v>
      </c>
    </row>
    <row r="882" spans="1:15" ht="16.5" customHeight="1">
      <c r="A882" s="31" t="s">
        <v>11</v>
      </c>
      <c r="B882" s="32" t="s">
        <v>298</v>
      </c>
      <c r="C882" s="32" t="s">
        <v>11</v>
      </c>
      <c r="D882" s="32" t="s">
        <v>4</v>
      </c>
      <c r="E882" s="32" t="s">
        <v>173</v>
      </c>
      <c r="F882" s="33" t="s">
        <v>952</v>
      </c>
      <c r="G882" s="33">
        <v>20.69</v>
      </c>
      <c r="H882" s="34">
        <v>30</v>
      </c>
      <c r="I882" s="34">
        <v>620.70000000000005</v>
      </c>
      <c r="J882" s="34"/>
      <c r="K882" s="35"/>
      <c r="L882" s="36">
        <v>20.69</v>
      </c>
      <c r="M882" s="36">
        <v>30</v>
      </c>
      <c r="N882" s="36">
        <v>620.70000000000005</v>
      </c>
      <c r="O882" s="20">
        <f t="shared" si="64"/>
        <v>0</v>
      </c>
    </row>
    <row r="883" spans="1:15" ht="16.5" customHeight="1">
      <c r="A883" s="31" t="s">
        <v>11</v>
      </c>
      <c r="B883" s="32" t="s">
        <v>298</v>
      </c>
      <c r="C883" s="32" t="s">
        <v>11</v>
      </c>
      <c r="D883" s="32" t="s">
        <v>4</v>
      </c>
      <c r="E883" s="32" t="s">
        <v>936</v>
      </c>
      <c r="F883" s="33" t="s">
        <v>951</v>
      </c>
      <c r="G883" s="33">
        <v>7</v>
      </c>
      <c r="H883" s="34">
        <v>30</v>
      </c>
      <c r="I883" s="34">
        <v>210</v>
      </c>
      <c r="J883" s="34"/>
      <c r="K883" s="35"/>
      <c r="L883" s="36">
        <v>7</v>
      </c>
      <c r="M883" s="36">
        <v>30</v>
      </c>
      <c r="N883" s="36">
        <v>210</v>
      </c>
      <c r="O883" s="20">
        <f t="shared" si="64"/>
        <v>0</v>
      </c>
    </row>
    <row r="884" spans="1:15" ht="16.5" customHeight="1">
      <c r="A884" s="31" t="s">
        <v>11</v>
      </c>
      <c r="B884" s="32" t="s">
        <v>302</v>
      </c>
      <c r="C884" s="32" t="s">
        <v>229</v>
      </c>
      <c r="D884" s="32" t="s">
        <v>4</v>
      </c>
      <c r="E884" s="32" t="s">
        <v>447</v>
      </c>
      <c r="F884" s="33" t="s">
        <v>951</v>
      </c>
      <c r="G884" s="33">
        <v>7</v>
      </c>
      <c r="H884" s="34">
        <v>30</v>
      </c>
      <c r="I884" s="34">
        <v>210</v>
      </c>
      <c r="J884" s="34"/>
      <c r="K884" s="35"/>
      <c r="L884" s="36">
        <v>7</v>
      </c>
      <c r="M884" s="36">
        <v>30</v>
      </c>
      <c r="N884" s="36">
        <v>210</v>
      </c>
      <c r="O884" s="20">
        <f t="shared" si="64"/>
        <v>0</v>
      </c>
    </row>
    <row r="885" spans="1:15" ht="16.5" customHeight="1">
      <c r="A885" s="31" t="s">
        <v>11</v>
      </c>
      <c r="B885" s="32" t="s">
        <v>11</v>
      </c>
      <c r="C885" s="32" t="s">
        <v>11</v>
      </c>
      <c r="D885" s="32" t="s">
        <v>11</v>
      </c>
      <c r="E885" s="32" t="s">
        <v>437</v>
      </c>
      <c r="F885" s="33" t="s">
        <v>532</v>
      </c>
      <c r="G885" s="33"/>
      <c r="H885" s="34"/>
      <c r="I885" s="34"/>
      <c r="J885" s="34"/>
      <c r="K885" s="35"/>
      <c r="L885" s="36"/>
      <c r="M885" s="36"/>
      <c r="N885" s="36"/>
      <c r="O885" s="20">
        <f t="shared" si="64"/>
        <v>0</v>
      </c>
    </row>
    <row r="886" spans="1:15" ht="16.5" customHeight="1">
      <c r="A886" s="31" t="s">
        <v>11</v>
      </c>
      <c r="B886" s="32" t="s">
        <v>299</v>
      </c>
      <c r="C886" s="32" t="s">
        <v>11</v>
      </c>
      <c r="D886" s="32" t="s">
        <v>4</v>
      </c>
      <c r="E886" s="32" t="s">
        <v>953</v>
      </c>
      <c r="F886" s="33" t="s">
        <v>954</v>
      </c>
      <c r="G886" s="33">
        <v>4.1500000000000004</v>
      </c>
      <c r="H886" s="34">
        <v>30</v>
      </c>
      <c r="I886" s="34">
        <v>124.5</v>
      </c>
      <c r="J886" s="34"/>
      <c r="K886" s="35"/>
      <c r="L886" s="36">
        <v>4.1500000000000004</v>
      </c>
      <c r="M886" s="36">
        <v>30</v>
      </c>
      <c r="N886" s="36">
        <v>124.5</v>
      </c>
      <c r="O886" s="20">
        <f t="shared" si="64"/>
        <v>0</v>
      </c>
    </row>
    <row r="887" spans="1:15" ht="16.5" customHeight="1">
      <c r="A887" s="31" t="s">
        <v>11</v>
      </c>
      <c r="B887" s="32" t="s">
        <v>302</v>
      </c>
      <c r="C887" s="32" t="s">
        <v>229</v>
      </c>
      <c r="D887" s="32" t="s">
        <v>4</v>
      </c>
      <c r="E887" s="32" t="s">
        <v>447</v>
      </c>
      <c r="F887" s="33" t="s">
        <v>954</v>
      </c>
      <c r="G887" s="33">
        <v>4.1500000000000004</v>
      </c>
      <c r="H887" s="34">
        <v>30</v>
      </c>
      <c r="I887" s="34">
        <v>124.5</v>
      </c>
      <c r="J887" s="34"/>
      <c r="K887" s="35"/>
      <c r="L887" s="36">
        <v>4.1500000000000004</v>
      </c>
      <c r="M887" s="36">
        <v>30</v>
      </c>
      <c r="N887" s="36">
        <v>124.5</v>
      </c>
      <c r="O887" s="20">
        <f t="shared" si="64"/>
        <v>0</v>
      </c>
    </row>
    <row r="888" spans="1:15" ht="16.5" customHeight="1">
      <c r="A888" s="31" t="s">
        <v>11</v>
      </c>
      <c r="B888" s="32" t="s">
        <v>298</v>
      </c>
      <c r="C888" s="32" t="s">
        <v>11</v>
      </c>
      <c r="D888" s="32" t="s">
        <v>4</v>
      </c>
      <c r="E888" s="32" t="s">
        <v>936</v>
      </c>
      <c r="F888" s="33" t="s">
        <v>954</v>
      </c>
      <c r="G888" s="33">
        <v>4.1500000000000004</v>
      </c>
      <c r="H888" s="34">
        <v>30</v>
      </c>
      <c r="I888" s="34">
        <v>124.5</v>
      </c>
      <c r="J888" s="34"/>
      <c r="K888" s="35"/>
      <c r="L888" s="36">
        <v>4.1500000000000004</v>
      </c>
      <c r="M888" s="36">
        <v>30</v>
      </c>
      <c r="N888" s="36">
        <v>124.5</v>
      </c>
      <c r="O888" s="20">
        <f t="shared" si="64"/>
        <v>0</v>
      </c>
    </row>
    <row r="889" spans="1:15" ht="16.5" customHeight="1">
      <c r="A889" s="31" t="s">
        <v>11</v>
      </c>
      <c r="B889" s="32" t="s">
        <v>11</v>
      </c>
      <c r="C889" s="32" t="s">
        <v>11</v>
      </c>
      <c r="D889" s="32" t="s">
        <v>11</v>
      </c>
      <c r="E889" s="32" t="s">
        <v>437</v>
      </c>
      <c r="F889" s="33" t="s">
        <v>955</v>
      </c>
      <c r="G889" s="33"/>
      <c r="H889" s="34"/>
      <c r="I889" s="34"/>
      <c r="J889" s="34"/>
      <c r="K889" s="35"/>
      <c r="L889" s="36"/>
      <c r="M889" s="36"/>
      <c r="N889" s="36"/>
      <c r="O889" s="20">
        <f t="shared" si="64"/>
        <v>0</v>
      </c>
    </row>
    <row r="890" spans="1:15" ht="16.5" customHeight="1">
      <c r="A890" s="31" t="s">
        <v>11</v>
      </c>
      <c r="B890" s="32" t="s">
        <v>299</v>
      </c>
      <c r="C890" s="32" t="s">
        <v>11</v>
      </c>
      <c r="D890" s="32" t="s">
        <v>4</v>
      </c>
      <c r="E890" s="32" t="s">
        <v>172</v>
      </c>
      <c r="F890" s="33" t="s">
        <v>956</v>
      </c>
      <c r="G890" s="33">
        <v>4.7300000000000004</v>
      </c>
      <c r="H890" s="34">
        <v>30</v>
      </c>
      <c r="I890" s="34">
        <v>141.9</v>
      </c>
      <c r="J890" s="34"/>
      <c r="K890" s="35"/>
      <c r="L890" s="36">
        <v>4.7300000000000004</v>
      </c>
      <c r="M890" s="36">
        <v>30</v>
      </c>
      <c r="N890" s="36">
        <v>141.9</v>
      </c>
      <c r="O890" s="20">
        <f t="shared" si="64"/>
        <v>0</v>
      </c>
    </row>
    <row r="891" spans="1:15" ht="16.5" customHeight="1">
      <c r="A891" s="31" t="s">
        <v>11</v>
      </c>
      <c r="B891" s="32" t="s">
        <v>11</v>
      </c>
      <c r="C891" s="32" t="s">
        <v>11</v>
      </c>
      <c r="D891" s="32" t="s">
        <v>11</v>
      </c>
      <c r="E891" s="32" t="s">
        <v>437</v>
      </c>
      <c r="F891" s="33" t="s">
        <v>957</v>
      </c>
      <c r="G891" s="33"/>
      <c r="H891" s="34"/>
      <c r="I891" s="34"/>
      <c r="J891" s="34"/>
      <c r="K891" s="35"/>
      <c r="L891" s="36"/>
      <c r="M891" s="36"/>
      <c r="N891" s="36"/>
      <c r="O891" s="20">
        <f t="shared" si="64"/>
        <v>0</v>
      </c>
    </row>
    <row r="892" spans="1:15" ht="16.5" customHeight="1">
      <c r="A892" s="31" t="s">
        <v>11</v>
      </c>
      <c r="B892" s="32" t="s">
        <v>299</v>
      </c>
      <c r="C892" s="32" t="s">
        <v>11</v>
      </c>
      <c r="D892" s="32" t="s">
        <v>4</v>
      </c>
      <c r="E892" s="32" t="s">
        <v>172</v>
      </c>
      <c r="F892" s="33" t="s">
        <v>958</v>
      </c>
      <c r="G892" s="33">
        <v>8.25</v>
      </c>
      <c r="H892" s="34">
        <v>30</v>
      </c>
      <c r="I892" s="34">
        <v>247.5</v>
      </c>
      <c r="J892" s="34"/>
      <c r="K892" s="35"/>
      <c r="L892" s="36">
        <v>8.25</v>
      </c>
      <c r="M892" s="36">
        <v>30</v>
      </c>
      <c r="N892" s="36">
        <v>247.5</v>
      </c>
      <c r="O892" s="20">
        <f t="shared" si="64"/>
        <v>0</v>
      </c>
    </row>
    <row r="893" spans="1:15" ht="16.5" customHeight="1">
      <c r="A893" s="31" t="s">
        <v>11</v>
      </c>
      <c r="B893" s="32" t="s">
        <v>11</v>
      </c>
      <c r="C893" s="32" t="s">
        <v>11</v>
      </c>
      <c r="D893" s="32" t="s">
        <v>11</v>
      </c>
      <c r="E893" s="32" t="s">
        <v>437</v>
      </c>
      <c r="F893" s="33" t="s">
        <v>959</v>
      </c>
      <c r="G893" s="33"/>
      <c r="H893" s="34"/>
      <c r="I893" s="34"/>
      <c r="J893" s="34"/>
      <c r="K893" s="35"/>
      <c r="L893" s="36"/>
      <c r="M893" s="36"/>
      <c r="N893" s="36"/>
      <c r="O893" s="20">
        <f t="shared" si="64"/>
        <v>0</v>
      </c>
    </row>
    <row r="894" spans="1:15" ht="16.5" customHeight="1">
      <c r="A894" s="31" t="s">
        <v>11</v>
      </c>
      <c r="B894" s="32" t="s">
        <v>299</v>
      </c>
      <c r="C894" s="32" t="s">
        <v>11</v>
      </c>
      <c r="D894" s="32" t="s">
        <v>4</v>
      </c>
      <c r="E894" s="32" t="s">
        <v>172</v>
      </c>
      <c r="F894" s="33" t="s">
        <v>960</v>
      </c>
      <c r="G894" s="33">
        <v>1.95</v>
      </c>
      <c r="H894" s="34">
        <v>30</v>
      </c>
      <c r="I894" s="34">
        <v>58.5</v>
      </c>
      <c r="J894" s="34"/>
      <c r="K894" s="35"/>
      <c r="L894" s="36">
        <v>1.95</v>
      </c>
      <c r="M894" s="36">
        <v>30</v>
      </c>
      <c r="N894" s="36">
        <v>58.5</v>
      </c>
      <c r="O894" s="20">
        <f t="shared" si="64"/>
        <v>0</v>
      </c>
    </row>
    <row r="895" spans="1:15" ht="16.5" customHeight="1">
      <c r="A895" s="31" t="s">
        <v>11</v>
      </c>
      <c r="B895" s="32" t="s">
        <v>298</v>
      </c>
      <c r="C895" s="32" t="s">
        <v>11</v>
      </c>
      <c r="D895" s="32" t="s">
        <v>4</v>
      </c>
      <c r="E895" s="32" t="s">
        <v>173</v>
      </c>
      <c r="F895" s="33" t="s">
        <v>961</v>
      </c>
      <c r="G895" s="33">
        <v>8.9600000000000009</v>
      </c>
      <c r="H895" s="34">
        <v>30</v>
      </c>
      <c r="I895" s="34">
        <v>268.8</v>
      </c>
      <c r="J895" s="34"/>
      <c r="K895" s="35"/>
      <c r="L895" s="36">
        <v>8.9600000000000009</v>
      </c>
      <c r="M895" s="36">
        <v>30</v>
      </c>
      <c r="N895" s="36">
        <v>268.8</v>
      </c>
      <c r="O895" s="20">
        <f t="shared" si="64"/>
        <v>0</v>
      </c>
    </row>
    <row r="896" spans="1:15" ht="16.5" customHeight="1">
      <c r="A896" s="31" t="s">
        <v>11</v>
      </c>
      <c r="B896" s="32" t="s">
        <v>302</v>
      </c>
      <c r="C896" s="32" t="s">
        <v>229</v>
      </c>
      <c r="D896" s="32" t="s">
        <v>4</v>
      </c>
      <c r="E896" s="32" t="s">
        <v>447</v>
      </c>
      <c r="F896" s="33" t="s">
        <v>960</v>
      </c>
      <c r="G896" s="33">
        <v>1.95</v>
      </c>
      <c r="H896" s="34">
        <v>30</v>
      </c>
      <c r="I896" s="34">
        <v>58.5</v>
      </c>
      <c r="J896" s="34"/>
      <c r="K896" s="35"/>
      <c r="L896" s="36">
        <v>1.95</v>
      </c>
      <c r="M896" s="36">
        <v>30</v>
      </c>
      <c r="N896" s="36">
        <v>58.5</v>
      </c>
      <c r="O896" s="20">
        <f t="shared" si="64"/>
        <v>0</v>
      </c>
    </row>
    <row r="897" spans="1:15" ht="16.5" customHeight="1">
      <c r="A897" s="31" t="s">
        <v>11</v>
      </c>
      <c r="B897" s="32" t="s">
        <v>298</v>
      </c>
      <c r="C897" s="32" t="s">
        <v>11</v>
      </c>
      <c r="D897" s="32" t="s">
        <v>4</v>
      </c>
      <c r="E897" s="32" t="s">
        <v>936</v>
      </c>
      <c r="F897" s="33" t="s">
        <v>960</v>
      </c>
      <c r="G897" s="33">
        <v>1.95</v>
      </c>
      <c r="H897" s="34">
        <v>30</v>
      </c>
      <c r="I897" s="34">
        <v>58.5</v>
      </c>
      <c r="J897" s="34"/>
      <c r="K897" s="35"/>
      <c r="L897" s="36">
        <v>1.95</v>
      </c>
      <c r="M897" s="36">
        <v>30</v>
      </c>
      <c r="N897" s="36">
        <v>58.5</v>
      </c>
      <c r="O897" s="20">
        <f t="shared" si="64"/>
        <v>0</v>
      </c>
    </row>
    <row r="898" spans="1:15" ht="16.5" customHeight="1">
      <c r="A898" s="31"/>
      <c r="B898" s="32"/>
      <c r="C898" s="32"/>
      <c r="D898" s="32"/>
      <c r="E898" s="32"/>
      <c r="F898" s="33"/>
      <c r="G898" s="33"/>
      <c r="H898" s="34"/>
      <c r="I898" s="34"/>
      <c r="J898" s="34"/>
      <c r="K898" s="35"/>
      <c r="L898" s="36"/>
      <c r="M898" s="36"/>
      <c r="N898" s="36"/>
    </row>
    <row r="899" spans="1:15" ht="16.5" customHeight="1">
      <c r="A899" s="31"/>
      <c r="B899" s="32"/>
      <c r="C899" s="32"/>
      <c r="D899" s="32"/>
      <c r="E899" s="32"/>
      <c r="F899" s="33"/>
      <c r="G899" s="33"/>
      <c r="H899" s="34"/>
      <c r="I899" s="34"/>
      <c r="J899" s="34"/>
      <c r="K899" s="35"/>
      <c r="L899" s="36"/>
      <c r="M899" s="36"/>
      <c r="N899" s="36"/>
    </row>
    <row r="900" spans="1:15" ht="16.5" customHeight="1">
      <c r="A900" s="31"/>
      <c r="B900" s="32"/>
      <c r="C900" s="32"/>
      <c r="D900" s="32"/>
      <c r="E900" s="32"/>
      <c r="F900" s="33"/>
      <c r="G900" s="33"/>
      <c r="H900" s="34"/>
      <c r="I900" s="34"/>
      <c r="J900" s="34"/>
      <c r="K900" s="35"/>
      <c r="L900" s="36"/>
      <c r="M900" s="36"/>
      <c r="N900" s="36"/>
    </row>
    <row r="901" spans="1:15" ht="16.5" customHeight="1">
      <c r="A901" s="43"/>
      <c r="B901" s="44"/>
      <c r="C901" s="44"/>
      <c r="D901" s="44"/>
      <c r="E901" s="44"/>
      <c r="F901" s="45"/>
      <c r="G901" s="45"/>
      <c r="H901" s="46"/>
      <c r="I901" s="46"/>
      <c r="J901" s="46"/>
      <c r="K901" s="46"/>
      <c r="L901" s="47"/>
      <c r="M901" s="47"/>
      <c r="N901" s="47"/>
    </row>
    <row r="902" spans="1:15" ht="16.5" customHeight="1">
      <c r="A902" s="21" t="s">
        <v>1315</v>
      </c>
      <c r="O902" s="20">
        <f t="shared" si="64"/>
        <v>0</v>
      </c>
    </row>
    <row r="903" spans="1:15" s="58" customFormat="1" ht="16.5" customHeight="1">
      <c r="A903" s="25" t="s">
        <v>323</v>
      </c>
      <c r="B903" s="25" t="s">
        <v>0</v>
      </c>
      <c r="C903" s="25" t="s">
        <v>1</v>
      </c>
      <c r="D903" s="25" t="s">
        <v>2</v>
      </c>
      <c r="E903" s="25" t="s">
        <v>324</v>
      </c>
      <c r="F903" s="54" t="s">
        <v>325</v>
      </c>
      <c r="G903" s="54" t="s">
        <v>326</v>
      </c>
      <c r="H903" s="55" t="s">
        <v>158</v>
      </c>
      <c r="I903" s="55" t="s">
        <v>150</v>
      </c>
      <c r="J903" s="55" t="s">
        <v>308</v>
      </c>
      <c r="K903" s="56"/>
      <c r="L903" s="55" t="s">
        <v>327</v>
      </c>
      <c r="M903" s="55" t="s">
        <v>158</v>
      </c>
      <c r="N903" s="55" t="s">
        <v>328</v>
      </c>
      <c r="O903" s="57" t="s">
        <v>329</v>
      </c>
    </row>
    <row r="904" spans="1:15" ht="16.5" customHeight="1">
      <c r="A904" s="31" t="s">
        <v>941</v>
      </c>
      <c r="B904" s="32" t="s">
        <v>875</v>
      </c>
      <c r="C904" s="32" t="s">
        <v>876</v>
      </c>
      <c r="D904" s="32" t="s">
        <v>877</v>
      </c>
      <c r="E904" s="32" t="s">
        <v>11</v>
      </c>
      <c r="F904" s="33" t="s">
        <v>962</v>
      </c>
      <c r="G904" s="33">
        <v>12.259</v>
      </c>
      <c r="H904" s="34">
        <v>30</v>
      </c>
      <c r="I904" s="34">
        <v>367.77</v>
      </c>
      <c r="J904" s="34"/>
      <c r="K904" s="35"/>
      <c r="L904" s="36">
        <v>12.259</v>
      </c>
      <c r="M904" s="36">
        <v>30</v>
      </c>
      <c r="N904" s="36">
        <v>367.77</v>
      </c>
      <c r="O904" s="20">
        <f t="shared" si="64"/>
        <v>0</v>
      </c>
    </row>
    <row r="905" spans="1:15" s="243" customFormat="1" ht="16.5" customHeight="1">
      <c r="A905" s="244" t="s">
        <v>963</v>
      </c>
      <c r="B905" s="244" t="s">
        <v>295</v>
      </c>
      <c r="C905" s="244" t="s">
        <v>226</v>
      </c>
      <c r="D905" s="244" t="s">
        <v>12</v>
      </c>
      <c r="E905" s="244" t="s">
        <v>964</v>
      </c>
      <c r="F905" s="245" t="s">
        <v>965</v>
      </c>
      <c r="G905" s="245">
        <v>0.22900000000000001</v>
      </c>
      <c r="H905" s="246">
        <v>30</v>
      </c>
      <c r="I905" s="246">
        <v>6.87</v>
      </c>
      <c r="J905" s="246"/>
      <c r="K905" s="247"/>
      <c r="L905" s="246">
        <v>0.22900000000000001</v>
      </c>
      <c r="M905" s="246">
        <v>30</v>
      </c>
      <c r="N905" s="246">
        <v>6.87</v>
      </c>
      <c r="O905" s="248">
        <f t="shared" si="64"/>
        <v>0</v>
      </c>
    </row>
    <row r="906" spans="1:15" ht="16.5" customHeight="1">
      <c r="A906" s="31" t="s">
        <v>11</v>
      </c>
      <c r="B906" s="32" t="s">
        <v>295</v>
      </c>
      <c r="C906" s="32" t="s">
        <v>226</v>
      </c>
      <c r="D906" s="32" t="s">
        <v>12</v>
      </c>
      <c r="E906" s="32" t="s">
        <v>966</v>
      </c>
      <c r="F906" s="33" t="s">
        <v>967</v>
      </c>
      <c r="G906" s="33">
        <v>0.27100000000000002</v>
      </c>
      <c r="H906" s="34">
        <v>30</v>
      </c>
      <c r="I906" s="34">
        <v>8.1300000000000008</v>
      </c>
      <c r="J906" s="34"/>
      <c r="K906" s="35"/>
      <c r="L906" s="36">
        <v>0.27100000000000002</v>
      </c>
      <c r="M906" s="36">
        <v>30</v>
      </c>
      <c r="N906" s="36">
        <v>8.1300000000000008</v>
      </c>
      <c r="O906" s="20">
        <f t="shared" si="64"/>
        <v>0</v>
      </c>
    </row>
    <row r="907" spans="1:15" ht="16.5" customHeight="1">
      <c r="A907" s="31" t="s">
        <v>11</v>
      </c>
      <c r="B907" s="32" t="s">
        <v>295</v>
      </c>
      <c r="C907" s="32" t="s">
        <v>226</v>
      </c>
      <c r="D907" s="32" t="s">
        <v>12</v>
      </c>
      <c r="E907" s="32" t="s">
        <v>968</v>
      </c>
      <c r="F907" s="33" t="s">
        <v>969</v>
      </c>
      <c r="G907" s="33">
        <v>0.77700000000000002</v>
      </c>
      <c r="H907" s="34">
        <v>30</v>
      </c>
      <c r="I907" s="34">
        <v>23.31</v>
      </c>
      <c r="J907" s="34"/>
      <c r="K907" s="35"/>
      <c r="L907" s="36">
        <v>0.77700000000000002</v>
      </c>
      <c r="M907" s="36">
        <v>30</v>
      </c>
      <c r="N907" s="36">
        <v>23.31</v>
      </c>
      <c r="O907" s="20">
        <f t="shared" si="64"/>
        <v>0</v>
      </c>
    </row>
    <row r="908" spans="1:15" ht="16.5" customHeight="1">
      <c r="A908" s="31" t="s">
        <v>11</v>
      </c>
      <c r="B908" s="32" t="s">
        <v>295</v>
      </c>
      <c r="C908" s="32" t="s">
        <v>226</v>
      </c>
      <c r="D908" s="32" t="s">
        <v>12</v>
      </c>
      <c r="E908" s="32" t="s">
        <v>656</v>
      </c>
      <c r="F908" s="33" t="s">
        <v>970</v>
      </c>
      <c r="G908" s="33">
        <v>1.23</v>
      </c>
      <c r="H908" s="34">
        <v>30</v>
      </c>
      <c r="I908" s="34">
        <v>36.9</v>
      </c>
      <c r="J908" s="34"/>
      <c r="K908" s="35"/>
      <c r="L908" s="36">
        <v>1.23</v>
      </c>
      <c r="M908" s="36">
        <v>30</v>
      </c>
      <c r="N908" s="36">
        <v>36.9</v>
      </c>
      <c r="O908" s="20">
        <f t="shared" si="64"/>
        <v>0</v>
      </c>
    </row>
    <row r="909" spans="1:15" ht="16.5" customHeight="1">
      <c r="A909" s="31" t="s">
        <v>11</v>
      </c>
      <c r="B909" s="32" t="s">
        <v>295</v>
      </c>
      <c r="C909" s="32" t="s">
        <v>226</v>
      </c>
      <c r="D909" s="32" t="s">
        <v>12</v>
      </c>
      <c r="E909" s="32" t="s">
        <v>971</v>
      </c>
      <c r="F909" s="33" t="s">
        <v>972</v>
      </c>
      <c r="G909" s="33">
        <v>0.32100000000000001</v>
      </c>
      <c r="H909" s="34">
        <v>30</v>
      </c>
      <c r="I909" s="34">
        <v>9.6300000000000008</v>
      </c>
      <c r="J909" s="34"/>
      <c r="K909" s="35"/>
      <c r="L909" s="36">
        <v>0.32100000000000001</v>
      </c>
      <c r="M909" s="36">
        <v>30</v>
      </c>
      <c r="N909" s="36">
        <v>9.6300000000000008</v>
      </c>
      <c r="O909" s="20">
        <f t="shared" si="64"/>
        <v>0</v>
      </c>
    </row>
    <row r="910" spans="1:15" ht="16.5" customHeight="1">
      <c r="A910" s="31" t="s">
        <v>11</v>
      </c>
      <c r="B910" s="32" t="s">
        <v>295</v>
      </c>
      <c r="C910" s="32" t="s">
        <v>226</v>
      </c>
      <c r="D910" s="32" t="s">
        <v>12</v>
      </c>
      <c r="E910" s="32" t="s">
        <v>973</v>
      </c>
      <c r="F910" s="33" t="s">
        <v>974</v>
      </c>
      <c r="G910" s="33">
        <v>0.29899999999999999</v>
      </c>
      <c r="H910" s="34">
        <v>30</v>
      </c>
      <c r="I910" s="34">
        <v>8.9700000000000006</v>
      </c>
      <c r="J910" s="34"/>
      <c r="K910" s="35"/>
      <c r="L910" s="36">
        <v>0.29899999999999999</v>
      </c>
      <c r="M910" s="36">
        <v>30</v>
      </c>
      <c r="N910" s="36">
        <v>8.9700000000000006</v>
      </c>
      <c r="O910" s="20">
        <f t="shared" si="64"/>
        <v>0</v>
      </c>
    </row>
    <row r="911" spans="1:15" ht="16.5" customHeight="1">
      <c r="A911" s="31" t="s">
        <v>11</v>
      </c>
      <c r="B911" s="32" t="s">
        <v>295</v>
      </c>
      <c r="C911" s="32" t="s">
        <v>226</v>
      </c>
      <c r="D911" s="32" t="s">
        <v>12</v>
      </c>
      <c r="E911" s="32" t="s">
        <v>975</v>
      </c>
      <c r="F911" s="33" t="s">
        <v>976</v>
      </c>
      <c r="G911" s="33">
        <v>0.88300000000000001</v>
      </c>
      <c r="H911" s="34">
        <v>30</v>
      </c>
      <c r="I911" s="34">
        <v>26.49</v>
      </c>
      <c r="J911" s="34"/>
      <c r="K911" s="35"/>
      <c r="L911" s="36">
        <v>0.88300000000000001</v>
      </c>
      <c r="M911" s="36">
        <v>30</v>
      </c>
      <c r="N911" s="36">
        <v>26.49</v>
      </c>
      <c r="O911" s="20">
        <f t="shared" si="64"/>
        <v>0</v>
      </c>
    </row>
    <row r="912" spans="1:15" ht="16.5" customHeight="1">
      <c r="A912" s="31" t="s">
        <v>11</v>
      </c>
      <c r="B912" s="32" t="s">
        <v>295</v>
      </c>
      <c r="C912" s="32" t="s">
        <v>226</v>
      </c>
      <c r="D912" s="32" t="s">
        <v>12</v>
      </c>
      <c r="E912" s="32" t="s">
        <v>977</v>
      </c>
      <c r="F912" s="33" t="s">
        <v>978</v>
      </c>
      <c r="G912" s="33">
        <v>0.88300000000000001</v>
      </c>
      <c r="H912" s="34">
        <v>30</v>
      </c>
      <c r="I912" s="34">
        <v>26.49</v>
      </c>
      <c r="J912" s="34"/>
      <c r="K912" s="35"/>
      <c r="L912" s="36">
        <v>0.88300000000000001</v>
      </c>
      <c r="M912" s="36">
        <v>30</v>
      </c>
      <c r="N912" s="36">
        <v>26.49</v>
      </c>
      <c r="O912" s="20">
        <f t="shared" si="64"/>
        <v>0</v>
      </c>
    </row>
    <row r="913" spans="1:15" ht="16.5" customHeight="1">
      <c r="A913" s="31" t="s">
        <v>11</v>
      </c>
      <c r="B913" s="32" t="s">
        <v>295</v>
      </c>
      <c r="C913" s="32" t="s">
        <v>226</v>
      </c>
      <c r="D913" s="32" t="s">
        <v>12</v>
      </c>
      <c r="E913" s="32" t="s">
        <v>979</v>
      </c>
      <c r="F913" s="33" t="s">
        <v>980</v>
      </c>
      <c r="G913" s="33">
        <v>0.93799999999999994</v>
      </c>
      <c r="H913" s="34">
        <v>30</v>
      </c>
      <c r="I913" s="34">
        <v>28.14</v>
      </c>
      <c r="J913" s="34"/>
      <c r="K913" s="35"/>
      <c r="L913" s="36">
        <v>0.93799999999999994</v>
      </c>
      <c r="M913" s="36">
        <v>30</v>
      </c>
      <c r="N913" s="36">
        <v>28.14</v>
      </c>
      <c r="O913" s="20">
        <f t="shared" si="64"/>
        <v>0</v>
      </c>
    </row>
    <row r="914" spans="1:15" ht="33" customHeight="1">
      <c r="A914" s="31" t="s">
        <v>11</v>
      </c>
      <c r="B914" s="32" t="s">
        <v>295</v>
      </c>
      <c r="C914" s="32" t="s">
        <v>226</v>
      </c>
      <c r="D914" s="32" t="s">
        <v>12</v>
      </c>
      <c r="E914" s="32" t="s">
        <v>981</v>
      </c>
      <c r="F914" s="33" t="s">
        <v>982</v>
      </c>
      <c r="G914" s="33">
        <v>1.3879999999999999</v>
      </c>
      <c r="H914" s="34">
        <v>30</v>
      </c>
      <c r="I914" s="34">
        <v>41.64</v>
      </c>
      <c r="J914" s="34"/>
      <c r="K914" s="35"/>
      <c r="L914" s="36">
        <v>1.3879999999999999</v>
      </c>
      <c r="M914" s="36">
        <v>30</v>
      </c>
      <c r="N914" s="36">
        <v>41.64</v>
      </c>
      <c r="O914" s="20">
        <f t="shared" si="64"/>
        <v>0</v>
      </c>
    </row>
    <row r="915" spans="1:15" ht="33" customHeight="1">
      <c r="A915" s="31" t="s">
        <v>11</v>
      </c>
      <c r="B915" s="32" t="s">
        <v>314</v>
      </c>
      <c r="C915" s="32" t="s">
        <v>316</v>
      </c>
      <c r="D915" s="32" t="s">
        <v>71</v>
      </c>
      <c r="E915" s="32" t="s">
        <v>983</v>
      </c>
      <c r="F915" s="33" t="s">
        <v>984</v>
      </c>
      <c r="G915" s="33">
        <v>0.01</v>
      </c>
      <c r="H915" s="34">
        <v>30</v>
      </c>
      <c r="I915" s="34">
        <v>0.3</v>
      </c>
      <c r="J915" s="34"/>
      <c r="K915" s="35"/>
      <c r="L915" s="36">
        <v>0.01</v>
      </c>
      <c r="M915" s="36">
        <v>30</v>
      </c>
      <c r="N915" s="36">
        <v>0.3</v>
      </c>
      <c r="O915" s="20">
        <f t="shared" si="64"/>
        <v>0</v>
      </c>
    </row>
    <row r="916" spans="1:15" ht="33" customHeight="1">
      <c r="A916" s="31" t="s">
        <v>11</v>
      </c>
      <c r="B916" s="32" t="s">
        <v>320</v>
      </c>
      <c r="C916" s="32" t="s">
        <v>321</v>
      </c>
      <c r="D916" s="32" t="s">
        <v>71</v>
      </c>
      <c r="E916" s="32" t="s">
        <v>11</v>
      </c>
      <c r="F916" s="33" t="s">
        <v>984</v>
      </c>
      <c r="G916" s="33">
        <v>0.01</v>
      </c>
      <c r="H916" s="34">
        <v>30</v>
      </c>
      <c r="I916" s="34">
        <v>0.3</v>
      </c>
      <c r="J916" s="34"/>
      <c r="K916" s="35"/>
      <c r="L916" s="36">
        <v>0.01</v>
      </c>
      <c r="M916" s="36">
        <v>30</v>
      </c>
      <c r="N916" s="36">
        <v>0.3</v>
      </c>
      <c r="O916" s="20">
        <f t="shared" si="64"/>
        <v>0</v>
      </c>
    </row>
    <row r="917" spans="1:15" ht="16.5" customHeight="1">
      <c r="A917" s="31" t="s">
        <v>11</v>
      </c>
      <c r="B917" s="32" t="s">
        <v>295</v>
      </c>
      <c r="C917" s="32" t="s">
        <v>226</v>
      </c>
      <c r="D917" s="32" t="s">
        <v>12</v>
      </c>
      <c r="E917" s="32" t="s">
        <v>691</v>
      </c>
      <c r="F917" s="33" t="s">
        <v>985</v>
      </c>
      <c r="G917" s="33">
        <v>0.29599999999999999</v>
      </c>
      <c r="H917" s="34">
        <v>30</v>
      </c>
      <c r="I917" s="34">
        <v>8.8800000000000008</v>
      </c>
      <c r="J917" s="34"/>
      <c r="K917" s="35"/>
      <c r="L917" s="36">
        <v>0.29599999999999999</v>
      </c>
      <c r="M917" s="36">
        <v>30</v>
      </c>
      <c r="N917" s="36">
        <v>8.8800000000000008</v>
      </c>
      <c r="O917" s="20">
        <f t="shared" si="64"/>
        <v>0</v>
      </c>
    </row>
    <row r="918" spans="1:15" ht="16.5" customHeight="1">
      <c r="A918" s="31" t="s">
        <v>11</v>
      </c>
      <c r="B918" s="32" t="s">
        <v>295</v>
      </c>
      <c r="C918" s="32" t="s">
        <v>226</v>
      </c>
      <c r="D918" s="32" t="s">
        <v>12</v>
      </c>
      <c r="E918" s="32" t="s">
        <v>986</v>
      </c>
      <c r="F918" s="33" t="s">
        <v>987</v>
      </c>
      <c r="G918" s="33">
        <v>0.14399999999999999</v>
      </c>
      <c r="H918" s="34">
        <v>30</v>
      </c>
      <c r="I918" s="34">
        <v>4.32</v>
      </c>
      <c r="J918" s="34"/>
      <c r="K918" s="35"/>
      <c r="L918" s="36">
        <v>0.14399999999999999</v>
      </c>
      <c r="M918" s="36">
        <v>30</v>
      </c>
      <c r="N918" s="36">
        <v>4.32</v>
      </c>
      <c r="O918" s="20">
        <f t="shared" si="64"/>
        <v>0</v>
      </c>
    </row>
    <row r="919" spans="1:15" ht="16.5" customHeight="1">
      <c r="A919" s="31" t="s">
        <v>11</v>
      </c>
      <c r="B919" s="32" t="s">
        <v>295</v>
      </c>
      <c r="C919" s="32" t="s">
        <v>226</v>
      </c>
      <c r="D919" s="32" t="s">
        <v>12</v>
      </c>
      <c r="E919" s="32" t="s">
        <v>988</v>
      </c>
      <c r="F919" s="33" t="s">
        <v>989</v>
      </c>
      <c r="G919" s="33">
        <v>0.36399999999999999</v>
      </c>
      <c r="H919" s="34">
        <v>30</v>
      </c>
      <c r="I919" s="34">
        <v>10.92</v>
      </c>
      <c r="J919" s="34"/>
      <c r="K919" s="35"/>
      <c r="L919" s="36">
        <v>0.36399999999999999</v>
      </c>
      <c r="M919" s="36">
        <v>30</v>
      </c>
      <c r="N919" s="36">
        <v>10.92</v>
      </c>
      <c r="O919" s="20">
        <f t="shared" ref="O919:O982" si="65">I919-N919</f>
        <v>0</v>
      </c>
    </row>
    <row r="920" spans="1:15" ht="33" customHeight="1">
      <c r="A920" s="31" t="s">
        <v>11</v>
      </c>
      <c r="B920" s="32" t="s">
        <v>295</v>
      </c>
      <c r="C920" s="32" t="s">
        <v>226</v>
      </c>
      <c r="D920" s="32" t="s">
        <v>12</v>
      </c>
      <c r="E920" s="32" t="s">
        <v>990</v>
      </c>
      <c r="F920" s="33" t="s">
        <v>991</v>
      </c>
      <c r="G920" s="33">
        <v>2.444</v>
      </c>
      <c r="H920" s="34">
        <v>30</v>
      </c>
      <c r="I920" s="34">
        <v>73.319999999999993</v>
      </c>
      <c r="J920" s="34"/>
      <c r="K920" s="35"/>
      <c r="L920" s="36">
        <v>2.444</v>
      </c>
      <c r="M920" s="36">
        <v>30</v>
      </c>
      <c r="N920" s="36">
        <v>73.319999999999993</v>
      </c>
      <c r="O920" s="20">
        <f t="shared" si="65"/>
        <v>0</v>
      </c>
    </row>
    <row r="921" spans="1:15" ht="33" customHeight="1">
      <c r="A921" s="31" t="s">
        <v>11</v>
      </c>
      <c r="B921" s="32" t="s">
        <v>314</v>
      </c>
      <c r="C921" s="32" t="s">
        <v>316</v>
      </c>
      <c r="D921" s="32" t="s">
        <v>71</v>
      </c>
      <c r="E921" s="32" t="s">
        <v>983</v>
      </c>
      <c r="F921" s="33" t="s">
        <v>992</v>
      </c>
      <c r="G921" s="33">
        <v>1.7999999999999999E-2</v>
      </c>
      <c r="H921" s="34">
        <v>30</v>
      </c>
      <c r="I921" s="34">
        <v>0.54</v>
      </c>
      <c r="J921" s="34"/>
      <c r="K921" s="35"/>
      <c r="L921" s="36">
        <v>1.7999999999999999E-2</v>
      </c>
      <c r="M921" s="36">
        <v>30</v>
      </c>
      <c r="N921" s="36">
        <v>0.54</v>
      </c>
      <c r="O921" s="20">
        <f t="shared" si="65"/>
        <v>0</v>
      </c>
    </row>
    <row r="922" spans="1:15" ht="33" customHeight="1">
      <c r="A922" s="31" t="s">
        <v>11</v>
      </c>
      <c r="B922" s="32" t="s">
        <v>320</v>
      </c>
      <c r="C922" s="32" t="s">
        <v>321</v>
      </c>
      <c r="D922" s="32" t="s">
        <v>71</v>
      </c>
      <c r="E922" s="32" t="s">
        <v>11</v>
      </c>
      <c r="F922" s="33" t="s">
        <v>992</v>
      </c>
      <c r="G922" s="33">
        <v>1.7999999999999999E-2</v>
      </c>
      <c r="H922" s="34">
        <v>30</v>
      </c>
      <c r="I922" s="34">
        <v>0.54</v>
      </c>
      <c r="J922" s="34"/>
      <c r="K922" s="35"/>
      <c r="L922" s="36">
        <v>1.7999999999999999E-2</v>
      </c>
      <c r="M922" s="36">
        <v>30</v>
      </c>
      <c r="N922" s="36">
        <v>0.54</v>
      </c>
      <c r="O922" s="20">
        <f t="shared" si="65"/>
        <v>0</v>
      </c>
    </row>
    <row r="923" spans="1:15" ht="16.5" customHeight="1">
      <c r="A923" s="31" t="s">
        <v>11</v>
      </c>
      <c r="B923" s="32" t="s">
        <v>295</v>
      </c>
      <c r="C923" s="32" t="s">
        <v>226</v>
      </c>
      <c r="D923" s="32" t="s">
        <v>12</v>
      </c>
      <c r="E923" s="32" t="s">
        <v>993</v>
      </c>
      <c r="F923" s="33" t="s">
        <v>994</v>
      </c>
      <c r="G923" s="33">
        <v>0.17499999999999999</v>
      </c>
      <c r="H923" s="34">
        <v>30</v>
      </c>
      <c r="I923" s="34">
        <v>5.25</v>
      </c>
      <c r="J923" s="34"/>
      <c r="K923" s="35"/>
      <c r="L923" s="36">
        <v>0.17499999999999999</v>
      </c>
      <c r="M923" s="36">
        <v>30</v>
      </c>
      <c r="N923" s="36">
        <v>5.25</v>
      </c>
      <c r="O923" s="20">
        <f t="shared" si="65"/>
        <v>0</v>
      </c>
    </row>
    <row r="924" spans="1:15" ht="16.5" customHeight="1">
      <c r="A924" s="31" t="s">
        <v>11</v>
      </c>
      <c r="B924" s="32" t="s">
        <v>295</v>
      </c>
      <c r="C924" s="32" t="s">
        <v>226</v>
      </c>
      <c r="D924" s="32" t="s">
        <v>12</v>
      </c>
      <c r="E924" s="32" t="s">
        <v>995</v>
      </c>
      <c r="F924" s="33" t="s">
        <v>996</v>
      </c>
      <c r="G924" s="33">
        <v>0.67800000000000005</v>
      </c>
      <c r="H924" s="34">
        <v>30</v>
      </c>
      <c r="I924" s="34">
        <v>20.34</v>
      </c>
      <c r="J924" s="34"/>
      <c r="K924" s="35"/>
      <c r="L924" s="36">
        <v>0.67800000000000005</v>
      </c>
      <c r="M924" s="36">
        <v>30</v>
      </c>
      <c r="N924" s="36">
        <v>20.34</v>
      </c>
      <c r="O924" s="20">
        <f t="shared" si="65"/>
        <v>0</v>
      </c>
    </row>
    <row r="925" spans="1:15" ht="16.5" customHeight="1">
      <c r="A925" s="31" t="s">
        <v>11</v>
      </c>
      <c r="B925" s="32" t="s">
        <v>295</v>
      </c>
      <c r="C925" s="32" t="s">
        <v>226</v>
      </c>
      <c r="D925" s="32" t="s">
        <v>12</v>
      </c>
      <c r="E925" s="32" t="s">
        <v>997</v>
      </c>
      <c r="F925" s="33" t="s">
        <v>998</v>
      </c>
      <c r="G925" s="33">
        <v>1.103</v>
      </c>
      <c r="H925" s="34">
        <v>30</v>
      </c>
      <c r="I925" s="34">
        <v>33.090000000000003</v>
      </c>
      <c r="J925" s="34"/>
      <c r="K925" s="35"/>
      <c r="L925" s="36">
        <v>1.103</v>
      </c>
      <c r="M925" s="36">
        <v>30</v>
      </c>
      <c r="N925" s="36">
        <v>33.090000000000003</v>
      </c>
      <c r="O925" s="20">
        <f t="shared" si="65"/>
        <v>0</v>
      </c>
    </row>
    <row r="926" spans="1:15" ht="16.5" customHeight="1">
      <c r="A926" s="31" t="s">
        <v>11</v>
      </c>
      <c r="B926" s="32" t="s">
        <v>295</v>
      </c>
      <c r="C926" s="32" t="s">
        <v>226</v>
      </c>
      <c r="D926" s="32" t="s">
        <v>12</v>
      </c>
      <c r="E926" s="32" t="s">
        <v>999</v>
      </c>
      <c r="F926" s="33" t="s">
        <v>1000</v>
      </c>
      <c r="G926" s="33">
        <v>0.15</v>
      </c>
      <c r="H926" s="34">
        <v>30</v>
      </c>
      <c r="I926" s="34">
        <v>4.5</v>
      </c>
      <c r="J926" s="34"/>
      <c r="K926" s="35"/>
      <c r="L926" s="36">
        <v>0.15</v>
      </c>
      <c r="M926" s="36">
        <v>30</v>
      </c>
      <c r="N926" s="36">
        <v>4.5</v>
      </c>
      <c r="O926" s="20">
        <f t="shared" si="65"/>
        <v>0</v>
      </c>
    </row>
    <row r="927" spans="1:15" ht="16.5" customHeight="1">
      <c r="A927" s="43"/>
      <c r="B927" s="44"/>
      <c r="C927" s="44"/>
      <c r="D927" s="44"/>
      <c r="E927" s="44"/>
      <c r="F927" s="45"/>
      <c r="G927" s="45"/>
      <c r="H927" s="46"/>
      <c r="I927" s="46"/>
      <c r="J927" s="46"/>
      <c r="K927" s="46"/>
      <c r="L927" s="47"/>
      <c r="M927" s="47"/>
      <c r="N927" s="47"/>
    </row>
    <row r="928" spans="1:15" ht="16.5" customHeight="1">
      <c r="A928" s="21" t="s">
        <v>1314</v>
      </c>
      <c r="O928" s="20">
        <f t="shared" si="65"/>
        <v>0</v>
      </c>
    </row>
    <row r="929" spans="1:15" s="58" customFormat="1" ht="16.5" customHeight="1">
      <c r="A929" s="25" t="s">
        <v>323</v>
      </c>
      <c r="B929" s="25" t="s">
        <v>0</v>
      </c>
      <c r="C929" s="25" t="s">
        <v>1</v>
      </c>
      <c r="D929" s="25" t="s">
        <v>2</v>
      </c>
      <c r="E929" s="25" t="s">
        <v>324</v>
      </c>
      <c r="F929" s="54" t="s">
        <v>325</v>
      </c>
      <c r="G929" s="54" t="s">
        <v>326</v>
      </c>
      <c r="H929" s="55" t="s">
        <v>158</v>
      </c>
      <c r="I929" s="55" t="s">
        <v>150</v>
      </c>
      <c r="J929" s="55" t="s">
        <v>308</v>
      </c>
      <c r="K929" s="56"/>
      <c r="L929" s="55" t="s">
        <v>327</v>
      </c>
      <c r="M929" s="55" t="s">
        <v>158</v>
      </c>
      <c r="N929" s="55" t="s">
        <v>328</v>
      </c>
      <c r="O929" s="57" t="s">
        <v>329</v>
      </c>
    </row>
    <row r="930" spans="1:15" ht="16.5" customHeight="1">
      <c r="A930" s="31" t="s">
        <v>1001</v>
      </c>
      <c r="B930" s="32" t="s">
        <v>1002</v>
      </c>
      <c r="C930" s="32" t="s">
        <v>1003</v>
      </c>
      <c r="D930" s="32" t="s">
        <v>1004</v>
      </c>
      <c r="E930" s="32" t="s">
        <v>1005</v>
      </c>
      <c r="F930" s="33" t="s">
        <v>1006</v>
      </c>
      <c r="G930" s="33">
        <v>0.442</v>
      </c>
      <c r="H930" s="34">
        <v>30</v>
      </c>
      <c r="I930" s="34">
        <v>13.26</v>
      </c>
      <c r="J930" s="34"/>
      <c r="K930" s="35"/>
      <c r="L930" s="36">
        <v>0.442</v>
      </c>
      <c r="M930" s="36">
        <v>30</v>
      </c>
      <c r="N930" s="36">
        <v>13.26</v>
      </c>
      <c r="O930" s="20">
        <f t="shared" si="65"/>
        <v>0</v>
      </c>
    </row>
    <row r="931" spans="1:15" s="243" customFormat="1" ht="16.5" customHeight="1">
      <c r="A931" s="244" t="s">
        <v>1007</v>
      </c>
      <c r="B931" s="244" t="s">
        <v>11</v>
      </c>
      <c r="C931" s="244" t="s">
        <v>11</v>
      </c>
      <c r="D931" s="244" t="s">
        <v>11</v>
      </c>
      <c r="E931" s="244" t="s">
        <v>437</v>
      </c>
      <c r="F931" s="245" t="s">
        <v>696</v>
      </c>
      <c r="G931" s="245"/>
      <c r="H931" s="246"/>
      <c r="I931" s="246"/>
      <c r="J931" s="246"/>
      <c r="K931" s="247"/>
      <c r="L931" s="246"/>
      <c r="M931" s="246"/>
      <c r="N931" s="246"/>
      <c r="O931" s="248">
        <f t="shared" si="65"/>
        <v>0</v>
      </c>
    </row>
    <row r="932" spans="1:15" s="243" customFormat="1" ht="16.5" customHeight="1">
      <c r="A932" s="244" t="s">
        <v>11</v>
      </c>
      <c r="B932" s="244" t="s">
        <v>295</v>
      </c>
      <c r="C932" s="244" t="s">
        <v>226</v>
      </c>
      <c r="D932" s="244" t="s">
        <v>12</v>
      </c>
      <c r="E932" s="244" t="s">
        <v>697</v>
      </c>
      <c r="F932" s="245" t="s">
        <v>1008</v>
      </c>
      <c r="G932" s="245">
        <v>11.286</v>
      </c>
      <c r="H932" s="246">
        <v>5</v>
      </c>
      <c r="I932" s="246">
        <v>56.43</v>
      </c>
      <c r="J932" s="246"/>
      <c r="K932" s="247"/>
      <c r="L932" s="246">
        <v>11.286</v>
      </c>
      <c r="M932" s="246">
        <v>5</v>
      </c>
      <c r="N932" s="246">
        <v>56.43</v>
      </c>
      <c r="O932" s="248">
        <f t="shared" si="65"/>
        <v>0</v>
      </c>
    </row>
    <row r="933" spans="1:15" s="243" customFormat="1" ht="16.5" customHeight="1">
      <c r="A933" s="244" t="s">
        <v>11</v>
      </c>
      <c r="B933" s="244" t="s">
        <v>11</v>
      </c>
      <c r="C933" s="244" t="s">
        <v>11</v>
      </c>
      <c r="D933" s="244" t="s">
        <v>11</v>
      </c>
      <c r="E933" s="244" t="s">
        <v>437</v>
      </c>
      <c r="F933" s="245" t="s">
        <v>703</v>
      </c>
      <c r="G933" s="245"/>
      <c r="H933" s="246"/>
      <c r="I933" s="246"/>
      <c r="J933" s="246"/>
      <c r="K933" s="247"/>
      <c r="L933" s="246"/>
      <c r="M933" s="246"/>
      <c r="N933" s="246"/>
      <c r="O933" s="248">
        <f t="shared" si="65"/>
        <v>0</v>
      </c>
    </row>
    <row r="934" spans="1:15" s="243" customFormat="1" ht="16.5" customHeight="1">
      <c r="A934" s="244" t="s">
        <v>11</v>
      </c>
      <c r="B934" s="244" t="s">
        <v>295</v>
      </c>
      <c r="C934" s="244" t="s">
        <v>226</v>
      </c>
      <c r="D934" s="244" t="s">
        <v>12</v>
      </c>
      <c r="E934" s="244" t="s">
        <v>704</v>
      </c>
      <c r="F934" s="245" t="s">
        <v>1009</v>
      </c>
      <c r="G934" s="245">
        <v>11.79</v>
      </c>
      <c r="H934" s="246">
        <v>5</v>
      </c>
      <c r="I934" s="246">
        <v>58.95</v>
      </c>
      <c r="J934" s="246"/>
      <c r="K934" s="247"/>
      <c r="L934" s="246">
        <v>11.79</v>
      </c>
      <c r="M934" s="246">
        <v>5</v>
      </c>
      <c r="N934" s="246">
        <v>58.95</v>
      </c>
      <c r="O934" s="248">
        <f t="shared" si="65"/>
        <v>0</v>
      </c>
    </row>
    <row r="935" spans="1:15" s="243" customFormat="1" ht="16.5" customHeight="1">
      <c r="A935" s="244" t="s">
        <v>11</v>
      </c>
      <c r="B935" s="244" t="s">
        <v>11</v>
      </c>
      <c r="C935" s="244" t="s">
        <v>11</v>
      </c>
      <c r="D935" s="244" t="s">
        <v>11</v>
      </c>
      <c r="E935" s="244" t="s">
        <v>437</v>
      </c>
      <c r="F935" s="245" t="s">
        <v>707</v>
      </c>
      <c r="G935" s="245"/>
      <c r="H935" s="246"/>
      <c r="I935" s="246"/>
      <c r="J935" s="246"/>
      <c r="K935" s="247"/>
      <c r="L935" s="246"/>
      <c r="M935" s="246"/>
      <c r="N935" s="246"/>
      <c r="O935" s="248">
        <f t="shared" si="65"/>
        <v>0</v>
      </c>
    </row>
    <row r="936" spans="1:15" s="243" customFormat="1" ht="16.5" customHeight="1">
      <c r="A936" s="244" t="s">
        <v>11</v>
      </c>
      <c r="B936" s="244" t="s">
        <v>295</v>
      </c>
      <c r="C936" s="244" t="s">
        <v>226</v>
      </c>
      <c r="D936" s="244" t="s">
        <v>12</v>
      </c>
      <c r="E936" s="244" t="s">
        <v>1010</v>
      </c>
      <c r="F936" s="245" t="s">
        <v>1011</v>
      </c>
      <c r="G936" s="245">
        <v>2.9470000000000001</v>
      </c>
      <c r="H936" s="246">
        <v>5</v>
      </c>
      <c r="I936" s="246">
        <v>14.734999999999999</v>
      </c>
      <c r="J936" s="246"/>
      <c r="K936" s="247"/>
      <c r="L936" s="246">
        <v>2.9470000000000001</v>
      </c>
      <c r="M936" s="246">
        <v>5</v>
      </c>
      <c r="N936" s="246">
        <v>14.734999999999999</v>
      </c>
      <c r="O936" s="248">
        <f t="shared" si="65"/>
        <v>0</v>
      </c>
    </row>
    <row r="937" spans="1:15" s="243" customFormat="1" ht="16.5" customHeight="1">
      <c r="A937" s="244" t="s">
        <v>11</v>
      </c>
      <c r="B937" s="244" t="s">
        <v>314</v>
      </c>
      <c r="C937" s="244" t="s">
        <v>316</v>
      </c>
      <c r="D937" s="244" t="s">
        <v>71</v>
      </c>
      <c r="E937" s="244" t="s">
        <v>983</v>
      </c>
      <c r="F937" s="245" t="s">
        <v>1012</v>
      </c>
      <c r="G937" s="245">
        <v>4.3999999999999997E-2</v>
      </c>
      <c r="H937" s="246">
        <v>5</v>
      </c>
      <c r="I937" s="246">
        <v>0.22</v>
      </c>
      <c r="J937" s="246"/>
      <c r="K937" s="247"/>
      <c r="L937" s="246">
        <v>4.3999999999999997E-2</v>
      </c>
      <c r="M937" s="246">
        <v>5</v>
      </c>
      <c r="N937" s="246">
        <v>0.22</v>
      </c>
      <c r="O937" s="248">
        <f t="shared" si="65"/>
        <v>0</v>
      </c>
    </row>
    <row r="938" spans="1:15" s="243" customFormat="1" ht="16.5" customHeight="1">
      <c r="A938" s="244" t="s">
        <v>11</v>
      </c>
      <c r="B938" s="244" t="s">
        <v>320</v>
      </c>
      <c r="C938" s="244" t="s">
        <v>321</v>
      </c>
      <c r="D938" s="244" t="s">
        <v>71</v>
      </c>
      <c r="E938" s="244" t="s">
        <v>11</v>
      </c>
      <c r="F938" s="245" t="s">
        <v>1012</v>
      </c>
      <c r="G938" s="245">
        <v>4.3999999999999997E-2</v>
      </c>
      <c r="H938" s="246">
        <v>5</v>
      </c>
      <c r="I938" s="246">
        <v>0.22</v>
      </c>
      <c r="J938" s="246"/>
      <c r="K938" s="247"/>
      <c r="L938" s="246">
        <v>4.3999999999999997E-2</v>
      </c>
      <c r="M938" s="246">
        <v>5</v>
      </c>
      <c r="N938" s="246">
        <v>0.22</v>
      </c>
      <c r="O938" s="248">
        <f t="shared" si="65"/>
        <v>0</v>
      </c>
    </row>
    <row r="939" spans="1:15" s="243" customFormat="1" ht="16.5" customHeight="1">
      <c r="A939" s="244" t="s">
        <v>1013</v>
      </c>
      <c r="B939" s="244" t="s">
        <v>11</v>
      </c>
      <c r="C939" s="244" t="s">
        <v>11</v>
      </c>
      <c r="D939" s="244" t="s">
        <v>11</v>
      </c>
      <c r="E939" s="244" t="s">
        <v>437</v>
      </c>
      <c r="F939" s="245" t="s">
        <v>1014</v>
      </c>
      <c r="G939" s="245"/>
      <c r="H939" s="246"/>
      <c r="I939" s="246"/>
      <c r="J939" s="246"/>
      <c r="K939" s="247"/>
      <c r="L939" s="246"/>
      <c r="M939" s="246"/>
      <c r="N939" s="246"/>
      <c r="O939" s="248">
        <f t="shared" si="65"/>
        <v>0</v>
      </c>
    </row>
    <row r="940" spans="1:15" s="243" customFormat="1" ht="16.5" customHeight="1">
      <c r="A940" s="244" t="s">
        <v>11</v>
      </c>
      <c r="B940" s="244" t="s">
        <v>293</v>
      </c>
      <c r="C940" s="244" t="s">
        <v>225</v>
      </c>
      <c r="D940" s="244" t="s">
        <v>12</v>
      </c>
      <c r="E940" s="244" t="s">
        <v>1015</v>
      </c>
      <c r="F940" s="245" t="s">
        <v>1016</v>
      </c>
      <c r="G940" s="245">
        <v>1.3919999999999999</v>
      </c>
      <c r="H940" s="246">
        <v>3</v>
      </c>
      <c r="I940" s="246">
        <v>4.1760000000000002</v>
      </c>
      <c r="J940" s="246"/>
      <c r="K940" s="247"/>
      <c r="L940" s="246">
        <v>1.3919999999999999</v>
      </c>
      <c r="M940" s="246">
        <v>3</v>
      </c>
      <c r="N940" s="246">
        <v>4.1760000000000002</v>
      </c>
      <c r="O940" s="248">
        <f t="shared" si="65"/>
        <v>0</v>
      </c>
    </row>
    <row r="941" spans="1:15" s="243" customFormat="1" ht="16.5" customHeight="1">
      <c r="A941" s="244" t="s">
        <v>11</v>
      </c>
      <c r="B941" s="244" t="s">
        <v>296</v>
      </c>
      <c r="C941" s="244" t="s">
        <v>227</v>
      </c>
      <c r="D941" s="244" t="s">
        <v>5</v>
      </c>
      <c r="E941" s="244" t="s">
        <v>1017</v>
      </c>
      <c r="F941" s="245" t="s">
        <v>1018</v>
      </c>
      <c r="G941" s="245">
        <v>14.4</v>
      </c>
      <c r="H941" s="246">
        <v>3</v>
      </c>
      <c r="I941" s="246">
        <v>43.2</v>
      </c>
      <c r="J941" s="246"/>
      <c r="K941" s="247"/>
      <c r="L941" s="246">
        <v>14.4</v>
      </c>
      <c r="M941" s="246">
        <v>3</v>
      </c>
      <c r="N941" s="246">
        <v>43.2</v>
      </c>
      <c r="O941" s="248">
        <f t="shared" si="65"/>
        <v>0</v>
      </c>
    </row>
    <row r="942" spans="1:15" s="243" customFormat="1" ht="16.5" customHeight="1">
      <c r="A942" s="244" t="s">
        <v>11</v>
      </c>
      <c r="B942" s="244" t="s">
        <v>11</v>
      </c>
      <c r="C942" s="244" t="s">
        <v>11</v>
      </c>
      <c r="D942" s="244" t="s">
        <v>11</v>
      </c>
      <c r="E942" s="244" t="s">
        <v>437</v>
      </c>
      <c r="F942" s="245" t="s">
        <v>1019</v>
      </c>
      <c r="G942" s="245"/>
      <c r="H942" s="246"/>
      <c r="I942" s="246"/>
      <c r="J942" s="246"/>
      <c r="K942" s="247"/>
      <c r="L942" s="246"/>
      <c r="M942" s="246"/>
      <c r="N942" s="246"/>
      <c r="O942" s="248">
        <f t="shared" si="65"/>
        <v>0</v>
      </c>
    </row>
    <row r="943" spans="1:15" s="243" customFormat="1" ht="16.5" customHeight="1">
      <c r="A943" s="244" t="s">
        <v>11</v>
      </c>
      <c r="B943" s="244" t="s">
        <v>293</v>
      </c>
      <c r="C943" s="244" t="s">
        <v>225</v>
      </c>
      <c r="D943" s="244" t="s">
        <v>12</v>
      </c>
      <c r="E943" s="244" t="s">
        <v>1015</v>
      </c>
      <c r="F943" s="245" t="s">
        <v>1020</v>
      </c>
      <c r="G943" s="245">
        <v>1.272</v>
      </c>
      <c r="H943" s="246">
        <v>3</v>
      </c>
      <c r="I943" s="246">
        <v>3.8159999999999998</v>
      </c>
      <c r="J943" s="246"/>
      <c r="K943" s="247"/>
      <c r="L943" s="246">
        <v>1.272</v>
      </c>
      <c r="M943" s="246">
        <v>3</v>
      </c>
      <c r="N943" s="246">
        <v>3.8159999999999998</v>
      </c>
      <c r="O943" s="248">
        <f t="shared" si="65"/>
        <v>0</v>
      </c>
    </row>
    <row r="944" spans="1:15" s="243" customFormat="1" ht="16.5" customHeight="1">
      <c r="A944" s="244" t="s">
        <v>11</v>
      </c>
      <c r="B944" s="244" t="s">
        <v>296</v>
      </c>
      <c r="C944" s="244" t="s">
        <v>227</v>
      </c>
      <c r="D944" s="244" t="s">
        <v>5</v>
      </c>
      <c r="E944" s="244" t="s">
        <v>1017</v>
      </c>
      <c r="F944" s="245" t="s">
        <v>1021</v>
      </c>
      <c r="G944" s="245">
        <v>4.8</v>
      </c>
      <c r="H944" s="246">
        <v>3</v>
      </c>
      <c r="I944" s="246">
        <v>14.4</v>
      </c>
      <c r="J944" s="246"/>
      <c r="K944" s="247"/>
      <c r="L944" s="246">
        <v>4.8</v>
      </c>
      <c r="M944" s="246">
        <v>3</v>
      </c>
      <c r="N944" s="246">
        <v>14.4</v>
      </c>
      <c r="O944" s="248">
        <f t="shared" si="65"/>
        <v>0</v>
      </c>
    </row>
    <row r="945" spans="1:15" s="243" customFormat="1" ht="16.5" customHeight="1">
      <c r="A945" s="244" t="s">
        <v>1022</v>
      </c>
      <c r="B945" s="244" t="s">
        <v>11</v>
      </c>
      <c r="C945" s="244" t="s">
        <v>11</v>
      </c>
      <c r="D945" s="244" t="s">
        <v>11</v>
      </c>
      <c r="E945" s="244" t="s">
        <v>437</v>
      </c>
      <c r="F945" s="245" t="s">
        <v>1023</v>
      </c>
      <c r="G945" s="245"/>
      <c r="H945" s="246"/>
      <c r="I945" s="246"/>
      <c r="J945" s="246"/>
      <c r="K945" s="247"/>
      <c r="L945" s="246"/>
      <c r="M945" s="246"/>
      <c r="N945" s="246"/>
      <c r="O945" s="248">
        <f t="shared" si="65"/>
        <v>0</v>
      </c>
    </row>
    <row r="946" spans="1:15" ht="16.5" customHeight="1">
      <c r="A946" s="31" t="s">
        <v>11</v>
      </c>
      <c r="B946" s="32" t="s">
        <v>293</v>
      </c>
      <c r="C946" s="32" t="s">
        <v>225</v>
      </c>
      <c r="D946" s="32" t="s">
        <v>12</v>
      </c>
      <c r="E946" s="32" t="s">
        <v>1024</v>
      </c>
      <c r="F946" s="33" t="s">
        <v>1025</v>
      </c>
      <c r="G946" s="33">
        <v>0.374</v>
      </c>
      <c r="H946" s="34">
        <v>1</v>
      </c>
      <c r="I946" s="34">
        <v>0.374</v>
      </c>
      <c r="J946" s="34"/>
      <c r="K946" s="35"/>
      <c r="L946" s="36">
        <v>0.374</v>
      </c>
      <c r="M946" s="36">
        <v>1</v>
      </c>
      <c r="N946" s="36">
        <v>0.374</v>
      </c>
      <c r="O946" s="20">
        <f t="shared" si="65"/>
        <v>0</v>
      </c>
    </row>
    <row r="947" spans="1:15" ht="16.5" customHeight="1">
      <c r="A947" s="31" t="s">
        <v>11</v>
      </c>
      <c r="B947" s="32" t="s">
        <v>296</v>
      </c>
      <c r="C947" s="32" t="s">
        <v>227</v>
      </c>
      <c r="D947" s="32" t="s">
        <v>5</v>
      </c>
      <c r="E947" s="32" t="s">
        <v>11</v>
      </c>
      <c r="F947" s="33" t="s">
        <v>1026</v>
      </c>
      <c r="G947" s="33">
        <v>5.8</v>
      </c>
      <c r="H947" s="34">
        <v>1</v>
      </c>
      <c r="I947" s="34">
        <v>5.8</v>
      </c>
      <c r="J947" s="34"/>
      <c r="K947" s="35"/>
      <c r="L947" s="36">
        <v>5.8</v>
      </c>
      <c r="M947" s="36">
        <v>1</v>
      </c>
      <c r="N947" s="36">
        <v>5.8</v>
      </c>
      <c r="O947" s="20">
        <f t="shared" si="65"/>
        <v>0</v>
      </c>
    </row>
    <row r="948" spans="1:15" ht="16.5" customHeight="1">
      <c r="A948" s="31" t="s">
        <v>11</v>
      </c>
      <c r="B948" s="32" t="s">
        <v>293</v>
      </c>
      <c r="C948" s="32" t="s">
        <v>225</v>
      </c>
      <c r="D948" s="32" t="s">
        <v>12</v>
      </c>
      <c r="E948" s="32" t="s">
        <v>1027</v>
      </c>
      <c r="F948" s="33" t="s">
        <v>1028</v>
      </c>
      <c r="G948" s="33">
        <v>0.57599999999999996</v>
      </c>
      <c r="H948" s="34">
        <v>1</v>
      </c>
      <c r="I948" s="34">
        <v>0.57599999999999996</v>
      </c>
      <c r="J948" s="34"/>
      <c r="K948" s="35"/>
      <c r="L948" s="36">
        <v>0.57599999999999996</v>
      </c>
      <c r="M948" s="36">
        <v>1</v>
      </c>
      <c r="N948" s="36">
        <v>0.57599999999999996</v>
      </c>
      <c r="O948" s="20">
        <f t="shared" si="65"/>
        <v>0</v>
      </c>
    </row>
    <row r="949" spans="1:15" ht="16.5" customHeight="1">
      <c r="A949" s="31" t="s">
        <v>11</v>
      </c>
      <c r="B949" s="32" t="s">
        <v>296</v>
      </c>
      <c r="C949" s="32" t="s">
        <v>227</v>
      </c>
      <c r="D949" s="32" t="s">
        <v>5</v>
      </c>
      <c r="E949" s="32" t="s">
        <v>11</v>
      </c>
      <c r="F949" s="33" t="s">
        <v>1029</v>
      </c>
      <c r="G949" s="33">
        <v>10.4</v>
      </c>
      <c r="H949" s="34">
        <v>1</v>
      </c>
      <c r="I949" s="34">
        <v>10.4</v>
      </c>
      <c r="J949" s="34"/>
      <c r="K949" s="35"/>
      <c r="L949" s="36">
        <v>10.4</v>
      </c>
      <c r="M949" s="36">
        <v>1</v>
      </c>
      <c r="N949" s="36">
        <v>10.4</v>
      </c>
      <c r="O949" s="20">
        <f t="shared" si="65"/>
        <v>0</v>
      </c>
    </row>
    <row r="950" spans="1:15" s="243" customFormat="1" ht="16.5" customHeight="1">
      <c r="A950" s="244"/>
      <c r="B950" s="244" t="s">
        <v>1030</v>
      </c>
      <c r="C950" s="244"/>
      <c r="D950" s="244" t="s">
        <v>909</v>
      </c>
      <c r="E950" s="244"/>
      <c r="F950" s="245"/>
      <c r="G950" s="245">
        <v>30</v>
      </c>
      <c r="H950" s="246">
        <v>1</v>
      </c>
      <c r="I950" s="246">
        <v>30</v>
      </c>
      <c r="J950" s="246"/>
      <c r="K950" s="247"/>
      <c r="L950" s="246"/>
      <c r="M950" s="246"/>
      <c r="N950" s="246"/>
      <c r="O950" s="248"/>
    </row>
    <row r="951" spans="1:15" s="243" customFormat="1" ht="16.5" customHeight="1">
      <c r="A951" s="244"/>
      <c r="B951" s="244" t="s">
        <v>1031</v>
      </c>
      <c r="C951" s="244"/>
      <c r="D951" s="244" t="s">
        <v>909</v>
      </c>
      <c r="E951" s="244"/>
      <c r="F951" s="245"/>
      <c r="G951" s="245">
        <v>30</v>
      </c>
      <c r="H951" s="246">
        <v>1</v>
      </c>
      <c r="I951" s="246">
        <v>30</v>
      </c>
      <c r="J951" s="246"/>
      <c r="K951" s="247"/>
      <c r="L951" s="246"/>
      <c r="M951" s="246"/>
      <c r="N951" s="246"/>
      <c r="O951" s="248"/>
    </row>
    <row r="952" spans="1:15" s="243" customFormat="1" ht="16.5" customHeight="1">
      <c r="A952" s="244"/>
      <c r="B952" s="244" t="s">
        <v>1032</v>
      </c>
      <c r="C952" s="244"/>
      <c r="D952" s="244" t="s">
        <v>307</v>
      </c>
      <c r="E952" s="244"/>
      <c r="F952" s="245" t="s">
        <v>1033</v>
      </c>
      <c r="G952" s="245">
        <f>7.4</f>
        <v>7.4</v>
      </c>
      <c r="H952" s="246">
        <v>30</v>
      </c>
      <c r="I952" s="246">
        <f>G952*H952</f>
        <v>222</v>
      </c>
      <c r="J952" s="246"/>
      <c r="K952" s="247"/>
      <c r="L952" s="246"/>
      <c r="M952" s="246"/>
      <c r="N952" s="246"/>
      <c r="O952" s="248"/>
    </row>
    <row r="953" spans="1:15" s="243" customFormat="1" ht="16.5" customHeight="1">
      <c r="A953" s="244"/>
      <c r="B953" s="244" t="s">
        <v>1034</v>
      </c>
      <c r="C953" s="244"/>
      <c r="D953" s="244" t="s">
        <v>909</v>
      </c>
      <c r="E953" s="244"/>
      <c r="F953" s="245"/>
      <c r="G953" s="245">
        <v>1</v>
      </c>
      <c r="H953" s="246">
        <v>1</v>
      </c>
      <c r="I953" s="246">
        <v>30</v>
      </c>
      <c r="J953" s="246"/>
      <c r="K953" s="247"/>
      <c r="L953" s="246"/>
      <c r="M953" s="246"/>
      <c r="N953" s="246"/>
      <c r="O953" s="248"/>
    </row>
    <row r="954" spans="1:15" s="243" customFormat="1" ht="16.5" customHeight="1">
      <c r="A954" s="244"/>
      <c r="B954" s="244" t="s">
        <v>1126</v>
      </c>
      <c r="C954" s="244"/>
      <c r="D954" s="244" t="s">
        <v>909</v>
      </c>
      <c r="E954" s="244"/>
      <c r="F954" s="245"/>
      <c r="G954" s="245">
        <v>1</v>
      </c>
      <c r="H954" s="246">
        <v>1</v>
      </c>
      <c r="I954" s="246">
        <v>30</v>
      </c>
      <c r="J954" s="246"/>
      <c r="K954" s="247"/>
      <c r="L954" s="246"/>
      <c r="M954" s="246"/>
      <c r="N954" s="246"/>
      <c r="O954" s="248"/>
    </row>
    <row r="955" spans="1:15" s="243" customFormat="1" ht="16.5" customHeight="1">
      <c r="A955" s="244"/>
      <c r="B955" s="244" t="s">
        <v>1035</v>
      </c>
      <c r="C955" s="244"/>
      <c r="D955" s="244" t="s">
        <v>307</v>
      </c>
      <c r="E955" s="244"/>
      <c r="F955" s="245" t="s">
        <v>1036</v>
      </c>
      <c r="G955" s="245">
        <v>37.5</v>
      </c>
      <c r="H955" s="246">
        <v>30</v>
      </c>
      <c r="I955" s="246">
        <f>G955*H955</f>
        <v>1125</v>
      </c>
      <c r="J955" s="246"/>
      <c r="K955" s="247"/>
      <c r="L955" s="246"/>
      <c r="M955" s="246"/>
      <c r="N955" s="246"/>
      <c r="O955" s="248"/>
    </row>
    <row r="956" spans="1:15" ht="16.5" customHeight="1">
      <c r="A956" s="31" t="s">
        <v>11</v>
      </c>
      <c r="B956" s="32" t="s">
        <v>11</v>
      </c>
      <c r="C956" s="32" t="s">
        <v>11</v>
      </c>
      <c r="D956" s="32" t="s">
        <v>11</v>
      </c>
      <c r="E956" s="32" t="s">
        <v>437</v>
      </c>
      <c r="F956" s="33" t="s">
        <v>1024</v>
      </c>
      <c r="G956" s="33"/>
      <c r="H956" s="34"/>
      <c r="I956" s="34"/>
      <c r="J956" s="34"/>
      <c r="K956" s="35"/>
      <c r="L956" s="36"/>
      <c r="M956" s="36"/>
      <c r="N956" s="36"/>
      <c r="O956" s="20">
        <f t="shared" si="65"/>
        <v>0</v>
      </c>
    </row>
    <row r="957" spans="1:15" ht="16.5" customHeight="1">
      <c r="A957" s="31" t="s">
        <v>11</v>
      </c>
      <c r="B957" s="32" t="s">
        <v>29</v>
      </c>
      <c r="C957" s="32" t="s">
        <v>30</v>
      </c>
      <c r="D957" s="32" t="s">
        <v>12</v>
      </c>
      <c r="E957" s="32" t="s">
        <v>11</v>
      </c>
      <c r="F957" s="33" t="s">
        <v>1037</v>
      </c>
      <c r="G957" s="33">
        <v>0.432</v>
      </c>
      <c r="H957" s="34">
        <v>1</v>
      </c>
      <c r="I957" s="34">
        <v>0.432</v>
      </c>
      <c r="J957" s="34"/>
      <c r="K957" s="35"/>
      <c r="L957" s="36">
        <v>0.432</v>
      </c>
      <c r="M957" s="36">
        <v>1</v>
      </c>
      <c r="N957" s="36">
        <v>0.432</v>
      </c>
      <c r="O957" s="20">
        <f t="shared" si="65"/>
        <v>0</v>
      </c>
    </row>
    <row r="958" spans="1:15" ht="16.5" customHeight="1">
      <c r="A958" s="31" t="s">
        <v>11</v>
      </c>
      <c r="B958" s="32" t="s">
        <v>69</v>
      </c>
      <c r="C958" s="32" t="s">
        <v>70</v>
      </c>
      <c r="D958" s="32" t="s">
        <v>5</v>
      </c>
      <c r="E958" s="32" t="s">
        <v>1038</v>
      </c>
      <c r="F958" s="33" t="s">
        <v>1039</v>
      </c>
      <c r="G958" s="33">
        <v>9</v>
      </c>
      <c r="H958" s="34">
        <v>1</v>
      </c>
      <c r="I958" s="34">
        <v>9</v>
      </c>
      <c r="J958" s="34"/>
      <c r="K958" s="35"/>
      <c r="L958" s="36">
        <v>9</v>
      </c>
      <c r="M958" s="36">
        <v>1</v>
      </c>
      <c r="N958" s="36">
        <v>9</v>
      </c>
      <c r="O958" s="20">
        <f t="shared" si="65"/>
        <v>0</v>
      </c>
    </row>
    <row r="959" spans="1:15" ht="16.5" customHeight="1">
      <c r="A959" s="31" t="s">
        <v>11</v>
      </c>
      <c r="B959" s="32" t="s">
        <v>234</v>
      </c>
      <c r="C959" s="32" t="s">
        <v>157</v>
      </c>
      <c r="D959" s="32" t="s">
        <v>158</v>
      </c>
      <c r="E959" s="32" t="s">
        <v>11</v>
      </c>
      <c r="F959" s="33" t="s">
        <v>1040</v>
      </c>
      <c r="G959" s="33">
        <v>11</v>
      </c>
      <c r="H959" s="34">
        <v>1</v>
      </c>
      <c r="I959" s="34">
        <v>11</v>
      </c>
      <c r="J959" s="34"/>
      <c r="K959" s="35"/>
      <c r="L959" s="36">
        <v>11</v>
      </c>
      <c r="M959" s="36">
        <v>1</v>
      </c>
      <c r="N959" s="36">
        <v>11</v>
      </c>
      <c r="O959" s="20">
        <f t="shared" si="65"/>
        <v>0</v>
      </c>
    </row>
    <row r="960" spans="1:15" ht="16.5" customHeight="1">
      <c r="A960" s="31" t="s">
        <v>11</v>
      </c>
      <c r="B960" s="32" t="s">
        <v>11</v>
      </c>
      <c r="C960" s="32" t="s">
        <v>11</v>
      </c>
      <c r="D960" s="32" t="s">
        <v>11</v>
      </c>
      <c r="E960" s="32" t="s">
        <v>437</v>
      </c>
      <c r="F960" s="33" t="s">
        <v>1041</v>
      </c>
      <c r="G960" s="33"/>
      <c r="H960" s="34"/>
      <c r="I960" s="34"/>
      <c r="J960" s="34"/>
      <c r="K960" s="35"/>
      <c r="L960" s="36"/>
      <c r="M960" s="36"/>
      <c r="N960" s="36"/>
      <c r="O960" s="20">
        <f t="shared" si="65"/>
        <v>0</v>
      </c>
    </row>
    <row r="961" spans="1:15" ht="16.5" customHeight="1">
      <c r="A961" s="21" t="s">
        <v>1314</v>
      </c>
      <c r="O961" s="20">
        <f>I961-N961</f>
        <v>0</v>
      </c>
    </row>
    <row r="962" spans="1:15" s="58" customFormat="1" ht="16.5" customHeight="1">
      <c r="A962" s="25" t="s">
        <v>323</v>
      </c>
      <c r="B962" s="25" t="s">
        <v>0</v>
      </c>
      <c r="C962" s="25" t="s">
        <v>1</v>
      </c>
      <c r="D962" s="25" t="s">
        <v>2</v>
      </c>
      <c r="E962" s="25" t="s">
        <v>324</v>
      </c>
      <c r="F962" s="54" t="s">
        <v>325</v>
      </c>
      <c r="G962" s="54" t="s">
        <v>326</v>
      </c>
      <c r="H962" s="55" t="s">
        <v>158</v>
      </c>
      <c r="I962" s="55" t="s">
        <v>150</v>
      </c>
      <c r="J962" s="55" t="s">
        <v>308</v>
      </c>
      <c r="K962" s="56"/>
      <c r="L962" s="55" t="s">
        <v>327</v>
      </c>
      <c r="M962" s="55" t="s">
        <v>158</v>
      </c>
      <c r="N962" s="55" t="s">
        <v>328</v>
      </c>
      <c r="O962" s="57" t="s">
        <v>329</v>
      </c>
    </row>
    <row r="963" spans="1:15" ht="16.5" customHeight="1">
      <c r="A963" s="31" t="s">
        <v>11</v>
      </c>
      <c r="B963" s="32" t="s">
        <v>29</v>
      </c>
      <c r="C963" s="32" t="s">
        <v>30</v>
      </c>
      <c r="D963" s="32" t="s">
        <v>12</v>
      </c>
      <c r="E963" s="32" t="s">
        <v>11</v>
      </c>
      <c r="F963" s="33" t="s">
        <v>1042</v>
      </c>
      <c r="G963" s="33">
        <v>0.6</v>
      </c>
      <c r="H963" s="34">
        <v>1</v>
      </c>
      <c r="I963" s="34">
        <v>0.6</v>
      </c>
      <c r="J963" s="34"/>
      <c r="K963" s="35"/>
      <c r="L963" s="36">
        <v>0.6</v>
      </c>
      <c r="M963" s="36">
        <v>1</v>
      </c>
      <c r="N963" s="36">
        <v>0.6</v>
      </c>
      <c r="O963" s="20">
        <f t="shared" si="65"/>
        <v>0</v>
      </c>
    </row>
    <row r="964" spans="1:15" ht="16.5" customHeight="1">
      <c r="A964" s="31" t="s">
        <v>11</v>
      </c>
      <c r="B964" s="32" t="s">
        <v>69</v>
      </c>
      <c r="C964" s="32" t="s">
        <v>70</v>
      </c>
      <c r="D964" s="32" t="s">
        <v>5</v>
      </c>
      <c r="E964" s="32" t="s">
        <v>1038</v>
      </c>
      <c r="F964" s="33" t="s">
        <v>1043</v>
      </c>
      <c r="G964" s="33">
        <v>43.5</v>
      </c>
      <c r="H964" s="34">
        <v>1</v>
      </c>
      <c r="I964" s="34">
        <v>43.5</v>
      </c>
      <c r="J964" s="34"/>
      <c r="K964" s="35"/>
      <c r="L964" s="36">
        <v>43.5</v>
      </c>
      <c r="M964" s="36">
        <v>1</v>
      </c>
      <c r="N964" s="36">
        <v>43.5</v>
      </c>
      <c r="O964" s="20">
        <f t="shared" si="65"/>
        <v>0</v>
      </c>
    </row>
    <row r="965" spans="1:15" ht="16.5" customHeight="1">
      <c r="A965" s="31" t="s">
        <v>11</v>
      </c>
      <c r="B965" s="32" t="s">
        <v>234</v>
      </c>
      <c r="C965" s="32" t="s">
        <v>157</v>
      </c>
      <c r="D965" s="32" t="s">
        <v>158</v>
      </c>
      <c r="E965" s="32" t="s">
        <v>11</v>
      </c>
      <c r="F965" s="33" t="s">
        <v>1044</v>
      </c>
      <c r="G965" s="33">
        <v>97.5</v>
      </c>
      <c r="H965" s="34">
        <v>1</v>
      </c>
      <c r="I965" s="34">
        <v>97.5</v>
      </c>
      <c r="J965" s="34"/>
      <c r="K965" s="35"/>
      <c r="L965" s="36">
        <v>97.5</v>
      </c>
      <c r="M965" s="36">
        <v>1</v>
      </c>
      <c r="N965" s="36">
        <v>97.5</v>
      </c>
      <c r="O965" s="20">
        <f t="shared" si="65"/>
        <v>0</v>
      </c>
    </row>
    <row r="966" spans="1:15" ht="16.5" customHeight="1">
      <c r="A966" s="31" t="s">
        <v>11</v>
      </c>
      <c r="B966" s="32" t="s">
        <v>11</v>
      </c>
      <c r="C966" s="32" t="s">
        <v>11</v>
      </c>
      <c r="D966" s="32" t="s">
        <v>11</v>
      </c>
      <c r="E966" s="32" t="s">
        <v>437</v>
      </c>
      <c r="F966" s="33" t="s">
        <v>1045</v>
      </c>
      <c r="G966" s="33"/>
      <c r="H966" s="34"/>
      <c r="I966" s="34"/>
      <c r="J966" s="34"/>
      <c r="K966" s="35"/>
      <c r="L966" s="36"/>
      <c r="M966" s="36"/>
      <c r="N966" s="36"/>
      <c r="O966" s="20">
        <f t="shared" si="65"/>
        <v>0</v>
      </c>
    </row>
    <row r="967" spans="1:15" ht="16.5" customHeight="1">
      <c r="A967" s="31" t="s">
        <v>1046</v>
      </c>
      <c r="B967" s="32" t="s">
        <v>1047</v>
      </c>
      <c r="C967" s="32" t="s">
        <v>1048</v>
      </c>
      <c r="D967" s="32" t="s">
        <v>1004</v>
      </c>
      <c r="E967" s="32" t="s">
        <v>11</v>
      </c>
      <c r="F967" s="33" t="s">
        <v>1049</v>
      </c>
      <c r="G967" s="33">
        <v>5.3999999999999999E-2</v>
      </c>
      <c r="H967" s="34">
        <v>1</v>
      </c>
      <c r="I967" s="34">
        <v>5.3999999999999999E-2</v>
      </c>
      <c r="J967" s="34"/>
      <c r="K967" s="35"/>
      <c r="L967" s="36">
        <v>5.3999999999999999E-2</v>
      </c>
      <c r="M967" s="36">
        <v>1</v>
      </c>
      <c r="N967" s="36">
        <v>5.3999999999999999E-2</v>
      </c>
      <c r="O967" s="20">
        <f t="shared" si="65"/>
        <v>0</v>
      </c>
    </row>
    <row r="968" spans="1:15" ht="16.5" customHeight="1">
      <c r="A968" s="31" t="s">
        <v>11</v>
      </c>
      <c r="B968" s="32" t="s">
        <v>69</v>
      </c>
      <c r="C968" s="32" t="s">
        <v>70</v>
      </c>
      <c r="D968" s="32" t="s">
        <v>5</v>
      </c>
      <c r="E968" s="32" t="s">
        <v>1038</v>
      </c>
      <c r="F968" s="33" t="s">
        <v>1050</v>
      </c>
      <c r="G968" s="33">
        <v>7.95</v>
      </c>
      <c r="H968" s="34">
        <v>1</v>
      </c>
      <c r="I968" s="34">
        <v>7.95</v>
      </c>
      <c r="J968" s="34"/>
      <c r="K968" s="35"/>
      <c r="L968" s="36">
        <v>7.95</v>
      </c>
      <c r="M968" s="36">
        <v>1</v>
      </c>
      <c r="N968" s="36">
        <v>7.95</v>
      </c>
      <c r="O968" s="20">
        <f t="shared" si="65"/>
        <v>0</v>
      </c>
    </row>
    <row r="969" spans="1:15" ht="16.5" customHeight="1">
      <c r="A969" s="31" t="s">
        <v>11</v>
      </c>
      <c r="B969" s="32" t="s">
        <v>234</v>
      </c>
      <c r="C969" s="32" t="s">
        <v>157</v>
      </c>
      <c r="D969" s="32" t="s">
        <v>158</v>
      </c>
      <c r="E969" s="32" t="s">
        <v>11</v>
      </c>
      <c r="F969" s="33" t="s">
        <v>1051</v>
      </c>
      <c r="G969" s="33">
        <v>18.75</v>
      </c>
      <c r="H969" s="34">
        <v>1</v>
      </c>
      <c r="I969" s="34">
        <v>18.75</v>
      </c>
      <c r="J969" s="34"/>
      <c r="K969" s="35"/>
      <c r="L969" s="36">
        <v>18.75</v>
      </c>
      <c r="M969" s="36">
        <v>1</v>
      </c>
      <c r="N969" s="36">
        <v>18.75</v>
      </c>
      <c r="O969" s="20">
        <f t="shared" si="65"/>
        <v>0</v>
      </c>
    </row>
    <row r="970" spans="1:15" ht="16.5" customHeight="1">
      <c r="A970" s="31" t="s">
        <v>11</v>
      </c>
      <c r="B970" s="32" t="s">
        <v>11</v>
      </c>
      <c r="C970" s="32" t="s">
        <v>11</v>
      </c>
      <c r="D970" s="32" t="s">
        <v>11</v>
      </c>
      <c r="E970" s="32" t="s">
        <v>437</v>
      </c>
      <c r="F970" s="33" t="s">
        <v>1052</v>
      </c>
      <c r="G970" s="33"/>
      <c r="H970" s="34"/>
      <c r="I970" s="34"/>
      <c r="J970" s="34"/>
      <c r="K970" s="35"/>
      <c r="L970" s="36"/>
      <c r="M970" s="36"/>
      <c r="N970" s="36"/>
      <c r="O970" s="20">
        <f t="shared" si="65"/>
        <v>0</v>
      </c>
    </row>
    <row r="971" spans="1:15" ht="16.5" customHeight="1">
      <c r="A971" s="31" t="s">
        <v>11</v>
      </c>
      <c r="B971" s="32" t="s">
        <v>29</v>
      </c>
      <c r="C971" s="32" t="s">
        <v>30</v>
      </c>
      <c r="D971" s="32" t="s">
        <v>12</v>
      </c>
      <c r="E971" s="32" t="s">
        <v>11</v>
      </c>
      <c r="F971" s="33" t="s">
        <v>1053</v>
      </c>
      <c r="G971" s="33">
        <v>0.03</v>
      </c>
      <c r="H971" s="34">
        <v>1</v>
      </c>
      <c r="I971" s="34">
        <v>0.03</v>
      </c>
      <c r="J971" s="34"/>
      <c r="K971" s="35"/>
      <c r="L971" s="36">
        <v>0.03</v>
      </c>
      <c r="M971" s="36">
        <v>1</v>
      </c>
      <c r="N971" s="36">
        <v>0.03</v>
      </c>
      <c r="O971" s="20">
        <f t="shared" si="65"/>
        <v>0</v>
      </c>
    </row>
    <row r="972" spans="1:15" ht="16.5" customHeight="1">
      <c r="A972" s="31" t="s">
        <v>11</v>
      </c>
      <c r="B972" s="32" t="s">
        <v>69</v>
      </c>
      <c r="C972" s="32" t="s">
        <v>70</v>
      </c>
      <c r="D972" s="32" t="s">
        <v>5</v>
      </c>
      <c r="E972" s="32" t="s">
        <v>1038</v>
      </c>
      <c r="F972" s="33" t="s">
        <v>1054</v>
      </c>
      <c r="G972" s="33">
        <v>2.9</v>
      </c>
      <c r="H972" s="34">
        <v>1</v>
      </c>
      <c r="I972" s="34">
        <v>2.9</v>
      </c>
      <c r="J972" s="34"/>
      <c r="K972" s="35"/>
      <c r="L972" s="36">
        <v>2.9</v>
      </c>
      <c r="M972" s="36">
        <v>1</v>
      </c>
      <c r="N972" s="36">
        <v>2.9</v>
      </c>
      <c r="O972" s="20">
        <f t="shared" si="65"/>
        <v>0</v>
      </c>
    </row>
    <row r="973" spans="1:15" ht="16.5" customHeight="1">
      <c r="A973" s="31" t="s">
        <v>11</v>
      </c>
      <c r="B973" s="32" t="s">
        <v>234</v>
      </c>
      <c r="C973" s="32" t="s">
        <v>157</v>
      </c>
      <c r="D973" s="32" t="s">
        <v>158</v>
      </c>
      <c r="E973" s="32" t="s">
        <v>11</v>
      </c>
      <c r="F973" s="33" t="s">
        <v>1055</v>
      </c>
      <c r="G973" s="33">
        <v>6.5</v>
      </c>
      <c r="H973" s="34">
        <v>1</v>
      </c>
      <c r="I973" s="34">
        <v>6.5</v>
      </c>
      <c r="J973" s="34"/>
      <c r="K973" s="35"/>
      <c r="L973" s="36">
        <v>6.5</v>
      </c>
      <c r="M973" s="36">
        <v>1</v>
      </c>
      <c r="N973" s="36">
        <v>6.5</v>
      </c>
      <c r="O973" s="20">
        <f t="shared" si="65"/>
        <v>0</v>
      </c>
    </row>
    <row r="974" spans="1:15" ht="16.5" customHeight="1">
      <c r="A974" s="31" t="s">
        <v>11</v>
      </c>
      <c r="B974" s="32" t="s">
        <v>11</v>
      </c>
      <c r="C974" s="32" t="s">
        <v>11</v>
      </c>
      <c r="D974" s="32" t="s">
        <v>11</v>
      </c>
      <c r="E974" s="32" t="s">
        <v>437</v>
      </c>
      <c r="F974" s="33" t="s">
        <v>1056</v>
      </c>
      <c r="G974" s="33"/>
      <c r="H974" s="34"/>
      <c r="I974" s="34"/>
      <c r="J974" s="34"/>
      <c r="K974" s="35"/>
      <c r="L974" s="36"/>
      <c r="M974" s="36"/>
      <c r="N974" s="36"/>
      <c r="O974" s="20">
        <f t="shared" si="65"/>
        <v>0</v>
      </c>
    </row>
    <row r="975" spans="1:15" ht="16.5" customHeight="1">
      <c r="A975" s="31" t="s">
        <v>11</v>
      </c>
      <c r="B975" s="32" t="s">
        <v>29</v>
      </c>
      <c r="C975" s="32" t="s">
        <v>30</v>
      </c>
      <c r="D975" s="32" t="s">
        <v>12</v>
      </c>
      <c r="E975" s="32" t="s">
        <v>11</v>
      </c>
      <c r="F975" s="33" t="s">
        <v>1057</v>
      </c>
      <c r="G975" s="33">
        <v>1.2E-2</v>
      </c>
      <c r="H975" s="34">
        <v>1</v>
      </c>
      <c r="I975" s="34">
        <v>1.2E-2</v>
      </c>
      <c r="J975" s="34"/>
      <c r="K975" s="35"/>
      <c r="L975" s="36">
        <v>1.2E-2</v>
      </c>
      <c r="M975" s="36">
        <v>1</v>
      </c>
      <c r="N975" s="36">
        <v>1.2E-2</v>
      </c>
      <c r="O975" s="20">
        <f t="shared" si="65"/>
        <v>0</v>
      </c>
    </row>
    <row r="976" spans="1:15" ht="16.5" customHeight="1">
      <c r="A976" s="31" t="s">
        <v>11</v>
      </c>
      <c r="B976" s="32" t="s">
        <v>69</v>
      </c>
      <c r="C976" s="32" t="s">
        <v>70</v>
      </c>
      <c r="D976" s="32" t="s">
        <v>5</v>
      </c>
      <c r="E976" s="32" t="s">
        <v>1038</v>
      </c>
      <c r="F976" s="33" t="s">
        <v>1058</v>
      </c>
      <c r="G976" s="33">
        <v>1.9</v>
      </c>
      <c r="H976" s="34">
        <v>1</v>
      </c>
      <c r="I976" s="34">
        <v>1.9</v>
      </c>
      <c r="J976" s="34"/>
      <c r="K976" s="35"/>
      <c r="L976" s="36">
        <v>1.9</v>
      </c>
      <c r="M976" s="36">
        <v>1</v>
      </c>
      <c r="N976" s="36">
        <v>1.9</v>
      </c>
      <c r="O976" s="20">
        <f t="shared" si="65"/>
        <v>0</v>
      </c>
    </row>
    <row r="977" spans="1:15" ht="16.5" customHeight="1">
      <c r="A977" s="31" t="s">
        <v>11</v>
      </c>
      <c r="B977" s="32" t="s">
        <v>234</v>
      </c>
      <c r="C977" s="32" t="s">
        <v>157</v>
      </c>
      <c r="D977" s="32" t="s">
        <v>158</v>
      </c>
      <c r="E977" s="32" t="s">
        <v>11</v>
      </c>
      <c r="F977" s="33" t="s">
        <v>1059</v>
      </c>
      <c r="G977" s="33">
        <v>5.5</v>
      </c>
      <c r="H977" s="34">
        <v>1</v>
      </c>
      <c r="I977" s="34">
        <v>5.5</v>
      </c>
      <c r="J977" s="34"/>
      <c r="K977" s="35"/>
      <c r="L977" s="36">
        <v>5.5</v>
      </c>
      <c r="M977" s="36">
        <v>1</v>
      </c>
      <c r="N977" s="36">
        <v>5.5</v>
      </c>
      <c r="O977" s="20">
        <f t="shared" si="65"/>
        <v>0</v>
      </c>
    </row>
    <row r="978" spans="1:15" ht="16.5" customHeight="1">
      <c r="A978" s="48"/>
      <c r="B978" s="49"/>
      <c r="C978" s="49"/>
      <c r="D978" s="49"/>
      <c r="E978" s="49"/>
      <c r="F978" s="50"/>
      <c r="G978" s="50"/>
      <c r="H978" s="51"/>
      <c r="I978" s="51"/>
      <c r="J978" s="51"/>
      <c r="K978" s="52"/>
      <c r="L978" s="53"/>
      <c r="M978" s="53"/>
      <c r="N978" s="53"/>
      <c r="O978" s="20">
        <f t="shared" si="65"/>
        <v>0</v>
      </c>
    </row>
    <row r="979" spans="1:15" ht="16.5" customHeight="1">
      <c r="A979" s="48"/>
      <c r="B979" s="49"/>
      <c r="C979" s="49"/>
      <c r="D979" s="49"/>
      <c r="E979" s="49"/>
      <c r="F979" s="50"/>
      <c r="G979" s="50"/>
      <c r="H979" s="51"/>
      <c r="I979" s="51"/>
      <c r="J979" s="51"/>
      <c r="K979" s="52"/>
      <c r="L979" s="53"/>
      <c r="M979" s="53"/>
      <c r="N979" s="53"/>
      <c r="O979" s="20">
        <f t="shared" si="65"/>
        <v>0</v>
      </c>
    </row>
    <row r="980" spans="1:15" ht="16.5" customHeight="1">
      <c r="A980" s="48"/>
      <c r="B980" s="49"/>
      <c r="C980" s="49"/>
      <c r="D980" s="49"/>
      <c r="E980" s="49"/>
      <c r="F980" s="50"/>
      <c r="G980" s="50"/>
      <c r="H980" s="51"/>
      <c r="I980" s="51"/>
      <c r="J980" s="51"/>
      <c r="K980" s="52"/>
      <c r="L980" s="53"/>
      <c r="M980" s="53"/>
      <c r="N980" s="53"/>
      <c r="O980" s="20">
        <f t="shared" si="65"/>
        <v>0</v>
      </c>
    </row>
    <row r="981" spans="1:15" ht="16.5" customHeight="1">
      <c r="A981" s="48"/>
      <c r="B981" s="49"/>
      <c r="C981" s="49"/>
      <c r="D981" s="49"/>
      <c r="E981" s="49"/>
      <c r="F981" s="50"/>
      <c r="G981" s="50"/>
      <c r="H981" s="51"/>
      <c r="I981" s="51"/>
      <c r="J981" s="51"/>
      <c r="K981" s="52"/>
      <c r="L981" s="53"/>
      <c r="M981" s="53"/>
      <c r="N981" s="53"/>
      <c r="O981" s="20">
        <f t="shared" si="65"/>
        <v>0</v>
      </c>
    </row>
    <row r="982" spans="1:15" ht="16.5" customHeight="1">
      <c r="A982" s="48"/>
      <c r="B982" s="49"/>
      <c r="C982" s="49"/>
      <c r="D982" s="49"/>
      <c r="E982" s="49"/>
      <c r="F982" s="50"/>
      <c r="G982" s="50"/>
      <c r="H982" s="51"/>
      <c r="I982" s="51"/>
      <c r="J982" s="51"/>
      <c r="K982" s="52"/>
      <c r="L982" s="53"/>
      <c r="M982" s="53"/>
      <c r="N982" s="53"/>
      <c r="O982" s="20">
        <f t="shared" si="65"/>
        <v>0</v>
      </c>
    </row>
  </sheetData>
  <autoFilter ref="A1:P982" xr:uid="{00000000-0009-0000-0000-00000E000000}"/>
  <mergeCells count="1">
    <mergeCell ref="A1:J1"/>
  </mergeCells>
  <phoneticPr fontId="3" type="noConversion"/>
  <pageMargins left="0.43307086614173229" right="0" top="0.19685039370078741" bottom="0" header="0" footer="0"/>
  <pageSetup paperSize="9" fitToHeight="0" orientation="landscape" verticalDpi="300" r:id="rId1"/>
  <headerFooter>
    <oddFooter>&amp;P페이지</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12</vt:i4>
      </vt:variant>
      <vt:variant>
        <vt:lpstr>이름 지정된 범위</vt:lpstr>
      </vt:variant>
      <vt:variant>
        <vt:i4>13</vt:i4>
      </vt:variant>
    </vt:vector>
  </HeadingPairs>
  <TitlesOfParts>
    <vt:vector size="25" baseType="lpstr">
      <vt:lpstr>갑지</vt:lpstr>
      <vt:lpstr>총괄표</vt:lpstr>
      <vt:lpstr>관급자재대</vt:lpstr>
      <vt:lpstr>갑지(건축)</vt:lpstr>
      <vt:lpstr>부표</vt:lpstr>
      <vt:lpstr>표 지</vt:lpstr>
      <vt:lpstr>용역비예산서</vt:lpstr>
      <vt:lpstr>내역서</vt:lpstr>
      <vt:lpstr>수량산출(건축)</vt:lpstr>
      <vt:lpstr>수량산출(토목)</vt:lpstr>
      <vt:lpstr>주자재물량산출서</vt:lpstr>
      <vt:lpstr>마감물량산출서</vt:lpstr>
      <vt:lpstr>갑지!Print_Area</vt:lpstr>
      <vt:lpstr>'갑지(건축)'!Print_Area</vt:lpstr>
      <vt:lpstr>관급자재대!Print_Area</vt:lpstr>
      <vt:lpstr>내역서!Print_Area</vt:lpstr>
      <vt:lpstr>마감물량산출서!Print_Area</vt:lpstr>
      <vt:lpstr>부표!Print_Area</vt:lpstr>
      <vt:lpstr>용역비예산서!Print_Area</vt:lpstr>
      <vt:lpstr>주자재물량산출서!Print_Area</vt:lpstr>
      <vt:lpstr>총괄표!Print_Area</vt:lpstr>
      <vt:lpstr>'표 지'!Print_Area</vt:lpstr>
      <vt:lpstr>마감물량산출서!Print_Titles</vt:lpstr>
      <vt:lpstr>부표!Print_Titles</vt:lpstr>
      <vt:lpstr>주자재물량산출서!Print_Titles</vt:lpstr>
    </vt:vector>
  </TitlesOfParts>
  <Company>LOCAL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USER</cp:lastModifiedBy>
  <cp:lastPrinted>2026-06-25T06:06:01Z</cp:lastPrinted>
  <dcterms:created xsi:type="dcterms:W3CDTF">2014-02-03T01:55:24Z</dcterms:created>
  <dcterms:modified xsi:type="dcterms:W3CDTF">2026-09-10T13:09:03Z</dcterms:modified>
</cp:coreProperties>
</file>